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H:\My Drive\My Drive\MBI Deep Dives\ADBE\Final\"/>
    </mc:Choice>
  </mc:AlternateContent>
  <xr:revisionPtr revIDLastSave="0" documentId="13_ncr:1_{98498162-941A-44C9-88CC-BB81B706B8AF}" xr6:coauthVersionLast="47" xr6:coauthVersionMax="47" xr10:uidLastSave="{00000000-0000-0000-0000-000000000000}"/>
  <bookViews>
    <workbookView xWindow="-110" yWindow="-110" windowWidth="22780" windowHeight="14540" firstSheet="1" activeTab="2" xr2:uid="{59FEBE42-E421-4C91-9569-C48D315B175B}"/>
  </bookViews>
  <sheets>
    <sheet name="How to Use " sheetId="12" r:id="rId1"/>
    <sheet name="Color Code" sheetId="11" r:id="rId2"/>
    <sheet name="Model" sheetId="1" r:id="rId3"/>
    <sheet name="Valuation" sheetId="13" r:id="rId4"/>
    <sheet name="Daloopa" sheetId="16" r:id="rId5"/>
  </sheets>
  <definedNames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localSheetId="4" hidden="1">44034.9098958333</definedName>
    <definedName name="IQ_NAMES_REVISION_DATE_" hidden="1">44427.5741782407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8" i="13" l="1"/>
  <c r="K18" i="13"/>
  <c r="J18" i="13"/>
  <c r="I18" i="13"/>
  <c r="H18" i="13"/>
  <c r="G18" i="13"/>
  <c r="F18" i="13"/>
  <c r="D247" i="1"/>
  <c r="E247" i="1"/>
  <c r="F247" i="1"/>
  <c r="G247" i="1"/>
  <c r="H247" i="1"/>
  <c r="I247" i="1"/>
  <c r="C247" i="1"/>
  <c r="N152" i="1"/>
  <c r="K50" i="1"/>
  <c r="L50" i="1" s="1"/>
  <c r="M50" i="1" s="1"/>
  <c r="N50" i="1" s="1"/>
  <c r="O50" i="1" s="1"/>
  <c r="J224" i="1" l="1"/>
  <c r="K224" i="1" s="1"/>
  <c r="L224" i="1" s="1"/>
  <c r="M224" i="1" s="1"/>
  <c r="N224" i="1" s="1"/>
  <c r="O224" i="1" s="1"/>
  <c r="H230" i="1"/>
  <c r="I230" i="1"/>
  <c r="J230" i="1" s="1"/>
  <c r="K230" i="1" s="1"/>
  <c r="L230" i="1" s="1"/>
  <c r="M230" i="1" s="1"/>
  <c r="N230" i="1" s="1"/>
  <c r="O230" i="1" s="1"/>
  <c r="H220" i="1"/>
  <c r="I220" i="1"/>
  <c r="J220" i="1" s="1"/>
  <c r="K220" i="1" s="1"/>
  <c r="L220" i="1" s="1"/>
  <c r="M220" i="1" s="1"/>
  <c r="N220" i="1" s="1"/>
  <c r="O220" i="1" s="1"/>
  <c r="I192" i="1"/>
  <c r="G230" i="1"/>
  <c r="G220" i="1"/>
  <c r="G185" i="1"/>
  <c r="H185" i="1"/>
  <c r="I185" i="1"/>
  <c r="J185" i="1" s="1"/>
  <c r="K185" i="1" s="1"/>
  <c r="L185" i="1" s="1"/>
  <c r="M185" i="1" s="1"/>
  <c r="N185" i="1" s="1"/>
  <c r="O185" i="1" s="1"/>
  <c r="I150" i="1" l="1"/>
  <c r="I174" i="1" s="1"/>
  <c r="I158" i="1"/>
  <c r="G136" i="1"/>
  <c r="I132" i="1"/>
  <c r="H132" i="1"/>
  <c r="G132" i="1"/>
  <c r="C116" i="1"/>
  <c r="D116" i="1"/>
  <c r="E116" i="1"/>
  <c r="F116" i="1"/>
  <c r="G116" i="1"/>
  <c r="H116" i="1"/>
  <c r="I116" i="1"/>
  <c r="B116" i="1"/>
  <c r="G118" i="1"/>
  <c r="H118" i="1"/>
  <c r="I118" i="1"/>
  <c r="J113" i="1"/>
  <c r="I113" i="1"/>
  <c r="I120" i="1" l="1"/>
  <c r="I218" i="1"/>
  <c r="J218" i="1" s="1"/>
  <c r="K218" i="1" s="1"/>
  <c r="L218" i="1" s="1"/>
  <c r="M218" i="1" s="1"/>
  <c r="N218" i="1" s="1"/>
  <c r="O218" i="1" s="1"/>
  <c r="H120" i="1"/>
  <c r="H218" i="1"/>
  <c r="G120" i="1"/>
  <c r="G218" i="1"/>
  <c r="G77" i="1"/>
  <c r="H77" i="1"/>
  <c r="I77" i="1"/>
  <c r="G75" i="1"/>
  <c r="H75" i="1"/>
  <c r="I75" i="1"/>
  <c r="G59" i="1"/>
  <c r="G63" i="1" s="1"/>
  <c r="H59" i="1"/>
  <c r="H62" i="1" s="1"/>
  <c r="I59" i="1"/>
  <c r="I62" i="1" s="1"/>
  <c r="G8" i="1"/>
  <c r="G2" i="1" s="1"/>
  <c r="G53" i="1"/>
  <c r="H53" i="1"/>
  <c r="I53" i="1"/>
  <c r="G50" i="1"/>
  <c r="H50" i="1"/>
  <c r="I50" i="1"/>
  <c r="I8" i="1"/>
  <c r="I73" i="1" s="1"/>
  <c r="J73" i="1" s="1"/>
  <c r="K73" i="1" s="1"/>
  <c r="L73" i="1" s="1"/>
  <c r="M73" i="1" s="1"/>
  <c r="N73" i="1" s="1"/>
  <c r="O73" i="1" s="1"/>
  <c r="H8" i="1"/>
  <c r="H73" i="1" s="1"/>
  <c r="G35" i="1"/>
  <c r="H35" i="1"/>
  <c r="I35" i="1"/>
  <c r="K35" i="1" s="1"/>
  <c r="L35" i="1" s="1"/>
  <c r="M35" i="1" s="1"/>
  <c r="N35" i="1" s="1"/>
  <c r="B43" i="1"/>
  <c r="B22" i="1" s="1"/>
  <c r="I63" i="1" l="1"/>
  <c r="G62" i="1"/>
  <c r="G204" i="1"/>
  <c r="G222" i="1"/>
  <c r="G202" i="1"/>
  <c r="G232" i="1"/>
  <c r="G154" i="1"/>
  <c r="G66" i="1"/>
  <c r="I64" i="1"/>
  <c r="H64" i="1"/>
  <c r="G64" i="1"/>
  <c r="H63" i="1"/>
  <c r="G68" i="1"/>
  <c r="G110" i="1"/>
  <c r="G101" i="1"/>
  <c r="G95" i="1"/>
  <c r="G73" i="1"/>
  <c r="G67" i="1"/>
  <c r="G13" i="1" l="1"/>
  <c r="H13" i="1"/>
  <c r="I13" i="1"/>
  <c r="F11" i="13"/>
  <c r="AQ177" i="16" l="1"/>
  <c r="AF177" i="16"/>
  <c r="AG177" i="16"/>
  <c r="AH177" i="16"/>
  <c r="AI177" i="16"/>
  <c r="AJ177" i="16"/>
  <c r="AK177" i="16"/>
  <c r="AL177" i="16"/>
  <c r="AM177" i="16"/>
  <c r="AN177" i="16"/>
  <c r="AO177" i="16"/>
  <c r="AP177" i="16"/>
  <c r="AE46" i="16"/>
  <c r="AI46" i="16"/>
  <c r="AM46" i="16"/>
  <c r="AI55" i="16"/>
  <c r="AN55" i="16"/>
  <c r="AO55" i="16"/>
  <c r="AM62" i="16"/>
  <c r="AM68" i="16"/>
  <c r="AO68" i="16"/>
  <c r="AM74" i="16"/>
  <c r="S99" i="16"/>
  <c r="AC99" i="16"/>
  <c r="AE99" i="16"/>
  <c r="AF99" i="16"/>
  <c r="AH99" i="16"/>
  <c r="AJ99" i="16"/>
  <c r="AK99" i="16"/>
  <c r="AL99" i="16"/>
  <c r="AM99" i="16"/>
  <c r="AN99" i="16"/>
  <c r="AO99" i="16"/>
  <c r="AP99" i="16"/>
  <c r="G110" i="16"/>
  <c r="AA110" i="16"/>
  <c r="AB110" i="16"/>
  <c r="AF110" i="16"/>
  <c r="AG110" i="16"/>
  <c r="AI110" i="16"/>
  <c r="AJ110" i="16"/>
  <c r="AL110" i="16"/>
  <c r="AN110" i="16"/>
  <c r="G118" i="16"/>
  <c r="AM135" i="16"/>
  <c r="AN135" i="16"/>
  <c r="AO135" i="16"/>
  <c r="AP135" i="16"/>
  <c r="AM141" i="16"/>
  <c r="AN141" i="16"/>
  <c r="AP141" i="16"/>
  <c r="AM147" i="16"/>
  <c r="AO147" i="16"/>
  <c r="AP147" i="16"/>
  <c r="S166" i="16"/>
  <c r="W166" i="16"/>
  <c r="AA166" i="16"/>
  <c r="AE166" i="16"/>
  <c r="AI166" i="16"/>
  <c r="AM166" i="16"/>
  <c r="S167" i="16"/>
  <c r="W167" i="16"/>
  <c r="AA167" i="16"/>
  <c r="AE167" i="16"/>
  <c r="AI167" i="16"/>
  <c r="AM167" i="16"/>
  <c r="R168" i="16"/>
  <c r="S168" i="16" s="1"/>
  <c r="W168" i="16"/>
  <c r="AA168" i="16"/>
  <c r="AB168" i="16"/>
  <c r="AC168" i="16"/>
  <c r="AF168" i="16"/>
  <c r="AG168" i="16"/>
  <c r="AH168" i="16"/>
  <c r="AJ168" i="16"/>
  <c r="AK168" i="16"/>
  <c r="AL168" i="16"/>
  <c r="AN168" i="16"/>
  <c r="AO168" i="16"/>
  <c r="AP168" i="16"/>
  <c r="BH168" i="16"/>
  <c r="BI168" i="16"/>
  <c r="BD170" i="16"/>
  <c r="BD172" i="16"/>
  <c r="BB173" i="16"/>
  <c r="BC173" i="16"/>
  <c r="BD173" i="16"/>
  <c r="AI208" i="16"/>
  <c r="AM208" i="16"/>
  <c r="G212" i="16"/>
  <c r="K212" i="16"/>
  <c r="O212" i="16"/>
  <c r="S212" i="16"/>
  <c r="W212" i="16"/>
  <c r="AA212" i="16"/>
  <c r="AE212" i="16"/>
  <c r="AI212" i="16"/>
  <c r="AM212" i="16"/>
  <c r="G213" i="16"/>
  <c r="K213" i="16"/>
  <c r="O213" i="16"/>
  <c r="S213" i="16"/>
  <c r="W213" i="16"/>
  <c r="AA213" i="16"/>
  <c r="AE213" i="16"/>
  <c r="AI213" i="16"/>
  <c r="AM213" i="16"/>
  <c r="G214" i="16"/>
  <c r="K214" i="16"/>
  <c r="O214" i="16"/>
  <c r="S214" i="16"/>
  <c r="W214" i="16"/>
  <c r="AA214" i="16"/>
  <c r="AE214" i="16"/>
  <c r="AI214" i="16"/>
  <c r="AM214" i="16"/>
  <c r="E215" i="16"/>
  <c r="F215" i="16"/>
  <c r="H215" i="16"/>
  <c r="I215" i="16"/>
  <c r="J215" i="16"/>
  <c r="L215" i="16"/>
  <c r="M215" i="16"/>
  <c r="P215" i="16"/>
  <c r="Q215" i="16"/>
  <c r="R215" i="16"/>
  <c r="U215" i="16"/>
  <c r="V215" i="16"/>
  <c r="Y215" i="16"/>
  <c r="Z215" i="16"/>
  <c r="AB215" i="16"/>
  <c r="AC215" i="16"/>
  <c r="AD215" i="16"/>
  <c r="AF215" i="16"/>
  <c r="AG215" i="16"/>
  <c r="AH215" i="16"/>
  <c r="AJ215" i="16"/>
  <c r="AK215" i="16"/>
  <c r="AL215" i="16"/>
  <c r="AN215" i="16"/>
  <c r="AO215" i="16"/>
  <c r="AP215" i="16"/>
  <c r="BA215" i="16"/>
  <c r="BC215" i="16"/>
  <c r="BF215" i="16"/>
  <c r="BG215" i="16"/>
  <c r="BH215" i="16"/>
  <c r="BI215" i="16"/>
  <c r="G218" i="16"/>
  <c r="K218" i="16"/>
  <c r="O218" i="16"/>
  <c r="S218" i="16"/>
  <c r="W218" i="16"/>
  <c r="AA218" i="16"/>
  <c r="AE218" i="16"/>
  <c r="AI218" i="16"/>
  <c r="AM218" i="16"/>
  <c r="G220" i="16"/>
  <c r="K220" i="16"/>
  <c r="O220" i="16"/>
  <c r="S220" i="16"/>
  <c r="W220" i="16"/>
  <c r="G222" i="16"/>
  <c r="K222" i="16"/>
  <c r="O222" i="16"/>
  <c r="S222" i="16"/>
  <c r="W222" i="16"/>
  <c r="AA224" i="16"/>
  <c r="AE224" i="16"/>
  <c r="AI224" i="16"/>
  <c r="AM224" i="16"/>
  <c r="AA226" i="16"/>
  <c r="AE226" i="16"/>
  <c r="AI226" i="16"/>
  <c r="AM226" i="16"/>
  <c r="D228" i="16"/>
  <c r="E228" i="16"/>
  <c r="F228" i="16"/>
  <c r="H228" i="16"/>
  <c r="I228" i="16"/>
  <c r="J228" i="16"/>
  <c r="M228" i="16"/>
  <c r="P228" i="16"/>
  <c r="Q228" i="16"/>
  <c r="R228" i="16"/>
  <c r="T228" i="16"/>
  <c r="U228" i="16"/>
  <c r="V228" i="16"/>
  <c r="X228" i="16"/>
  <c r="Y228" i="16"/>
  <c r="Z228" i="16"/>
  <c r="AD228" i="16"/>
  <c r="AE228" i="16" s="1"/>
  <c r="AF228" i="16"/>
  <c r="AG228" i="16"/>
  <c r="AH228" i="16"/>
  <c r="AJ228" i="16"/>
  <c r="AK228" i="16"/>
  <c r="AL228" i="16"/>
  <c r="AN228" i="16"/>
  <c r="AO228" i="16"/>
  <c r="AP228" i="16"/>
  <c r="BA228" i="16"/>
  <c r="BB228" i="16"/>
  <c r="BC228" i="16"/>
  <c r="BD228" i="16"/>
  <c r="BE228" i="16"/>
  <c r="BF228" i="16"/>
  <c r="BH228" i="16"/>
  <c r="BI228" i="16"/>
  <c r="G231" i="16"/>
  <c r="K231" i="16"/>
  <c r="O231" i="16"/>
  <c r="S231" i="16"/>
  <c r="W231" i="16"/>
  <c r="AA231" i="16"/>
  <c r="AE231" i="16"/>
  <c r="AI231" i="16"/>
  <c r="AM231" i="16"/>
  <c r="G232" i="16"/>
  <c r="K232" i="16"/>
  <c r="O232" i="16"/>
  <c r="S232" i="16"/>
  <c r="W232" i="16"/>
  <c r="G233" i="16"/>
  <c r="K233" i="16"/>
  <c r="O233" i="16"/>
  <c r="S233" i="16"/>
  <c r="W233" i="16"/>
  <c r="AA234" i="16"/>
  <c r="AE234" i="16"/>
  <c r="AI234" i="16"/>
  <c r="AM234" i="16"/>
  <c r="AM235" i="16"/>
  <c r="AA236" i="16"/>
  <c r="AE236" i="16"/>
  <c r="D237" i="16"/>
  <c r="E237" i="16"/>
  <c r="F237" i="16"/>
  <c r="H237" i="16"/>
  <c r="J237" i="16"/>
  <c r="N237" i="16"/>
  <c r="O237" i="16" s="1"/>
  <c r="P237" i="16"/>
  <c r="R237" i="16"/>
  <c r="T237" i="16"/>
  <c r="U237" i="16"/>
  <c r="V237" i="16"/>
  <c r="X237" i="16"/>
  <c r="Z237" i="16"/>
  <c r="AB237" i="16"/>
  <c r="AC237" i="16"/>
  <c r="AF237" i="16"/>
  <c r="AG237" i="16"/>
  <c r="AH237" i="16"/>
  <c r="AJ237" i="16"/>
  <c r="AK237" i="16"/>
  <c r="AL237" i="16"/>
  <c r="AN237" i="16"/>
  <c r="AO237" i="16"/>
  <c r="AP237" i="16"/>
  <c r="BA237" i="16"/>
  <c r="BF237" i="16"/>
  <c r="BG237" i="16"/>
  <c r="BH237" i="16"/>
  <c r="BI237" i="16"/>
  <c r="G241" i="16"/>
  <c r="K241" i="16"/>
  <c r="O241" i="16"/>
  <c r="S241" i="16"/>
  <c r="W241" i="16"/>
  <c r="AA241" i="16"/>
  <c r="AE241" i="16"/>
  <c r="AI241" i="16"/>
  <c r="AM241" i="16"/>
  <c r="G242" i="16"/>
  <c r="K242" i="16"/>
  <c r="O242" i="16"/>
  <c r="S242" i="16"/>
  <c r="W242" i="16"/>
  <c r="AA242" i="16"/>
  <c r="AE242" i="16"/>
  <c r="AI242" i="16"/>
  <c r="AM242" i="16"/>
  <c r="D243" i="16"/>
  <c r="F243" i="16"/>
  <c r="H243" i="16"/>
  <c r="L243" i="16"/>
  <c r="M243" i="16"/>
  <c r="T243" i="16"/>
  <c r="V243" i="16"/>
  <c r="Y243" i="16"/>
  <c r="Z243" i="16"/>
  <c r="AB243" i="16"/>
  <c r="AD243" i="16"/>
  <c r="AF243" i="16"/>
  <c r="AG243" i="16"/>
  <c r="AH243" i="16"/>
  <c r="AJ243" i="16"/>
  <c r="AK243" i="16"/>
  <c r="AL243" i="16"/>
  <c r="AN243" i="16"/>
  <c r="AO243" i="16"/>
  <c r="AP243" i="16"/>
  <c r="BA243" i="16"/>
  <c r="BB243" i="16"/>
  <c r="BC243" i="16"/>
  <c r="BD243" i="16"/>
  <c r="S243" i="16" s="1"/>
  <c r="BE243" i="16"/>
  <c r="BG243" i="16"/>
  <c r="BH243" i="16"/>
  <c r="BI243" i="16"/>
  <c r="G248" i="16"/>
  <c r="K248" i="16"/>
  <c r="O248" i="16"/>
  <c r="S248" i="16"/>
  <c r="W248" i="16"/>
  <c r="G249" i="16"/>
  <c r="K249" i="16"/>
  <c r="O249" i="16"/>
  <c r="S249" i="16"/>
  <c r="W249" i="16"/>
  <c r="D250" i="16"/>
  <c r="E250" i="16"/>
  <c r="H250" i="16"/>
  <c r="J250" i="16"/>
  <c r="M250" i="16"/>
  <c r="Q250" i="16"/>
  <c r="R250" i="16"/>
  <c r="T250" i="16"/>
  <c r="U250" i="16"/>
  <c r="BA250" i="16"/>
  <c r="BB250" i="16"/>
  <c r="BC250" i="16"/>
  <c r="G255" i="16"/>
  <c r="K255" i="16"/>
  <c r="O255" i="16"/>
  <c r="S255" i="16"/>
  <c r="W255" i="16"/>
  <c r="G256" i="16"/>
  <c r="K256" i="16"/>
  <c r="O256" i="16"/>
  <c r="S256" i="16"/>
  <c r="W256" i="16"/>
  <c r="E257" i="16"/>
  <c r="F257" i="16"/>
  <c r="H257" i="16"/>
  <c r="J257" i="16"/>
  <c r="L257" i="16"/>
  <c r="N257" i="16"/>
  <c r="Q257" i="16"/>
  <c r="R257" i="16"/>
  <c r="V257" i="16"/>
  <c r="BA257" i="16"/>
  <c r="BB257" i="16"/>
  <c r="BC257" i="16"/>
  <c r="BE257" i="16"/>
  <c r="AA262" i="16"/>
  <c r="AE262" i="16"/>
  <c r="AA263" i="16"/>
  <c r="AE263" i="16"/>
  <c r="Y264" i="16"/>
  <c r="AC264" i="16"/>
  <c r="AF264" i="16"/>
  <c r="AG264" i="16"/>
  <c r="AH264" i="16"/>
  <c r="BF264" i="16"/>
  <c r="BG264" i="16"/>
  <c r="AM269" i="16"/>
  <c r="AM270" i="16"/>
  <c r="AJ271" i="16"/>
  <c r="AK271" i="16"/>
  <c r="AL271" i="16"/>
  <c r="AN271" i="16"/>
  <c r="AO271" i="16"/>
  <c r="AP271" i="16"/>
  <c r="BH271" i="16"/>
  <c r="BI271" i="16"/>
  <c r="AA276" i="16"/>
  <c r="AE276" i="16"/>
  <c r="AA277" i="16"/>
  <c r="AE277" i="16"/>
  <c r="X278" i="16"/>
  <c r="Z278" i="16"/>
  <c r="AB278" i="16"/>
  <c r="AF278" i="16"/>
  <c r="AG278" i="16"/>
  <c r="AH278" i="16"/>
  <c r="BG278" i="16"/>
  <c r="AM283" i="16"/>
  <c r="AM284" i="16"/>
  <c r="AJ285" i="16"/>
  <c r="AK285" i="16"/>
  <c r="AL285" i="16"/>
  <c r="AN285" i="16"/>
  <c r="AO285" i="16"/>
  <c r="AP285" i="16"/>
  <c r="BH285" i="16"/>
  <c r="BI285" i="16"/>
  <c r="G290" i="16"/>
  <c r="K290" i="16"/>
  <c r="O290" i="16"/>
  <c r="S290" i="16"/>
  <c r="W290" i="16"/>
  <c r="AA290" i="16"/>
  <c r="AE290" i="16"/>
  <c r="AI290" i="16"/>
  <c r="AM290" i="16"/>
  <c r="G291" i="16"/>
  <c r="K291" i="16"/>
  <c r="O291" i="16"/>
  <c r="S291" i="16"/>
  <c r="W291" i="16"/>
  <c r="AA291" i="16"/>
  <c r="AE291" i="16"/>
  <c r="AI291" i="16"/>
  <c r="AM291" i="16"/>
  <c r="E292" i="16"/>
  <c r="F292" i="16"/>
  <c r="H292" i="16"/>
  <c r="J292" i="16"/>
  <c r="L292" i="16"/>
  <c r="N292" i="16"/>
  <c r="P292" i="16"/>
  <c r="Q292" i="16"/>
  <c r="R292" i="16"/>
  <c r="T292" i="16"/>
  <c r="U292" i="16"/>
  <c r="V292" i="16"/>
  <c r="X292" i="16"/>
  <c r="Y292" i="16"/>
  <c r="Z292" i="16"/>
  <c r="AB292" i="16"/>
  <c r="AD292" i="16"/>
  <c r="AF292" i="16"/>
  <c r="AG292" i="16"/>
  <c r="AH292" i="16"/>
  <c r="AJ292" i="16"/>
  <c r="AK292" i="16"/>
  <c r="AL292" i="16"/>
  <c r="AN292" i="16"/>
  <c r="AO292" i="16"/>
  <c r="AP292" i="16"/>
  <c r="BA292" i="16"/>
  <c r="BD292" i="16"/>
  <c r="BE292" i="16"/>
  <c r="BF292" i="16"/>
  <c r="BH292" i="16"/>
  <c r="BI292" i="16"/>
  <c r="G303" i="16"/>
  <c r="K303" i="16"/>
  <c r="O303" i="16"/>
  <c r="S303" i="16"/>
  <c r="W303" i="16"/>
  <c r="AA303" i="16"/>
  <c r="AE303" i="16"/>
  <c r="AI303" i="16"/>
  <c r="AM303" i="16"/>
  <c r="G304" i="16"/>
  <c r="K304" i="16"/>
  <c r="O304" i="16"/>
  <c r="S304" i="16"/>
  <c r="W304" i="16"/>
  <c r="AA304" i="16"/>
  <c r="AE304" i="16"/>
  <c r="AI304" i="16"/>
  <c r="AM304" i="16"/>
  <c r="G305" i="16"/>
  <c r="K305" i="16"/>
  <c r="O305" i="16"/>
  <c r="S305" i="16"/>
  <c r="W305" i="16"/>
  <c r="AA305" i="16"/>
  <c r="AE305" i="16"/>
  <c r="AI305" i="16"/>
  <c r="AM305" i="16"/>
  <c r="D306" i="16"/>
  <c r="E306" i="16"/>
  <c r="I306" i="16"/>
  <c r="L306" i="16"/>
  <c r="M306" i="16"/>
  <c r="N306" i="16"/>
  <c r="P306" i="16"/>
  <c r="R306" i="16"/>
  <c r="V306" i="16"/>
  <c r="X306" i="16"/>
  <c r="Z306" i="16"/>
  <c r="AB306" i="16"/>
  <c r="AC306" i="16"/>
  <c r="AF306" i="16"/>
  <c r="AG306" i="16"/>
  <c r="AH306" i="16"/>
  <c r="AJ306" i="16"/>
  <c r="AK306" i="16"/>
  <c r="AL306" i="16"/>
  <c r="AN306" i="16"/>
  <c r="AO306" i="16"/>
  <c r="AP306" i="16"/>
  <c r="BB306" i="16"/>
  <c r="BC306" i="16"/>
  <c r="BE306" i="16"/>
  <c r="BF306" i="16"/>
  <c r="BG306" i="16"/>
  <c r="BH306" i="16"/>
  <c r="BI306" i="16"/>
  <c r="G312" i="16"/>
  <c r="O312" i="16"/>
  <c r="S312" i="16"/>
  <c r="W312" i="16"/>
  <c r="AA312" i="16"/>
  <c r="AI312" i="16"/>
  <c r="AI321" i="16" s="1"/>
  <c r="AM312" i="16"/>
  <c r="AM321" i="16" s="1"/>
  <c r="G319" i="16"/>
  <c r="K319" i="16"/>
  <c r="K321" i="16" s="1"/>
  <c r="O319" i="16"/>
  <c r="S319" i="16"/>
  <c r="W319" i="16"/>
  <c r="AA319" i="16"/>
  <c r="AE321" i="16"/>
  <c r="BA327" i="16"/>
  <c r="BB327" i="16"/>
  <c r="BC327" i="16"/>
  <c r="BD327" i="16"/>
  <c r="BE327" i="16"/>
  <c r="BE339" i="16" s="1"/>
  <c r="BF327" i="16"/>
  <c r="BH327" i="16"/>
  <c r="BI327" i="16"/>
  <c r="BI339" i="16" s="1"/>
  <c r="BH332" i="16"/>
  <c r="BA337" i="16"/>
  <c r="BB337" i="16"/>
  <c r="BC337" i="16"/>
  <c r="BD337" i="16"/>
  <c r="BF337" i="16"/>
  <c r="BF339" i="16" s="1"/>
  <c r="BH337" i="16"/>
  <c r="E347" i="16"/>
  <c r="F347" i="16"/>
  <c r="H347" i="16"/>
  <c r="H356" i="16" s="1"/>
  <c r="I347" i="16"/>
  <c r="K347" i="16"/>
  <c r="K356" i="16" s="1"/>
  <c r="L347" i="16"/>
  <c r="M347" i="16"/>
  <c r="N347" i="16"/>
  <c r="P347" i="16"/>
  <c r="Q347" i="16"/>
  <c r="R347" i="16"/>
  <c r="R356" i="16" s="1"/>
  <c r="T347" i="16"/>
  <c r="U347" i="16"/>
  <c r="V347" i="16"/>
  <c r="W347" i="16"/>
  <c r="W356" i="16" s="1"/>
  <c r="X347" i="16"/>
  <c r="X356" i="16" s="1"/>
  <c r="Y347" i="16"/>
  <c r="Z347" i="16"/>
  <c r="AA347" i="16"/>
  <c r="AA356" i="16" s="1"/>
  <c r="AC347" i="16"/>
  <c r="AF347" i="16"/>
  <c r="AG347" i="16"/>
  <c r="AH347" i="16"/>
  <c r="AI347" i="16"/>
  <c r="AJ347" i="16"/>
  <c r="AK347" i="16"/>
  <c r="AL347" i="16"/>
  <c r="AM347" i="16"/>
  <c r="AN347" i="16"/>
  <c r="AO347" i="16"/>
  <c r="AP347" i="16"/>
  <c r="BA347" i="16"/>
  <c r="BB347" i="16"/>
  <c r="BC347" i="16"/>
  <c r="BD347" i="16"/>
  <c r="BF347" i="16"/>
  <c r="BG347" i="16"/>
  <c r="BH347" i="16"/>
  <c r="BI347" i="16"/>
  <c r="D354" i="16"/>
  <c r="E354" i="16"/>
  <c r="F354" i="16"/>
  <c r="G354" i="16"/>
  <c r="I354" i="16"/>
  <c r="J354" i="16"/>
  <c r="J356" i="16" s="1"/>
  <c r="L354" i="16"/>
  <c r="M354" i="16"/>
  <c r="N354" i="16"/>
  <c r="O354" i="16"/>
  <c r="P354" i="16"/>
  <c r="Q354" i="16"/>
  <c r="T354" i="16"/>
  <c r="U354" i="16"/>
  <c r="V354" i="16"/>
  <c r="Y354" i="16"/>
  <c r="Z354" i="16"/>
  <c r="AD354" i="16"/>
  <c r="AD356" i="16" s="1"/>
  <c r="AE354" i="16"/>
  <c r="AE356" i="16" s="1"/>
  <c r="AF354" i="16"/>
  <c r="AG354" i="16"/>
  <c r="AH354" i="16"/>
  <c r="AI354" i="16"/>
  <c r="AJ354" i="16"/>
  <c r="AK354" i="16"/>
  <c r="AL354" i="16"/>
  <c r="AM354" i="16"/>
  <c r="AN354" i="16"/>
  <c r="AO354" i="16"/>
  <c r="AP354" i="16"/>
  <c r="BA354" i="16"/>
  <c r="BB354" i="16"/>
  <c r="BC354" i="16"/>
  <c r="BD354" i="16"/>
  <c r="BE354" i="16"/>
  <c r="BE356" i="16" s="1"/>
  <c r="BF354" i="16"/>
  <c r="BG354" i="16"/>
  <c r="BH354" i="16"/>
  <c r="BI354" i="16"/>
  <c r="S356" i="16"/>
  <c r="AB356" i="16"/>
  <c r="D364" i="16"/>
  <c r="F364" i="16"/>
  <c r="G364" i="16"/>
  <c r="I364" i="16"/>
  <c r="J364" i="16"/>
  <c r="K364" i="16"/>
  <c r="N364" i="16"/>
  <c r="P364" i="16"/>
  <c r="Q364" i="16"/>
  <c r="R364" i="16"/>
  <c r="S364" i="16"/>
  <c r="U364" i="16"/>
  <c r="V364" i="16"/>
  <c r="W364" i="16"/>
  <c r="X364" i="16"/>
  <c r="AA364" i="16"/>
  <c r="AB364" i="16"/>
  <c r="AD364" i="16"/>
  <c r="AE364" i="16"/>
  <c r="AF364" i="16"/>
  <c r="AG364" i="16"/>
  <c r="AH364" i="16"/>
  <c r="AI364" i="16"/>
  <c r="AJ364" i="16"/>
  <c r="AK364" i="16"/>
  <c r="AL364" i="16"/>
  <c r="AM364" i="16"/>
  <c r="AN364" i="16"/>
  <c r="AO364" i="16"/>
  <c r="AP364" i="16"/>
  <c r="BD364" i="16"/>
  <c r="BE364" i="16"/>
  <c r="BG364" i="16"/>
  <c r="BH364" i="16"/>
  <c r="BI364" i="16"/>
  <c r="AC366" i="16"/>
  <c r="E372" i="16"/>
  <c r="E374" i="16" s="1"/>
  <c r="F372" i="16"/>
  <c r="G372" i="16"/>
  <c r="G374" i="16" s="1"/>
  <c r="G377" i="16" s="1"/>
  <c r="H372" i="16"/>
  <c r="H374" i="16" s="1"/>
  <c r="I372" i="16"/>
  <c r="J372" i="16"/>
  <c r="J374" i="16" s="1"/>
  <c r="K372" i="16"/>
  <c r="M372" i="16"/>
  <c r="M374" i="16" s="1"/>
  <c r="M377" i="16" s="1"/>
  <c r="O372" i="16"/>
  <c r="P372" i="16"/>
  <c r="Q372" i="16"/>
  <c r="Q374" i="16" s="1"/>
  <c r="R372" i="16"/>
  <c r="R374" i="16" s="1"/>
  <c r="R377" i="16" s="1"/>
  <c r="V372" i="16"/>
  <c r="AA372" i="16"/>
  <c r="AB372" i="16"/>
  <c r="AC372" i="16"/>
  <c r="AC374" i="16" s="1"/>
  <c r="AF372" i="16"/>
  <c r="AG372" i="16"/>
  <c r="AH372" i="16"/>
  <c r="AI372" i="16"/>
  <c r="AJ372" i="16"/>
  <c r="AK372" i="16"/>
  <c r="AL372" i="16"/>
  <c r="AM372" i="16"/>
  <c r="AN372" i="16"/>
  <c r="AO372" i="16"/>
  <c r="AP372" i="16"/>
  <c r="BA372" i="16"/>
  <c r="BA374" i="16" s="1"/>
  <c r="BA377" i="16" s="1"/>
  <c r="BB372" i="16"/>
  <c r="BB374" i="16" s="1"/>
  <c r="BB377" i="16" s="1"/>
  <c r="BC372" i="16"/>
  <c r="BE372" i="16"/>
  <c r="BH372" i="16"/>
  <c r="BI372" i="16"/>
  <c r="N374" i="16"/>
  <c r="N377" i="16" s="1"/>
  <c r="S374" i="16"/>
  <c r="S377" i="16" s="1"/>
  <c r="U374" i="16"/>
  <c r="U377" i="16" s="1"/>
  <c r="X374" i="16"/>
  <c r="AD374" i="16"/>
  <c r="AD377" i="16" s="1"/>
  <c r="AE374" i="16"/>
  <c r="BF374" i="16"/>
  <c r="BG374" i="16"/>
  <c r="BG377" i="16" s="1"/>
  <c r="I377" i="16"/>
  <c r="K377" i="16"/>
  <c r="W377" i="16"/>
  <c r="Y377" i="16"/>
  <c r="AA377" i="16"/>
  <c r="AB377" i="16"/>
  <c r="BD377" i="16"/>
  <c r="D403" i="16"/>
  <c r="F403" i="16"/>
  <c r="H403" i="16"/>
  <c r="I403" i="16"/>
  <c r="J403" i="16"/>
  <c r="N403" i="16"/>
  <c r="Q403" i="16"/>
  <c r="R403" i="16"/>
  <c r="U403" i="16"/>
  <c r="V403" i="16"/>
  <c r="X403" i="16"/>
  <c r="Y403" i="16"/>
  <c r="Z403" i="16"/>
  <c r="AB403" i="16"/>
  <c r="AD403" i="16"/>
  <c r="AJ403" i="16"/>
  <c r="AL403" i="16"/>
  <c r="AN403" i="16"/>
  <c r="AO403" i="16"/>
  <c r="AP403" i="16"/>
  <c r="BA403" i="16"/>
  <c r="BB403" i="16"/>
  <c r="BD403" i="16"/>
  <c r="BE403" i="16"/>
  <c r="BF403" i="16"/>
  <c r="BH403" i="16"/>
  <c r="BI403" i="16"/>
  <c r="E412" i="16"/>
  <c r="F412" i="16"/>
  <c r="H412" i="16"/>
  <c r="L412" i="16"/>
  <c r="R412" i="16"/>
  <c r="U412" i="16"/>
  <c r="Z412" i="16"/>
  <c r="AB412" i="16"/>
  <c r="AD412" i="16"/>
  <c r="AG412" i="16"/>
  <c r="AH412" i="16"/>
  <c r="AK412" i="16"/>
  <c r="AL412" i="16"/>
  <c r="AO412" i="16"/>
  <c r="AP412" i="16"/>
  <c r="BA412" i="16"/>
  <c r="BB412" i="16"/>
  <c r="BE412" i="16"/>
  <c r="BF412" i="16"/>
  <c r="BG412" i="16"/>
  <c r="BH412" i="16"/>
  <c r="BI412" i="16"/>
  <c r="G420" i="16"/>
  <c r="K420" i="16"/>
  <c r="O420" i="16"/>
  <c r="S420" i="16"/>
  <c r="W420" i="16"/>
  <c r="AA420" i="16"/>
  <c r="AE420" i="16"/>
  <c r="G421" i="16"/>
  <c r="K421" i="16"/>
  <c r="O421" i="16"/>
  <c r="S421" i="16"/>
  <c r="W421" i="16"/>
  <c r="AA421" i="16"/>
  <c r="AE421" i="16"/>
  <c r="G423" i="16"/>
  <c r="K423" i="16"/>
  <c r="O423" i="16"/>
  <c r="S423" i="16"/>
  <c r="W423" i="16"/>
  <c r="AA423" i="16"/>
  <c r="AE423" i="16"/>
  <c r="G424" i="16"/>
  <c r="K424" i="16"/>
  <c r="O424" i="16"/>
  <c r="S424" i="16"/>
  <c r="W424" i="16"/>
  <c r="AA424" i="16"/>
  <c r="AE424" i="16"/>
  <c r="G425" i="16"/>
  <c r="K425" i="16"/>
  <c r="O425" i="16"/>
  <c r="S425" i="16"/>
  <c r="W425" i="16"/>
  <c r="AA425" i="16"/>
  <c r="AE425" i="16"/>
  <c r="D426" i="16"/>
  <c r="F426" i="16"/>
  <c r="H426" i="16"/>
  <c r="I426" i="16"/>
  <c r="J426" i="16"/>
  <c r="M426" i="16"/>
  <c r="N426" i="16"/>
  <c r="Q426" i="16"/>
  <c r="T426" i="16"/>
  <c r="U426" i="16"/>
  <c r="V426" i="16"/>
  <c r="X426" i="16"/>
  <c r="Z426" i="16"/>
  <c r="AB426" i="16"/>
  <c r="AD426" i="16"/>
  <c r="AF426" i="16"/>
  <c r="AG426" i="16"/>
  <c r="AH426" i="16"/>
  <c r="BB426" i="16"/>
  <c r="BC426" i="16"/>
  <c r="BD426" i="16"/>
  <c r="BE426" i="16"/>
  <c r="BF426" i="16"/>
  <c r="BG426" i="16"/>
  <c r="G429" i="16"/>
  <c r="K429" i="16"/>
  <c r="O429" i="16"/>
  <c r="S429" i="16"/>
  <c r="W429" i="16"/>
  <c r="AA429" i="16"/>
  <c r="AE429" i="16"/>
  <c r="G430" i="16"/>
  <c r="K430" i="16"/>
  <c r="O430" i="16"/>
  <c r="S430" i="16"/>
  <c r="W430" i="16"/>
  <c r="AA430" i="16"/>
  <c r="AE430" i="16"/>
  <c r="G432" i="16"/>
  <c r="K432" i="16"/>
  <c r="O432" i="16"/>
  <c r="S432" i="16"/>
  <c r="W432" i="16"/>
  <c r="AA432" i="16"/>
  <c r="AE432" i="16"/>
  <c r="G433" i="16"/>
  <c r="K433" i="16"/>
  <c r="O433" i="16"/>
  <c r="S433" i="16"/>
  <c r="W433" i="16"/>
  <c r="AA433" i="16"/>
  <c r="AE433" i="16"/>
  <c r="G434" i="16"/>
  <c r="K434" i="16"/>
  <c r="O434" i="16"/>
  <c r="S434" i="16"/>
  <c r="W434" i="16"/>
  <c r="AA434" i="16"/>
  <c r="AE434" i="16"/>
  <c r="D435" i="16"/>
  <c r="E435" i="16"/>
  <c r="F435" i="16"/>
  <c r="H435" i="16"/>
  <c r="I435" i="16"/>
  <c r="J435" i="16"/>
  <c r="L435" i="16"/>
  <c r="M435" i="16"/>
  <c r="N435" i="16"/>
  <c r="P435" i="16"/>
  <c r="Q435" i="16"/>
  <c r="T435" i="16"/>
  <c r="U435" i="16"/>
  <c r="V435" i="16"/>
  <c r="X435" i="16"/>
  <c r="AD435" i="16"/>
  <c r="AF435" i="16"/>
  <c r="AG435" i="16"/>
  <c r="AH435" i="16"/>
  <c r="BA435" i="16"/>
  <c r="BB435" i="16"/>
  <c r="BC435" i="16"/>
  <c r="BD435" i="16"/>
  <c r="BE435" i="16"/>
  <c r="BF435" i="16"/>
  <c r="BG435" i="16"/>
  <c r="AM438" i="16"/>
  <c r="AM439" i="16"/>
  <c r="AM440" i="16"/>
  <c r="AM441" i="16"/>
  <c r="AJ442" i="16"/>
  <c r="AK442" i="16"/>
  <c r="AL442" i="16"/>
  <c r="AN442" i="16"/>
  <c r="AO442" i="16"/>
  <c r="AP442" i="16"/>
  <c r="BH442" i="16"/>
  <c r="BI442" i="16"/>
  <c r="F453" i="16"/>
  <c r="G453" i="16"/>
  <c r="G462" i="16" s="1"/>
  <c r="H453" i="16"/>
  <c r="H462" i="16" s="1"/>
  <c r="I453" i="16"/>
  <c r="J453" i="16"/>
  <c r="J462" i="16" s="1"/>
  <c r="K453" i="16"/>
  <c r="L453" i="16"/>
  <c r="L462" i="16" s="1"/>
  <c r="M453" i="16"/>
  <c r="M462" i="16" s="1"/>
  <c r="O453" i="16"/>
  <c r="O462" i="16" s="1"/>
  <c r="P453" i="16"/>
  <c r="Q453" i="16"/>
  <c r="Q462" i="16" s="1"/>
  <c r="R453" i="16"/>
  <c r="R462" i="16" s="1"/>
  <c r="S453" i="16"/>
  <c r="T453" i="16"/>
  <c r="U453" i="16"/>
  <c r="V453" i="16"/>
  <c r="V462" i="16" s="1"/>
  <c r="W453" i="16"/>
  <c r="X453" i="16"/>
  <c r="X462" i="16" s="1"/>
  <c r="Y453" i="16"/>
  <c r="Y462" i="16" s="1"/>
  <c r="AA453" i="16"/>
  <c r="AA462" i="16" s="1"/>
  <c r="AB453" i="16"/>
  <c r="AC453" i="16"/>
  <c r="AD453" i="16"/>
  <c r="AD462" i="16" s="1"/>
  <c r="AF453" i="16"/>
  <c r="AF462" i="16" s="1"/>
  <c r="AG453" i="16"/>
  <c r="AG462" i="16" s="1"/>
  <c r="AH453" i="16"/>
  <c r="AH462" i="16" s="1"/>
  <c r="AI453" i="16"/>
  <c r="AI462" i="16" s="1"/>
  <c r="AJ453" i="16"/>
  <c r="AJ462" i="16" s="1"/>
  <c r="AK453" i="16"/>
  <c r="AK462" i="16" s="1"/>
  <c r="AL453" i="16"/>
  <c r="AL462" i="16" s="1"/>
  <c r="AM453" i="16"/>
  <c r="AM462" i="16" s="1"/>
  <c r="AN453" i="16"/>
  <c r="AN462" i="16" s="1"/>
  <c r="AO453" i="16"/>
  <c r="AO462" i="16" s="1"/>
  <c r="AP453" i="16"/>
  <c r="AP462" i="16" s="1"/>
  <c r="Z462" i="16"/>
  <c r="AE462" i="16"/>
  <c r="E475" i="16"/>
  <c r="E485" i="16" s="1"/>
  <c r="K475" i="16"/>
  <c r="M475" i="16"/>
  <c r="M485" i="16" s="1"/>
  <c r="M495" i="16" s="1"/>
  <c r="N475" i="16"/>
  <c r="O475" i="16"/>
  <c r="O485" i="16" s="1"/>
  <c r="P475" i="16"/>
  <c r="P485" i="16" s="1"/>
  <c r="P495" i="16" s="1"/>
  <c r="Q475" i="16"/>
  <c r="R475" i="16"/>
  <c r="R485" i="16" s="1"/>
  <c r="T475" i="16"/>
  <c r="X475" i="16"/>
  <c r="Y475" i="16"/>
  <c r="Y485" i="16" s="1"/>
  <c r="Z475" i="16"/>
  <c r="AA475" i="16"/>
  <c r="AA485" i="16" s="1"/>
  <c r="AA495" i="16" s="1"/>
  <c r="AC475" i="16"/>
  <c r="AD475" i="16"/>
  <c r="AD485" i="16" s="1"/>
  <c r="AF475" i="16"/>
  <c r="AF485" i="16" s="1"/>
  <c r="AG475" i="16"/>
  <c r="AG485" i="16" s="1"/>
  <c r="AH475" i="16"/>
  <c r="AH485" i="16" s="1"/>
  <c r="AI475" i="16"/>
  <c r="AI485" i="16" s="1"/>
  <c r="AJ475" i="16"/>
  <c r="AJ485" i="16" s="1"/>
  <c r="AK475" i="16"/>
  <c r="AK485" i="16" s="1"/>
  <c r="AL475" i="16"/>
  <c r="AL485" i="16" s="1"/>
  <c r="AM475" i="16"/>
  <c r="AM485" i="16" s="1"/>
  <c r="AN475" i="16"/>
  <c r="AN485" i="16" s="1"/>
  <c r="AO475" i="16"/>
  <c r="AO485" i="16" s="1"/>
  <c r="AP475" i="16"/>
  <c r="AP485" i="16" s="1"/>
  <c r="D485" i="16"/>
  <c r="F485" i="16"/>
  <c r="I485" i="16"/>
  <c r="I495" i="16" s="1"/>
  <c r="L485" i="16"/>
  <c r="S485" i="16"/>
  <c r="U485" i="16"/>
  <c r="AB485" i="16"/>
  <c r="AB495" i="16" s="1"/>
  <c r="D493" i="16"/>
  <c r="F493" i="16"/>
  <c r="L493" i="16"/>
  <c r="N493" i="16"/>
  <c r="N495" i="16" s="1"/>
  <c r="O493" i="16"/>
  <c r="Q493" i="16"/>
  <c r="Q495" i="16" s="1"/>
  <c r="T493" i="16"/>
  <c r="T495" i="16" s="1"/>
  <c r="U493" i="16"/>
  <c r="V493" i="16"/>
  <c r="V495" i="16" s="1"/>
  <c r="W493" i="16"/>
  <c r="W495" i="16" s="1"/>
  <c r="Y493" i="16"/>
  <c r="Z493" i="16"/>
  <c r="AD493" i="16"/>
  <c r="AF493" i="16"/>
  <c r="AG493" i="16"/>
  <c r="AH493" i="16"/>
  <c r="AI493" i="16"/>
  <c r="AJ493" i="16"/>
  <c r="AK493" i="16"/>
  <c r="AL493" i="16"/>
  <c r="AM493" i="16"/>
  <c r="AN493" i="16"/>
  <c r="AO493" i="16"/>
  <c r="AP493" i="16"/>
  <c r="G495" i="16"/>
  <c r="H495" i="16"/>
  <c r="J495" i="16"/>
  <c r="K495" i="16"/>
  <c r="X495" i="16"/>
  <c r="AC495" i="16"/>
  <c r="AE495" i="16"/>
  <c r="BA499" i="16"/>
  <c r="BB499" i="16"/>
  <c r="BC499" i="16"/>
  <c r="BD499" i="16"/>
  <c r="BE499" i="16"/>
  <c r="BF499" i="16"/>
  <c r="BG499" i="16"/>
  <c r="BH499" i="16"/>
  <c r="BI499" i="16"/>
  <c r="BA501" i="16"/>
  <c r="BB501" i="16"/>
  <c r="BC501" i="16"/>
  <c r="BD501" i="16"/>
  <c r="BE501" i="16"/>
  <c r="BF501" i="16"/>
  <c r="BG501" i="16"/>
  <c r="BH501" i="16"/>
  <c r="BI501" i="16"/>
  <c r="BA502" i="16"/>
  <c r="BB502" i="16"/>
  <c r="BC502" i="16"/>
  <c r="BD502" i="16"/>
  <c r="BE502" i="16"/>
  <c r="BF502" i="16"/>
  <c r="BG502" i="16"/>
  <c r="BH502" i="16"/>
  <c r="BI502" i="16"/>
  <c r="BA503" i="16"/>
  <c r="BB503" i="16"/>
  <c r="BC503" i="16"/>
  <c r="BD503" i="16"/>
  <c r="BE503" i="16"/>
  <c r="BF503" i="16"/>
  <c r="BG503" i="16"/>
  <c r="BH503" i="16"/>
  <c r="BI503" i="16"/>
  <c r="BH504" i="16"/>
  <c r="BI504" i="16"/>
  <c r="BA505" i="16"/>
  <c r="BC506" i="16"/>
  <c r="BA507" i="16"/>
  <c r="BB507" i="16"/>
  <c r="BC507" i="16"/>
  <c r="BD507" i="16"/>
  <c r="BE507" i="16"/>
  <c r="BF507" i="16"/>
  <c r="BG507" i="16"/>
  <c r="BH507" i="16"/>
  <c r="BI507" i="16"/>
  <c r="BA508" i="16"/>
  <c r="BB508" i="16"/>
  <c r="BC508" i="16"/>
  <c r="BD508" i="16"/>
  <c r="BE508" i="16"/>
  <c r="BF508" i="16"/>
  <c r="BG508" i="16"/>
  <c r="BH508" i="16"/>
  <c r="BI508" i="16"/>
  <c r="D509" i="16"/>
  <c r="E509" i="16"/>
  <c r="H509" i="16"/>
  <c r="I509" i="16"/>
  <c r="J509" i="16"/>
  <c r="K509" i="16"/>
  <c r="L509" i="16"/>
  <c r="M509" i="16"/>
  <c r="O509" i="16"/>
  <c r="R509" i="16"/>
  <c r="S509" i="16"/>
  <c r="T509" i="16"/>
  <c r="U509" i="16"/>
  <c r="V509" i="16"/>
  <c r="W509" i="16"/>
  <c r="X509" i="16"/>
  <c r="AA509" i="16"/>
  <c r="AB509" i="16"/>
  <c r="AC509" i="16"/>
  <c r="AE509" i="16"/>
  <c r="AF509" i="16"/>
  <c r="AG509" i="16"/>
  <c r="AH509" i="16"/>
  <c r="AI509" i="16"/>
  <c r="AJ509" i="16"/>
  <c r="AK509" i="16"/>
  <c r="AL509" i="16"/>
  <c r="AM509" i="16"/>
  <c r="AN509" i="16"/>
  <c r="AO509" i="16"/>
  <c r="AP509" i="16"/>
  <c r="BA512" i="16"/>
  <c r="BB512" i="16"/>
  <c r="BC512" i="16"/>
  <c r="BD512" i="16"/>
  <c r="BE512" i="16"/>
  <c r="BF512" i="16"/>
  <c r="BG512" i="16"/>
  <c r="BH512" i="16"/>
  <c r="BI512" i="16"/>
  <c r="BA513" i="16"/>
  <c r="BB513" i="16"/>
  <c r="BC513" i="16"/>
  <c r="BD513" i="16"/>
  <c r="BE513" i="16"/>
  <c r="BF513" i="16"/>
  <c r="BG513" i="16"/>
  <c r="BH513" i="16"/>
  <c r="BI513" i="16"/>
  <c r="BA514" i="16"/>
  <c r="BB514" i="16"/>
  <c r="BC514" i="16"/>
  <c r="BD514" i="16"/>
  <c r="BE514" i="16"/>
  <c r="BF514" i="16"/>
  <c r="BG514" i="16"/>
  <c r="BH514" i="16"/>
  <c r="BI514" i="16"/>
  <c r="BA515" i="16"/>
  <c r="BB515" i="16"/>
  <c r="BC515" i="16"/>
  <c r="BD515" i="16"/>
  <c r="BE515" i="16"/>
  <c r="BF515" i="16"/>
  <c r="BG515" i="16"/>
  <c r="BI515" i="16"/>
  <c r="BA516" i="16"/>
  <c r="BC516" i="16"/>
  <c r="E517" i="16"/>
  <c r="F517" i="16"/>
  <c r="I517" i="16"/>
  <c r="J517" i="16"/>
  <c r="K517" i="16"/>
  <c r="L517" i="16"/>
  <c r="M517" i="16"/>
  <c r="P517" i="16"/>
  <c r="R517" i="16"/>
  <c r="S517" i="16"/>
  <c r="W517" i="16"/>
  <c r="AB517" i="16"/>
  <c r="AC517" i="16"/>
  <c r="AD517" i="16"/>
  <c r="AE517" i="16"/>
  <c r="AF517" i="16"/>
  <c r="AG517" i="16"/>
  <c r="AH517" i="16"/>
  <c r="AI517" i="16"/>
  <c r="AJ517" i="16"/>
  <c r="AK517" i="16"/>
  <c r="AL517" i="16"/>
  <c r="AM517" i="16"/>
  <c r="AN517" i="16"/>
  <c r="AO517" i="16"/>
  <c r="AP517" i="16"/>
  <c r="BE517" i="16"/>
  <c r="BF517" i="16"/>
  <c r="BA520" i="16"/>
  <c r="BB520" i="16"/>
  <c r="BC520" i="16"/>
  <c r="BD520" i="16"/>
  <c r="BE520" i="16"/>
  <c r="BF520" i="16"/>
  <c r="BG520" i="16"/>
  <c r="BH520" i="16"/>
  <c r="BI520" i="16"/>
  <c r="BA521" i="16"/>
  <c r="BB521" i="16"/>
  <c r="BC521" i="16"/>
  <c r="BD521" i="16"/>
  <c r="BE521" i="16"/>
  <c r="BF521" i="16"/>
  <c r="BG521" i="16"/>
  <c r="BA522" i="16"/>
  <c r="BC522" i="16"/>
  <c r="BA523" i="16"/>
  <c r="BB523" i="16"/>
  <c r="BC523" i="16"/>
  <c r="BD523" i="16"/>
  <c r="BA524" i="16"/>
  <c r="BC524" i="16"/>
  <c r="BA525" i="16"/>
  <c r="BB525" i="16"/>
  <c r="BC525" i="16"/>
  <c r="BD525" i="16"/>
  <c r="BE526" i="16"/>
  <c r="BF526" i="16"/>
  <c r="BG526" i="16"/>
  <c r="BH526" i="16"/>
  <c r="BE527" i="16"/>
  <c r="BF527" i="16"/>
  <c r="BG527" i="16"/>
  <c r="BH527" i="16"/>
  <c r="BI527" i="16"/>
  <c r="BH528" i="16"/>
  <c r="BF529" i="16"/>
  <c r="BH529" i="16"/>
  <c r="BG530" i="16"/>
  <c r="BH530" i="16"/>
  <c r="BI530" i="16"/>
  <c r="H531" i="16"/>
  <c r="I531" i="16"/>
  <c r="O531" i="16"/>
  <c r="BC531" i="16" s="1"/>
  <c r="P531" i="16"/>
  <c r="R531" i="16"/>
  <c r="S531" i="16"/>
  <c r="T531" i="16"/>
  <c r="U531" i="16"/>
  <c r="W531" i="16"/>
  <c r="Y531" i="16"/>
  <c r="BF531" i="16" s="1"/>
  <c r="AB531" i="16"/>
  <c r="AC531" i="16"/>
  <c r="AD531" i="16"/>
  <c r="AE531" i="16"/>
  <c r="AF531" i="16"/>
  <c r="AG531" i="16"/>
  <c r="AH531" i="16"/>
  <c r="AH534" i="16" s="1"/>
  <c r="AI531" i="16"/>
  <c r="AJ531" i="16"/>
  <c r="AK531" i="16"/>
  <c r="AL531" i="16"/>
  <c r="AM531" i="16"/>
  <c r="AN531" i="16"/>
  <c r="AO531" i="16"/>
  <c r="AP531" i="16"/>
  <c r="BA531" i="16"/>
  <c r="BA533" i="16"/>
  <c r="BB533" i="16"/>
  <c r="BC533" i="16"/>
  <c r="BD533" i="16"/>
  <c r="BE533" i="16"/>
  <c r="BF533" i="16"/>
  <c r="BG533" i="16"/>
  <c r="BH533" i="16"/>
  <c r="BI533" i="16"/>
  <c r="Z534" i="16"/>
  <c r="BF534" i="16" s="1"/>
  <c r="BA534" i="16"/>
  <c r="BD534" i="16"/>
  <c r="BG534" i="16"/>
  <c r="G562" i="16"/>
  <c r="H562" i="16"/>
  <c r="K562" i="16"/>
  <c r="N562" i="16"/>
  <c r="R562" i="16"/>
  <c r="Y562" i="16"/>
  <c r="AA562" i="16"/>
  <c r="AE562" i="16"/>
  <c r="AF562" i="16"/>
  <c r="AG562" i="16"/>
  <c r="AH562" i="16"/>
  <c r="AI562" i="16"/>
  <c r="AJ562" i="16"/>
  <c r="AK562" i="16"/>
  <c r="AL562" i="16"/>
  <c r="AM562" i="16"/>
  <c r="AN562" i="16"/>
  <c r="AO562" i="16"/>
  <c r="AP562" i="16"/>
  <c r="BA562" i="16"/>
  <c r="BB562" i="16"/>
  <c r="BC562" i="16"/>
  <c r="BD562" i="16"/>
  <c r="BE562" i="16"/>
  <c r="BF562" i="16"/>
  <c r="BG562" i="16"/>
  <c r="BH562" i="16"/>
  <c r="BI562" i="16"/>
  <c r="P573" i="16"/>
  <c r="T573" i="16"/>
  <c r="Y573" i="16"/>
  <c r="Z573" i="16"/>
  <c r="AE573" i="16"/>
  <c r="AF573" i="16"/>
  <c r="AG573" i="16"/>
  <c r="AH573" i="16"/>
  <c r="AI573" i="16"/>
  <c r="AJ573" i="16"/>
  <c r="AK573" i="16"/>
  <c r="AL573" i="16"/>
  <c r="AM573" i="16"/>
  <c r="AN573" i="16"/>
  <c r="AO573" i="16"/>
  <c r="AP573" i="16"/>
  <c r="BA573" i="16"/>
  <c r="BC573" i="16"/>
  <c r="BH573" i="16"/>
  <c r="BI573" i="16"/>
  <c r="E585" i="16"/>
  <c r="G585" i="16"/>
  <c r="H585" i="16"/>
  <c r="K585" i="16"/>
  <c r="M585" i="16"/>
  <c r="M588" i="16" s="1"/>
  <c r="P585" i="16"/>
  <c r="U585" i="16"/>
  <c r="X585" i="16"/>
  <c r="X588" i="16" s="1"/>
  <c r="Z585" i="16"/>
  <c r="AA585" i="16"/>
  <c r="AB585" i="16"/>
  <c r="AF585" i="16"/>
  <c r="AG585" i="16"/>
  <c r="AH585" i="16"/>
  <c r="AI585" i="16"/>
  <c r="AJ585" i="16"/>
  <c r="AK585" i="16"/>
  <c r="AL585" i="16"/>
  <c r="AM585" i="16"/>
  <c r="AN585" i="16"/>
  <c r="AO585" i="16"/>
  <c r="AP585" i="16"/>
  <c r="BC585" i="16"/>
  <c r="BD585" i="16"/>
  <c r="BH585" i="16"/>
  <c r="BI585" i="16"/>
  <c r="E608" i="16"/>
  <c r="F608" i="16"/>
  <c r="G608" i="16"/>
  <c r="H608" i="16"/>
  <c r="I608" i="16"/>
  <c r="J608" i="16"/>
  <c r="K608" i="16"/>
  <c r="L608" i="16"/>
  <c r="M608" i="16"/>
  <c r="N608" i="16"/>
  <c r="O608" i="16"/>
  <c r="P608" i="16"/>
  <c r="Q608" i="16"/>
  <c r="R608" i="16"/>
  <c r="S608" i="16"/>
  <c r="T608" i="16"/>
  <c r="V608" i="16"/>
  <c r="Y608" i="16"/>
  <c r="Z608" i="16"/>
  <c r="AB608" i="16"/>
  <c r="AC608" i="16"/>
  <c r="AD608" i="16"/>
  <c r="AE608" i="16"/>
  <c r="AF608" i="16"/>
  <c r="AG608" i="16"/>
  <c r="AH608" i="16"/>
  <c r="AI608" i="16"/>
  <c r="AJ608" i="16"/>
  <c r="AK608" i="16"/>
  <c r="AL608" i="16"/>
  <c r="AM608" i="16"/>
  <c r="AN608" i="16"/>
  <c r="AO608" i="16"/>
  <c r="AP608" i="16"/>
  <c r="BB608" i="16"/>
  <c r="BD608" i="16"/>
  <c r="BE608" i="16"/>
  <c r="BH608" i="16"/>
  <c r="BI608" i="16"/>
  <c r="D620" i="16"/>
  <c r="E620" i="16"/>
  <c r="F620" i="16"/>
  <c r="I620" i="16"/>
  <c r="J620" i="16"/>
  <c r="M620" i="16"/>
  <c r="N620" i="16"/>
  <c r="O620" i="16"/>
  <c r="P620" i="16"/>
  <c r="Q620" i="16"/>
  <c r="R620" i="16"/>
  <c r="S620" i="16"/>
  <c r="U620" i="16"/>
  <c r="V620" i="16"/>
  <c r="W620" i="16"/>
  <c r="X620" i="16"/>
  <c r="Y620" i="16"/>
  <c r="Z620" i="16"/>
  <c r="AA620" i="16"/>
  <c r="AD620" i="16"/>
  <c r="AE620" i="16"/>
  <c r="AF620" i="16"/>
  <c r="AG620" i="16"/>
  <c r="AH620" i="16"/>
  <c r="AI620" i="16"/>
  <c r="AJ620" i="16"/>
  <c r="AK620" i="16"/>
  <c r="AL620" i="16"/>
  <c r="AM620" i="16"/>
  <c r="AN620" i="16"/>
  <c r="AO620" i="16"/>
  <c r="AP620" i="16"/>
  <c r="BA620" i="16"/>
  <c r="BB620" i="16"/>
  <c r="BC620" i="16"/>
  <c r="BD620" i="16"/>
  <c r="BE620" i="16"/>
  <c r="BF620" i="16"/>
  <c r="BH620" i="16"/>
  <c r="BI620" i="16"/>
  <c r="E632" i="16"/>
  <c r="F632" i="16"/>
  <c r="G632" i="16"/>
  <c r="H632" i="16"/>
  <c r="I632" i="16"/>
  <c r="J632" i="16"/>
  <c r="M632" i="16"/>
  <c r="N632" i="16"/>
  <c r="O632" i="16"/>
  <c r="P632" i="16"/>
  <c r="Q632" i="16"/>
  <c r="R632" i="16"/>
  <c r="S632" i="16"/>
  <c r="U632" i="16"/>
  <c r="V632" i="16"/>
  <c r="W632" i="16"/>
  <c r="Z632" i="16"/>
  <c r="AA632" i="16"/>
  <c r="AB632" i="16"/>
  <c r="AC632" i="16"/>
  <c r="AD632" i="16"/>
  <c r="AE632" i="16"/>
  <c r="AF632" i="16"/>
  <c r="AG632" i="16"/>
  <c r="AH632" i="16"/>
  <c r="AK632" i="16"/>
  <c r="AL632" i="16"/>
  <c r="AN632" i="16"/>
  <c r="AO632" i="16"/>
  <c r="AP632" i="16"/>
  <c r="BA632" i="16"/>
  <c r="BB632" i="16"/>
  <c r="BC632" i="16"/>
  <c r="BD632" i="16"/>
  <c r="BE632" i="16"/>
  <c r="BF632" i="16"/>
  <c r="BG632" i="16"/>
  <c r="BH632" i="16"/>
  <c r="BI632" i="16"/>
  <c r="D650" i="16"/>
  <c r="L650" i="16"/>
  <c r="M650" i="16"/>
  <c r="O650" i="16"/>
  <c r="R650" i="16"/>
  <c r="S650" i="16"/>
  <c r="V650" i="16"/>
  <c r="W650" i="16"/>
  <c r="Y650" i="16"/>
  <c r="AD650" i="16"/>
  <c r="AF650" i="16"/>
  <c r="AJ650" i="16"/>
  <c r="AK650" i="16"/>
  <c r="AP650" i="16"/>
  <c r="AB658" i="16"/>
  <c r="AP667" i="16"/>
  <c r="AO673" i="16"/>
  <c r="AP673" i="16"/>
  <c r="AP679" i="16"/>
  <c r="AN685" i="16"/>
  <c r="AO685" i="16"/>
  <c r="AP685" i="16"/>
  <c r="AN691" i="16"/>
  <c r="AN697" i="16"/>
  <c r="AO697" i="16"/>
  <c r="K708" i="16"/>
  <c r="AA708" i="16"/>
  <c r="AA711" i="16" s="1"/>
  <c r="AE708" i="16"/>
  <c r="AI708" i="16"/>
  <c r="AI711" i="16" s="1"/>
  <c r="AM708" i="16"/>
  <c r="AM711" i="16" s="1"/>
  <c r="G711" i="16"/>
  <c r="AE751" i="16"/>
  <c r="AE752" i="16"/>
  <c r="AE753" i="16"/>
  <c r="AE754" i="16"/>
  <c r="AE755" i="16"/>
  <c r="AE756" i="16"/>
  <c r="AE757" i="16"/>
  <c r="AE758" i="16"/>
  <c r="AE763" i="16"/>
  <c r="AE764" i="16"/>
  <c r="AE765" i="16"/>
  <c r="AE766" i="16"/>
  <c r="AE767" i="16"/>
  <c r="AE769" i="16"/>
  <c r="AE770" i="16"/>
  <c r="AE775" i="16"/>
  <c r="AE776" i="16"/>
  <c r="AE777" i="16"/>
  <c r="AE778" i="16"/>
  <c r="AE779" i="16"/>
  <c r="AE781" i="16"/>
  <c r="AE782" i="16"/>
  <c r="G787" i="16"/>
  <c r="K787" i="16"/>
  <c r="O787" i="16"/>
  <c r="S787" i="16"/>
  <c r="W787" i="16"/>
  <c r="AA787" i="16"/>
  <c r="AE787" i="16"/>
  <c r="AI787" i="16"/>
  <c r="AM787" i="16"/>
  <c r="G788" i="16"/>
  <c r="K788" i="16"/>
  <c r="O788" i="16"/>
  <c r="S788" i="16"/>
  <c r="W788" i="16"/>
  <c r="AA788" i="16"/>
  <c r="AE788" i="16"/>
  <c r="AI788" i="16"/>
  <c r="AM788" i="16"/>
  <c r="G793" i="16"/>
  <c r="K793" i="16"/>
  <c r="O793" i="16"/>
  <c r="S793" i="16"/>
  <c r="W793" i="16"/>
  <c r="AA793" i="16"/>
  <c r="AE793" i="16"/>
  <c r="AI793" i="16"/>
  <c r="AE794" i="16"/>
  <c r="AI794" i="16"/>
  <c r="G795" i="16"/>
  <c r="K795" i="16"/>
  <c r="O795" i="16"/>
  <c r="S795" i="16"/>
  <c r="W795" i="16"/>
  <c r="AA795" i="16"/>
  <c r="AE795" i="16"/>
  <c r="AI795" i="16"/>
  <c r="G796" i="16"/>
  <c r="K796" i="16"/>
  <c r="O796" i="16"/>
  <c r="S796" i="16"/>
  <c r="E797" i="16"/>
  <c r="F797" i="16"/>
  <c r="H797" i="16"/>
  <c r="I797" i="16"/>
  <c r="J797" i="16"/>
  <c r="L797" i="16"/>
  <c r="M797" i="16"/>
  <c r="N797" i="16"/>
  <c r="P797" i="16"/>
  <c r="Q797" i="16"/>
  <c r="BD797" i="16"/>
  <c r="G799" i="16"/>
  <c r="K799" i="16"/>
  <c r="O799" i="16"/>
  <c r="S799" i="16"/>
  <c r="W799" i="16"/>
  <c r="AA799" i="16"/>
  <c r="AE799" i="16"/>
  <c r="AI799" i="16"/>
  <c r="AI800" i="16"/>
  <c r="G801" i="16"/>
  <c r="K801" i="16"/>
  <c r="O801" i="16"/>
  <c r="S801" i="16"/>
  <c r="W801" i="16"/>
  <c r="AA801" i="16"/>
  <c r="AE801" i="16"/>
  <c r="AI801" i="16"/>
  <c r="D802" i="16"/>
  <c r="F802" i="16"/>
  <c r="I802" i="16"/>
  <c r="K802" i="16" s="1"/>
  <c r="L802" i="16"/>
  <c r="M802" i="16"/>
  <c r="N802" i="16"/>
  <c r="X802" i="16"/>
  <c r="Y802" i="16"/>
  <c r="AB802" i="16"/>
  <c r="AC802" i="16"/>
  <c r="AD802" i="16"/>
  <c r="AF802" i="16"/>
  <c r="AG802" i="16"/>
  <c r="AH802" i="16"/>
  <c r="BD802" i="16"/>
  <c r="S802" i="16" s="1"/>
  <c r="BE802" i="16"/>
  <c r="W802" i="16" s="1"/>
  <c r="BG802" i="16"/>
  <c r="BH802" i="16"/>
  <c r="D818" i="16"/>
  <c r="E818" i="16"/>
  <c r="H818" i="16"/>
  <c r="L818" i="16"/>
  <c r="P818" i="16"/>
  <c r="Q818" i="16"/>
  <c r="V818" i="16"/>
  <c r="X818" i="16"/>
  <c r="Y818" i="16"/>
  <c r="Z818" i="16"/>
  <c r="AB818" i="16"/>
  <c r="AD818" i="16"/>
  <c r="AF818" i="16"/>
  <c r="AH818" i="16"/>
  <c r="AJ818" i="16"/>
  <c r="AN818" i="16"/>
  <c r="AO818" i="16"/>
  <c r="AP818" i="16"/>
  <c r="BB818" i="16"/>
  <c r="BD818" i="16"/>
  <c r="BE818" i="16"/>
  <c r="BG818" i="16"/>
  <c r="BI818" i="16"/>
  <c r="I828" i="16"/>
  <c r="J828" i="16"/>
  <c r="N828" i="16"/>
  <c r="P828" i="16"/>
  <c r="Q828" i="16"/>
  <c r="R828" i="16"/>
  <c r="T828" i="16"/>
  <c r="U828" i="16"/>
  <c r="V828" i="16"/>
  <c r="X828" i="16"/>
  <c r="Y828" i="16"/>
  <c r="Z828" i="16"/>
  <c r="AC828" i="16"/>
  <c r="AD828" i="16"/>
  <c r="AF828" i="16"/>
  <c r="AG828" i="16"/>
  <c r="AH828" i="16"/>
  <c r="AJ828" i="16"/>
  <c r="AK828" i="16"/>
  <c r="AL828" i="16"/>
  <c r="AN828" i="16"/>
  <c r="AO828" i="16"/>
  <c r="BA828" i="16"/>
  <c r="BB828" i="16"/>
  <c r="BC828" i="16"/>
  <c r="BD828" i="16"/>
  <c r="BE828" i="16"/>
  <c r="BF828" i="16"/>
  <c r="BG828" i="16"/>
  <c r="BH828" i="16"/>
  <c r="BI828" i="16"/>
  <c r="E840" i="16"/>
  <c r="F840" i="16"/>
  <c r="H840" i="16"/>
  <c r="I840" i="16"/>
  <c r="J840" i="16"/>
  <c r="L840" i="16"/>
  <c r="N840" i="16"/>
  <c r="Q840" i="16"/>
  <c r="R840" i="16"/>
  <c r="T840" i="16"/>
  <c r="V840" i="16"/>
  <c r="X840" i="16"/>
  <c r="AB840" i="16"/>
  <c r="AF840" i="16"/>
  <c r="AH840" i="16"/>
  <c r="AJ840" i="16"/>
  <c r="AL840" i="16"/>
  <c r="AN840" i="16"/>
  <c r="AO840" i="16"/>
  <c r="AP840" i="16"/>
  <c r="BA840" i="16"/>
  <c r="BB840" i="16"/>
  <c r="BD840" i="16"/>
  <c r="BF840" i="16"/>
  <c r="BG840" i="16"/>
  <c r="AF857" i="16"/>
  <c r="AF861" i="16" s="1"/>
  <c r="AG857" i="16"/>
  <c r="AG861" i="16" s="1"/>
  <c r="AH857" i="16"/>
  <c r="AH861" i="16" s="1"/>
  <c r="AI857" i="16"/>
  <c r="AI861" i="16" s="1"/>
  <c r="AJ857" i="16"/>
  <c r="AJ861" i="16" s="1"/>
  <c r="AK857" i="16"/>
  <c r="AK861" i="16" s="1"/>
  <c r="AL857" i="16"/>
  <c r="AL861" i="16" s="1"/>
  <c r="AM857" i="16"/>
  <c r="AM861" i="16" s="1"/>
  <c r="AN857" i="16"/>
  <c r="AN861" i="16" s="1"/>
  <c r="AO857" i="16"/>
  <c r="AO861" i="16" s="1"/>
  <c r="AP857" i="16"/>
  <c r="AP861" i="16" s="1"/>
  <c r="AN865" i="16"/>
  <c r="AO865" i="16"/>
  <c r="K880" i="16"/>
  <c r="O880" i="16"/>
  <c r="S880" i="16"/>
  <c r="W880" i="16"/>
  <c r="AA880" i="16"/>
  <c r="AE880" i="16"/>
  <c r="G883" i="16"/>
  <c r="G886" i="16" s="1"/>
  <c r="K883" i="16"/>
  <c r="K886" i="16" s="1"/>
  <c r="O883" i="16"/>
  <c r="O886" i="16" s="1"/>
  <c r="G901" i="16"/>
  <c r="W901" i="16"/>
  <c r="AA901" i="16"/>
  <c r="G910" i="16"/>
  <c r="K910" i="16"/>
  <c r="O910" i="16"/>
  <c r="S910" i="16"/>
  <c r="W910" i="16"/>
  <c r="AA910" i="16"/>
  <c r="AE910" i="16"/>
  <c r="AI910" i="16"/>
  <c r="AM910" i="16"/>
  <c r="BB915" i="16"/>
  <c r="BC915" i="16"/>
  <c r="BD915" i="16"/>
  <c r="BG915" i="16"/>
  <c r="BH915" i="16"/>
  <c r="BI915" i="16"/>
  <c r="BB922" i="16"/>
  <c r="BC922" i="16"/>
  <c r="BE922" i="16"/>
  <c r="BE931" i="16" s="1"/>
  <c r="BG922" i="16"/>
  <c r="BG931" i="16" s="1"/>
  <c r="BH922" i="16"/>
  <c r="BI922" i="16"/>
  <c r="BA928" i="16"/>
  <c r="BA931" i="16" s="1"/>
  <c r="BB928" i="16"/>
  <c r="BC928" i="16"/>
  <c r="BF928" i="16"/>
  <c r="BH928" i="16"/>
  <c r="BI928" i="16"/>
  <c r="BD931" i="16"/>
  <c r="BA947" i="16"/>
  <c r="BH947" i="16"/>
  <c r="BI947" i="16"/>
  <c r="D954" i="16"/>
  <c r="F954" i="16"/>
  <c r="G954" i="16"/>
  <c r="H954" i="16"/>
  <c r="I954" i="16"/>
  <c r="J954" i="16"/>
  <c r="L954" i="16"/>
  <c r="M954" i="16"/>
  <c r="O954" i="16"/>
  <c r="P954" i="16"/>
  <c r="Q954" i="16"/>
  <c r="R954" i="16"/>
  <c r="S954" i="16"/>
  <c r="T954" i="16"/>
  <c r="U954" i="16"/>
  <c r="V954" i="16"/>
  <c r="W954" i="16"/>
  <c r="X954" i="16"/>
  <c r="Z954" i="16"/>
  <c r="AA954" i="16"/>
  <c r="AB954" i="16"/>
  <c r="AC954" i="16"/>
  <c r="AD954" i="16"/>
  <c r="AE954" i="16"/>
  <c r="AG954" i="16"/>
  <c r="AH954" i="16"/>
  <c r="AI954" i="16"/>
  <c r="AJ954" i="16"/>
  <c r="AL954" i="16"/>
  <c r="AM954" i="16"/>
  <c r="AO954" i="16"/>
  <c r="E976" i="16"/>
  <c r="H976" i="16"/>
  <c r="I976" i="16"/>
  <c r="J976" i="16"/>
  <c r="K976" i="16"/>
  <c r="L976" i="16"/>
  <c r="N976" i="16"/>
  <c r="O976" i="16"/>
  <c r="P976" i="16"/>
  <c r="Q976" i="16"/>
  <c r="R976" i="16"/>
  <c r="T976" i="16"/>
  <c r="U976" i="16"/>
  <c r="W976" i="16"/>
  <c r="Y976" i="16"/>
  <c r="Z976" i="16"/>
  <c r="AC976" i="16"/>
  <c r="AE976" i="16"/>
  <c r="AF976" i="16"/>
  <c r="AG976" i="16"/>
  <c r="AH976" i="16"/>
  <c r="AI976" i="16"/>
  <c r="AJ976" i="16"/>
  <c r="AK976" i="16"/>
  <c r="AL976" i="16"/>
  <c r="AM976" i="16"/>
  <c r="AN976" i="16"/>
  <c r="AO976" i="16"/>
  <c r="AP976" i="16"/>
  <c r="BB986" i="16"/>
  <c r="BE986" i="16"/>
  <c r="BG986" i="16"/>
  <c r="BH986" i="16"/>
  <c r="BB992" i="16"/>
  <c r="BE992" i="16"/>
  <c r="BF992" i="16"/>
  <c r="BF994" i="16" s="1"/>
  <c r="BG992" i="16"/>
  <c r="BH992" i="16"/>
  <c r="BI992" i="16"/>
  <c r="BI994" i="16" s="1"/>
  <c r="BA994" i="16"/>
  <c r="BC994" i="16"/>
  <c r="E1005" i="16"/>
  <c r="F1005" i="16"/>
  <c r="G1005" i="16"/>
  <c r="H1005" i="16"/>
  <c r="I1005" i="16"/>
  <c r="M1005" i="16"/>
  <c r="P1005" i="16"/>
  <c r="S1005" i="16"/>
  <c r="V1005" i="16"/>
  <c r="W1005" i="16"/>
  <c r="X1005" i="16"/>
  <c r="Y1005" i="16"/>
  <c r="Z1005" i="16"/>
  <c r="AA1005" i="16"/>
  <c r="AB1005" i="16"/>
  <c r="AC1005" i="16"/>
  <c r="E1007" i="16"/>
  <c r="F1007" i="16"/>
  <c r="G1007" i="16"/>
  <c r="H1007" i="16"/>
  <c r="I1007" i="16"/>
  <c r="K1007" i="16"/>
  <c r="M1007" i="16"/>
  <c r="N1007" i="16"/>
  <c r="O1007" i="16"/>
  <c r="P1007" i="16"/>
  <c r="T1007" i="16"/>
  <c r="V1007" i="16"/>
  <c r="W1007" i="16"/>
  <c r="X1007" i="16"/>
  <c r="Z1007" i="16"/>
  <c r="AA1007" i="16"/>
  <c r="AC1007" i="16"/>
  <c r="AD1007" i="16"/>
  <c r="AE1007" i="16"/>
  <c r="AF1007" i="16"/>
  <c r="AG1007" i="16"/>
  <c r="AH1007" i="16"/>
  <c r="AI1007" i="16"/>
  <c r="AJ1007" i="16"/>
  <c r="AK1007" i="16"/>
  <c r="AL1007" i="16"/>
  <c r="AM1007" i="16"/>
  <c r="AN1007" i="16"/>
  <c r="AO1007" i="16"/>
  <c r="AP1007" i="16"/>
  <c r="D1017" i="16"/>
  <c r="E1017" i="16"/>
  <c r="G1017" i="16"/>
  <c r="K1017" i="16"/>
  <c r="L1017" i="16"/>
  <c r="M1017" i="16"/>
  <c r="O1017" i="16"/>
  <c r="P1017" i="16"/>
  <c r="Q1017" i="16"/>
  <c r="R1017" i="16"/>
  <c r="S1017" i="16"/>
  <c r="T1017" i="16"/>
  <c r="U1017" i="16"/>
  <c r="V1017" i="16"/>
  <c r="W1017" i="16"/>
  <c r="Z1017" i="16"/>
  <c r="AA1017" i="16"/>
  <c r="AB1017" i="16"/>
  <c r="AC1017" i="16"/>
  <c r="D1019" i="16"/>
  <c r="E1019" i="16"/>
  <c r="G1019" i="16"/>
  <c r="H1019" i="16"/>
  <c r="I1019" i="16"/>
  <c r="J1019" i="16"/>
  <c r="K1019" i="16"/>
  <c r="L1019" i="16"/>
  <c r="N1019" i="16"/>
  <c r="O1019" i="16"/>
  <c r="P1019" i="16"/>
  <c r="Q1019" i="16"/>
  <c r="S1019" i="16"/>
  <c r="V1019" i="16"/>
  <c r="Z1019" i="16"/>
  <c r="AD1019" i="16"/>
  <c r="AF1019" i="16"/>
  <c r="AG1019" i="16"/>
  <c r="AH1019" i="16"/>
  <c r="AI1019" i="16"/>
  <c r="AJ1019" i="16"/>
  <c r="AK1019" i="16"/>
  <c r="AL1019" i="16"/>
  <c r="AM1019" i="16"/>
  <c r="AN1019" i="16"/>
  <c r="AO1019" i="16"/>
  <c r="AP1019" i="16"/>
  <c r="E1029" i="16"/>
  <c r="F1029" i="16"/>
  <c r="J1029" i="16"/>
  <c r="K1029" i="16"/>
  <c r="L1029" i="16"/>
  <c r="N1029" i="16"/>
  <c r="Q1029" i="16"/>
  <c r="R1029" i="16"/>
  <c r="S1029" i="16"/>
  <c r="T1029" i="16"/>
  <c r="W1029" i="16"/>
  <c r="X1029" i="16"/>
  <c r="Z1029" i="16"/>
  <c r="D1031" i="16"/>
  <c r="F1031" i="16"/>
  <c r="I1031" i="16"/>
  <c r="J1031" i="16"/>
  <c r="K1031" i="16"/>
  <c r="L1031" i="16"/>
  <c r="M1031" i="16"/>
  <c r="Q1031" i="16"/>
  <c r="R1031" i="16"/>
  <c r="T1031" i="16"/>
  <c r="V1031" i="16"/>
  <c r="X1031" i="16"/>
  <c r="Y1031" i="16"/>
  <c r="Z1031" i="16"/>
  <c r="AB1031" i="16"/>
  <c r="AC1031" i="16"/>
  <c r="AF1031" i="16"/>
  <c r="AG1031" i="16"/>
  <c r="AH1031" i="16"/>
  <c r="AI1031" i="16"/>
  <c r="AJ1031" i="16"/>
  <c r="AK1031" i="16"/>
  <c r="AL1031" i="16"/>
  <c r="AM1031" i="16"/>
  <c r="AN1031" i="16"/>
  <c r="AO1031" i="16"/>
  <c r="AP1031" i="16"/>
  <c r="X1062" i="16"/>
  <c r="Y1062" i="16"/>
  <c r="Z1062" i="16"/>
  <c r="AA1062" i="16"/>
  <c r="AA1064" i="16"/>
  <c r="AB1064" i="16"/>
  <c r="AC1064" i="16"/>
  <c r="AD1064" i="16"/>
  <c r="AE1064" i="16"/>
  <c r="AE1067" i="16"/>
  <c r="AF1067" i="16"/>
  <c r="AG1067" i="16"/>
  <c r="AH1067" i="16"/>
  <c r="AI1067" i="16"/>
  <c r="AI1069" i="16"/>
  <c r="AJ1069" i="16"/>
  <c r="AK1069" i="16"/>
  <c r="AL1069" i="16"/>
  <c r="AM1069" i="16"/>
  <c r="AM1071" i="16"/>
  <c r="AN1071" i="16"/>
  <c r="AN1073" i="16"/>
  <c r="AO1073" i="16"/>
  <c r="AP1073" i="16"/>
  <c r="X1092" i="16"/>
  <c r="Y1092" i="16"/>
  <c r="Z1092" i="16"/>
  <c r="AA1092" i="16"/>
  <c r="AB1092" i="16"/>
  <c r="AC1092" i="16"/>
  <c r="AD1092" i="16"/>
  <c r="AE1092" i="16"/>
  <c r="AF1092" i="16"/>
  <c r="AG1092" i="16"/>
  <c r="AH1092" i="16"/>
  <c r="AI1092" i="16"/>
  <c r="AJ1092" i="16"/>
  <c r="AK1092" i="16"/>
  <c r="AL1092" i="16"/>
  <c r="AM1092" i="16"/>
  <c r="AN1092" i="16"/>
  <c r="AO1092" i="16"/>
  <c r="AP1092" i="16"/>
  <c r="BF1092" i="16"/>
  <c r="BG1092" i="16"/>
  <c r="BH1092" i="16"/>
  <c r="BI1092" i="16"/>
  <c r="X1099" i="16"/>
  <c r="Y1099" i="16"/>
  <c r="Z1099" i="16"/>
  <c r="AA1099" i="16"/>
  <c r="AB1099" i="16"/>
  <c r="AC1099" i="16"/>
  <c r="AD1099" i="16"/>
  <c r="AE1099" i="16"/>
  <c r="AF1099" i="16"/>
  <c r="AG1099" i="16"/>
  <c r="AH1099" i="16"/>
  <c r="AI1099" i="16"/>
  <c r="AJ1099" i="16"/>
  <c r="AK1099" i="16"/>
  <c r="AL1099" i="16"/>
  <c r="AM1099" i="16"/>
  <c r="AN1099" i="16"/>
  <c r="AO1099" i="16"/>
  <c r="AP1099" i="16"/>
  <c r="BF1099" i="16"/>
  <c r="BG1099" i="16"/>
  <c r="BH1099" i="16"/>
  <c r="BI1099" i="16"/>
  <c r="X1109" i="16"/>
  <c r="X1112" i="16" s="1"/>
  <c r="X1115" i="16" s="1"/>
  <c r="X1118" i="16" s="1"/>
  <c r="Y1109" i="16"/>
  <c r="Y1112" i="16" s="1"/>
  <c r="Y1115" i="16" s="1"/>
  <c r="Y1118" i="16" s="1"/>
  <c r="Z1109" i="16"/>
  <c r="Z1112" i="16" s="1"/>
  <c r="Z1115" i="16" s="1"/>
  <c r="Z1118" i="16" s="1"/>
  <c r="AA1109" i="16"/>
  <c r="AA1112" i="16" s="1"/>
  <c r="AA1115" i="16" s="1"/>
  <c r="AA1118" i="16" s="1"/>
  <c r="AB1109" i="16"/>
  <c r="AB1112" i="16" s="1"/>
  <c r="AB1115" i="16" s="1"/>
  <c r="AB1118" i="16" s="1"/>
  <c r="AC1109" i="16"/>
  <c r="AC1112" i="16" s="1"/>
  <c r="AC1115" i="16" s="1"/>
  <c r="AC1118" i="16" s="1"/>
  <c r="AD1109" i="16"/>
  <c r="AD1112" i="16" s="1"/>
  <c r="AD1115" i="16" s="1"/>
  <c r="AD1118" i="16" s="1"/>
  <c r="AE1109" i="16"/>
  <c r="AE1112" i="16" s="1"/>
  <c r="AE1115" i="16" s="1"/>
  <c r="AE1118" i="16" s="1"/>
  <c r="AF1109" i="16"/>
  <c r="AF1112" i="16" s="1"/>
  <c r="AF1115" i="16" s="1"/>
  <c r="AF1118" i="16" s="1"/>
  <c r="AG1109" i="16"/>
  <c r="AG1112" i="16" s="1"/>
  <c r="AG1115" i="16" s="1"/>
  <c r="AG1118" i="16" s="1"/>
  <c r="AH1109" i="16"/>
  <c r="AH1112" i="16" s="1"/>
  <c r="AH1115" i="16" s="1"/>
  <c r="AH1118" i="16" s="1"/>
  <c r="AI1109" i="16"/>
  <c r="AI1112" i="16" s="1"/>
  <c r="AI1115" i="16" s="1"/>
  <c r="AI1118" i="16" s="1"/>
  <c r="AJ1109" i="16"/>
  <c r="AJ1112" i="16" s="1"/>
  <c r="AJ1115" i="16" s="1"/>
  <c r="AJ1118" i="16" s="1"/>
  <c r="AK1109" i="16"/>
  <c r="AK1112" i="16" s="1"/>
  <c r="AK1115" i="16" s="1"/>
  <c r="AK1118" i="16" s="1"/>
  <c r="AL1109" i="16"/>
  <c r="AL1112" i="16" s="1"/>
  <c r="AL1115" i="16" s="1"/>
  <c r="AL1118" i="16" s="1"/>
  <c r="AM1109" i="16"/>
  <c r="AM1112" i="16" s="1"/>
  <c r="AM1115" i="16" s="1"/>
  <c r="AM1118" i="16" s="1"/>
  <c r="AN1109" i="16"/>
  <c r="AN1112" i="16" s="1"/>
  <c r="AN1115" i="16" s="1"/>
  <c r="AN1118" i="16" s="1"/>
  <c r="AO1109" i="16"/>
  <c r="AO1112" i="16" s="1"/>
  <c r="AO1115" i="16" s="1"/>
  <c r="AO1118" i="16" s="1"/>
  <c r="AP1109" i="16"/>
  <c r="AP1112" i="16" s="1"/>
  <c r="AP1115" i="16" s="1"/>
  <c r="AP1118" i="16" s="1"/>
  <c r="BF1109" i="16"/>
  <c r="BF1112" i="16" s="1"/>
  <c r="BF1115" i="16" s="1"/>
  <c r="BF1118" i="16" s="1"/>
  <c r="BG1109" i="16"/>
  <c r="BG1112" i="16" s="1"/>
  <c r="BG1115" i="16" s="1"/>
  <c r="BG1118" i="16" s="1"/>
  <c r="BH1109" i="16"/>
  <c r="BH1112" i="16" s="1"/>
  <c r="BH1115" i="16" s="1"/>
  <c r="BH1118" i="16" s="1"/>
  <c r="BI1109" i="16"/>
  <c r="BI1112" i="16" s="1"/>
  <c r="BI1115" i="16" s="1"/>
  <c r="BI1118" i="16" s="1"/>
  <c r="X1126" i="16"/>
  <c r="Y1126" i="16"/>
  <c r="Z1126" i="16"/>
  <c r="AA1126" i="16"/>
  <c r="AB1126" i="16"/>
  <c r="AC1126" i="16"/>
  <c r="AD1126" i="16"/>
  <c r="AE1126" i="16"/>
  <c r="AF1126" i="16"/>
  <c r="AG1126" i="16"/>
  <c r="AH1126" i="16"/>
  <c r="AI1126" i="16"/>
  <c r="AJ1126" i="16"/>
  <c r="AK1126" i="16"/>
  <c r="AL1126" i="16"/>
  <c r="AM1126" i="16"/>
  <c r="AN1126" i="16"/>
  <c r="AO1126" i="16"/>
  <c r="AP1126" i="16"/>
  <c r="BF1126" i="16"/>
  <c r="BG1126" i="16"/>
  <c r="BH1126" i="16"/>
  <c r="BI1126" i="16"/>
  <c r="X1131" i="16"/>
  <c r="Y1131" i="16"/>
  <c r="Z1131" i="16"/>
  <c r="AA1131" i="16"/>
  <c r="AB1131" i="16"/>
  <c r="AC1131" i="16"/>
  <c r="AD1131" i="16"/>
  <c r="AE1131" i="16"/>
  <c r="AF1131" i="16"/>
  <c r="AG1131" i="16"/>
  <c r="AH1131" i="16"/>
  <c r="AI1131" i="16"/>
  <c r="AJ1131" i="16"/>
  <c r="AK1131" i="16"/>
  <c r="AL1131" i="16"/>
  <c r="AM1131" i="16"/>
  <c r="AN1131" i="16"/>
  <c r="AO1131" i="16"/>
  <c r="AP1131" i="16"/>
  <c r="BF1131" i="16"/>
  <c r="BG1131" i="16"/>
  <c r="BH1131" i="16"/>
  <c r="BI1131" i="16"/>
  <c r="X1139" i="16"/>
  <c r="X1142" i="16" s="1"/>
  <c r="X1145" i="16" s="1"/>
  <c r="X1148" i="16" s="1"/>
  <c r="Y1139" i="16"/>
  <c r="Y1142" i="16" s="1"/>
  <c r="Y1145" i="16" s="1"/>
  <c r="Y1148" i="16" s="1"/>
  <c r="Z1139" i="16"/>
  <c r="Z1142" i="16" s="1"/>
  <c r="Z1145" i="16" s="1"/>
  <c r="Z1148" i="16" s="1"/>
  <c r="AA1139" i="16"/>
  <c r="AA1142" i="16" s="1"/>
  <c r="AA1145" i="16" s="1"/>
  <c r="AA1148" i="16" s="1"/>
  <c r="AB1139" i="16"/>
  <c r="AB1142" i="16" s="1"/>
  <c r="AB1145" i="16" s="1"/>
  <c r="AB1148" i="16" s="1"/>
  <c r="AC1139" i="16"/>
  <c r="AC1142" i="16" s="1"/>
  <c r="AC1145" i="16" s="1"/>
  <c r="AC1148" i="16" s="1"/>
  <c r="AD1139" i="16"/>
  <c r="AD1142" i="16" s="1"/>
  <c r="AD1145" i="16" s="1"/>
  <c r="AD1148" i="16" s="1"/>
  <c r="AE1139" i="16"/>
  <c r="AE1142" i="16" s="1"/>
  <c r="AE1145" i="16" s="1"/>
  <c r="AE1148" i="16" s="1"/>
  <c r="AF1139" i="16"/>
  <c r="AF1142" i="16" s="1"/>
  <c r="AF1145" i="16" s="1"/>
  <c r="AF1148" i="16" s="1"/>
  <c r="AG1139" i="16"/>
  <c r="AG1142" i="16" s="1"/>
  <c r="AG1145" i="16" s="1"/>
  <c r="AG1148" i="16" s="1"/>
  <c r="AH1139" i="16"/>
  <c r="AH1142" i="16" s="1"/>
  <c r="AH1145" i="16" s="1"/>
  <c r="AH1148" i="16" s="1"/>
  <c r="AI1139" i="16"/>
  <c r="AI1142" i="16" s="1"/>
  <c r="AI1145" i="16" s="1"/>
  <c r="AI1148" i="16" s="1"/>
  <c r="AJ1139" i="16"/>
  <c r="AJ1142" i="16" s="1"/>
  <c r="AJ1145" i="16" s="1"/>
  <c r="AJ1148" i="16" s="1"/>
  <c r="AK1139" i="16"/>
  <c r="AK1142" i="16" s="1"/>
  <c r="AK1145" i="16" s="1"/>
  <c r="AK1148" i="16" s="1"/>
  <c r="AL1139" i="16"/>
  <c r="AL1142" i="16" s="1"/>
  <c r="AL1145" i="16" s="1"/>
  <c r="AL1148" i="16" s="1"/>
  <c r="AM1139" i="16"/>
  <c r="AM1142" i="16" s="1"/>
  <c r="AM1145" i="16" s="1"/>
  <c r="AM1148" i="16" s="1"/>
  <c r="AN1139" i="16"/>
  <c r="AN1142" i="16" s="1"/>
  <c r="AN1145" i="16" s="1"/>
  <c r="AN1148" i="16" s="1"/>
  <c r="AO1139" i="16"/>
  <c r="AO1142" i="16" s="1"/>
  <c r="AO1145" i="16" s="1"/>
  <c r="AO1148" i="16" s="1"/>
  <c r="AP1139" i="16"/>
  <c r="AP1142" i="16" s="1"/>
  <c r="AP1145" i="16" s="1"/>
  <c r="AP1148" i="16" s="1"/>
  <c r="BF1139" i="16"/>
  <c r="BF1142" i="16" s="1"/>
  <c r="BF1145" i="16" s="1"/>
  <c r="BF1148" i="16" s="1"/>
  <c r="BG1139" i="16"/>
  <c r="BG1142" i="16" s="1"/>
  <c r="BG1145" i="16" s="1"/>
  <c r="BG1148" i="16" s="1"/>
  <c r="BH1139" i="16"/>
  <c r="BH1142" i="16" s="1"/>
  <c r="BH1145" i="16" s="1"/>
  <c r="BH1148" i="16" s="1"/>
  <c r="BI1139" i="16"/>
  <c r="BI1142" i="16" s="1"/>
  <c r="BI1145" i="16" s="1"/>
  <c r="BI1148" i="16" s="1"/>
  <c r="X1161" i="16"/>
  <c r="AG1161" i="16"/>
  <c r="AH1161" i="16"/>
  <c r="AI1161" i="16"/>
  <c r="AN1161" i="16"/>
  <c r="AO1161" i="16"/>
  <c r="AP1161" i="16"/>
  <c r="BF1161" i="16"/>
  <c r="BG1161" i="16"/>
  <c r="BI1161" i="16"/>
  <c r="X1167" i="16"/>
  <c r="Y1167" i="16"/>
  <c r="AA1167" i="16"/>
  <c r="AB1167" i="16"/>
  <c r="AD1167" i="16"/>
  <c r="AG1167" i="16"/>
  <c r="AI1167" i="16"/>
  <c r="AL1167" i="16"/>
  <c r="AM1167" i="16"/>
  <c r="AO1167" i="16"/>
  <c r="BF1167" i="16"/>
  <c r="BI1167" i="16"/>
  <c r="F120" i="1"/>
  <c r="G30" i="1"/>
  <c r="H30" i="1"/>
  <c r="C30" i="1"/>
  <c r="D30" i="1"/>
  <c r="E30" i="1"/>
  <c r="F30" i="1"/>
  <c r="B30" i="1"/>
  <c r="L356" i="16" l="1"/>
  <c r="S257" i="16"/>
  <c r="K426" i="16"/>
  <c r="AF495" i="16"/>
  <c r="BH931" i="16"/>
  <c r="BA509" i="16"/>
  <c r="BB994" i="16"/>
  <c r="AA278" i="16"/>
  <c r="AA264" i="16"/>
  <c r="AA435" i="16"/>
  <c r="AA306" i="16"/>
  <c r="V356" i="16"/>
  <c r="V366" i="16" s="1"/>
  <c r="V374" i="16" s="1"/>
  <c r="V377" i="16" s="1"/>
  <c r="BH588" i="16"/>
  <c r="L534" i="16"/>
  <c r="BC534" i="16" s="1"/>
  <c r="L495" i="16"/>
  <c r="G228" i="16"/>
  <c r="AI588" i="16"/>
  <c r="BC517" i="16"/>
  <c r="AE435" i="16"/>
  <c r="BH356" i="16"/>
  <c r="BH366" i="16" s="1"/>
  <c r="BH374" i="16" s="1"/>
  <c r="BH377" i="16" s="1"/>
  <c r="BC339" i="16"/>
  <c r="S306" i="16"/>
  <c r="G292" i="16"/>
  <c r="AI292" i="16"/>
  <c r="AA243" i="16"/>
  <c r="AI215" i="16"/>
  <c r="AO356" i="16"/>
  <c r="AG356" i="16"/>
  <c r="T356" i="16"/>
  <c r="T366" i="16" s="1"/>
  <c r="T374" i="16" s="1"/>
  <c r="T377" i="16" s="1"/>
  <c r="K306" i="16"/>
  <c r="AA802" i="16"/>
  <c r="AL356" i="16"/>
  <c r="AL366" i="16" s="1"/>
  <c r="AM306" i="16"/>
  <c r="AM292" i="16"/>
  <c r="G243" i="16"/>
  <c r="BF356" i="16"/>
  <c r="AM237" i="16"/>
  <c r="AM228" i="16"/>
  <c r="AA215" i="16"/>
  <c r="S426" i="16"/>
  <c r="BI931" i="16"/>
  <c r="BA517" i="16"/>
  <c r="BA356" i="16"/>
  <c r="AI356" i="16"/>
  <c r="AI366" i="16" s="1"/>
  <c r="S250" i="16"/>
  <c r="AM243" i="16"/>
  <c r="AA228" i="16"/>
  <c r="AP534" i="16"/>
  <c r="W292" i="16"/>
  <c r="O292" i="16"/>
  <c r="O250" i="16"/>
  <c r="AE243" i="16"/>
  <c r="BG517" i="16"/>
  <c r="BC931" i="16"/>
  <c r="U356" i="16"/>
  <c r="AJ495" i="16"/>
  <c r="AI495" i="16"/>
  <c r="AL534" i="16"/>
  <c r="BD531" i="16"/>
  <c r="AK534" i="16"/>
  <c r="BG509" i="16"/>
  <c r="BD509" i="16"/>
  <c r="AP495" i="16"/>
  <c r="AH495" i="16"/>
  <c r="O426" i="16"/>
  <c r="AA426" i="16"/>
  <c r="AJ356" i="16"/>
  <c r="P356" i="16"/>
  <c r="G321" i="16"/>
  <c r="AE292" i="16"/>
  <c r="AI243" i="16"/>
  <c r="AI237" i="16"/>
  <c r="K237" i="16"/>
  <c r="AG588" i="16"/>
  <c r="AG495" i="16"/>
  <c r="AO495" i="16"/>
  <c r="S435" i="16"/>
  <c r="K366" i="16"/>
  <c r="AK356" i="16"/>
  <c r="N356" i="16"/>
  <c r="O215" i="16"/>
  <c r="AL588" i="16"/>
  <c r="O802" i="16"/>
  <c r="AI534" i="16"/>
  <c r="BF509" i="16"/>
  <c r="BC509" i="16"/>
  <c r="AN495" i="16"/>
  <c r="AM442" i="16"/>
  <c r="O435" i="16"/>
  <c r="W426" i="16"/>
  <c r="BI356" i="16"/>
  <c r="BI366" i="16" s="1"/>
  <c r="BI374" i="16" s="1"/>
  <c r="BI377" i="16" s="1"/>
  <c r="AP356" i="16"/>
  <c r="AH356" i="16"/>
  <c r="AI306" i="16"/>
  <c r="O257" i="16"/>
  <c r="G250" i="16"/>
  <c r="G215" i="16"/>
  <c r="K797" i="16"/>
  <c r="BI588" i="16"/>
  <c r="AO588" i="16"/>
  <c r="AE306" i="16"/>
  <c r="AA292" i="16"/>
  <c r="AM271" i="16"/>
  <c r="AE168" i="16"/>
  <c r="AL495" i="16"/>
  <c r="AE426" i="16"/>
  <c r="H534" i="16"/>
  <c r="BB534" i="16" s="1"/>
  <c r="BE994" i="16"/>
  <c r="AE802" i="16"/>
  <c r="AP588" i="16"/>
  <c r="AH588" i="16"/>
  <c r="BH517" i="16"/>
  <c r="BD517" i="16"/>
  <c r="BE509" i="16"/>
  <c r="AK495" i="16"/>
  <c r="O495" i="16"/>
  <c r="BD339" i="16"/>
  <c r="W306" i="16"/>
  <c r="G306" i="16"/>
  <c r="S292" i="16"/>
  <c r="AM285" i="16"/>
  <c r="W257" i="16"/>
  <c r="S237" i="16"/>
  <c r="K228" i="16"/>
  <c r="AM215" i="16"/>
  <c r="AJ588" i="16"/>
  <c r="AM588" i="16"/>
  <c r="BE531" i="16"/>
  <c r="BI517" i="16"/>
  <c r="K435" i="16"/>
  <c r="K257" i="16"/>
  <c r="AM168" i="16"/>
  <c r="BH994" i="16"/>
  <c r="AI802" i="16"/>
  <c r="G797" i="16"/>
  <c r="AK588" i="16"/>
  <c r="AO534" i="16"/>
  <c r="AG534" i="16"/>
  <c r="AM495" i="16"/>
  <c r="U495" i="16"/>
  <c r="Y495" i="16"/>
  <c r="G435" i="16"/>
  <c r="BH339" i="16"/>
  <c r="G257" i="16"/>
  <c r="W250" i="16"/>
  <c r="W243" i="16"/>
  <c r="AE237" i="16"/>
  <c r="W215" i="16"/>
  <c r="AI168" i="16"/>
  <c r="AN534" i="16"/>
  <c r="BH509" i="16"/>
  <c r="AE264" i="16"/>
  <c r="AA237" i="16"/>
  <c r="AI228" i="16"/>
  <c r="BB931" i="16"/>
  <c r="O797" i="16"/>
  <c r="BI509" i="16"/>
  <c r="BB509" i="16"/>
  <c r="K292" i="16"/>
  <c r="AE278" i="16"/>
  <c r="O243" i="16"/>
  <c r="G237" i="16"/>
  <c r="K215" i="16"/>
  <c r="G802" i="16"/>
  <c r="AN588" i="16"/>
  <c r="AF588" i="16"/>
  <c r="BB531" i="16"/>
  <c r="AJ534" i="16"/>
  <c r="BG531" i="16"/>
  <c r="W534" i="16"/>
  <c r="BE534" i="16" s="1"/>
  <c r="BB517" i="16"/>
  <c r="G426" i="16"/>
  <c r="AN356" i="16"/>
  <c r="AF356" i="16"/>
  <c r="BD356" i="16"/>
  <c r="AA366" i="16"/>
  <c r="K243" i="16"/>
  <c r="W237" i="16"/>
  <c r="W228" i="16"/>
  <c r="AE215" i="16"/>
  <c r="BH531" i="16"/>
  <c r="D495" i="16"/>
  <c r="W435" i="16"/>
  <c r="AM356" i="16"/>
  <c r="Z356" i="16"/>
  <c r="Q356" i="16"/>
  <c r="F356" i="16"/>
  <c r="S321" i="16"/>
  <c r="O306" i="16"/>
  <c r="S228" i="16"/>
  <c r="S215" i="16"/>
  <c r="S797" i="16"/>
  <c r="Y356" i="16"/>
  <c r="E356" i="16"/>
  <c r="K250" i="16"/>
  <c r="O228" i="16"/>
  <c r="AF534" i="16"/>
  <c r="AM534" i="16"/>
  <c r="BI531" i="16"/>
  <c r="AG366" i="16" l="1"/>
  <c r="AG374" i="16" s="1"/>
  <c r="AG377" i="16" s="1"/>
  <c r="AH366" i="16"/>
  <c r="AH374" i="16" s="1"/>
  <c r="AH377" i="16" s="1"/>
  <c r="AO366" i="16"/>
  <c r="BH534" i="16"/>
  <c r="AP366" i="16"/>
  <c r="AP374" i="16"/>
  <c r="AP377" i="16" s="1"/>
  <c r="Z366" i="16"/>
  <c r="AL374" i="16"/>
  <c r="AL377" i="16" s="1"/>
  <c r="BI534" i="16"/>
  <c r="AN366" i="16"/>
  <c r="AM366" i="16"/>
  <c r="AI374" i="16"/>
  <c r="AI377" i="16" s="1"/>
  <c r="AK366" i="16"/>
  <c r="AF366" i="16"/>
  <c r="AO374" i="16"/>
  <c r="AO377" i="16" s="1"/>
  <c r="AJ366" i="16"/>
  <c r="I30" i="1"/>
  <c r="G90" i="1"/>
  <c r="H90" i="1"/>
  <c r="I90" i="1"/>
  <c r="J90" i="1"/>
  <c r="K90" i="1"/>
  <c r="L90" i="1"/>
  <c r="M90" i="1"/>
  <c r="N90" i="1"/>
  <c r="O90" i="1"/>
  <c r="B75" i="1"/>
  <c r="B89" i="1" s="1"/>
  <c r="B77" i="1"/>
  <c r="B90" i="1" s="1"/>
  <c r="C77" i="1"/>
  <c r="C90" i="1" s="1"/>
  <c r="C75" i="1"/>
  <c r="C89" i="1" s="1"/>
  <c r="E77" i="1"/>
  <c r="E90" i="1" s="1"/>
  <c r="F77" i="1"/>
  <c r="F90" i="1" s="1"/>
  <c r="D77" i="1"/>
  <c r="D90" i="1" s="1"/>
  <c r="E75" i="1"/>
  <c r="E89" i="1" s="1"/>
  <c r="F75" i="1"/>
  <c r="D75" i="1"/>
  <c r="D89" i="1" s="1"/>
  <c r="C136" i="1"/>
  <c r="D136" i="1"/>
  <c r="E136" i="1"/>
  <c r="F136" i="1"/>
  <c r="D133" i="1"/>
  <c r="E133" i="1"/>
  <c r="F133" i="1"/>
  <c r="C133" i="1"/>
  <c r="AF374" i="16" l="1"/>
  <c r="AF377" i="16" s="1"/>
  <c r="AM374" i="16"/>
  <c r="AM377" i="16" s="1"/>
  <c r="AK374" i="16"/>
  <c r="AK377" i="16" s="1"/>
  <c r="AJ374" i="16"/>
  <c r="AJ377" i="16" s="1"/>
  <c r="Z374" i="16"/>
  <c r="AN374" i="16"/>
  <c r="AN377" i="16" s="1"/>
  <c r="J30" i="1"/>
  <c r="G89" i="1"/>
  <c r="F89" i="1"/>
  <c r="C4" i="13"/>
  <c r="J227" i="1" l="1"/>
  <c r="K227" i="1" s="1"/>
  <c r="L227" i="1" s="1"/>
  <c r="M227" i="1" s="1"/>
  <c r="N227" i="1" s="1"/>
  <c r="O227" i="1" s="1"/>
  <c r="I136" i="1"/>
  <c r="H136" i="1"/>
  <c r="K30" i="1"/>
  <c r="H89" i="1"/>
  <c r="D42" i="1"/>
  <c r="E42" i="1"/>
  <c r="F42" i="1"/>
  <c r="G42" i="1"/>
  <c r="H42" i="1"/>
  <c r="I42" i="1"/>
  <c r="C42" i="1"/>
  <c r="H36" i="1"/>
  <c r="I36" i="1"/>
  <c r="G36" i="1"/>
  <c r="C38" i="1"/>
  <c r="D38" i="1"/>
  <c r="E38" i="1"/>
  <c r="F38" i="1"/>
  <c r="B38" i="1"/>
  <c r="C37" i="1"/>
  <c r="D37" i="1"/>
  <c r="E37" i="1"/>
  <c r="F37" i="1"/>
  <c r="B37" i="1"/>
  <c r="B15" i="1"/>
  <c r="L30" i="1" l="1"/>
  <c r="J75" i="1"/>
  <c r="I89" i="1"/>
  <c r="H14" i="1"/>
  <c r="I14" i="1"/>
  <c r="G14" i="1"/>
  <c r="F15" i="1"/>
  <c r="E15" i="1"/>
  <c r="D15" i="1"/>
  <c r="C15" i="1"/>
  <c r="C19" i="1"/>
  <c r="D19" i="1"/>
  <c r="E19" i="1"/>
  <c r="F19" i="1"/>
  <c r="B19" i="1"/>
  <c r="B16" i="1" s="1"/>
  <c r="M30" i="1" l="1"/>
  <c r="K75" i="1"/>
  <c r="J89" i="1"/>
  <c r="F16" i="1"/>
  <c r="F20" i="1"/>
  <c r="E16" i="1"/>
  <c r="E20" i="1"/>
  <c r="D16" i="1"/>
  <c r="D20" i="1"/>
  <c r="C16" i="1"/>
  <c r="C20" i="1"/>
  <c r="O30" i="1" l="1"/>
  <c r="N30" i="1"/>
  <c r="L75" i="1"/>
  <c r="K89" i="1"/>
  <c r="H101" i="1" l="1"/>
  <c r="M75" i="1"/>
  <c r="L89" i="1"/>
  <c r="C130" i="1"/>
  <c r="D130" i="1"/>
  <c r="E130" i="1"/>
  <c r="F130" i="1"/>
  <c r="G130" i="1"/>
  <c r="H130" i="1"/>
  <c r="I130" i="1"/>
  <c r="J130" i="1"/>
  <c r="K130" i="1"/>
  <c r="L130" i="1"/>
  <c r="M130" i="1"/>
  <c r="N130" i="1"/>
  <c r="O130" i="1"/>
  <c r="B130" i="1"/>
  <c r="A89" i="1"/>
  <c r="A95" i="1" s="1"/>
  <c r="A110" i="1" s="1"/>
  <c r="A90" i="1"/>
  <c r="A96" i="1" s="1"/>
  <c r="A111" i="1" s="1"/>
  <c r="A88" i="1"/>
  <c r="A94" i="1" s="1"/>
  <c r="A109" i="1" s="1"/>
  <c r="J100" i="1" l="1"/>
  <c r="K100" i="1" s="1"/>
  <c r="L100" i="1" s="1"/>
  <c r="M100" i="1" s="1"/>
  <c r="N100" i="1" s="1"/>
  <c r="O100" i="1" s="1"/>
  <c r="I101" i="1"/>
  <c r="H95" i="1"/>
  <c r="B24" i="1"/>
  <c r="N75" i="1"/>
  <c r="M89" i="1"/>
  <c r="A100" i="1"/>
  <c r="A104" i="1" s="1"/>
  <c r="A102" i="1"/>
  <c r="A101" i="1"/>
  <c r="A105" i="1" s="1"/>
  <c r="J94" i="1" l="1"/>
  <c r="K94" i="1" s="1"/>
  <c r="L94" i="1" s="1"/>
  <c r="M94" i="1" s="1"/>
  <c r="N94" i="1" s="1"/>
  <c r="O94" i="1" s="1"/>
  <c r="I95" i="1"/>
  <c r="O75" i="1"/>
  <c r="N89" i="1"/>
  <c r="O89" i="1" l="1"/>
  <c r="H110" i="1" l="1"/>
  <c r="I110" i="1" l="1"/>
  <c r="J212" i="1"/>
  <c r="K212" i="1" s="1"/>
  <c r="L212" i="1" s="1"/>
  <c r="M212" i="1" s="1"/>
  <c r="N212" i="1" s="1"/>
  <c r="O212" i="1" s="1"/>
  <c r="J223" i="1"/>
  <c r="K223" i="1" s="1"/>
  <c r="L223" i="1" s="1"/>
  <c r="M223" i="1" s="1"/>
  <c r="N223" i="1" s="1"/>
  <c r="O223" i="1" s="1"/>
  <c r="C185" i="1"/>
  <c r="D185" i="1"/>
  <c r="E185" i="1"/>
  <c r="F185" i="1"/>
  <c r="B185" i="1"/>
  <c r="J109" i="1" l="1"/>
  <c r="J235" i="1"/>
  <c r="K235" i="1" s="1"/>
  <c r="L235" i="1" s="1"/>
  <c r="M235" i="1" s="1"/>
  <c r="N235" i="1" s="1"/>
  <c r="O235" i="1" s="1"/>
  <c r="J234" i="1"/>
  <c r="K234" i="1" s="1"/>
  <c r="L234" i="1" s="1"/>
  <c r="M234" i="1" s="1"/>
  <c r="N234" i="1" s="1"/>
  <c r="O234" i="1" s="1"/>
  <c r="H233" i="1"/>
  <c r="I233" i="1" s="1"/>
  <c r="J233" i="1" s="1"/>
  <c r="K233" i="1" s="1"/>
  <c r="L233" i="1" s="1"/>
  <c r="M233" i="1" s="1"/>
  <c r="N233" i="1" s="1"/>
  <c r="O233" i="1" s="1"/>
  <c r="F230" i="1"/>
  <c r="C230" i="1"/>
  <c r="D230" i="1"/>
  <c r="E230" i="1"/>
  <c r="B230" i="1"/>
  <c r="C220" i="1"/>
  <c r="D220" i="1"/>
  <c r="E220" i="1"/>
  <c r="F220" i="1"/>
  <c r="B220" i="1"/>
  <c r="J208" i="1"/>
  <c r="K208" i="1" s="1"/>
  <c r="L208" i="1" s="1"/>
  <c r="M208" i="1" s="1"/>
  <c r="N208" i="1" s="1"/>
  <c r="O208" i="1" s="1"/>
  <c r="J200" i="1"/>
  <c r="K200" i="1" s="1"/>
  <c r="L200" i="1" s="1"/>
  <c r="M200" i="1" s="1"/>
  <c r="N200" i="1" s="1"/>
  <c r="O200" i="1" s="1"/>
  <c r="K109" i="1" l="1"/>
  <c r="C225" i="1"/>
  <c r="D225" i="1"/>
  <c r="E225" i="1"/>
  <c r="F225" i="1"/>
  <c r="B225" i="1"/>
  <c r="C205" i="1"/>
  <c r="C213" i="1" s="1"/>
  <c r="D205" i="1"/>
  <c r="D213" i="1" s="1"/>
  <c r="E205" i="1"/>
  <c r="E213" i="1" s="1"/>
  <c r="F205" i="1"/>
  <c r="F213" i="1" s="1"/>
  <c r="B205" i="1"/>
  <c r="B213" i="1" s="1"/>
  <c r="J209" i="1"/>
  <c r="K209" i="1" s="1"/>
  <c r="L209" i="1" s="1"/>
  <c r="M209" i="1" s="1"/>
  <c r="N209" i="1" s="1"/>
  <c r="O209" i="1" s="1"/>
  <c r="L109" i="1" l="1"/>
  <c r="F237" i="1"/>
  <c r="E237" i="1"/>
  <c r="D237" i="1"/>
  <c r="C237" i="1"/>
  <c r="B237" i="1"/>
  <c r="C188" i="1"/>
  <c r="D188" i="1"/>
  <c r="B188" i="1"/>
  <c r="F186" i="1"/>
  <c r="F188" i="1" s="1"/>
  <c r="E186" i="1"/>
  <c r="E188" i="1" s="1"/>
  <c r="B178" i="1"/>
  <c r="B177" i="1"/>
  <c r="C178" i="1"/>
  <c r="C177" i="1"/>
  <c r="F178" i="1"/>
  <c r="E178" i="1"/>
  <c r="D178" i="1"/>
  <c r="F177" i="1"/>
  <c r="E177" i="1"/>
  <c r="D177" i="1"/>
  <c r="D167" i="1"/>
  <c r="C167" i="1"/>
  <c r="E167" i="1"/>
  <c r="F167" i="1"/>
  <c r="B167" i="1"/>
  <c r="M109" i="1" l="1"/>
  <c r="C43" i="1"/>
  <c r="C180" i="1"/>
  <c r="B180" i="1"/>
  <c r="F180" i="1"/>
  <c r="E180" i="1"/>
  <c r="D180" i="1"/>
  <c r="C152" i="1"/>
  <c r="C150" i="1" s="1"/>
  <c r="D152" i="1"/>
  <c r="D150" i="1" s="1"/>
  <c r="E152" i="1"/>
  <c r="E150" i="1" s="1"/>
  <c r="F152" i="1"/>
  <c r="F150" i="1" s="1"/>
  <c r="B152" i="1"/>
  <c r="B150" i="1" s="1"/>
  <c r="B118" i="1"/>
  <c r="D118" i="1"/>
  <c r="E118" i="1"/>
  <c r="F118" i="1"/>
  <c r="C118" i="1"/>
  <c r="G152" i="1"/>
  <c r="G150" i="1" s="1"/>
  <c r="C84" i="1"/>
  <c r="D84" i="1"/>
  <c r="E84" i="1"/>
  <c r="F84" i="1"/>
  <c r="B84" i="1"/>
  <c r="C82" i="1"/>
  <c r="D82" i="1"/>
  <c r="E82" i="1"/>
  <c r="F82" i="1"/>
  <c r="B82" i="1"/>
  <c r="C80" i="1"/>
  <c r="D80" i="1"/>
  <c r="E80" i="1"/>
  <c r="F80" i="1"/>
  <c r="B80" i="1"/>
  <c r="C70" i="1"/>
  <c r="C216" i="1" s="1"/>
  <c r="D70" i="1"/>
  <c r="D216" i="1" s="1"/>
  <c r="E70" i="1"/>
  <c r="E216" i="1" s="1"/>
  <c r="F70" i="1"/>
  <c r="F216" i="1" s="1"/>
  <c r="B70" i="1"/>
  <c r="A82" i="1"/>
  <c r="A84" i="1" s="1"/>
  <c r="C59" i="1"/>
  <c r="C64" i="1" s="1"/>
  <c r="D59" i="1"/>
  <c r="D62" i="1" s="1"/>
  <c r="E59" i="1"/>
  <c r="E63" i="1" s="1"/>
  <c r="F59" i="1"/>
  <c r="F64" i="1" s="1"/>
  <c r="B59" i="1"/>
  <c r="B62" i="1" s="1"/>
  <c r="G15" i="1"/>
  <c r="D53" i="1"/>
  <c r="E53" i="1"/>
  <c r="F53" i="1"/>
  <c r="D50" i="1"/>
  <c r="E50" i="1"/>
  <c r="F50" i="1"/>
  <c r="C53" i="1"/>
  <c r="C50" i="1"/>
  <c r="D35" i="1"/>
  <c r="E35" i="1"/>
  <c r="F35" i="1"/>
  <c r="C35" i="1"/>
  <c r="D13" i="1"/>
  <c r="E13" i="1"/>
  <c r="F13" i="1"/>
  <c r="C13" i="1"/>
  <c r="C8" i="1"/>
  <c r="D8" i="1"/>
  <c r="E8" i="1"/>
  <c r="F8" i="1"/>
  <c r="B8" i="1"/>
  <c r="A63" i="1"/>
  <c r="A64" i="1"/>
  <c r="A62" i="1"/>
  <c r="G174" i="1" l="1"/>
  <c r="G151" i="1"/>
  <c r="D43" i="1"/>
  <c r="E43" i="1" s="1"/>
  <c r="C22" i="1"/>
  <c r="C23" i="1" s="1"/>
  <c r="F104" i="1"/>
  <c r="C9" i="1"/>
  <c r="E9" i="1"/>
  <c r="D73" i="1"/>
  <c r="D88" i="1" s="1"/>
  <c r="D128" i="1" s="1"/>
  <c r="D9" i="1"/>
  <c r="F73" i="1"/>
  <c r="F9" i="1"/>
  <c r="J135" i="1"/>
  <c r="J186" i="1"/>
  <c r="B110" i="1"/>
  <c r="B73" i="1"/>
  <c r="B88" i="1" s="1"/>
  <c r="B128" i="1" s="1"/>
  <c r="C110" i="1"/>
  <c r="C73" i="1"/>
  <c r="C88" i="1" s="1"/>
  <c r="C128" i="1" s="1"/>
  <c r="E110" i="1"/>
  <c r="E73" i="1"/>
  <c r="E88" i="1" s="1"/>
  <c r="E128" i="1" s="1"/>
  <c r="G37" i="1"/>
  <c r="N109" i="1"/>
  <c r="F110" i="1"/>
  <c r="J110" i="1" s="1"/>
  <c r="K110" i="1" s="1"/>
  <c r="L110" i="1" s="1"/>
  <c r="M110" i="1" s="1"/>
  <c r="N110" i="1" s="1"/>
  <c r="O110" i="1" s="1"/>
  <c r="D104" i="1"/>
  <c r="D110" i="1"/>
  <c r="C104" i="1"/>
  <c r="E104" i="1"/>
  <c r="D95" i="1"/>
  <c r="D101" i="1"/>
  <c r="C95" i="1"/>
  <c r="C101" i="1"/>
  <c r="C105" i="1" s="1"/>
  <c r="B95" i="1"/>
  <c r="B101" i="1"/>
  <c r="F95" i="1"/>
  <c r="J95" i="1" s="1"/>
  <c r="K95" i="1" s="1"/>
  <c r="L95" i="1" s="1"/>
  <c r="M95" i="1" s="1"/>
  <c r="N95" i="1" s="1"/>
  <c r="O95" i="1" s="1"/>
  <c r="F101" i="1"/>
  <c r="E95" i="1"/>
  <c r="E101" i="1"/>
  <c r="B2" i="1"/>
  <c r="B86" i="1" s="1"/>
  <c r="B125" i="1" s="1"/>
  <c r="B46" i="1"/>
  <c r="C45" i="1"/>
  <c r="E2" i="1"/>
  <c r="D2" i="1"/>
  <c r="D66" i="1" s="1"/>
  <c r="C2" i="1"/>
  <c r="C46" i="1"/>
  <c r="F2" i="1"/>
  <c r="G103" i="1" s="1"/>
  <c r="B120" i="1"/>
  <c r="B218" i="1"/>
  <c r="F218" i="1"/>
  <c r="E120" i="1"/>
  <c r="E218" i="1"/>
  <c r="C120" i="1"/>
  <c r="C218" i="1"/>
  <c r="D120" i="1"/>
  <c r="D218" i="1"/>
  <c r="H15" i="1"/>
  <c r="F174" i="1"/>
  <c r="E174" i="1"/>
  <c r="C174" i="1"/>
  <c r="B174" i="1"/>
  <c r="D174" i="1"/>
  <c r="H152" i="1"/>
  <c r="H150" i="1" s="1"/>
  <c r="B64" i="1"/>
  <c r="B63" i="1"/>
  <c r="C63" i="1"/>
  <c r="F63" i="1"/>
  <c r="F62" i="1"/>
  <c r="E64" i="1"/>
  <c r="C62" i="1"/>
  <c r="D63" i="1"/>
  <c r="D64" i="1"/>
  <c r="E62" i="1"/>
  <c r="B126" i="1" l="1"/>
  <c r="H174" i="1"/>
  <c r="D46" i="1"/>
  <c r="D47" i="1" s="1"/>
  <c r="D45" i="1"/>
  <c r="C24" i="1"/>
  <c r="C31" i="1" s="1"/>
  <c r="E46" i="1"/>
  <c r="E22" i="1"/>
  <c r="D22" i="1"/>
  <c r="D23" i="1" s="1"/>
  <c r="J101" i="1"/>
  <c r="K101" i="1" s="1"/>
  <c r="L101" i="1" s="1"/>
  <c r="M101" i="1" s="1"/>
  <c r="N101" i="1" s="1"/>
  <c r="O101" i="1" s="1"/>
  <c r="F105" i="1"/>
  <c r="F103" i="1"/>
  <c r="F88" i="1"/>
  <c r="F128" i="1" s="1"/>
  <c r="G9" i="1"/>
  <c r="K135" i="1"/>
  <c r="K186" i="1"/>
  <c r="H37" i="1"/>
  <c r="F66" i="1"/>
  <c r="F99" i="1"/>
  <c r="O109" i="1"/>
  <c r="G104" i="1"/>
  <c r="D105" i="1"/>
  <c r="E105" i="1"/>
  <c r="C66" i="1"/>
  <c r="C103" i="1"/>
  <c r="B129" i="1"/>
  <c r="B66" i="1"/>
  <c r="D232" i="1"/>
  <c r="D68" i="1"/>
  <c r="D67" i="1"/>
  <c r="E232" i="1"/>
  <c r="E68" i="1"/>
  <c r="E67" i="1"/>
  <c r="B232" i="1"/>
  <c r="B67" i="1"/>
  <c r="B68" i="1"/>
  <c r="F232" i="1"/>
  <c r="F67" i="1"/>
  <c r="F68" i="1"/>
  <c r="C232" i="1"/>
  <c r="C67" i="1"/>
  <c r="C68" i="1"/>
  <c r="E66" i="1"/>
  <c r="D114" i="1"/>
  <c r="B222" i="1"/>
  <c r="E99" i="1"/>
  <c r="E108" i="1"/>
  <c r="E222" i="1"/>
  <c r="E151" i="1"/>
  <c r="D202" i="1"/>
  <c r="E93" i="1"/>
  <c r="D151" i="1"/>
  <c r="E202" i="1"/>
  <c r="E71" i="1"/>
  <c r="B108" i="1"/>
  <c r="B99" i="1"/>
  <c r="E114" i="1"/>
  <c r="D86" i="1"/>
  <c r="D125" i="1" s="1"/>
  <c r="B151" i="1"/>
  <c r="C47" i="1"/>
  <c r="E86" i="1"/>
  <c r="E125" i="1" s="1"/>
  <c r="B93" i="1"/>
  <c r="D71" i="1"/>
  <c r="B114" i="1"/>
  <c r="B71" i="1"/>
  <c r="D108" i="1"/>
  <c r="F43" i="1"/>
  <c r="E45" i="1"/>
  <c r="D103" i="1"/>
  <c r="D99" i="1"/>
  <c r="D93" i="1"/>
  <c r="C93" i="1"/>
  <c r="F86" i="1"/>
  <c r="F125" i="1" s="1"/>
  <c r="F93" i="1"/>
  <c r="E103" i="1"/>
  <c r="D222" i="1"/>
  <c r="C71" i="1"/>
  <c r="C86" i="1"/>
  <c r="C125" i="1" s="1"/>
  <c r="C99" i="1"/>
  <c r="F202" i="1"/>
  <c r="F71" i="1"/>
  <c r="F108" i="1"/>
  <c r="F222" i="1"/>
  <c r="C108" i="1"/>
  <c r="F114" i="1"/>
  <c r="F151" i="1"/>
  <c r="C114" i="1"/>
  <c r="C151" i="1"/>
  <c r="C202" i="1"/>
  <c r="C222" i="1"/>
  <c r="I15" i="1"/>
  <c r="H2" i="1"/>
  <c r="B87" i="1"/>
  <c r="B121" i="1"/>
  <c r="B122" i="1" s="1"/>
  <c r="H222" i="1" l="1"/>
  <c r="H202" i="1"/>
  <c r="H232" i="1"/>
  <c r="H204" i="1"/>
  <c r="H154" i="1"/>
  <c r="H151" i="1"/>
  <c r="C126" i="1"/>
  <c r="E126" i="1"/>
  <c r="F126" i="1"/>
  <c r="D126" i="1"/>
  <c r="H67" i="1"/>
  <c r="H68" i="1"/>
  <c r="H66" i="1"/>
  <c r="C25" i="1"/>
  <c r="C32" i="1"/>
  <c r="D24" i="1"/>
  <c r="E47" i="1"/>
  <c r="E23" i="1"/>
  <c r="F22" i="1"/>
  <c r="F24" i="1" s="1"/>
  <c r="E24" i="1"/>
  <c r="H9" i="1"/>
  <c r="G70" i="1"/>
  <c r="G88" i="1"/>
  <c r="G128" i="1" s="1"/>
  <c r="L135" i="1"/>
  <c r="L186" i="1"/>
  <c r="H88" i="1"/>
  <c r="H128" i="1" s="1"/>
  <c r="H70" i="1"/>
  <c r="H216" i="1" s="1"/>
  <c r="J34" i="1"/>
  <c r="K34" i="1" s="1"/>
  <c r="L34" i="1" s="1"/>
  <c r="M34" i="1" s="1"/>
  <c r="N34" i="1" s="1"/>
  <c r="O34" i="1" s="1"/>
  <c r="I37" i="1"/>
  <c r="I2" i="1"/>
  <c r="G93" i="1"/>
  <c r="H104" i="1"/>
  <c r="G108" i="1"/>
  <c r="B139" i="1"/>
  <c r="D129" i="1"/>
  <c r="E129" i="1"/>
  <c r="C129" i="1"/>
  <c r="F129" i="1"/>
  <c r="J52" i="1"/>
  <c r="J76" i="1" s="1"/>
  <c r="J49" i="1"/>
  <c r="J74" i="1" s="1"/>
  <c r="D121" i="1"/>
  <c r="D122" i="1" s="1"/>
  <c r="D87" i="1"/>
  <c r="C121" i="1"/>
  <c r="C122" i="1" s="1"/>
  <c r="C87" i="1"/>
  <c r="E87" i="1"/>
  <c r="E121" i="1"/>
  <c r="E122" i="1" s="1"/>
  <c r="F87" i="1"/>
  <c r="G114" i="1"/>
  <c r="F121" i="1"/>
  <c r="F122" i="1" s="1"/>
  <c r="G43" i="1"/>
  <c r="G25" i="1" s="1"/>
  <c r="F45" i="1"/>
  <c r="F46" i="1"/>
  <c r="J12" i="1"/>
  <c r="G86" i="1" l="1"/>
  <c r="G125" i="1" s="1"/>
  <c r="G216" i="1"/>
  <c r="I202" i="1"/>
  <c r="J202" i="1" s="1"/>
  <c r="K202" i="1" s="1"/>
  <c r="L202" i="1" s="1"/>
  <c r="M202" i="1" s="1"/>
  <c r="N202" i="1" s="1"/>
  <c r="I232" i="1"/>
  <c r="J232" i="1" s="1"/>
  <c r="K232" i="1" s="1"/>
  <c r="L232" i="1" s="1"/>
  <c r="M232" i="1" s="1"/>
  <c r="N232" i="1" s="1"/>
  <c r="O232" i="1" s="1"/>
  <c r="I222" i="1"/>
  <c r="J222" i="1" s="1"/>
  <c r="K222" i="1" s="1"/>
  <c r="L222" i="1" s="1"/>
  <c r="M222" i="1" s="1"/>
  <c r="N222" i="1" s="1"/>
  <c r="O222" i="1" s="1"/>
  <c r="I204" i="1"/>
  <c r="J204" i="1" s="1"/>
  <c r="K204" i="1" s="1"/>
  <c r="L204" i="1" s="1"/>
  <c r="M204" i="1" s="1"/>
  <c r="N204" i="1" s="1"/>
  <c r="O204" i="1" s="1"/>
  <c r="I151" i="1"/>
  <c r="J151" i="1" s="1"/>
  <c r="K151" i="1" s="1"/>
  <c r="L151" i="1" s="1"/>
  <c r="M151" i="1" s="1"/>
  <c r="N151" i="1" s="1"/>
  <c r="O151" i="1" s="1"/>
  <c r="I154" i="1"/>
  <c r="G121" i="1"/>
  <c r="G122" i="1" s="1"/>
  <c r="G123" i="1" s="1"/>
  <c r="J8" i="1"/>
  <c r="J2" i="1" s="1"/>
  <c r="I67" i="1"/>
  <c r="I68" i="1"/>
  <c r="I66" i="1"/>
  <c r="D25" i="1"/>
  <c r="E31" i="1"/>
  <c r="E32" i="1" s="1"/>
  <c r="G99" i="1"/>
  <c r="E25" i="1"/>
  <c r="F31" i="1"/>
  <c r="F32" i="1" s="1"/>
  <c r="D31" i="1"/>
  <c r="D32" i="1" s="1"/>
  <c r="F25" i="1"/>
  <c r="G24" i="1"/>
  <c r="G22" i="1"/>
  <c r="H22" i="1" s="1"/>
  <c r="I22" i="1" s="1"/>
  <c r="J22" i="1" s="1"/>
  <c r="K22" i="1" s="1"/>
  <c r="L22" i="1" s="1"/>
  <c r="M22" i="1" s="1"/>
  <c r="N22" i="1" s="1"/>
  <c r="O22" i="1" s="1"/>
  <c r="F23" i="1"/>
  <c r="J63" i="1"/>
  <c r="J62" i="1"/>
  <c r="F47" i="1"/>
  <c r="D139" i="1"/>
  <c r="I9" i="1"/>
  <c r="M135" i="1"/>
  <c r="M186" i="1"/>
  <c r="I88" i="1"/>
  <c r="I128" i="1" s="1"/>
  <c r="I70" i="1"/>
  <c r="I216" i="1" s="1"/>
  <c r="J216" i="1" s="1"/>
  <c r="K216" i="1" s="1"/>
  <c r="L216" i="1" s="1"/>
  <c r="M216" i="1" s="1"/>
  <c r="N216" i="1" s="1"/>
  <c r="O216" i="1" s="1"/>
  <c r="I104" i="1"/>
  <c r="K12" i="1"/>
  <c r="L12" i="1" s="1"/>
  <c r="H108" i="1"/>
  <c r="H99" i="1"/>
  <c r="H93" i="1"/>
  <c r="C139" i="1"/>
  <c r="F139" i="1"/>
  <c r="E139" i="1"/>
  <c r="D123" i="1"/>
  <c r="E123" i="1"/>
  <c r="K49" i="1"/>
  <c r="K74" i="1" s="1"/>
  <c r="K52" i="1"/>
  <c r="K76" i="1" s="1"/>
  <c r="C123" i="1"/>
  <c r="F123" i="1"/>
  <c r="H43" i="1"/>
  <c r="H25" i="1" s="1"/>
  <c r="G45" i="1"/>
  <c r="G46" i="1"/>
  <c r="G47" i="1" s="1"/>
  <c r="H114" i="1"/>
  <c r="J152" i="1"/>
  <c r="J211" i="1" s="1"/>
  <c r="K113" i="1"/>
  <c r="K152" i="1" s="1"/>
  <c r="J210" i="1"/>
  <c r="K210" i="1" s="1"/>
  <c r="L210" i="1" s="1"/>
  <c r="M210" i="1" s="1"/>
  <c r="N210" i="1" s="1"/>
  <c r="O210" i="1" s="1"/>
  <c r="G31" i="1" l="1"/>
  <c r="G126" i="1"/>
  <c r="G32" i="1"/>
  <c r="H24" i="1"/>
  <c r="H31" i="1" s="1"/>
  <c r="H32" i="1" s="1"/>
  <c r="J64" i="1"/>
  <c r="K62" i="1"/>
  <c r="K63" i="1"/>
  <c r="J9" i="1"/>
  <c r="J56" i="1"/>
  <c r="N135" i="1"/>
  <c r="N186" i="1"/>
  <c r="J88" i="1"/>
  <c r="J128" i="1" s="1"/>
  <c r="J72" i="1"/>
  <c r="J70" i="1" s="1"/>
  <c r="I108" i="1"/>
  <c r="I93" i="1"/>
  <c r="I114" i="1"/>
  <c r="I99" i="1"/>
  <c r="M12" i="1"/>
  <c r="K8" i="1"/>
  <c r="K2" i="1" s="1"/>
  <c r="J104" i="1"/>
  <c r="J92" i="1"/>
  <c r="J98" i="1"/>
  <c r="J107" i="1"/>
  <c r="G105" i="1"/>
  <c r="H103" i="1"/>
  <c r="I103" i="1"/>
  <c r="L52" i="1"/>
  <c r="L76" i="1" s="1"/>
  <c r="L49" i="1"/>
  <c r="L74" i="1" s="1"/>
  <c r="G71" i="1"/>
  <c r="G225" i="1"/>
  <c r="G237" i="1" s="1"/>
  <c r="L8" i="1"/>
  <c r="I43" i="1"/>
  <c r="H45" i="1"/>
  <c r="H46" i="1"/>
  <c r="H47" i="1" s="1"/>
  <c r="K211" i="1"/>
  <c r="L113" i="1"/>
  <c r="L152" i="1" s="1"/>
  <c r="J116" i="1" l="1"/>
  <c r="L2" i="1"/>
  <c r="L231" i="1" s="1"/>
  <c r="K56" i="1"/>
  <c r="I46" i="1"/>
  <c r="I47" i="1" s="1"/>
  <c r="I25" i="1"/>
  <c r="I24" i="1" s="1"/>
  <c r="L63" i="1"/>
  <c r="J57" i="1"/>
  <c r="K64" i="1"/>
  <c r="L62" i="1"/>
  <c r="J58" i="1"/>
  <c r="K92" i="1"/>
  <c r="K9" i="1"/>
  <c r="L9" i="1"/>
  <c r="O135" i="1"/>
  <c r="O186" i="1"/>
  <c r="K88" i="1"/>
  <c r="K128" i="1" s="1"/>
  <c r="K72" i="1"/>
  <c r="K70" i="1" s="1"/>
  <c r="K107" i="1"/>
  <c r="K98" i="1"/>
  <c r="K104" i="1"/>
  <c r="M8" i="1"/>
  <c r="N12" i="1"/>
  <c r="J99" i="1"/>
  <c r="L104" i="1"/>
  <c r="L92" i="1"/>
  <c r="L98" i="1"/>
  <c r="L107" i="1"/>
  <c r="J108" i="1"/>
  <c r="J93" i="1"/>
  <c r="H105" i="1"/>
  <c r="I105" i="1"/>
  <c r="G129" i="1"/>
  <c r="G87" i="1"/>
  <c r="J231" i="1"/>
  <c r="J67" i="1"/>
  <c r="J68" i="1"/>
  <c r="M49" i="1"/>
  <c r="M74" i="1" s="1"/>
  <c r="M52" i="1"/>
  <c r="M76" i="1" s="1"/>
  <c r="J66" i="1"/>
  <c r="J221" i="1"/>
  <c r="J150" i="1"/>
  <c r="J173" i="1" s="1"/>
  <c r="J229" i="1"/>
  <c r="J114" i="1"/>
  <c r="H71" i="1"/>
  <c r="J43" i="1"/>
  <c r="J25" i="1" s="1"/>
  <c r="I45" i="1"/>
  <c r="H86" i="1"/>
  <c r="H125" i="1" s="1"/>
  <c r="H225" i="1"/>
  <c r="J201" i="1"/>
  <c r="L211" i="1"/>
  <c r="M113" i="1"/>
  <c r="M152" i="1" s="1"/>
  <c r="H126" i="1" l="1"/>
  <c r="L116" i="1"/>
  <c r="K116" i="1"/>
  <c r="H121" i="1"/>
  <c r="H122" i="1" s="1"/>
  <c r="H123" i="1" s="1"/>
  <c r="J59" i="1"/>
  <c r="M2" i="1"/>
  <c r="M231" i="1" s="1"/>
  <c r="K231" i="1"/>
  <c r="K57" i="1"/>
  <c r="K58" i="1"/>
  <c r="I31" i="1"/>
  <c r="I32" i="1" s="1"/>
  <c r="J24" i="1"/>
  <c r="M63" i="1"/>
  <c r="L57" i="1"/>
  <c r="L64" i="1"/>
  <c r="L58" i="1" s="1"/>
  <c r="L56" i="1"/>
  <c r="M62" i="1"/>
  <c r="M104" i="1"/>
  <c r="M9" i="1"/>
  <c r="L88" i="1"/>
  <c r="L128" i="1" s="1"/>
  <c r="L72" i="1"/>
  <c r="L70" i="1" s="1"/>
  <c r="K201" i="1"/>
  <c r="K160" i="1" s="1"/>
  <c r="K99" i="1"/>
  <c r="K150" i="1"/>
  <c r="K173" i="1" s="1"/>
  <c r="K68" i="1"/>
  <c r="I71" i="1"/>
  <c r="I86" i="1"/>
  <c r="I125" i="1" s="1"/>
  <c r="I126" i="1" s="1"/>
  <c r="K221" i="1"/>
  <c r="K67" i="1"/>
  <c r="I225" i="1"/>
  <c r="K229" i="1"/>
  <c r="K114" i="1"/>
  <c r="N8" i="1"/>
  <c r="O12" i="1"/>
  <c r="K93" i="1"/>
  <c r="K108" i="1"/>
  <c r="K66" i="1"/>
  <c r="M92" i="1"/>
  <c r="M107" i="1"/>
  <c r="L93" i="1"/>
  <c r="M98" i="1"/>
  <c r="L108" i="1"/>
  <c r="L99" i="1"/>
  <c r="K105" i="1"/>
  <c r="K103" i="1"/>
  <c r="J103" i="1"/>
  <c r="L114" i="1"/>
  <c r="H87" i="1"/>
  <c r="H129" i="1"/>
  <c r="J164" i="1"/>
  <c r="L66" i="1"/>
  <c r="L67" i="1"/>
  <c r="J207" i="1"/>
  <c r="N49" i="1"/>
  <c r="N74" i="1" s="1"/>
  <c r="L221" i="1"/>
  <c r="L68" i="1"/>
  <c r="N52" i="1"/>
  <c r="N76" i="1" s="1"/>
  <c r="J149" i="1"/>
  <c r="J217" i="1"/>
  <c r="J163" i="1" s="1"/>
  <c r="J219" i="1"/>
  <c r="J165" i="1" s="1"/>
  <c r="K43" i="1"/>
  <c r="J45" i="1"/>
  <c r="J46" i="1"/>
  <c r="J47" i="1" s="1"/>
  <c r="J160" i="1"/>
  <c r="M211" i="1"/>
  <c r="L150" i="1"/>
  <c r="L201" i="1"/>
  <c r="M116" i="1" l="1"/>
  <c r="I121" i="1"/>
  <c r="I122" i="1" s="1"/>
  <c r="I123" i="1"/>
  <c r="K59" i="1"/>
  <c r="L229" i="1"/>
  <c r="L59" i="1"/>
  <c r="N2" i="1"/>
  <c r="K164" i="1"/>
  <c r="J31" i="1"/>
  <c r="J32" i="1" s="1"/>
  <c r="K46" i="1"/>
  <c r="K47" i="1" s="1"/>
  <c r="K25" i="1"/>
  <c r="K24" i="1" s="1"/>
  <c r="M64" i="1"/>
  <c r="M58" i="1" s="1"/>
  <c r="N62" i="1"/>
  <c r="M56" i="1"/>
  <c r="N63" i="1"/>
  <c r="M57" i="1"/>
  <c r="O8" i="1"/>
  <c r="I87" i="1"/>
  <c r="N104" i="1"/>
  <c r="N9" i="1"/>
  <c r="M72" i="1"/>
  <c r="M70" i="1" s="1"/>
  <c r="M88" i="1"/>
  <c r="M128" i="1" s="1"/>
  <c r="K149" i="1"/>
  <c r="L164" i="1"/>
  <c r="N107" i="1"/>
  <c r="I129" i="1"/>
  <c r="K219" i="1"/>
  <c r="K165" i="1" s="1"/>
  <c r="N98" i="1"/>
  <c r="M108" i="1"/>
  <c r="N92" i="1"/>
  <c r="M99" i="1"/>
  <c r="M93" i="1"/>
  <c r="J105" i="1"/>
  <c r="K217" i="1"/>
  <c r="K163" i="1" s="1"/>
  <c r="L103" i="1"/>
  <c r="M114" i="1"/>
  <c r="M221" i="1"/>
  <c r="M164" i="1" s="1"/>
  <c r="M67" i="1"/>
  <c r="M68" i="1"/>
  <c r="L219" i="1"/>
  <c r="M66" i="1"/>
  <c r="L217" i="1"/>
  <c r="K207" i="1"/>
  <c r="O52" i="1"/>
  <c r="O76" i="1" s="1"/>
  <c r="O49" i="1"/>
  <c r="J215" i="1"/>
  <c r="J71" i="1"/>
  <c r="J86" i="1"/>
  <c r="J125" i="1" s="1"/>
  <c r="L43" i="1"/>
  <c r="K45" i="1"/>
  <c r="L160" i="1"/>
  <c r="L173" i="1"/>
  <c r="L149" i="1"/>
  <c r="M201" i="1"/>
  <c r="M150" i="1"/>
  <c r="N211" i="1"/>
  <c r="O152" i="1"/>
  <c r="J126" i="1" l="1"/>
  <c r="N116" i="1"/>
  <c r="M229" i="1"/>
  <c r="M59" i="1"/>
  <c r="O2" i="1"/>
  <c r="K31" i="1"/>
  <c r="K32" i="1" s="1"/>
  <c r="L46" i="1"/>
  <c r="L47" i="1" s="1"/>
  <c r="L25" i="1"/>
  <c r="L24" i="1" s="1"/>
  <c r="O63" i="1"/>
  <c r="N57" i="1"/>
  <c r="N64" i="1"/>
  <c r="N58" i="1" s="1"/>
  <c r="O62" i="1"/>
  <c r="N56" i="1"/>
  <c r="O104" i="1"/>
  <c r="O9" i="1"/>
  <c r="O74" i="1"/>
  <c r="N88" i="1"/>
  <c r="N128" i="1" s="1"/>
  <c r="N72" i="1"/>
  <c r="N70" i="1" s="1"/>
  <c r="N99" i="1"/>
  <c r="O98" i="1"/>
  <c r="K215" i="1"/>
  <c r="K162" i="1" s="1"/>
  <c r="K86" i="1"/>
  <c r="K125" i="1" s="1"/>
  <c r="K71" i="1"/>
  <c r="L165" i="1"/>
  <c r="N93" i="1"/>
  <c r="N108" i="1"/>
  <c r="O107" i="1"/>
  <c r="O92" i="1"/>
  <c r="L105" i="1"/>
  <c r="L163" i="1"/>
  <c r="M219" i="1"/>
  <c r="M103" i="1"/>
  <c r="L215" i="1"/>
  <c r="L225" i="1" s="1"/>
  <c r="N68" i="1"/>
  <c r="L207" i="1"/>
  <c r="N221" i="1"/>
  <c r="J129" i="1"/>
  <c r="N67" i="1"/>
  <c r="N114" i="1"/>
  <c r="N231" i="1"/>
  <c r="N66" i="1"/>
  <c r="J87" i="1"/>
  <c r="J162" i="1"/>
  <c r="J225" i="1"/>
  <c r="M43" i="1"/>
  <c r="L45" i="1"/>
  <c r="M160" i="1"/>
  <c r="M173" i="1"/>
  <c r="M149" i="1"/>
  <c r="N150" i="1"/>
  <c r="N201" i="1"/>
  <c r="O211" i="1"/>
  <c r="C141" i="1"/>
  <c r="D142" i="1"/>
  <c r="D143" i="1" s="1"/>
  <c r="E142" i="1"/>
  <c r="E143" i="1" s="1"/>
  <c r="F141" i="1"/>
  <c r="B141" i="1"/>
  <c r="K126" i="1" l="1"/>
  <c r="O116" i="1"/>
  <c r="N229" i="1"/>
  <c r="N59" i="1"/>
  <c r="M165" i="1"/>
  <c r="L31" i="1"/>
  <c r="L32" i="1" s="1"/>
  <c r="M46" i="1"/>
  <c r="M47" i="1" s="1"/>
  <c r="M25" i="1"/>
  <c r="M24" i="1" s="1"/>
  <c r="O64" i="1"/>
  <c r="O58" i="1" s="1"/>
  <c r="O56" i="1"/>
  <c r="O57" i="1"/>
  <c r="O221" i="1"/>
  <c r="O88" i="1"/>
  <c r="O128" i="1" s="1"/>
  <c r="O72" i="1"/>
  <c r="O70" i="1" s="1"/>
  <c r="K87" i="1"/>
  <c r="K225" i="1"/>
  <c r="K129" i="1"/>
  <c r="O108" i="1"/>
  <c r="O99" i="1"/>
  <c r="O93" i="1"/>
  <c r="M105" i="1"/>
  <c r="M215" i="1"/>
  <c r="M162" i="1" s="1"/>
  <c r="L162" i="1"/>
  <c r="L71" i="1"/>
  <c r="N103" i="1"/>
  <c r="L86" i="1"/>
  <c r="L125" i="1" s="1"/>
  <c r="M217" i="1"/>
  <c r="M163" i="1" s="1"/>
  <c r="N164" i="1"/>
  <c r="M207" i="1"/>
  <c r="O114" i="1"/>
  <c r="N219" i="1"/>
  <c r="O150" i="1"/>
  <c r="O173" i="1" s="1"/>
  <c r="O68" i="1"/>
  <c r="O67" i="1"/>
  <c r="O231" i="1"/>
  <c r="O66" i="1"/>
  <c r="N43" i="1"/>
  <c r="M45" i="1"/>
  <c r="N160" i="1"/>
  <c r="N173" i="1"/>
  <c r="N149" i="1"/>
  <c r="O201" i="1"/>
  <c r="E148" i="1"/>
  <c r="E170" i="1" s="1"/>
  <c r="D148" i="1"/>
  <c r="D170" i="1" s="1"/>
  <c r="B142" i="1"/>
  <c r="B143" i="1" s="1"/>
  <c r="F142" i="1"/>
  <c r="F143" i="1" s="1"/>
  <c r="C142" i="1"/>
  <c r="C143" i="1" s="1"/>
  <c r="E141" i="1"/>
  <c r="D141" i="1"/>
  <c r="N165" i="1" l="1"/>
  <c r="L126" i="1"/>
  <c r="O219" i="1"/>
  <c r="O59" i="1"/>
  <c r="M31" i="1"/>
  <c r="M32" i="1" s="1"/>
  <c r="N46" i="1"/>
  <c r="N47" i="1" s="1"/>
  <c r="N25" i="1"/>
  <c r="N24" i="1" s="1"/>
  <c r="O164" i="1"/>
  <c r="L129" i="1"/>
  <c r="N105" i="1"/>
  <c r="M86" i="1"/>
  <c r="M125" i="1" s="1"/>
  <c r="M71" i="1"/>
  <c r="M225" i="1"/>
  <c r="N207" i="1"/>
  <c r="O207" i="1" s="1"/>
  <c r="L87" i="1"/>
  <c r="O103" i="1"/>
  <c r="O149" i="1"/>
  <c r="N217" i="1"/>
  <c r="N163" i="1" s="1"/>
  <c r="N215" i="1"/>
  <c r="N162" i="1" s="1"/>
  <c r="O229" i="1"/>
  <c r="O43" i="1"/>
  <c r="O25" i="1" s="1"/>
  <c r="N45" i="1"/>
  <c r="C144" i="1"/>
  <c r="O160" i="1"/>
  <c r="E144" i="1"/>
  <c r="C148" i="1"/>
  <c r="C170" i="1" s="1"/>
  <c r="D144" i="1"/>
  <c r="F148" i="1"/>
  <c r="F170" i="1" s="1"/>
  <c r="C3" i="13" s="1"/>
  <c r="C5" i="13" s="1"/>
  <c r="B148" i="1"/>
  <c r="B170" i="1" s="1"/>
  <c r="D10" i="1"/>
  <c r="E10" i="1"/>
  <c r="F10" i="1"/>
  <c r="C10" i="1"/>
  <c r="C175" i="1"/>
  <c r="D175" i="1"/>
  <c r="E175" i="1"/>
  <c r="F175" i="1"/>
  <c r="O165" i="1" l="1"/>
  <c r="M126" i="1"/>
  <c r="N31" i="1"/>
  <c r="N32" i="1" s="1"/>
  <c r="O24" i="1"/>
  <c r="O31" i="1" s="1"/>
  <c r="O32" i="1" s="1"/>
  <c r="O45" i="1"/>
  <c r="M87" i="1"/>
  <c r="O105" i="1"/>
  <c r="M129" i="1"/>
  <c r="N71" i="1"/>
  <c r="N86" i="1"/>
  <c r="N125" i="1" s="1"/>
  <c r="N225" i="1"/>
  <c r="O217" i="1"/>
  <c r="O163" i="1" s="1"/>
  <c r="O46" i="1"/>
  <c r="O71" i="1"/>
  <c r="O215" i="1"/>
  <c r="O86" i="1"/>
  <c r="O125" i="1" s="1"/>
  <c r="F144" i="1"/>
  <c r="B175" i="1"/>
  <c r="E204" i="1"/>
  <c r="B204" i="1"/>
  <c r="F204" i="1"/>
  <c r="D204" i="1"/>
  <c r="C204" i="1"/>
  <c r="N126" i="1" l="1"/>
  <c r="O126" i="1"/>
  <c r="O47" i="1"/>
  <c r="N129" i="1"/>
  <c r="N87" i="1"/>
  <c r="O129" i="1"/>
  <c r="G167" i="1"/>
  <c r="O225" i="1"/>
  <c r="O162" i="1"/>
  <c r="O87" i="1"/>
  <c r="G168" i="1" l="1"/>
  <c r="H167" i="1"/>
  <c r="H168" i="1" l="1"/>
  <c r="I167" i="1"/>
  <c r="J203" i="1"/>
  <c r="J180" i="1"/>
  <c r="I168" i="1" l="1"/>
  <c r="J161" i="1"/>
  <c r="J167" i="1" s="1"/>
  <c r="K203" i="1"/>
  <c r="K161" i="1" l="1"/>
  <c r="K167" i="1" s="1"/>
  <c r="K168" i="1" s="1"/>
  <c r="J168" i="1"/>
  <c r="L203" i="1"/>
  <c r="K180" i="1"/>
  <c r="L161" i="1" l="1"/>
  <c r="L167" i="1" s="1"/>
  <c r="M203" i="1"/>
  <c r="L180" i="1"/>
  <c r="M161" i="1" l="1"/>
  <c r="M167" i="1" s="1"/>
  <c r="M168" i="1" s="1"/>
  <c r="L168" i="1"/>
  <c r="N203" i="1"/>
  <c r="M180" i="1"/>
  <c r="N161" i="1" l="1"/>
  <c r="N167" i="1" s="1"/>
  <c r="O203" i="1"/>
  <c r="O180" i="1"/>
  <c r="N180" i="1"/>
  <c r="O161" i="1" l="1"/>
  <c r="O167" i="1" s="1"/>
  <c r="O168" i="1" s="1"/>
  <c r="N168" i="1"/>
  <c r="D191" i="1" l="1"/>
  <c r="B154" i="1" l="1"/>
  <c r="F154" i="1"/>
  <c r="J154" i="1" s="1"/>
  <c r="K154" i="1" s="1"/>
  <c r="L154" i="1" s="1"/>
  <c r="M154" i="1" s="1"/>
  <c r="N154" i="1" s="1"/>
  <c r="O154" i="1" s="1"/>
  <c r="O153" i="1" s="1"/>
  <c r="E154" i="1"/>
  <c r="D154" i="1"/>
  <c r="C154" i="1"/>
  <c r="C4" i="1"/>
  <c r="E4" i="1"/>
  <c r="D4" i="1"/>
  <c r="C3" i="1"/>
  <c r="F3" i="1"/>
  <c r="E3" i="1"/>
  <c r="D3" i="1"/>
  <c r="F4" i="1"/>
  <c r="G10" i="1" l="1"/>
  <c r="G175" i="1"/>
  <c r="G4" i="1" l="1"/>
  <c r="H10" i="1" l="1"/>
  <c r="H175" i="1"/>
  <c r="G3" i="1"/>
  <c r="I10" i="1" l="1"/>
  <c r="I175" i="1"/>
  <c r="D4" i="13"/>
  <c r="H3" i="1"/>
  <c r="H4" i="1"/>
  <c r="E4" i="13" l="1"/>
  <c r="K175" i="1"/>
  <c r="K10" i="1"/>
  <c r="J10" i="1"/>
  <c r="J175" i="1"/>
  <c r="I3" i="1"/>
  <c r="I4" i="1"/>
  <c r="H237" i="1" l="1"/>
  <c r="L175" i="1"/>
  <c r="L10" i="1"/>
  <c r="K4" i="1"/>
  <c r="K3" i="1"/>
  <c r="K153" i="1"/>
  <c r="J4" i="1"/>
  <c r="F4" i="13"/>
  <c r="J153" i="1"/>
  <c r="J3" i="1"/>
  <c r="J184" i="1" l="1"/>
  <c r="K184" i="1"/>
  <c r="I237" i="1"/>
  <c r="M175" i="1"/>
  <c r="M10" i="1"/>
  <c r="L3" i="1"/>
  <c r="L4" i="1"/>
  <c r="L153" i="1"/>
  <c r="G4" i="13"/>
  <c r="H4" i="13"/>
  <c r="L184" i="1" l="1"/>
  <c r="K237" i="1"/>
  <c r="J237" i="1"/>
  <c r="M4" i="1"/>
  <c r="M3" i="1"/>
  <c r="M153" i="1"/>
  <c r="N175" i="1"/>
  <c r="N10" i="1"/>
  <c r="I4" i="13"/>
  <c r="M184" i="1" l="1"/>
  <c r="L237" i="1"/>
  <c r="J4" i="13"/>
  <c r="N3" i="1"/>
  <c r="N4" i="1"/>
  <c r="N153" i="1"/>
  <c r="O10" i="1"/>
  <c r="O175" i="1"/>
  <c r="N184" i="1" l="1"/>
  <c r="M237" i="1"/>
  <c r="O3" i="1"/>
  <c r="O4" i="1"/>
  <c r="K4" i="13"/>
  <c r="O184" i="1" l="1"/>
  <c r="N237" i="1"/>
  <c r="L4" i="13"/>
  <c r="O237" i="1" l="1"/>
  <c r="F168" i="1" l="1"/>
  <c r="B171" i="1" l="1"/>
  <c r="C171" i="1"/>
  <c r="B195" i="1" l="1"/>
  <c r="B196" i="1" s="1"/>
  <c r="C195" i="1"/>
  <c r="C196" i="1" s="1"/>
  <c r="D168" i="1" l="1"/>
  <c r="C168" i="1"/>
  <c r="E168" i="1"/>
  <c r="B168" i="1"/>
  <c r="C14" i="13" l="1"/>
  <c r="K252" i="1" l="1"/>
  <c r="K248" i="1" s="1"/>
  <c r="L252" i="1" l="1"/>
  <c r="L248" i="1" s="1"/>
  <c r="E241" i="1"/>
  <c r="M252" i="1" l="1"/>
  <c r="M248" i="1" s="1"/>
  <c r="E242" i="1"/>
  <c r="O252" i="1" l="1"/>
  <c r="O248" i="1" s="1"/>
  <c r="N252" i="1"/>
  <c r="N248" i="1" s="1"/>
  <c r="J252" i="1"/>
  <c r="J248" i="1" s="1"/>
  <c r="D171" i="1" l="1"/>
  <c r="E195" i="1"/>
  <c r="E196" i="1" s="1"/>
  <c r="E171" i="1" l="1"/>
  <c r="D195" i="1"/>
  <c r="D196" i="1" s="1"/>
  <c r="F171" i="1" l="1"/>
  <c r="F195" i="1"/>
  <c r="F196" i="1" s="1"/>
  <c r="D241" i="1" l="1"/>
  <c r="E191" i="1" l="1"/>
  <c r="O6" i="13" l="1"/>
  <c r="O7" i="13" s="1"/>
  <c r="O8" i="13" s="1"/>
  <c r="O9" i="13" s="1"/>
  <c r="O10" i="13" s="1"/>
  <c r="O11" i="13" s="1"/>
  <c r="O12" i="13" s="1"/>
  <c r="O13" i="13" s="1"/>
  <c r="O14" i="13" s="1"/>
  <c r="O15" i="13" s="1"/>
  <c r="O16" i="13" s="1"/>
  <c r="O17" i="13" s="1"/>
  <c r="O18" i="13" s="1"/>
  <c r="O19" i="13" s="1"/>
  <c r="O20" i="13" s="1"/>
  <c r="O21" i="13" s="1"/>
  <c r="O22" i="13" s="1"/>
  <c r="O23" i="13" s="1"/>
  <c r="O24" i="13" s="1"/>
  <c r="O25" i="13" s="1"/>
  <c r="O26" i="13" s="1"/>
  <c r="O27" i="13" s="1"/>
  <c r="O28" i="13" s="1"/>
  <c r="O29" i="13" s="1"/>
  <c r="O30" i="13" s="1"/>
  <c r="O31" i="13" s="1"/>
  <c r="O32" i="13" s="1"/>
  <c r="O33" i="13" s="1"/>
  <c r="O34" i="13" s="1"/>
  <c r="O35" i="13" s="1"/>
  <c r="O36" i="13" s="1"/>
  <c r="O37" i="13" s="1"/>
  <c r="O38" i="13" s="1"/>
  <c r="O39" i="13" s="1"/>
  <c r="O40" i="13" s="1"/>
  <c r="C241" i="1" l="1"/>
  <c r="B241" i="1"/>
  <c r="B242" i="1" l="1"/>
  <c r="D242" i="1"/>
  <c r="C242" i="1"/>
  <c r="C191" i="1" l="1"/>
  <c r="B191" i="1" l="1"/>
  <c r="F191" i="1" l="1"/>
  <c r="F241" i="1" l="1"/>
  <c r="F242" i="1" l="1"/>
  <c r="G11" i="13" l="1"/>
  <c r="H11" i="13" l="1"/>
  <c r="I11" i="13" l="1"/>
  <c r="J11" i="13" l="1"/>
  <c r="K11" i="13" l="1"/>
  <c r="G139" i="1"/>
  <c r="G141" i="1" s="1"/>
  <c r="G142" i="1" l="1"/>
  <c r="G148" i="1" s="1"/>
  <c r="G170" i="1" s="1"/>
  <c r="G171" i="1" l="1"/>
  <c r="D3" i="13"/>
  <c r="D5" i="13" s="1"/>
  <c r="G195" i="1"/>
  <c r="G196" i="1" l="1"/>
  <c r="G188" i="1" l="1"/>
  <c r="G191" i="1" s="1"/>
  <c r="G133" i="1" l="1"/>
  <c r="D14" i="13"/>
  <c r="D6" i="13" s="1"/>
  <c r="G143" i="1"/>
  <c r="G144" i="1" s="1"/>
  <c r="G241" i="1"/>
  <c r="G205" i="1" l="1"/>
  <c r="G213" i="1" s="1"/>
  <c r="G242" i="1" s="1"/>
  <c r="H139" i="1"/>
  <c r="H142" i="1" l="1"/>
  <c r="H141" i="1"/>
  <c r="H148" i="1"/>
  <c r="H170" i="1" s="1"/>
  <c r="H171" i="1" l="1"/>
  <c r="E3" i="13"/>
  <c r="E5" i="13" s="1"/>
  <c r="H195" i="1"/>
  <c r="H196" i="1" l="1"/>
  <c r="H188" i="1" l="1"/>
  <c r="H191" i="1" s="1"/>
  <c r="E14" i="13" l="1"/>
  <c r="E6" i="13" s="1"/>
  <c r="H143" i="1"/>
  <c r="H144" i="1" s="1"/>
  <c r="H241" i="1"/>
  <c r="H133" i="1" l="1"/>
  <c r="H205" i="1"/>
  <c r="H213" i="1" s="1"/>
  <c r="H242" i="1" s="1"/>
  <c r="H243" i="1" s="1"/>
  <c r="I139" i="1"/>
  <c r="I141" i="1" s="1"/>
  <c r="I142" i="1" l="1"/>
  <c r="I148" i="1" l="1"/>
  <c r="I170" i="1" s="1"/>
  <c r="I171" i="1" l="1"/>
  <c r="I195" i="1"/>
  <c r="F3" i="13"/>
  <c r="F5" i="13" s="1"/>
  <c r="I196" i="1" l="1"/>
  <c r="I188" i="1" l="1"/>
  <c r="I191" i="1" s="1"/>
  <c r="I193" i="1" s="1"/>
  <c r="I241" i="1" l="1"/>
  <c r="J192" i="1"/>
  <c r="I133" i="1"/>
  <c r="F14" i="13"/>
  <c r="F6" i="13" s="1"/>
  <c r="J249" i="1"/>
  <c r="I143" i="1"/>
  <c r="I144" i="1" s="1"/>
  <c r="I205" i="1" l="1"/>
  <c r="I213" i="1" s="1"/>
  <c r="I242" i="1" s="1"/>
  <c r="I243" i="1" s="1"/>
  <c r="J132" i="1" l="1"/>
  <c r="K132" i="1"/>
  <c r="L132" i="1"/>
  <c r="M132" i="1"/>
  <c r="N132" i="1"/>
  <c r="O132" i="1"/>
  <c r="J139" i="1"/>
  <c r="K139" i="1"/>
  <c r="L139" i="1"/>
  <c r="M139" i="1"/>
  <c r="N139" i="1"/>
  <c r="O139" i="1"/>
  <c r="J140" i="1"/>
  <c r="K140" i="1"/>
  <c r="L140" i="1"/>
  <c r="M140" i="1"/>
  <c r="N140" i="1"/>
  <c r="O140" i="1"/>
  <c r="J142" i="1"/>
  <c r="K142" i="1"/>
  <c r="L142" i="1"/>
  <c r="M142" i="1"/>
  <c r="N142" i="1"/>
  <c r="O142" i="1"/>
  <c r="J143" i="1"/>
  <c r="K143" i="1"/>
  <c r="L143" i="1"/>
  <c r="M143" i="1"/>
  <c r="N143" i="1"/>
  <c r="O143" i="1"/>
  <c r="J144" i="1"/>
  <c r="K144" i="1"/>
  <c r="L144" i="1"/>
  <c r="M144" i="1"/>
  <c r="N144" i="1"/>
  <c r="O144" i="1"/>
  <c r="J148" i="1"/>
  <c r="K148" i="1"/>
  <c r="L148" i="1"/>
  <c r="M148" i="1"/>
  <c r="N148" i="1"/>
  <c r="O148" i="1"/>
  <c r="J170" i="1"/>
  <c r="K170" i="1"/>
  <c r="L170" i="1"/>
  <c r="M170" i="1"/>
  <c r="N170" i="1"/>
  <c r="O170" i="1"/>
  <c r="J171" i="1"/>
  <c r="K171" i="1"/>
  <c r="L171" i="1"/>
  <c r="M171" i="1"/>
  <c r="N171" i="1"/>
  <c r="O171" i="1"/>
  <c r="J183" i="1"/>
  <c r="K183" i="1"/>
  <c r="L183" i="1"/>
  <c r="M183" i="1"/>
  <c r="N183" i="1"/>
  <c r="O183" i="1"/>
  <c r="J188" i="1"/>
  <c r="K188" i="1"/>
  <c r="L188" i="1"/>
  <c r="M188" i="1"/>
  <c r="N188" i="1"/>
  <c r="O188" i="1"/>
  <c r="J191" i="1"/>
  <c r="K191" i="1"/>
  <c r="L191" i="1"/>
  <c r="M191" i="1"/>
  <c r="N191" i="1"/>
  <c r="O191" i="1"/>
  <c r="K192" i="1"/>
  <c r="L192" i="1"/>
  <c r="M192" i="1"/>
  <c r="N192" i="1"/>
  <c r="O192" i="1"/>
  <c r="J193" i="1"/>
  <c r="K193" i="1"/>
  <c r="L193" i="1"/>
  <c r="M193" i="1"/>
  <c r="N193" i="1"/>
  <c r="O193" i="1"/>
  <c r="J195" i="1"/>
  <c r="K195" i="1"/>
  <c r="L195" i="1"/>
  <c r="M195" i="1"/>
  <c r="N195" i="1"/>
  <c r="O195" i="1"/>
  <c r="J196" i="1"/>
  <c r="K196" i="1"/>
  <c r="L196" i="1"/>
  <c r="M196" i="1"/>
  <c r="N196" i="1"/>
  <c r="O196" i="1"/>
  <c r="J199" i="1"/>
  <c r="K199" i="1"/>
  <c r="L199" i="1"/>
  <c r="M199" i="1"/>
  <c r="N199" i="1"/>
  <c r="O199" i="1"/>
  <c r="J205" i="1"/>
  <c r="K205" i="1"/>
  <c r="L205" i="1"/>
  <c r="M205" i="1"/>
  <c r="N205" i="1"/>
  <c r="O205" i="1"/>
  <c r="J213" i="1"/>
  <c r="K213" i="1"/>
  <c r="L213" i="1"/>
  <c r="M213" i="1"/>
  <c r="N213" i="1"/>
  <c r="O213" i="1"/>
  <c r="J239" i="1"/>
  <c r="K239" i="1"/>
  <c r="L239" i="1"/>
  <c r="M239" i="1"/>
  <c r="N239" i="1"/>
  <c r="O239" i="1"/>
  <c r="J241" i="1"/>
  <c r="K241" i="1"/>
  <c r="L241" i="1"/>
  <c r="M241" i="1"/>
  <c r="N241" i="1"/>
  <c r="O241" i="1"/>
  <c r="J242" i="1"/>
  <c r="K242" i="1"/>
  <c r="L242" i="1"/>
  <c r="M242" i="1"/>
  <c r="N242" i="1"/>
  <c r="O242" i="1"/>
  <c r="J243" i="1"/>
  <c r="K243" i="1"/>
  <c r="L243" i="1"/>
  <c r="M243" i="1"/>
  <c r="N243" i="1"/>
  <c r="O243" i="1"/>
  <c r="J246" i="1"/>
  <c r="K246" i="1"/>
  <c r="L246" i="1"/>
  <c r="M246" i="1"/>
  <c r="N246" i="1"/>
  <c r="O246" i="1"/>
  <c r="J247" i="1"/>
  <c r="K247" i="1"/>
  <c r="L247" i="1"/>
  <c r="M247" i="1"/>
  <c r="N247" i="1"/>
  <c r="O247" i="1"/>
  <c r="K249" i="1"/>
  <c r="L249" i="1"/>
  <c r="M249" i="1"/>
  <c r="N249" i="1"/>
  <c r="O249" i="1"/>
  <c r="J250" i="1"/>
  <c r="K250" i="1"/>
  <c r="L250" i="1"/>
  <c r="M250" i="1"/>
  <c r="N250" i="1"/>
  <c r="O250" i="1"/>
  <c r="J251" i="1"/>
  <c r="K251" i="1"/>
  <c r="L251" i="1"/>
  <c r="M251" i="1"/>
  <c r="N251" i="1"/>
  <c r="O251" i="1"/>
  <c r="G3" i="13"/>
  <c r="H3" i="13"/>
  <c r="I3" i="13"/>
  <c r="J3" i="13"/>
  <c r="K3" i="13"/>
  <c r="L3" i="13"/>
  <c r="G5" i="13"/>
  <c r="H5" i="13"/>
  <c r="I5" i="13"/>
  <c r="J5" i="13"/>
  <c r="K5" i="13"/>
  <c r="L5" i="13"/>
  <c r="G6" i="13"/>
  <c r="H6" i="13"/>
  <c r="I6" i="13"/>
  <c r="J6" i="13"/>
  <c r="K6" i="13"/>
  <c r="L6" i="13"/>
  <c r="M7" i="13"/>
  <c r="L8" i="13"/>
  <c r="L11" i="13"/>
  <c r="B13" i="13"/>
  <c r="G14" i="13"/>
  <c r="H14" i="13"/>
  <c r="I14" i="13"/>
  <c r="J14" i="13"/>
  <c r="K14" i="13"/>
  <c r="L14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tc={965CB69D-27F9-43BF-B944-6E6B5071313C}</author>
    <author>tc={B9B3C235-AAC6-44EA-A914-20D27C9CBA15}</author>
    <author>tc={0ACE2EDC-7A24-4D5D-A4F6-3F67EB137CAB}</author>
  </authors>
  <commentList>
    <comment ref="B49" authorId="0" shapeId="0" xr:uid="{965CB69D-27F9-43BF-B944-6E6B5071313C}">
      <text>
        <t>[Threaded comment]
Your version of Excel allows you to read this threaded comment; however, any edits to it will get removed if the file is opened in a newer version of Excel. Learn more: https://go.microsoft.com/fwlink/?linkid=870924
Comment:
    not apple to apple as the some advertising revenue was included in Digital experience in 2017. 2018-2021 historical numbers has consistent definition of Digital Experience</t>
      </text>
    </comment>
    <comment ref="N113" authorId="1" shapeId="0" xr:uid="{B9B3C235-AAC6-44EA-A914-20D27C9CBA15}">
      <text>
        <t>[Threaded comment]
Your version of Excel allows you to read this threaded comment; however, any edits to it will get removed if the file is opened in a newer version of Excel. Learn more: https://go.microsoft.com/fwlink/?linkid=870924
Comment:
    Amortization balance is zero now in balance sheet</t>
      </text>
    </comment>
    <comment ref="I126" authorId="2" shapeId="0" xr:uid="{0ACE2EDC-7A24-4D5D-A4F6-3F67EB137CAB}">
      <text>
        <t>[Threaded comment]
Your version of Excel allows you to read this threaded comment; however, any edits to it will get removed if the file is opened in a newer version of Excel. Learn more: https://go.microsoft.com/fwlink/?linkid=870924
Comment:
    Added back the penalty for withdrawing Figma acquisition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Thomas Li</author>
    <author>None</author>
  </authors>
  <commentList>
    <comment ref="N160" authorId="0" shapeId="0" xr:uid="{00000000-0006-0000-0000-000001000000}">
      <text>
        <r>
          <rPr>
            <sz val="11"/>
            <color theme="1"/>
            <rFont val="Calibri"/>
            <family val="2"/>
            <scheme val="minor"/>
          </rPr>
          <t>8K - strong sequential growth in Creative ARR of $262 million</t>
        </r>
      </text>
    </comment>
    <comment ref="BE170" authorId="1" shapeId="0" xr:uid="{00000000-0006-0000-0000-000002000000}">
      <text>
        <r>
          <rPr>
            <sz val="11"/>
            <color theme="1"/>
            <rFont val="Calibri"/>
            <family val="2"/>
            <scheme val="minor"/>
          </rPr>
          <t>summation mismatch 4.172</t>
        </r>
      </text>
    </comment>
    <comment ref="BG170" authorId="1" shapeId="0" xr:uid="{00000000-0006-0000-0000-000003000000}">
      <text>
        <r>
          <rPr>
            <sz val="11"/>
            <color theme="1"/>
            <rFont val="Calibri"/>
            <family val="2"/>
            <scheme val="minor"/>
          </rPr>
          <t>summation mismatch 6.470000000000001</t>
        </r>
      </text>
    </comment>
    <comment ref="BH170" authorId="1" shapeId="0" xr:uid="{00000000-0006-0000-0000-000004000000}">
      <text>
        <r>
          <rPr>
            <sz val="11"/>
            <color theme="1"/>
            <rFont val="Calibri"/>
            <family val="2"/>
            <scheme val="minor"/>
          </rPr>
          <t>summation mismatch 7.73</t>
        </r>
      </text>
    </comment>
    <comment ref="BI170" authorId="1" shapeId="0" xr:uid="{00000000-0006-0000-0000-000005000000}">
      <text>
        <r>
          <rPr>
            <sz val="11"/>
            <color theme="1"/>
            <rFont val="Calibri"/>
            <family val="2"/>
            <scheme val="minor"/>
          </rPr>
          <t>summation mismatch 9.549999999999999</t>
        </r>
      </text>
    </comment>
    <comment ref="BG171" authorId="1" shapeId="0" xr:uid="{00000000-0006-0000-0000-000006000000}">
      <text>
        <r>
          <rPr>
            <sz val="11"/>
            <color theme="1"/>
            <rFont val="Calibri"/>
            <family val="2"/>
            <scheme val="minor"/>
          </rPr>
          <t>summation mismatch 1224</t>
        </r>
      </text>
    </comment>
    <comment ref="BH171" authorId="1" shapeId="0" xr:uid="{00000000-0006-0000-0000-000007000000}">
      <text>
        <r>
          <rPr>
            <sz val="11"/>
            <color theme="1"/>
            <rFont val="Calibri"/>
            <family val="2"/>
            <scheme val="minor"/>
          </rPr>
          <t>summation mismatch 1497</t>
        </r>
      </text>
    </comment>
    <comment ref="BI171" authorId="1" shapeId="0" xr:uid="{00000000-0006-0000-0000-000008000000}">
      <text>
        <r>
          <rPr>
            <sz val="11"/>
            <color theme="1"/>
            <rFont val="Calibri"/>
            <family val="2"/>
            <scheme val="minor"/>
          </rPr>
          <t>summation mismatch 1974</t>
        </r>
      </text>
    </comment>
    <comment ref="BH172" authorId="1" shapeId="0" xr:uid="{00000000-0006-0000-0000-000009000000}">
      <text>
        <r>
          <rPr>
            <sz val="11"/>
            <color theme="1"/>
            <rFont val="Calibri"/>
            <family val="2"/>
            <scheme val="minor"/>
          </rPr>
          <t>summation mismatch 9.24</t>
        </r>
      </text>
    </comment>
    <comment ref="BI172" authorId="1" shapeId="0" xr:uid="{00000000-0006-0000-0000-00000A000000}">
      <text>
        <r>
          <rPr>
            <sz val="11"/>
            <color theme="1"/>
            <rFont val="Calibri"/>
            <family val="2"/>
            <scheme val="minor"/>
          </rPr>
          <t>summation mismatch 11.53</t>
        </r>
      </text>
    </comment>
    <comment ref="BG173" authorId="1" shapeId="0" xr:uid="{00000000-0006-0000-0000-00000B000000}">
      <text>
        <r>
          <rPr>
            <sz val="11"/>
            <color theme="1"/>
            <rFont val="Calibri"/>
            <family val="2"/>
            <scheme val="minor"/>
          </rPr>
          <t>summation mismatch 3207</t>
        </r>
      </text>
    </comment>
    <comment ref="BH173" authorId="1" shapeId="0" xr:uid="{00000000-0006-0000-0000-00000C000000}">
      <text>
        <r>
          <rPr>
            <sz val="11"/>
            <color theme="1"/>
            <rFont val="Calibri"/>
            <family val="2"/>
            <scheme val="minor"/>
          </rPr>
          <t>summation mismatch 3341</t>
        </r>
      </text>
    </comment>
    <comment ref="BI173" authorId="1" shapeId="0" xr:uid="{00000000-0006-0000-0000-00000D000000}">
      <text>
        <r>
          <rPr>
            <sz val="11"/>
            <color theme="1"/>
            <rFont val="Calibri"/>
            <family val="2"/>
            <scheme val="minor"/>
          </rPr>
          <t>summation mismatch 3867</t>
        </r>
      </text>
    </comment>
    <comment ref="E541" authorId="1" shapeId="0" xr:uid="{00000000-0006-0000-0000-00000E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F541" authorId="1" shapeId="0" xr:uid="{00000000-0006-0000-0000-00000F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G541" authorId="1" shapeId="0" xr:uid="{00000000-0006-0000-0000-000010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I541" authorId="1" shapeId="0" xr:uid="{00000000-0006-0000-0000-000011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J541" authorId="1" shapeId="0" xr:uid="{00000000-0006-0000-0000-000012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K541" authorId="1" shapeId="0" xr:uid="{00000000-0006-0000-0000-000013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M541" authorId="1" shapeId="0" xr:uid="{00000000-0006-0000-0000-000014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N541" authorId="1" shapeId="0" xr:uid="{00000000-0006-0000-0000-000015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O541" authorId="1" shapeId="0" xr:uid="{00000000-0006-0000-0000-000016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Q541" authorId="1" shapeId="0" xr:uid="{00000000-0006-0000-0000-000017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R541" authorId="1" shapeId="0" xr:uid="{00000000-0006-0000-0000-000018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S541" authorId="1" shapeId="0" xr:uid="{00000000-0006-0000-0000-000019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U541" authorId="1" shapeId="0" xr:uid="{00000000-0006-0000-0000-00001A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V541" authorId="1" shapeId="0" xr:uid="{00000000-0006-0000-0000-00001B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W541" authorId="1" shapeId="0" xr:uid="{00000000-0006-0000-0000-00001C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Y541" authorId="1" shapeId="0" xr:uid="{00000000-0006-0000-0000-00001D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Z541" authorId="1" shapeId="0" xr:uid="{00000000-0006-0000-0000-00001E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A541" authorId="1" shapeId="0" xr:uid="{00000000-0006-0000-0000-00001F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C541" authorId="1" shapeId="0" xr:uid="{00000000-0006-0000-0000-000020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D541" authorId="1" shapeId="0" xr:uid="{00000000-0006-0000-0000-000021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E541" authorId="1" shapeId="0" xr:uid="{00000000-0006-0000-0000-000022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G541" authorId="1" shapeId="0" xr:uid="{00000000-0006-0000-0000-000023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H541" authorId="1" shapeId="0" xr:uid="{00000000-0006-0000-0000-000024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I541" authorId="1" shapeId="0" xr:uid="{00000000-0006-0000-0000-000025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K541" authorId="1" shapeId="0" xr:uid="{00000000-0006-0000-0000-000026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L541" authorId="1" shapeId="0" xr:uid="{00000000-0006-0000-0000-000027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M541" authorId="1" shapeId="0" xr:uid="{00000000-0006-0000-0000-000028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O541" authorId="1" shapeId="0" xr:uid="{00000000-0006-0000-0000-000029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P541" authorId="1" shapeId="0" xr:uid="{00000000-0006-0000-0000-00002A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E543" authorId="1" shapeId="0" xr:uid="{00000000-0006-0000-0000-00002B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F543" authorId="1" shapeId="0" xr:uid="{00000000-0006-0000-0000-00002C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G543" authorId="1" shapeId="0" xr:uid="{00000000-0006-0000-0000-00002D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I543" authorId="1" shapeId="0" xr:uid="{00000000-0006-0000-0000-00002E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J543" authorId="1" shapeId="0" xr:uid="{00000000-0006-0000-0000-00002F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K543" authorId="1" shapeId="0" xr:uid="{00000000-0006-0000-0000-000030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M543" authorId="1" shapeId="0" xr:uid="{00000000-0006-0000-0000-000031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N543" authorId="1" shapeId="0" xr:uid="{00000000-0006-0000-0000-000032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O543" authorId="1" shapeId="0" xr:uid="{00000000-0006-0000-0000-000033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Q543" authorId="1" shapeId="0" xr:uid="{00000000-0006-0000-0000-000034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R543" authorId="1" shapeId="0" xr:uid="{00000000-0006-0000-0000-000035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S543" authorId="1" shapeId="0" xr:uid="{00000000-0006-0000-0000-000036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U543" authorId="1" shapeId="0" xr:uid="{00000000-0006-0000-0000-000037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V543" authorId="1" shapeId="0" xr:uid="{00000000-0006-0000-0000-000038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W543" authorId="1" shapeId="0" xr:uid="{00000000-0006-0000-0000-000039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Y543" authorId="1" shapeId="0" xr:uid="{00000000-0006-0000-0000-00003A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Z543" authorId="1" shapeId="0" xr:uid="{00000000-0006-0000-0000-00003B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A543" authorId="1" shapeId="0" xr:uid="{00000000-0006-0000-0000-00003C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C543" authorId="1" shapeId="0" xr:uid="{00000000-0006-0000-0000-00003D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D543" authorId="1" shapeId="0" xr:uid="{00000000-0006-0000-0000-00003E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E543" authorId="1" shapeId="0" xr:uid="{00000000-0006-0000-0000-00003F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G543" authorId="1" shapeId="0" xr:uid="{00000000-0006-0000-0000-000040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H543" authorId="1" shapeId="0" xr:uid="{00000000-0006-0000-0000-000041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I543" authorId="1" shapeId="0" xr:uid="{00000000-0006-0000-0000-000042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K543" authorId="1" shapeId="0" xr:uid="{00000000-0006-0000-0000-000043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L543" authorId="1" shapeId="0" xr:uid="{00000000-0006-0000-0000-000044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M543" authorId="1" shapeId="0" xr:uid="{00000000-0006-0000-0000-000045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O543" authorId="1" shapeId="0" xr:uid="{00000000-0006-0000-0000-000046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P543" authorId="1" shapeId="0" xr:uid="{00000000-0006-0000-0000-000047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E544" authorId="1" shapeId="0" xr:uid="{00000000-0006-0000-0000-000048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F544" authorId="1" shapeId="0" xr:uid="{00000000-0006-0000-0000-000049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G544" authorId="1" shapeId="0" xr:uid="{00000000-0006-0000-0000-00004A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I544" authorId="1" shapeId="0" xr:uid="{00000000-0006-0000-0000-00004B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J544" authorId="1" shapeId="0" xr:uid="{00000000-0006-0000-0000-00004C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K544" authorId="1" shapeId="0" xr:uid="{00000000-0006-0000-0000-00004D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M544" authorId="1" shapeId="0" xr:uid="{00000000-0006-0000-0000-00004E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N544" authorId="1" shapeId="0" xr:uid="{00000000-0006-0000-0000-00004F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O544" authorId="1" shapeId="0" xr:uid="{00000000-0006-0000-0000-000050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Q544" authorId="1" shapeId="0" xr:uid="{00000000-0006-0000-0000-000051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R544" authorId="1" shapeId="0" xr:uid="{00000000-0006-0000-0000-000052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S544" authorId="1" shapeId="0" xr:uid="{00000000-0006-0000-0000-000053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U544" authorId="1" shapeId="0" xr:uid="{00000000-0006-0000-0000-000054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V544" authorId="1" shapeId="0" xr:uid="{00000000-0006-0000-0000-000055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W544" authorId="1" shapeId="0" xr:uid="{00000000-0006-0000-0000-000056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Y544" authorId="1" shapeId="0" xr:uid="{00000000-0006-0000-0000-000057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Z544" authorId="1" shapeId="0" xr:uid="{00000000-0006-0000-0000-000058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A544" authorId="1" shapeId="0" xr:uid="{00000000-0006-0000-0000-000059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C544" authorId="1" shapeId="0" xr:uid="{00000000-0006-0000-0000-00005A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D544" authorId="1" shapeId="0" xr:uid="{00000000-0006-0000-0000-00005B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E544" authorId="1" shapeId="0" xr:uid="{00000000-0006-0000-0000-00005C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G544" authorId="1" shapeId="0" xr:uid="{00000000-0006-0000-0000-00005D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H544" authorId="1" shapeId="0" xr:uid="{00000000-0006-0000-0000-00005E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I544" authorId="1" shapeId="0" xr:uid="{00000000-0006-0000-0000-00005F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K544" authorId="1" shapeId="0" xr:uid="{00000000-0006-0000-0000-000060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L544" authorId="1" shapeId="0" xr:uid="{00000000-0006-0000-0000-000061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M544" authorId="1" shapeId="0" xr:uid="{00000000-0006-0000-0000-000062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O544" authorId="1" shapeId="0" xr:uid="{00000000-0006-0000-0000-000063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P544" authorId="1" shapeId="0" xr:uid="{00000000-0006-0000-0000-000064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E545" authorId="1" shapeId="0" xr:uid="{00000000-0006-0000-0000-000065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F545" authorId="1" shapeId="0" xr:uid="{00000000-0006-0000-0000-000066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G545" authorId="1" shapeId="0" xr:uid="{00000000-0006-0000-0000-000067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G546" authorId="1" shapeId="0" xr:uid="{00000000-0006-0000-0000-000068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H546" authorId="1" shapeId="0" xr:uid="{00000000-0006-0000-0000-000069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I546" authorId="1" shapeId="0" xr:uid="{00000000-0006-0000-0000-00006A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K546" authorId="1" shapeId="0" xr:uid="{00000000-0006-0000-0000-00006B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L546" authorId="1" shapeId="0" xr:uid="{00000000-0006-0000-0000-00006C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M546" authorId="1" shapeId="0" xr:uid="{00000000-0006-0000-0000-00006D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O546" authorId="1" shapeId="0" xr:uid="{00000000-0006-0000-0000-00006E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P546" authorId="1" shapeId="0" xr:uid="{00000000-0006-0000-0000-00006F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E547" authorId="1" shapeId="0" xr:uid="{00000000-0006-0000-0000-000070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F547" authorId="1" shapeId="0" xr:uid="{00000000-0006-0000-0000-000071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G547" authorId="1" shapeId="0" xr:uid="{00000000-0006-0000-0000-000072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I547" authorId="1" shapeId="0" xr:uid="{00000000-0006-0000-0000-000073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J547" authorId="1" shapeId="0" xr:uid="{00000000-0006-0000-0000-000074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K547" authorId="1" shapeId="0" xr:uid="{00000000-0006-0000-0000-000075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M547" authorId="1" shapeId="0" xr:uid="{00000000-0006-0000-0000-000076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N547" authorId="1" shapeId="0" xr:uid="{00000000-0006-0000-0000-000077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O547" authorId="1" shapeId="0" xr:uid="{00000000-0006-0000-0000-000078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Q547" authorId="1" shapeId="0" xr:uid="{00000000-0006-0000-0000-000079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R547" authorId="1" shapeId="0" xr:uid="{00000000-0006-0000-0000-00007A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S547" authorId="1" shapeId="0" xr:uid="{00000000-0006-0000-0000-00007B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U547" authorId="1" shapeId="0" xr:uid="{00000000-0006-0000-0000-00007C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V547" authorId="1" shapeId="0" xr:uid="{00000000-0006-0000-0000-00007D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W547" authorId="1" shapeId="0" xr:uid="{00000000-0006-0000-0000-00007E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Y547" authorId="1" shapeId="0" xr:uid="{00000000-0006-0000-0000-00007F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Z547" authorId="1" shapeId="0" xr:uid="{00000000-0006-0000-0000-000080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A547" authorId="1" shapeId="0" xr:uid="{00000000-0006-0000-0000-000081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C547" authorId="1" shapeId="0" xr:uid="{00000000-0006-0000-0000-000082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D547" authorId="1" shapeId="0" xr:uid="{00000000-0006-0000-0000-000083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E547" authorId="1" shapeId="0" xr:uid="{00000000-0006-0000-0000-000084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G547" authorId="1" shapeId="0" xr:uid="{00000000-0006-0000-0000-000085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H547" authorId="1" shapeId="0" xr:uid="{00000000-0006-0000-0000-000086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I547" authorId="1" shapeId="0" xr:uid="{00000000-0006-0000-0000-000087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K547" authorId="1" shapeId="0" xr:uid="{00000000-0006-0000-0000-000088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L547" authorId="1" shapeId="0" xr:uid="{00000000-0006-0000-0000-000089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M547" authorId="1" shapeId="0" xr:uid="{00000000-0006-0000-0000-00008A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O547" authorId="1" shapeId="0" xr:uid="{00000000-0006-0000-0000-00008B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P547" authorId="1" shapeId="0" xr:uid="{00000000-0006-0000-0000-00008C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O548" authorId="1" shapeId="0" xr:uid="{00000000-0006-0000-0000-00008D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E549" authorId="1" shapeId="0" xr:uid="{00000000-0006-0000-0000-00008E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F549" authorId="1" shapeId="0" xr:uid="{00000000-0006-0000-0000-00008F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G549" authorId="1" shapeId="0" xr:uid="{00000000-0006-0000-0000-000090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I549" authorId="1" shapeId="0" xr:uid="{00000000-0006-0000-0000-000091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J549" authorId="1" shapeId="0" xr:uid="{00000000-0006-0000-0000-000092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K549" authorId="1" shapeId="0" xr:uid="{00000000-0006-0000-0000-000093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M549" authorId="1" shapeId="0" xr:uid="{00000000-0006-0000-0000-000094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N549" authorId="1" shapeId="0" xr:uid="{00000000-0006-0000-0000-000095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O549" authorId="1" shapeId="0" xr:uid="{00000000-0006-0000-0000-000096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Q549" authorId="1" shapeId="0" xr:uid="{00000000-0006-0000-0000-000097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R549" authorId="1" shapeId="0" xr:uid="{00000000-0006-0000-0000-000098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S549" authorId="1" shapeId="0" xr:uid="{00000000-0006-0000-0000-000099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U549" authorId="1" shapeId="0" xr:uid="{00000000-0006-0000-0000-00009A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V549" authorId="1" shapeId="0" xr:uid="{00000000-0006-0000-0000-00009B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W549" authorId="1" shapeId="0" xr:uid="{00000000-0006-0000-0000-00009C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Y549" authorId="1" shapeId="0" xr:uid="{00000000-0006-0000-0000-00009D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Z549" authorId="1" shapeId="0" xr:uid="{00000000-0006-0000-0000-00009E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A549" authorId="1" shapeId="0" xr:uid="{00000000-0006-0000-0000-00009F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C549" authorId="1" shapeId="0" xr:uid="{00000000-0006-0000-0000-0000A0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D549" authorId="1" shapeId="0" xr:uid="{00000000-0006-0000-0000-0000A1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E549" authorId="1" shapeId="0" xr:uid="{00000000-0006-0000-0000-0000A2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G549" authorId="1" shapeId="0" xr:uid="{00000000-0006-0000-0000-0000A3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H549" authorId="1" shapeId="0" xr:uid="{00000000-0006-0000-0000-0000A4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I549" authorId="1" shapeId="0" xr:uid="{00000000-0006-0000-0000-0000A5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K549" authorId="1" shapeId="0" xr:uid="{00000000-0006-0000-0000-0000A6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L549" authorId="1" shapeId="0" xr:uid="{00000000-0006-0000-0000-0000A7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M549" authorId="1" shapeId="0" xr:uid="{00000000-0006-0000-0000-0000A8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O549" authorId="1" shapeId="0" xr:uid="{00000000-0006-0000-0000-0000A9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P549" authorId="1" shapeId="0" xr:uid="{00000000-0006-0000-0000-0000AA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G550" authorId="1" shapeId="0" xr:uid="{00000000-0006-0000-0000-0000AB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J551" authorId="1" shapeId="0" xr:uid="{00000000-0006-0000-0000-0000AC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K551" authorId="1" shapeId="0" xr:uid="{00000000-0006-0000-0000-0000AD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M551" authorId="1" shapeId="0" xr:uid="{00000000-0006-0000-0000-0000AE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N551" authorId="1" shapeId="0" xr:uid="{00000000-0006-0000-0000-0000AF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O551" authorId="1" shapeId="0" xr:uid="{00000000-0006-0000-0000-0000B0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Q551" authorId="1" shapeId="0" xr:uid="{00000000-0006-0000-0000-0000B1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R551" authorId="1" shapeId="0" xr:uid="{00000000-0006-0000-0000-0000B2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S551" authorId="1" shapeId="0" xr:uid="{00000000-0006-0000-0000-0000B3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G552" authorId="1" shapeId="0" xr:uid="{00000000-0006-0000-0000-0000B4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I552" authorId="1" shapeId="0" xr:uid="{00000000-0006-0000-0000-0000B5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J552" authorId="1" shapeId="0" xr:uid="{00000000-0006-0000-0000-0000B6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K552" authorId="1" shapeId="0" xr:uid="{00000000-0006-0000-0000-0000B7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M552" authorId="1" shapeId="0" xr:uid="{00000000-0006-0000-0000-0000B8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N552" authorId="1" shapeId="0" xr:uid="{00000000-0006-0000-0000-0000B9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O552" authorId="1" shapeId="0" xr:uid="{00000000-0006-0000-0000-0000BA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Q552" authorId="1" shapeId="0" xr:uid="{00000000-0006-0000-0000-0000BB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R552" authorId="1" shapeId="0" xr:uid="{00000000-0006-0000-0000-0000BC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S552" authorId="1" shapeId="0" xr:uid="{00000000-0006-0000-0000-0000BD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E553" authorId="1" shapeId="0" xr:uid="{00000000-0006-0000-0000-0000BE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F553" authorId="1" shapeId="0" xr:uid="{00000000-0006-0000-0000-0000BF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G553" authorId="1" shapeId="0" xr:uid="{00000000-0006-0000-0000-0000C0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I553" authorId="1" shapeId="0" xr:uid="{00000000-0006-0000-0000-0000C1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J553" authorId="1" shapeId="0" xr:uid="{00000000-0006-0000-0000-0000C2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K553" authorId="1" shapeId="0" xr:uid="{00000000-0006-0000-0000-0000C3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M553" authorId="1" shapeId="0" xr:uid="{00000000-0006-0000-0000-0000C4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N553" authorId="1" shapeId="0" xr:uid="{00000000-0006-0000-0000-0000C5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O553" authorId="1" shapeId="0" xr:uid="{00000000-0006-0000-0000-0000C6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Q553" authorId="1" shapeId="0" xr:uid="{00000000-0006-0000-0000-0000C7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R553" authorId="1" shapeId="0" xr:uid="{00000000-0006-0000-0000-0000C8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S553" authorId="1" shapeId="0" xr:uid="{00000000-0006-0000-0000-0000C9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U553" authorId="1" shapeId="0" xr:uid="{00000000-0006-0000-0000-0000CA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V553" authorId="1" shapeId="0" xr:uid="{00000000-0006-0000-0000-0000CB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W553" authorId="1" shapeId="0" xr:uid="{00000000-0006-0000-0000-0000CC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Y553" authorId="1" shapeId="0" xr:uid="{00000000-0006-0000-0000-0000CD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Z553" authorId="1" shapeId="0" xr:uid="{00000000-0006-0000-0000-0000CE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A553" authorId="1" shapeId="0" xr:uid="{00000000-0006-0000-0000-0000CF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C553" authorId="1" shapeId="0" xr:uid="{00000000-0006-0000-0000-0000D0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D553" authorId="1" shapeId="0" xr:uid="{00000000-0006-0000-0000-0000D1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E553" authorId="1" shapeId="0" xr:uid="{00000000-0006-0000-0000-0000D2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G553" authorId="1" shapeId="0" xr:uid="{00000000-0006-0000-0000-0000D3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H553" authorId="1" shapeId="0" xr:uid="{00000000-0006-0000-0000-0000D4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I553" authorId="1" shapeId="0" xr:uid="{00000000-0006-0000-0000-0000D5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K553" authorId="1" shapeId="0" xr:uid="{00000000-0006-0000-0000-0000D6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L553" authorId="1" shapeId="0" xr:uid="{00000000-0006-0000-0000-0000D7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M553" authorId="1" shapeId="0" xr:uid="{00000000-0006-0000-0000-0000D8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O553" authorId="1" shapeId="0" xr:uid="{00000000-0006-0000-0000-0000D9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P553" authorId="1" shapeId="0" xr:uid="{00000000-0006-0000-0000-0000DA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E555" authorId="1" shapeId="0" xr:uid="{00000000-0006-0000-0000-0000DB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F555" authorId="1" shapeId="0" xr:uid="{00000000-0006-0000-0000-0000DC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G555" authorId="1" shapeId="0" xr:uid="{00000000-0006-0000-0000-0000DD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I555" authorId="1" shapeId="0" xr:uid="{00000000-0006-0000-0000-0000DE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J555" authorId="1" shapeId="0" xr:uid="{00000000-0006-0000-0000-0000DF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K555" authorId="1" shapeId="0" xr:uid="{00000000-0006-0000-0000-0000E0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M555" authorId="1" shapeId="0" xr:uid="{00000000-0006-0000-0000-0000E1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N555" authorId="1" shapeId="0" xr:uid="{00000000-0006-0000-0000-0000E2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O555" authorId="1" shapeId="0" xr:uid="{00000000-0006-0000-0000-0000E3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Q555" authorId="1" shapeId="0" xr:uid="{00000000-0006-0000-0000-0000E4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R555" authorId="1" shapeId="0" xr:uid="{00000000-0006-0000-0000-0000E5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S555" authorId="1" shapeId="0" xr:uid="{00000000-0006-0000-0000-0000E6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U555" authorId="1" shapeId="0" xr:uid="{00000000-0006-0000-0000-0000E7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V555" authorId="1" shapeId="0" xr:uid="{00000000-0006-0000-0000-0000E8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W555" authorId="1" shapeId="0" xr:uid="{00000000-0006-0000-0000-0000E9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Y555" authorId="1" shapeId="0" xr:uid="{00000000-0006-0000-0000-0000EA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Z555" authorId="1" shapeId="0" xr:uid="{00000000-0006-0000-0000-0000EB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A555" authorId="1" shapeId="0" xr:uid="{00000000-0006-0000-0000-0000EC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C555" authorId="1" shapeId="0" xr:uid="{00000000-0006-0000-0000-0000ED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D555" authorId="1" shapeId="0" xr:uid="{00000000-0006-0000-0000-0000EE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E555" authorId="1" shapeId="0" xr:uid="{00000000-0006-0000-0000-0000EF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G555" authorId="1" shapeId="0" xr:uid="{00000000-0006-0000-0000-0000F0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H555" authorId="1" shapeId="0" xr:uid="{00000000-0006-0000-0000-0000F1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I555" authorId="1" shapeId="0" xr:uid="{00000000-0006-0000-0000-0000F2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K555" authorId="1" shapeId="0" xr:uid="{00000000-0006-0000-0000-0000F3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L555" authorId="1" shapeId="0" xr:uid="{00000000-0006-0000-0000-0000F4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M555" authorId="1" shapeId="0" xr:uid="{00000000-0006-0000-0000-0000F5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O555" authorId="1" shapeId="0" xr:uid="{00000000-0006-0000-0000-0000F6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P555" authorId="1" shapeId="0" xr:uid="{00000000-0006-0000-0000-0000F7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E556" authorId="1" shapeId="0" xr:uid="{00000000-0006-0000-0000-0000F8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F556" authorId="1" shapeId="0" xr:uid="{00000000-0006-0000-0000-0000F9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G556" authorId="1" shapeId="0" xr:uid="{00000000-0006-0000-0000-0000FA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I556" authorId="1" shapeId="0" xr:uid="{00000000-0006-0000-0000-0000FB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J556" authorId="1" shapeId="0" xr:uid="{00000000-0006-0000-0000-0000FC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K556" authorId="1" shapeId="0" xr:uid="{00000000-0006-0000-0000-0000FD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M556" authorId="1" shapeId="0" xr:uid="{00000000-0006-0000-0000-0000FE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N556" authorId="1" shapeId="0" xr:uid="{00000000-0006-0000-0000-0000FF00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O556" authorId="1" shapeId="0" xr:uid="{00000000-0006-0000-0000-000000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Q556" authorId="1" shapeId="0" xr:uid="{00000000-0006-0000-0000-000001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R556" authorId="1" shapeId="0" xr:uid="{00000000-0006-0000-0000-000002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S556" authorId="1" shapeId="0" xr:uid="{00000000-0006-0000-0000-000003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U556" authorId="1" shapeId="0" xr:uid="{00000000-0006-0000-0000-000004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V556" authorId="1" shapeId="0" xr:uid="{00000000-0006-0000-0000-000005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W556" authorId="1" shapeId="0" xr:uid="{00000000-0006-0000-0000-000006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Y556" authorId="1" shapeId="0" xr:uid="{00000000-0006-0000-0000-000007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Z556" authorId="1" shapeId="0" xr:uid="{00000000-0006-0000-0000-000008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A556" authorId="1" shapeId="0" xr:uid="{00000000-0006-0000-0000-000009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C556" authorId="1" shapeId="0" xr:uid="{00000000-0006-0000-0000-00000A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D556" authorId="1" shapeId="0" xr:uid="{00000000-0006-0000-0000-00000B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E556" authorId="1" shapeId="0" xr:uid="{00000000-0006-0000-0000-00000C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G556" authorId="1" shapeId="0" xr:uid="{00000000-0006-0000-0000-00000D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H556" authorId="1" shapeId="0" xr:uid="{00000000-0006-0000-0000-00000E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I556" authorId="1" shapeId="0" xr:uid="{00000000-0006-0000-0000-00000F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K556" authorId="1" shapeId="0" xr:uid="{00000000-0006-0000-0000-000010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L556" authorId="1" shapeId="0" xr:uid="{00000000-0006-0000-0000-000011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M556" authorId="1" shapeId="0" xr:uid="{00000000-0006-0000-0000-000012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O556" authorId="1" shapeId="0" xr:uid="{00000000-0006-0000-0000-000013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P556" authorId="1" shapeId="0" xr:uid="{00000000-0006-0000-0000-000014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E557" authorId="1" shapeId="0" xr:uid="{00000000-0006-0000-0000-000015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F557" authorId="1" shapeId="0" xr:uid="{00000000-0006-0000-0000-000016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G557" authorId="1" shapeId="0" xr:uid="{00000000-0006-0000-0000-000017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I557" authorId="1" shapeId="0" xr:uid="{00000000-0006-0000-0000-000018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J557" authorId="1" shapeId="0" xr:uid="{00000000-0006-0000-0000-000019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K557" authorId="1" shapeId="0" xr:uid="{00000000-0006-0000-0000-00001A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M557" authorId="1" shapeId="0" xr:uid="{00000000-0006-0000-0000-00001B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N557" authorId="1" shapeId="0" xr:uid="{00000000-0006-0000-0000-00001C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O557" authorId="1" shapeId="0" xr:uid="{00000000-0006-0000-0000-00001D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Q557" authorId="1" shapeId="0" xr:uid="{00000000-0006-0000-0000-00001E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R557" authorId="1" shapeId="0" xr:uid="{00000000-0006-0000-0000-00001F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S557" authorId="1" shapeId="0" xr:uid="{00000000-0006-0000-0000-000020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U557" authorId="1" shapeId="0" xr:uid="{00000000-0006-0000-0000-000021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V557" authorId="1" shapeId="0" xr:uid="{00000000-0006-0000-0000-000022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W557" authorId="1" shapeId="0" xr:uid="{00000000-0006-0000-0000-000023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Y557" authorId="1" shapeId="0" xr:uid="{00000000-0006-0000-0000-000024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Z557" authorId="1" shapeId="0" xr:uid="{00000000-0006-0000-0000-000025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A557" authorId="1" shapeId="0" xr:uid="{00000000-0006-0000-0000-000026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C557" authorId="1" shapeId="0" xr:uid="{00000000-0006-0000-0000-000027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D557" authorId="1" shapeId="0" xr:uid="{00000000-0006-0000-0000-000028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E557" authorId="1" shapeId="0" xr:uid="{00000000-0006-0000-0000-000029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G557" authorId="1" shapeId="0" xr:uid="{00000000-0006-0000-0000-00002A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H557" authorId="1" shapeId="0" xr:uid="{00000000-0006-0000-0000-00002B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I557" authorId="1" shapeId="0" xr:uid="{00000000-0006-0000-0000-00002C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K557" authorId="1" shapeId="0" xr:uid="{00000000-0006-0000-0000-00002D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L557" authorId="1" shapeId="0" xr:uid="{00000000-0006-0000-0000-00002E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M557" authorId="1" shapeId="0" xr:uid="{00000000-0006-0000-0000-00002F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O557" authorId="1" shapeId="0" xr:uid="{00000000-0006-0000-0000-000030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P557" authorId="1" shapeId="0" xr:uid="{00000000-0006-0000-0000-000031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E558" authorId="1" shapeId="0" xr:uid="{00000000-0006-0000-0000-000032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F558" authorId="1" shapeId="0" xr:uid="{00000000-0006-0000-0000-000033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G558" authorId="1" shapeId="0" xr:uid="{00000000-0006-0000-0000-000034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I558" authorId="1" shapeId="0" xr:uid="{00000000-0006-0000-0000-000035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J558" authorId="1" shapeId="0" xr:uid="{00000000-0006-0000-0000-000036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K558" authorId="1" shapeId="0" xr:uid="{00000000-0006-0000-0000-000037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M558" authorId="1" shapeId="0" xr:uid="{00000000-0006-0000-0000-000038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N558" authorId="1" shapeId="0" xr:uid="{00000000-0006-0000-0000-000039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O558" authorId="1" shapeId="0" xr:uid="{00000000-0006-0000-0000-00003A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Q558" authorId="1" shapeId="0" xr:uid="{00000000-0006-0000-0000-00003B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R558" authorId="1" shapeId="0" xr:uid="{00000000-0006-0000-0000-00003C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S558" authorId="1" shapeId="0" xr:uid="{00000000-0006-0000-0000-00003D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U558" authorId="1" shapeId="0" xr:uid="{00000000-0006-0000-0000-00003E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V558" authorId="1" shapeId="0" xr:uid="{00000000-0006-0000-0000-00003F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W558" authorId="1" shapeId="0" xr:uid="{00000000-0006-0000-0000-000040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Y558" authorId="1" shapeId="0" xr:uid="{00000000-0006-0000-0000-000041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Z558" authorId="1" shapeId="0" xr:uid="{00000000-0006-0000-0000-000042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A558" authorId="1" shapeId="0" xr:uid="{00000000-0006-0000-0000-000043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C558" authorId="1" shapeId="0" xr:uid="{00000000-0006-0000-0000-000044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D558" authorId="1" shapeId="0" xr:uid="{00000000-0006-0000-0000-000045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E558" authorId="1" shapeId="0" xr:uid="{00000000-0006-0000-0000-000046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G558" authorId="1" shapeId="0" xr:uid="{00000000-0006-0000-0000-000047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H558" authorId="1" shapeId="0" xr:uid="{00000000-0006-0000-0000-000048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I558" authorId="1" shapeId="0" xr:uid="{00000000-0006-0000-0000-000049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K558" authorId="1" shapeId="0" xr:uid="{00000000-0006-0000-0000-00004A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L558" authorId="1" shapeId="0" xr:uid="{00000000-0006-0000-0000-00004B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M558" authorId="1" shapeId="0" xr:uid="{00000000-0006-0000-0000-00004C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O558" authorId="1" shapeId="0" xr:uid="{00000000-0006-0000-0000-00004D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P558" authorId="1" shapeId="0" xr:uid="{00000000-0006-0000-0000-00004E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E559" authorId="1" shapeId="0" xr:uid="{00000000-0006-0000-0000-00004F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F559" authorId="1" shapeId="0" xr:uid="{00000000-0006-0000-0000-000050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G559" authorId="1" shapeId="0" xr:uid="{00000000-0006-0000-0000-000051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I559" authorId="1" shapeId="0" xr:uid="{00000000-0006-0000-0000-000052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J559" authorId="1" shapeId="0" xr:uid="{00000000-0006-0000-0000-000053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K559" authorId="1" shapeId="0" xr:uid="{00000000-0006-0000-0000-000054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M559" authorId="1" shapeId="0" xr:uid="{00000000-0006-0000-0000-000055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N559" authorId="1" shapeId="0" xr:uid="{00000000-0006-0000-0000-000056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O559" authorId="1" shapeId="0" xr:uid="{00000000-0006-0000-0000-000057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E560" authorId="1" shapeId="0" xr:uid="{00000000-0006-0000-0000-000058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F560" authorId="1" shapeId="0" xr:uid="{00000000-0006-0000-0000-000059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G560" authorId="1" shapeId="0" xr:uid="{00000000-0006-0000-0000-00005A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I560" authorId="1" shapeId="0" xr:uid="{00000000-0006-0000-0000-00005B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J560" authorId="1" shapeId="0" xr:uid="{00000000-0006-0000-0000-00005C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K560" authorId="1" shapeId="0" xr:uid="{00000000-0006-0000-0000-00005D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M560" authorId="1" shapeId="0" xr:uid="{00000000-0006-0000-0000-00005E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N560" authorId="1" shapeId="0" xr:uid="{00000000-0006-0000-0000-00005F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O560" authorId="1" shapeId="0" xr:uid="{00000000-0006-0000-0000-000060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Q560" authorId="1" shapeId="0" xr:uid="{00000000-0006-0000-0000-000061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R560" authorId="1" shapeId="0" xr:uid="{00000000-0006-0000-0000-000062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S560" authorId="1" shapeId="0" xr:uid="{00000000-0006-0000-0000-000063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U560" authorId="1" shapeId="0" xr:uid="{00000000-0006-0000-0000-000064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V560" authorId="1" shapeId="0" xr:uid="{00000000-0006-0000-0000-000065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W560" authorId="1" shapeId="0" xr:uid="{00000000-0006-0000-0000-000066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Y560" authorId="1" shapeId="0" xr:uid="{00000000-0006-0000-0000-000067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Z560" authorId="1" shapeId="0" xr:uid="{00000000-0006-0000-0000-000068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A560" authorId="1" shapeId="0" xr:uid="{00000000-0006-0000-0000-000069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C560" authorId="1" shapeId="0" xr:uid="{00000000-0006-0000-0000-00006A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D560" authorId="1" shapeId="0" xr:uid="{00000000-0006-0000-0000-00006B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E560" authorId="1" shapeId="0" xr:uid="{00000000-0006-0000-0000-00006C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G560" authorId="1" shapeId="0" xr:uid="{00000000-0006-0000-0000-00006D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H560" authorId="1" shapeId="0" xr:uid="{00000000-0006-0000-0000-00006E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I560" authorId="1" shapeId="0" xr:uid="{00000000-0006-0000-0000-00006F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K560" authorId="1" shapeId="0" xr:uid="{00000000-0006-0000-0000-000070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L560" authorId="1" shapeId="0" xr:uid="{00000000-0006-0000-0000-000071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M560" authorId="1" shapeId="0" xr:uid="{00000000-0006-0000-0000-000072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O560" authorId="1" shapeId="0" xr:uid="{00000000-0006-0000-0000-000073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P560" authorId="1" shapeId="0" xr:uid="{00000000-0006-0000-0000-000074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E561" authorId="1" shapeId="0" xr:uid="{00000000-0006-0000-0000-000075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F561" authorId="1" shapeId="0" xr:uid="{00000000-0006-0000-0000-000076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G561" authorId="1" shapeId="0" xr:uid="{00000000-0006-0000-0000-000077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I561" authorId="1" shapeId="0" xr:uid="{00000000-0006-0000-0000-000078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J561" authorId="1" shapeId="0" xr:uid="{00000000-0006-0000-0000-000079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K561" authorId="1" shapeId="0" xr:uid="{00000000-0006-0000-0000-00007A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M561" authorId="1" shapeId="0" xr:uid="{00000000-0006-0000-0000-00007B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N561" authorId="1" shapeId="0" xr:uid="{00000000-0006-0000-0000-00007C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O561" authorId="1" shapeId="0" xr:uid="{00000000-0006-0000-0000-00007D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Q561" authorId="1" shapeId="0" xr:uid="{00000000-0006-0000-0000-00007E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R561" authorId="1" shapeId="0" xr:uid="{00000000-0006-0000-0000-00007F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S561" authorId="1" shapeId="0" xr:uid="{00000000-0006-0000-0000-000080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U561" authorId="1" shapeId="0" xr:uid="{00000000-0006-0000-0000-000081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V561" authorId="1" shapeId="0" xr:uid="{00000000-0006-0000-0000-000082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W561" authorId="1" shapeId="0" xr:uid="{00000000-0006-0000-0000-000083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Y561" authorId="1" shapeId="0" xr:uid="{00000000-0006-0000-0000-000084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Z561" authorId="1" shapeId="0" xr:uid="{00000000-0006-0000-0000-000085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A561" authorId="1" shapeId="0" xr:uid="{00000000-0006-0000-0000-000086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C561" authorId="1" shapeId="0" xr:uid="{00000000-0006-0000-0000-000087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D561" authorId="1" shapeId="0" xr:uid="{00000000-0006-0000-0000-000088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E561" authorId="1" shapeId="0" xr:uid="{00000000-0006-0000-0000-000089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G561" authorId="1" shapeId="0" xr:uid="{00000000-0006-0000-0000-00008A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H561" authorId="1" shapeId="0" xr:uid="{00000000-0006-0000-0000-00008B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I561" authorId="1" shapeId="0" xr:uid="{00000000-0006-0000-0000-00008C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K561" authorId="1" shapeId="0" xr:uid="{00000000-0006-0000-0000-00008D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L561" authorId="1" shapeId="0" xr:uid="{00000000-0006-0000-0000-00008E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M561" authorId="1" shapeId="0" xr:uid="{00000000-0006-0000-0000-00008F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O561" authorId="1" shapeId="0" xr:uid="{00000000-0006-0000-0000-000090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P561" authorId="1" shapeId="0" xr:uid="{00000000-0006-0000-0000-000091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E562" authorId="1" shapeId="0" xr:uid="{00000000-0006-0000-0000-000092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F562" authorId="1" shapeId="0" xr:uid="{00000000-0006-0000-0000-000093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G562" authorId="1" shapeId="0" xr:uid="{00000000-0006-0000-0000-000094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I562" authorId="1" shapeId="0" xr:uid="{00000000-0006-0000-0000-000095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J562" authorId="1" shapeId="0" xr:uid="{00000000-0006-0000-0000-000096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K562" authorId="1" shapeId="0" xr:uid="{00000000-0006-0000-0000-000097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M562" authorId="1" shapeId="0" xr:uid="{00000000-0006-0000-0000-000098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N562" authorId="1" shapeId="0" xr:uid="{00000000-0006-0000-0000-000099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O562" authorId="1" shapeId="0" xr:uid="{00000000-0006-0000-0000-00009A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Q562" authorId="1" shapeId="0" xr:uid="{00000000-0006-0000-0000-00009B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R562" authorId="1" shapeId="0" xr:uid="{00000000-0006-0000-0000-00009C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S562" authorId="1" shapeId="0" xr:uid="{00000000-0006-0000-0000-00009D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U562" authorId="1" shapeId="0" xr:uid="{00000000-0006-0000-0000-00009E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V562" authorId="1" shapeId="0" xr:uid="{00000000-0006-0000-0000-00009F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W562" authorId="1" shapeId="0" xr:uid="{00000000-0006-0000-0000-0000A0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Y562" authorId="1" shapeId="0" xr:uid="{00000000-0006-0000-0000-0000A1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Z562" authorId="1" shapeId="0" xr:uid="{00000000-0006-0000-0000-0000A2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A562" authorId="1" shapeId="0" xr:uid="{00000000-0006-0000-0000-0000A3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C562" authorId="1" shapeId="0" xr:uid="{00000000-0006-0000-0000-0000A4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D562" authorId="1" shapeId="0" xr:uid="{00000000-0006-0000-0000-0000A5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E562" authorId="1" shapeId="0" xr:uid="{00000000-0006-0000-0000-0000A6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G562" authorId="1" shapeId="0" xr:uid="{00000000-0006-0000-0000-0000A7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H562" authorId="1" shapeId="0" xr:uid="{00000000-0006-0000-0000-0000A8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I562" authorId="1" shapeId="0" xr:uid="{00000000-0006-0000-0000-0000A9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K562" authorId="1" shapeId="0" xr:uid="{00000000-0006-0000-0000-0000AA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L562" authorId="1" shapeId="0" xr:uid="{00000000-0006-0000-0000-0000AB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M562" authorId="1" shapeId="0" xr:uid="{00000000-0006-0000-0000-0000AC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O562" authorId="1" shapeId="0" xr:uid="{00000000-0006-0000-0000-0000AD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P562" authorId="1" shapeId="0" xr:uid="{00000000-0006-0000-0000-0000AE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E565" authorId="1" shapeId="0" xr:uid="{00000000-0006-0000-0000-0000AF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F565" authorId="1" shapeId="0" xr:uid="{00000000-0006-0000-0000-0000B0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G565" authorId="1" shapeId="0" xr:uid="{00000000-0006-0000-0000-0000B1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I565" authorId="1" shapeId="0" xr:uid="{00000000-0006-0000-0000-0000B2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J565" authorId="1" shapeId="0" xr:uid="{00000000-0006-0000-0000-0000B3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K565" authorId="1" shapeId="0" xr:uid="{00000000-0006-0000-0000-0000B4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M565" authorId="1" shapeId="0" xr:uid="{00000000-0006-0000-0000-0000B5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N565" authorId="1" shapeId="0" xr:uid="{00000000-0006-0000-0000-0000B6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O565" authorId="1" shapeId="0" xr:uid="{00000000-0006-0000-0000-0000B7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Q565" authorId="1" shapeId="0" xr:uid="{00000000-0006-0000-0000-0000B8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R565" authorId="1" shapeId="0" xr:uid="{00000000-0006-0000-0000-0000B9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S565" authorId="1" shapeId="0" xr:uid="{00000000-0006-0000-0000-0000BA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U565" authorId="1" shapeId="0" xr:uid="{00000000-0006-0000-0000-0000BB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V565" authorId="1" shapeId="0" xr:uid="{00000000-0006-0000-0000-0000BC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W565" authorId="1" shapeId="0" xr:uid="{00000000-0006-0000-0000-0000BD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Y565" authorId="1" shapeId="0" xr:uid="{00000000-0006-0000-0000-0000BE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Z565" authorId="1" shapeId="0" xr:uid="{00000000-0006-0000-0000-0000BF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A565" authorId="1" shapeId="0" xr:uid="{00000000-0006-0000-0000-0000C0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C565" authorId="1" shapeId="0" xr:uid="{00000000-0006-0000-0000-0000C1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D565" authorId="1" shapeId="0" xr:uid="{00000000-0006-0000-0000-0000C2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E565" authorId="1" shapeId="0" xr:uid="{00000000-0006-0000-0000-0000C3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G565" authorId="1" shapeId="0" xr:uid="{00000000-0006-0000-0000-0000C4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H565" authorId="1" shapeId="0" xr:uid="{00000000-0006-0000-0000-0000C5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I565" authorId="1" shapeId="0" xr:uid="{00000000-0006-0000-0000-0000C6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K565" authorId="1" shapeId="0" xr:uid="{00000000-0006-0000-0000-0000C7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L565" authorId="1" shapeId="0" xr:uid="{00000000-0006-0000-0000-0000C8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M565" authorId="1" shapeId="0" xr:uid="{00000000-0006-0000-0000-0000C9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O565" authorId="1" shapeId="0" xr:uid="{00000000-0006-0000-0000-0000CA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P565" authorId="1" shapeId="0" xr:uid="{00000000-0006-0000-0000-0000CB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E566" authorId="1" shapeId="0" xr:uid="{00000000-0006-0000-0000-0000CC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F566" authorId="1" shapeId="0" xr:uid="{00000000-0006-0000-0000-0000CD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G566" authorId="1" shapeId="0" xr:uid="{00000000-0006-0000-0000-0000CE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I566" authorId="1" shapeId="0" xr:uid="{00000000-0006-0000-0000-0000CF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J566" authorId="1" shapeId="0" xr:uid="{00000000-0006-0000-0000-0000D0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K566" authorId="1" shapeId="0" xr:uid="{00000000-0006-0000-0000-0000D1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M566" authorId="1" shapeId="0" xr:uid="{00000000-0006-0000-0000-0000D2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N566" authorId="1" shapeId="0" xr:uid="{00000000-0006-0000-0000-0000D3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O566" authorId="1" shapeId="0" xr:uid="{00000000-0006-0000-0000-0000D4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Q566" authorId="1" shapeId="0" xr:uid="{00000000-0006-0000-0000-0000D5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R566" authorId="1" shapeId="0" xr:uid="{00000000-0006-0000-0000-0000D6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S566" authorId="1" shapeId="0" xr:uid="{00000000-0006-0000-0000-0000D7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U566" authorId="1" shapeId="0" xr:uid="{00000000-0006-0000-0000-0000D8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V566" authorId="1" shapeId="0" xr:uid="{00000000-0006-0000-0000-0000D9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W566" authorId="1" shapeId="0" xr:uid="{00000000-0006-0000-0000-0000DA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Y566" authorId="1" shapeId="0" xr:uid="{00000000-0006-0000-0000-0000DB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Z566" authorId="1" shapeId="0" xr:uid="{00000000-0006-0000-0000-0000DC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A566" authorId="1" shapeId="0" xr:uid="{00000000-0006-0000-0000-0000DD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C566" authorId="1" shapeId="0" xr:uid="{00000000-0006-0000-0000-0000DE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D566" authorId="1" shapeId="0" xr:uid="{00000000-0006-0000-0000-0000DF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E566" authorId="1" shapeId="0" xr:uid="{00000000-0006-0000-0000-0000E0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G566" authorId="1" shapeId="0" xr:uid="{00000000-0006-0000-0000-0000E1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H566" authorId="1" shapeId="0" xr:uid="{00000000-0006-0000-0000-0000E2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I566" authorId="1" shapeId="0" xr:uid="{00000000-0006-0000-0000-0000E3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K566" authorId="1" shapeId="0" xr:uid="{00000000-0006-0000-0000-0000E4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L566" authorId="1" shapeId="0" xr:uid="{00000000-0006-0000-0000-0000E5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M566" authorId="1" shapeId="0" xr:uid="{00000000-0006-0000-0000-0000E6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O566" authorId="1" shapeId="0" xr:uid="{00000000-0006-0000-0000-0000E7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P566" authorId="1" shapeId="0" xr:uid="{00000000-0006-0000-0000-0000E8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E567" authorId="1" shapeId="0" xr:uid="{00000000-0006-0000-0000-0000E9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F567" authorId="1" shapeId="0" xr:uid="{00000000-0006-0000-0000-0000EA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G567" authorId="1" shapeId="0" xr:uid="{00000000-0006-0000-0000-0000EB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I567" authorId="1" shapeId="0" xr:uid="{00000000-0006-0000-0000-0000EC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J567" authorId="1" shapeId="0" xr:uid="{00000000-0006-0000-0000-0000ED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K567" authorId="1" shapeId="0" xr:uid="{00000000-0006-0000-0000-0000EE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M567" authorId="1" shapeId="0" xr:uid="{00000000-0006-0000-0000-0000EF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N567" authorId="1" shapeId="0" xr:uid="{00000000-0006-0000-0000-0000F0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O567" authorId="1" shapeId="0" xr:uid="{00000000-0006-0000-0000-0000F1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Q567" authorId="1" shapeId="0" xr:uid="{00000000-0006-0000-0000-0000F2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R567" authorId="1" shapeId="0" xr:uid="{00000000-0006-0000-0000-0000F3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S567" authorId="1" shapeId="0" xr:uid="{00000000-0006-0000-0000-0000F4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U567" authorId="1" shapeId="0" xr:uid="{00000000-0006-0000-0000-0000F5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V567" authorId="1" shapeId="0" xr:uid="{00000000-0006-0000-0000-0000F6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W567" authorId="1" shapeId="0" xr:uid="{00000000-0006-0000-0000-0000F7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Y567" authorId="1" shapeId="0" xr:uid="{00000000-0006-0000-0000-0000F8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Z567" authorId="1" shapeId="0" xr:uid="{00000000-0006-0000-0000-0000F9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A567" authorId="1" shapeId="0" xr:uid="{00000000-0006-0000-0000-0000FA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C567" authorId="1" shapeId="0" xr:uid="{00000000-0006-0000-0000-0000FB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D567" authorId="1" shapeId="0" xr:uid="{00000000-0006-0000-0000-0000FC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E567" authorId="1" shapeId="0" xr:uid="{00000000-0006-0000-0000-0000FD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G567" authorId="1" shapeId="0" xr:uid="{00000000-0006-0000-0000-0000FE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H567" authorId="1" shapeId="0" xr:uid="{00000000-0006-0000-0000-0000FF01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I567" authorId="1" shapeId="0" xr:uid="{00000000-0006-0000-0000-000000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K567" authorId="1" shapeId="0" xr:uid="{00000000-0006-0000-0000-000001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L567" authorId="1" shapeId="0" xr:uid="{00000000-0006-0000-0000-000002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M567" authorId="1" shapeId="0" xr:uid="{00000000-0006-0000-0000-000003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O567" authorId="1" shapeId="0" xr:uid="{00000000-0006-0000-0000-000004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P567" authorId="1" shapeId="0" xr:uid="{00000000-0006-0000-0000-000005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E568" authorId="1" shapeId="0" xr:uid="{00000000-0006-0000-0000-000006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F568" authorId="1" shapeId="0" xr:uid="{00000000-0006-0000-0000-000007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G568" authorId="1" shapeId="0" xr:uid="{00000000-0006-0000-0000-000008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K568" authorId="1" shapeId="0" xr:uid="{00000000-0006-0000-0000-000009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M568" authorId="1" shapeId="0" xr:uid="{00000000-0006-0000-0000-00000A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N568" authorId="1" shapeId="0" xr:uid="{00000000-0006-0000-0000-00000B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O568" authorId="1" shapeId="0" xr:uid="{00000000-0006-0000-0000-00000C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Q568" authorId="1" shapeId="0" xr:uid="{00000000-0006-0000-0000-00000D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R568" authorId="1" shapeId="0" xr:uid="{00000000-0006-0000-0000-00000E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S568" authorId="1" shapeId="0" xr:uid="{00000000-0006-0000-0000-00000F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U568" authorId="1" shapeId="0" xr:uid="{00000000-0006-0000-0000-000010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V568" authorId="1" shapeId="0" xr:uid="{00000000-0006-0000-0000-000011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W568" authorId="1" shapeId="0" xr:uid="{00000000-0006-0000-0000-000012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Y568" authorId="1" shapeId="0" xr:uid="{00000000-0006-0000-0000-000013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Z568" authorId="1" shapeId="0" xr:uid="{00000000-0006-0000-0000-000014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A568" authorId="1" shapeId="0" xr:uid="{00000000-0006-0000-0000-000015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C568" authorId="1" shapeId="0" xr:uid="{00000000-0006-0000-0000-000016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D568" authorId="1" shapeId="0" xr:uid="{00000000-0006-0000-0000-000017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E568" authorId="1" shapeId="0" xr:uid="{00000000-0006-0000-0000-000018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K568" authorId="1" shapeId="0" xr:uid="{00000000-0006-0000-0000-000019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L568" authorId="1" shapeId="0" xr:uid="{00000000-0006-0000-0000-00001A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M568" authorId="1" shapeId="0" xr:uid="{00000000-0006-0000-0000-00001B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O568" authorId="1" shapeId="0" xr:uid="{00000000-0006-0000-0000-00001C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P568" authorId="1" shapeId="0" xr:uid="{00000000-0006-0000-0000-00001D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E569" authorId="1" shapeId="0" xr:uid="{00000000-0006-0000-0000-00001E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F569" authorId="1" shapeId="0" xr:uid="{00000000-0006-0000-0000-00001F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G569" authorId="1" shapeId="0" xr:uid="{00000000-0006-0000-0000-000020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I569" authorId="1" shapeId="0" xr:uid="{00000000-0006-0000-0000-000021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J569" authorId="1" shapeId="0" xr:uid="{00000000-0006-0000-0000-000022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K569" authorId="1" shapeId="0" xr:uid="{00000000-0006-0000-0000-000023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M569" authorId="1" shapeId="0" xr:uid="{00000000-0006-0000-0000-000024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N569" authorId="1" shapeId="0" xr:uid="{00000000-0006-0000-0000-000025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O569" authorId="1" shapeId="0" xr:uid="{00000000-0006-0000-0000-000026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Q569" authorId="1" shapeId="0" xr:uid="{00000000-0006-0000-0000-000027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R569" authorId="1" shapeId="0" xr:uid="{00000000-0006-0000-0000-000028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S569" authorId="1" shapeId="0" xr:uid="{00000000-0006-0000-0000-000029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U569" authorId="1" shapeId="0" xr:uid="{00000000-0006-0000-0000-00002A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V569" authorId="1" shapeId="0" xr:uid="{00000000-0006-0000-0000-00002B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W569" authorId="1" shapeId="0" xr:uid="{00000000-0006-0000-0000-00002C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Y569" authorId="1" shapeId="0" xr:uid="{00000000-0006-0000-0000-00002D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Z569" authorId="1" shapeId="0" xr:uid="{00000000-0006-0000-0000-00002E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A569" authorId="1" shapeId="0" xr:uid="{00000000-0006-0000-0000-00002F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C569" authorId="1" shapeId="0" xr:uid="{00000000-0006-0000-0000-000030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D569" authorId="1" shapeId="0" xr:uid="{00000000-0006-0000-0000-000031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E569" authorId="1" shapeId="0" xr:uid="{00000000-0006-0000-0000-000032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G569" authorId="1" shapeId="0" xr:uid="{00000000-0006-0000-0000-000033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H569" authorId="1" shapeId="0" xr:uid="{00000000-0006-0000-0000-000034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I569" authorId="1" shapeId="0" xr:uid="{00000000-0006-0000-0000-000035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K569" authorId="1" shapeId="0" xr:uid="{00000000-0006-0000-0000-000036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L569" authorId="1" shapeId="0" xr:uid="{00000000-0006-0000-0000-000037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M569" authorId="1" shapeId="0" xr:uid="{00000000-0006-0000-0000-000038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O569" authorId="1" shapeId="0" xr:uid="{00000000-0006-0000-0000-000039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P569" authorId="1" shapeId="0" xr:uid="{00000000-0006-0000-0000-00003A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G570" authorId="1" shapeId="0" xr:uid="{00000000-0006-0000-0000-00003B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O570" authorId="1" shapeId="0" xr:uid="{00000000-0006-0000-0000-00003C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E571" authorId="1" shapeId="0" xr:uid="{00000000-0006-0000-0000-00003D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F571" authorId="1" shapeId="0" xr:uid="{00000000-0006-0000-0000-00003E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G571" authorId="1" shapeId="0" xr:uid="{00000000-0006-0000-0000-00003F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I571" authorId="1" shapeId="0" xr:uid="{00000000-0006-0000-0000-000040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J571" authorId="1" shapeId="0" xr:uid="{00000000-0006-0000-0000-000041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K571" authorId="1" shapeId="0" xr:uid="{00000000-0006-0000-0000-000042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M571" authorId="1" shapeId="0" xr:uid="{00000000-0006-0000-0000-000043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N571" authorId="1" shapeId="0" xr:uid="{00000000-0006-0000-0000-000044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O571" authorId="1" shapeId="0" xr:uid="{00000000-0006-0000-0000-000045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Q571" authorId="1" shapeId="0" xr:uid="{00000000-0006-0000-0000-000046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R571" authorId="1" shapeId="0" xr:uid="{00000000-0006-0000-0000-000047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S571" authorId="1" shapeId="0" xr:uid="{00000000-0006-0000-0000-000048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U571" authorId="1" shapeId="0" xr:uid="{00000000-0006-0000-0000-000049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V571" authorId="1" shapeId="0" xr:uid="{00000000-0006-0000-0000-00004A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W571" authorId="1" shapeId="0" xr:uid="{00000000-0006-0000-0000-00004B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Y571" authorId="1" shapeId="0" xr:uid="{00000000-0006-0000-0000-00004C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Z571" authorId="1" shapeId="0" xr:uid="{00000000-0006-0000-0000-00004D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A571" authorId="1" shapeId="0" xr:uid="{00000000-0006-0000-0000-00004E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C571" authorId="1" shapeId="0" xr:uid="{00000000-0006-0000-0000-00004F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D571" authorId="1" shapeId="0" xr:uid="{00000000-0006-0000-0000-000050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E571" authorId="1" shapeId="0" xr:uid="{00000000-0006-0000-0000-000051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G571" authorId="1" shapeId="0" xr:uid="{00000000-0006-0000-0000-000052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H571" authorId="1" shapeId="0" xr:uid="{00000000-0006-0000-0000-000053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I571" authorId="1" shapeId="0" xr:uid="{00000000-0006-0000-0000-000054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K571" authorId="1" shapeId="0" xr:uid="{00000000-0006-0000-0000-000055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L571" authorId="1" shapeId="0" xr:uid="{00000000-0006-0000-0000-000056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M571" authorId="1" shapeId="0" xr:uid="{00000000-0006-0000-0000-000057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O571" authorId="1" shapeId="0" xr:uid="{00000000-0006-0000-0000-000058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P571" authorId="1" shapeId="0" xr:uid="{00000000-0006-0000-0000-000059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E572" authorId="1" shapeId="0" xr:uid="{00000000-0006-0000-0000-00005A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F572" authorId="1" shapeId="0" xr:uid="{00000000-0006-0000-0000-00005B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G572" authorId="1" shapeId="0" xr:uid="{00000000-0006-0000-0000-00005C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I572" authorId="1" shapeId="0" xr:uid="{00000000-0006-0000-0000-00005D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J572" authorId="1" shapeId="0" xr:uid="{00000000-0006-0000-0000-00005E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K572" authorId="1" shapeId="0" xr:uid="{00000000-0006-0000-0000-00005F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M572" authorId="1" shapeId="0" xr:uid="{00000000-0006-0000-0000-000060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N572" authorId="1" shapeId="0" xr:uid="{00000000-0006-0000-0000-000061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O572" authorId="1" shapeId="0" xr:uid="{00000000-0006-0000-0000-000062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Q572" authorId="1" shapeId="0" xr:uid="{00000000-0006-0000-0000-000063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R572" authorId="1" shapeId="0" xr:uid="{00000000-0006-0000-0000-000064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S572" authorId="1" shapeId="0" xr:uid="{00000000-0006-0000-0000-000065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U572" authorId="1" shapeId="0" xr:uid="{00000000-0006-0000-0000-000066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V572" authorId="1" shapeId="0" xr:uid="{00000000-0006-0000-0000-000067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W572" authorId="1" shapeId="0" xr:uid="{00000000-0006-0000-0000-000068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Y572" authorId="1" shapeId="0" xr:uid="{00000000-0006-0000-0000-000069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Z572" authorId="1" shapeId="0" xr:uid="{00000000-0006-0000-0000-00006A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A572" authorId="1" shapeId="0" xr:uid="{00000000-0006-0000-0000-00006B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C572" authorId="1" shapeId="0" xr:uid="{00000000-0006-0000-0000-00006C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D572" authorId="1" shapeId="0" xr:uid="{00000000-0006-0000-0000-00006D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E572" authorId="1" shapeId="0" xr:uid="{00000000-0006-0000-0000-00006E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G572" authorId="1" shapeId="0" xr:uid="{00000000-0006-0000-0000-00006F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H572" authorId="1" shapeId="0" xr:uid="{00000000-0006-0000-0000-000070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I572" authorId="1" shapeId="0" xr:uid="{00000000-0006-0000-0000-000071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E573" authorId="1" shapeId="0" xr:uid="{00000000-0006-0000-0000-000072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F573" authorId="1" shapeId="0" xr:uid="{00000000-0006-0000-0000-000073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G573" authorId="1" shapeId="0" xr:uid="{00000000-0006-0000-0000-000074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I573" authorId="1" shapeId="0" xr:uid="{00000000-0006-0000-0000-000075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J573" authorId="1" shapeId="0" xr:uid="{00000000-0006-0000-0000-000076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K573" authorId="1" shapeId="0" xr:uid="{00000000-0006-0000-0000-000077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M573" authorId="1" shapeId="0" xr:uid="{00000000-0006-0000-0000-000078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N573" authorId="1" shapeId="0" xr:uid="{00000000-0006-0000-0000-000079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O573" authorId="1" shapeId="0" xr:uid="{00000000-0006-0000-0000-00007A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Q573" authorId="1" shapeId="0" xr:uid="{00000000-0006-0000-0000-00007B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R573" authorId="1" shapeId="0" xr:uid="{00000000-0006-0000-0000-00007C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S573" authorId="1" shapeId="0" xr:uid="{00000000-0006-0000-0000-00007D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U573" authorId="1" shapeId="0" xr:uid="{00000000-0006-0000-0000-00007E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V573" authorId="1" shapeId="0" xr:uid="{00000000-0006-0000-0000-00007F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W573" authorId="1" shapeId="0" xr:uid="{00000000-0006-0000-0000-000080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Y573" authorId="1" shapeId="0" xr:uid="{00000000-0006-0000-0000-000081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Z573" authorId="1" shapeId="0" xr:uid="{00000000-0006-0000-0000-000082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A573" authorId="1" shapeId="0" xr:uid="{00000000-0006-0000-0000-000083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C573" authorId="1" shapeId="0" xr:uid="{00000000-0006-0000-0000-000084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D573" authorId="1" shapeId="0" xr:uid="{00000000-0006-0000-0000-000085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E573" authorId="1" shapeId="0" xr:uid="{00000000-0006-0000-0000-000086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G573" authorId="1" shapeId="0" xr:uid="{00000000-0006-0000-0000-000087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H573" authorId="1" shapeId="0" xr:uid="{00000000-0006-0000-0000-000088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I573" authorId="1" shapeId="0" xr:uid="{00000000-0006-0000-0000-000089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K573" authorId="1" shapeId="0" xr:uid="{00000000-0006-0000-0000-00008A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L573" authorId="1" shapeId="0" xr:uid="{00000000-0006-0000-0000-00008B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M573" authorId="1" shapeId="0" xr:uid="{00000000-0006-0000-0000-00008C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O573" authorId="1" shapeId="0" xr:uid="{00000000-0006-0000-0000-00008D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P573" authorId="1" shapeId="0" xr:uid="{00000000-0006-0000-0000-00008E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E576" authorId="1" shapeId="0" xr:uid="{00000000-0006-0000-0000-00008F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F576" authorId="1" shapeId="0" xr:uid="{00000000-0006-0000-0000-000090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G576" authorId="1" shapeId="0" xr:uid="{00000000-0006-0000-0000-000091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I576" authorId="1" shapeId="0" xr:uid="{00000000-0006-0000-0000-000092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J576" authorId="1" shapeId="0" xr:uid="{00000000-0006-0000-0000-000093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K576" authorId="1" shapeId="0" xr:uid="{00000000-0006-0000-0000-000094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M576" authorId="1" shapeId="0" xr:uid="{00000000-0006-0000-0000-000095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N576" authorId="1" shapeId="0" xr:uid="{00000000-0006-0000-0000-000096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O576" authorId="1" shapeId="0" xr:uid="{00000000-0006-0000-0000-000097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Q576" authorId="1" shapeId="0" xr:uid="{00000000-0006-0000-0000-000098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R576" authorId="1" shapeId="0" xr:uid="{00000000-0006-0000-0000-000099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S576" authorId="1" shapeId="0" xr:uid="{00000000-0006-0000-0000-00009A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U576" authorId="1" shapeId="0" xr:uid="{00000000-0006-0000-0000-00009B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V576" authorId="1" shapeId="0" xr:uid="{00000000-0006-0000-0000-00009C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W576" authorId="1" shapeId="0" xr:uid="{00000000-0006-0000-0000-00009D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Y576" authorId="1" shapeId="0" xr:uid="{00000000-0006-0000-0000-00009E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Z576" authorId="1" shapeId="0" xr:uid="{00000000-0006-0000-0000-00009F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A576" authorId="1" shapeId="0" xr:uid="{00000000-0006-0000-0000-0000A0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C576" authorId="1" shapeId="0" xr:uid="{00000000-0006-0000-0000-0000A1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D576" authorId="1" shapeId="0" xr:uid="{00000000-0006-0000-0000-0000A2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E576" authorId="1" shapeId="0" xr:uid="{00000000-0006-0000-0000-0000A3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G576" authorId="1" shapeId="0" xr:uid="{00000000-0006-0000-0000-0000A4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H576" authorId="1" shapeId="0" xr:uid="{00000000-0006-0000-0000-0000A5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I576" authorId="1" shapeId="0" xr:uid="{00000000-0006-0000-0000-0000A6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K576" authorId="1" shapeId="0" xr:uid="{00000000-0006-0000-0000-0000A7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L576" authorId="1" shapeId="0" xr:uid="{00000000-0006-0000-0000-0000A8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M576" authorId="1" shapeId="0" xr:uid="{00000000-0006-0000-0000-0000A9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O576" authorId="1" shapeId="0" xr:uid="{00000000-0006-0000-0000-0000AA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P576" authorId="1" shapeId="0" xr:uid="{00000000-0006-0000-0000-0000AB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E577" authorId="1" shapeId="0" xr:uid="{00000000-0006-0000-0000-0000AC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F577" authorId="1" shapeId="0" xr:uid="{00000000-0006-0000-0000-0000AD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G577" authorId="1" shapeId="0" xr:uid="{00000000-0006-0000-0000-0000AE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I577" authorId="1" shapeId="0" xr:uid="{00000000-0006-0000-0000-0000AF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J577" authorId="1" shapeId="0" xr:uid="{00000000-0006-0000-0000-0000B0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K577" authorId="1" shapeId="0" xr:uid="{00000000-0006-0000-0000-0000B1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M577" authorId="1" shapeId="0" xr:uid="{00000000-0006-0000-0000-0000B2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N577" authorId="1" shapeId="0" xr:uid="{00000000-0006-0000-0000-0000B3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O577" authorId="1" shapeId="0" xr:uid="{00000000-0006-0000-0000-0000B4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Q577" authorId="1" shapeId="0" xr:uid="{00000000-0006-0000-0000-0000B5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R577" authorId="1" shapeId="0" xr:uid="{00000000-0006-0000-0000-0000B6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S577" authorId="1" shapeId="0" xr:uid="{00000000-0006-0000-0000-0000B7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U577" authorId="1" shapeId="0" xr:uid="{00000000-0006-0000-0000-0000B8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V577" authorId="1" shapeId="0" xr:uid="{00000000-0006-0000-0000-0000B9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W577" authorId="1" shapeId="0" xr:uid="{00000000-0006-0000-0000-0000BA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Y577" authorId="1" shapeId="0" xr:uid="{00000000-0006-0000-0000-0000BB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Z577" authorId="1" shapeId="0" xr:uid="{00000000-0006-0000-0000-0000BC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A577" authorId="1" shapeId="0" xr:uid="{00000000-0006-0000-0000-0000BD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C577" authorId="1" shapeId="0" xr:uid="{00000000-0006-0000-0000-0000BE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D577" authorId="1" shapeId="0" xr:uid="{00000000-0006-0000-0000-0000BF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E577" authorId="1" shapeId="0" xr:uid="{00000000-0006-0000-0000-0000C0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G577" authorId="1" shapeId="0" xr:uid="{00000000-0006-0000-0000-0000C1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H577" authorId="1" shapeId="0" xr:uid="{00000000-0006-0000-0000-0000C2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I577" authorId="1" shapeId="0" xr:uid="{00000000-0006-0000-0000-0000C3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K577" authorId="1" shapeId="0" xr:uid="{00000000-0006-0000-0000-0000C4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L577" authorId="1" shapeId="0" xr:uid="{00000000-0006-0000-0000-0000C5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M577" authorId="1" shapeId="0" xr:uid="{00000000-0006-0000-0000-0000C6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O577" authorId="1" shapeId="0" xr:uid="{00000000-0006-0000-0000-0000C7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P577" authorId="1" shapeId="0" xr:uid="{00000000-0006-0000-0000-0000C8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I578" authorId="1" shapeId="0" xr:uid="{00000000-0006-0000-0000-0000C9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J578" authorId="1" shapeId="0" xr:uid="{00000000-0006-0000-0000-0000CA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K578" authorId="1" shapeId="0" xr:uid="{00000000-0006-0000-0000-0000CB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M578" authorId="1" shapeId="0" xr:uid="{00000000-0006-0000-0000-0000CC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N578" authorId="1" shapeId="0" xr:uid="{00000000-0006-0000-0000-0000CD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O578" authorId="1" shapeId="0" xr:uid="{00000000-0006-0000-0000-0000CE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Q578" authorId="1" shapeId="0" xr:uid="{00000000-0006-0000-0000-0000CF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R578" authorId="1" shapeId="0" xr:uid="{00000000-0006-0000-0000-0000D0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S578" authorId="1" shapeId="0" xr:uid="{00000000-0006-0000-0000-0000D1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U578" authorId="1" shapeId="0" xr:uid="{00000000-0006-0000-0000-0000D2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V578" authorId="1" shapeId="0" xr:uid="{00000000-0006-0000-0000-0000D3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W578" authorId="1" shapeId="0" xr:uid="{00000000-0006-0000-0000-0000D4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Y578" authorId="1" shapeId="0" xr:uid="{00000000-0006-0000-0000-0000D5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Z578" authorId="1" shapeId="0" xr:uid="{00000000-0006-0000-0000-0000D6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A578" authorId="1" shapeId="0" xr:uid="{00000000-0006-0000-0000-0000D7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C578" authorId="1" shapeId="0" xr:uid="{00000000-0006-0000-0000-0000D8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D578" authorId="1" shapeId="0" xr:uid="{00000000-0006-0000-0000-0000D9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E578" authorId="1" shapeId="0" xr:uid="{00000000-0006-0000-0000-0000DA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G578" authorId="1" shapeId="0" xr:uid="{00000000-0006-0000-0000-0000DB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H578" authorId="1" shapeId="0" xr:uid="{00000000-0006-0000-0000-0000DC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I578" authorId="1" shapeId="0" xr:uid="{00000000-0006-0000-0000-0000DD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K578" authorId="1" shapeId="0" xr:uid="{00000000-0006-0000-0000-0000DE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L578" authorId="1" shapeId="0" xr:uid="{00000000-0006-0000-0000-0000DF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M578" authorId="1" shapeId="0" xr:uid="{00000000-0006-0000-0000-0000E0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O578" authorId="1" shapeId="0" xr:uid="{00000000-0006-0000-0000-0000E1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P578" authorId="1" shapeId="0" xr:uid="{00000000-0006-0000-0000-0000E2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G579" authorId="1" shapeId="0" xr:uid="{00000000-0006-0000-0000-0000E3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I579" authorId="1" shapeId="0" xr:uid="{00000000-0006-0000-0000-0000E4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J579" authorId="1" shapeId="0" xr:uid="{00000000-0006-0000-0000-0000E5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K579" authorId="1" shapeId="0" xr:uid="{00000000-0006-0000-0000-0000E6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M579" authorId="1" shapeId="0" xr:uid="{00000000-0006-0000-0000-0000E7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N579" authorId="1" shapeId="0" xr:uid="{00000000-0006-0000-0000-0000E8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O579" authorId="1" shapeId="0" xr:uid="{00000000-0006-0000-0000-0000E9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Q579" authorId="1" shapeId="0" xr:uid="{00000000-0006-0000-0000-0000EA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R579" authorId="1" shapeId="0" xr:uid="{00000000-0006-0000-0000-0000EB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S579" authorId="1" shapeId="0" xr:uid="{00000000-0006-0000-0000-0000EC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E580" authorId="1" shapeId="0" xr:uid="{00000000-0006-0000-0000-0000ED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F580" authorId="1" shapeId="0" xr:uid="{00000000-0006-0000-0000-0000EE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G580" authorId="1" shapeId="0" xr:uid="{00000000-0006-0000-0000-0000EF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M580" authorId="1" shapeId="0" xr:uid="{00000000-0006-0000-0000-0000F0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N580" authorId="1" shapeId="0" xr:uid="{00000000-0006-0000-0000-0000F1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O580" authorId="1" shapeId="0" xr:uid="{00000000-0006-0000-0000-0000F2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G581" authorId="1" shapeId="0" xr:uid="{00000000-0006-0000-0000-0000F3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H581" authorId="1" shapeId="0" xr:uid="{00000000-0006-0000-0000-0000F4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I581" authorId="1" shapeId="0" xr:uid="{00000000-0006-0000-0000-0000F5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E582" authorId="1" shapeId="0" xr:uid="{00000000-0006-0000-0000-0000F6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F582" authorId="1" shapeId="0" xr:uid="{00000000-0006-0000-0000-0000F7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G582" authorId="1" shapeId="0" xr:uid="{00000000-0006-0000-0000-0000F8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M582" authorId="1" shapeId="0" xr:uid="{00000000-0006-0000-0000-0000F9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N582" authorId="1" shapeId="0" xr:uid="{00000000-0006-0000-0000-0000FA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O582" authorId="1" shapeId="0" xr:uid="{00000000-0006-0000-0000-0000FB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A583" authorId="1" shapeId="0" xr:uid="{00000000-0006-0000-0000-0000FC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G583" authorId="1" shapeId="0" xr:uid="{00000000-0006-0000-0000-0000FD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H583" authorId="1" shapeId="0" xr:uid="{00000000-0006-0000-0000-0000FE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I583" authorId="1" shapeId="0" xr:uid="{00000000-0006-0000-0000-0000FF02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E584" authorId="1" shapeId="0" xr:uid="{00000000-0006-0000-0000-000000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F584" authorId="1" shapeId="0" xr:uid="{00000000-0006-0000-0000-000001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G584" authorId="1" shapeId="0" xr:uid="{00000000-0006-0000-0000-000002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I584" authorId="1" shapeId="0" xr:uid="{00000000-0006-0000-0000-000003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J584" authorId="1" shapeId="0" xr:uid="{00000000-0006-0000-0000-000004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K584" authorId="1" shapeId="0" xr:uid="{00000000-0006-0000-0000-000005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M584" authorId="1" shapeId="0" xr:uid="{00000000-0006-0000-0000-000006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N584" authorId="1" shapeId="0" xr:uid="{00000000-0006-0000-0000-000007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O584" authorId="1" shapeId="0" xr:uid="{00000000-0006-0000-0000-000008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Q584" authorId="1" shapeId="0" xr:uid="{00000000-0006-0000-0000-000009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R584" authorId="1" shapeId="0" xr:uid="{00000000-0006-0000-0000-00000A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S584" authorId="1" shapeId="0" xr:uid="{00000000-0006-0000-0000-00000B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U584" authorId="1" shapeId="0" xr:uid="{00000000-0006-0000-0000-00000C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V584" authorId="1" shapeId="0" xr:uid="{00000000-0006-0000-0000-00000D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W584" authorId="1" shapeId="0" xr:uid="{00000000-0006-0000-0000-00000E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Y584" authorId="1" shapeId="0" xr:uid="{00000000-0006-0000-0000-00000F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Z584" authorId="1" shapeId="0" xr:uid="{00000000-0006-0000-0000-000010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A584" authorId="1" shapeId="0" xr:uid="{00000000-0006-0000-0000-000011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C584" authorId="1" shapeId="0" xr:uid="{00000000-0006-0000-0000-000012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D584" authorId="1" shapeId="0" xr:uid="{00000000-0006-0000-0000-000013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E584" authorId="1" shapeId="0" xr:uid="{00000000-0006-0000-0000-000014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G584" authorId="1" shapeId="0" xr:uid="{00000000-0006-0000-0000-000015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H584" authorId="1" shapeId="0" xr:uid="{00000000-0006-0000-0000-000016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I584" authorId="1" shapeId="0" xr:uid="{00000000-0006-0000-0000-000017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K584" authorId="1" shapeId="0" xr:uid="{00000000-0006-0000-0000-000018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L584" authorId="1" shapeId="0" xr:uid="{00000000-0006-0000-0000-000019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M584" authorId="1" shapeId="0" xr:uid="{00000000-0006-0000-0000-00001A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O584" authorId="1" shapeId="0" xr:uid="{00000000-0006-0000-0000-00001B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P584" authorId="1" shapeId="0" xr:uid="{00000000-0006-0000-0000-00001C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E585" authorId="1" shapeId="0" xr:uid="{00000000-0006-0000-0000-00001D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F585" authorId="1" shapeId="0" xr:uid="{00000000-0006-0000-0000-00001E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G585" authorId="1" shapeId="0" xr:uid="{00000000-0006-0000-0000-00001F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I585" authorId="1" shapeId="0" xr:uid="{00000000-0006-0000-0000-000020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J585" authorId="1" shapeId="0" xr:uid="{00000000-0006-0000-0000-000021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K585" authorId="1" shapeId="0" xr:uid="{00000000-0006-0000-0000-000022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M585" authorId="1" shapeId="0" xr:uid="{00000000-0006-0000-0000-000023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N585" authorId="1" shapeId="0" xr:uid="{00000000-0006-0000-0000-000024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O585" authorId="1" shapeId="0" xr:uid="{00000000-0006-0000-0000-000025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Q585" authorId="1" shapeId="0" xr:uid="{00000000-0006-0000-0000-000026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R585" authorId="1" shapeId="0" xr:uid="{00000000-0006-0000-0000-000027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S585" authorId="1" shapeId="0" xr:uid="{00000000-0006-0000-0000-000028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U585" authorId="1" shapeId="0" xr:uid="{00000000-0006-0000-0000-000029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V585" authorId="1" shapeId="0" xr:uid="{00000000-0006-0000-0000-00002A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W585" authorId="1" shapeId="0" xr:uid="{00000000-0006-0000-0000-00002B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Y585" authorId="1" shapeId="0" xr:uid="{00000000-0006-0000-0000-00002C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Z585" authorId="1" shapeId="0" xr:uid="{00000000-0006-0000-0000-00002D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A585" authorId="1" shapeId="0" xr:uid="{00000000-0006-0000-0000-00002E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C585" authorId="1" shapeId="0" xr:uid="{00000000-0006-0000-0000-00002F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D585" authorId="1" shapeId="0" xr:uid="{00000000-0006-0000-0000-000030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E585" authorId="1" shapeId="0" xr:uid="{00000000-0006-0000-0000-000031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G585" authorId="1" shapeId="0" xr:uid="{00000000-0006-0000-0000-000032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H585" authorId="1" shapeId="0" xr:uid="{00000000-0006-0000-0000-000033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I585" authorId="1" shapeId="0" xr:uid="{00000000-0006-0000-0000-000034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K585" authorId="1" shapeId="0" xr:uid="{00000000-0006-0000-0000-000035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L585" authorId="1" shapeId="0" xr:uid="{00000000-0006-0000-0000-000036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M585" authorId="1" shapeId="0" xr:uid="{00000000-0006-0000-0000-000037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O585" authorId="1" shapeId="0" xr:uid="{00000000-0006-0000-0000-000038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P585" authorId="1" shapeId="0" xr:uid="{00000000-0006-0000-0000-000039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E587" authorId="1" shapeId="0" xr:uid="{00000000-0006-0000-0000-00003A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F587" authorId="1" shapeId="0" xr:uid="{00000000-0006-0000-0000-00003B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G587" authorId="1" shapeId="0" xr:uid="{00000000-0006-0000-0000-00003C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I587" authorId="1" shapeId="0" xr:uid="{00000000-0006-0000-0000-00003D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J587" authorId="1" shapeId="0" xr:uid="{00000000-0006-0000-0000-00003E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K587" authorId="1" shapeId="0" xr:uid="{00000000-0006-0000-0000-00003F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M587" authorId="1" shapeId="0" xr:uid="{00000000-0006-0000-0000-000040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N587" authorId="1" shapeId="0" xr:uid="{00000000-0006-0000-0000-000041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O587" authorId="1" shapeId="0" xr:uid="{00000000-0006-0000-0000-000042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Q587" authorId="1" shapeId="0" xr:uid="{00000000-0006-0000-0000-000043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R587" authorId="1" shapeId="0" xr:uid="{00000000-0006-0000-0000-000044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S587" authorId="1" shapeId="0" xr:uid="{00000000-0006-0000-0000-000045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U587" authorId="1" shapeId="0" xr:uid="{00000000-0006-0000-0000-000046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V587" authorId="1" shapeId="0" xr:uid="{00000000-0006-0000-0000-000047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W587" authorId="1" shapeId="0" xr:uid="{00000000-0006-0000-0000-000048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Y587" authorId="1" shapeId="0" xr:uid="{00000000-0006-0000-0000-000049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Z587" authorId="1" shapeId="0" xr:uid="{00000000-0006-0000-0000-00004A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A587" authorId="1" shapeId="0" xr:uid="{00000000-0006-0000-0000-00004B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C587" authorId="1" shapeId="0" xr:uid="{00000000-0006-0000-0000-00004C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D587" authorId="1" shapeId="0" xr:uid="{00000000-0006-0000-0000-00004D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E587" authorId="1" shapeId="0" xr:uid="{00000000-0006-0000-0000-00004E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G587" authorId="1" shapeId="0" xr:uid="{00000000-0006-0000-0000-00004F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H587" authorId="1" shapeId="0" xr:uid="{00000000-0006-0000-0000-000050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I587" authorId="1" shapeId="0" xr:uid="{00000000-0006-0000-0000-000051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K587" authorId="1" shapeId="0" xr:uid="{00000000-0006-0000-0000-000052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L587" authorId="1" shapeId="0" xr:uid="{00000000-0006-0000-0000-000053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M587" authorId="1" shapeId="0" xr:uid="{00000000-0006-0000-0000-000054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O587" authorId="1" shapeId="0" xr:uid="{00000000-0006-0000-0000-000055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P587" authorId="1" shapeId="0" xr:uid="{00000000-0006-0000-0000-000056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E588" authorId="1" shapeId="0" xr:uid="{00000000-0006-0000-0000-000057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F588" authorId="1" shapeId="0" xr:uid="{00000000-0006-0000-0000-000058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G588" authorId="1" shapeId="0" xr:uid="{00000000-0006-0000-0000-000059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I588" authorId="1" shapeId="0" xr:uid="{00000000-0006-0000-0000-00005A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J588" authorId="1" shapeId="0" xr:uid="{00000000-0006-0000-0000-00005B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K588" authorId="1" shapeId="0" xr:uid="{00000000-0006-0000-0000-00005C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M588" authorId="1" shapeId="0" xr:uid="{00000000-0006-0000-0000-00005D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N588" authorId="1" shapeId="0" xr:uid="{00000000-0006-0000-0000-00005E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O588" authorId="1" shapeId="0" xr:uid="{00000000-0006-0000-0000-00005F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Q588" authorId="1" shapeId="0" xr:uid="{00000000-0006-0000-0000-000060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R588" authorId="1" shapeId="0" xr:uid="{00000000-0006-0000-0000-000061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S588" authorId="1" shapeId="0" xr:uid="{00000000-0006-0000-0000-000062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U588" authorId="1" shapeId="0" xr:uid="{00000000-0006-0000-0000-000063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V588" authorId="1" shapeId="0" xr:uid="{00000000-0006-0000-0000-000064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W588" authorId="1" shapeId="0" xr:uid="{00000000-0006-0000-0000-000065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Y588" authorId="1" shapeId="0" xr:uid="{00000000-0006-0000-0000-000066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Z588" authorId="1" shapeId="0" xr:uid="{00000000-0006-0000-0000-000067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A588" authorId="1" shapeId="0" xr:uid="{00000000-0006-0000-0000-000068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C588" authorId="1" shapeId="0" xr:uid="{00000000-0006-0000-0000-000069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D588" authorId="1" shapeId="0" xr:uid="{00000000-0006-0000-0000-00006A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E588" authorId="1" shapeId="0" xr:uid="{00000000-0006-0000-0000-00006B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G588" authorId="1" shapeId="0" xr:uid="{00000000-0006-0000-0000-00006C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H588" authorId="1" shapeId="0" xr:uid="{00000000-0006-0000-0000-00006D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I588" authorId="1" shapeId="0" xr:uid="{00000000-0006-0000-0000-00006E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K588" authorId="1" shapeId="0" xr:uid="{00000000-0006-0000-0000-00006F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L588" authorId="1" shapeId="0" xr:uid="{00000000-0006-0000-0000-000070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M588" authorId="1" shapeId="0" xr:uid="{00000000-0006-0000-0000-000071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O588" authorId="1" shapeId="0" xr:uid="{00000000-0006-0000-0000-000072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P588" authorId="1" shapeId="0" xr:uid="{00000000-0006-0000-0000-000073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E594" authorId="1" shapeId="0" xr:uid="{00000000-0006-0000-0000-000074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F594" authorId="1" shapeId="0" xr:uid="{00000000-0006-0000-0000-000075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G594" authorId="1" shapeId="0" xr:uid="{00000000-0006-0000-0000-000076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I594" authorId="1" shapeId="0" xr:uid="{00000000-0006-0000-0000-000077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J594" authorId="1" shapeId="0" xr:uid="{00000000-0006-0000-0000-000078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K594" authorId="1" shapeId="0" xr:uid="{00000000-0006-0000-0000-000079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M594" authorId="1" shapeId="0" xr:uid="{00000000-0006-0000-0000-00007A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N594" authorId="1" shapeId="0" xr:uid="{00000000-0006-0000-0000-00007B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O594" authorId="1" shapeId="0" xr:uid="{00000000-0006-0000-0000-00007C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Q594" authorId="1" shapeId="0" xr:uid="{00000000-0006-0000-0000-00007D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R594" authorId="1" shapeId="0" xr:uid="{00000000-0006-0000-0000-00007E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S594" authorId="1" shapeId="0" xr:uid="{00000000-0006-0000-0000-00007F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U594" authorId="1" shapeId="0" xr:uid="{00000000-0006-0000-0000-000080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V594" authorId="1" shapeId="0" xr:uid="{00000000-0006-0000-0000-000081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W594" authorId="1" shapeId="0" xr:uid="{00000000-0006-0000-0000-000082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Y594" authorId="1" shapeId="0" xr:uid="{00000000-0006-0000-0000-000083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Z594" authorId="1" shapeId="0" xr:uid="{00000000-0006-0000-0000-000084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A594" authorId="1" shapeId="0" xr:uid="{00000000-0006-0000-0000-000085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C594" authorId="1" shapeId="0" xr:uid="{00000000-0006-0000-0000-000086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D594" authorId="1" shapeId="0" xr:uid="{00000000-0006-0000-0000-000087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E594" authorId="1" shapeId="0" xr:uid="{00000000-0006-0000-0000-000088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G594" authorId="1" shapeId="0" xr:uid="{00000000-0006-0000-0000-000089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H594" authorId="1" shapeId="0" xr:uid="{00000000-0006-0000-0000-00008A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I594" authorId="1" shapeId="0" xr:uid="{00000000-0006-0000-0000-00008B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K594" authorId="1" shapeId="0" xr:uid="{00000000-0006-0000-0000-00008C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L594" authorId="1" shapeId="0" xr:uid="{00000000-0006-0000-0000-00008D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M594" authorId="1" shapeId="0" xr:uid="{00000000-0006-0000-0000-00008E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O594" authorId="1" shapeId="0" xr:uid="{00000000-0006-0000-0000-00008F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P594" authorId="1" shapeId="0" xr:uid="{00000000-0006-0000-0000-000090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E595" authorId="1" shapeId="0" xr:uid="{00000000-0006-0000-0000-000091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F595" authorId="1" shapeId="0" xr:uid="{00000000-0006-0000-0000-000092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G595" authorId="1" shapeId="0" xr:uid="{00000000-0006-0000-0000-000093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I595" authorId="1" shapeId="0" xr:uid="{00000000-0006-0000-0000-000094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J595" authorId="1" shapeId="0" xr:uid="{00000000-0006-0000-0000-000095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K595" authorId="1" shapeId="0" xr:uid="{00000000-0006-0000-0000-000096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M595" authorId="1" shapeId="0" xr:uid="{00000000-0006-0000-0000-000097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N595" authorId="1" shapeId="0" xr:uid="{00000000-0006-0000-0000-000098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O595" authorId="1" shapeId="0" xr:uid="{00000000-0006-0000-0000-000099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Q595" authorId="1" shapeId="0" xr:uid="{00000000-0006-0000-0000-00009A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R595" authorId="1" shapeId="0" xr:uid="{00000000-0006-0000-0000-00009B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S595" authorId="1" shapeId="0" xr:uid="{00000000-0006-0000-0000-00009C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U595" authorId="1" shapeId="0" xr:uid="{00000000-0006-0000-0000-00009D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V595" authorId="1" shapeId="0" xr:uid="{00000000-0006-0000-0000-00009E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W595" authorId="1" shapeId="0" xr:uid="{00000000-0006-0000-0000-00009F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Y595" authorId="1" shapeId="0" xr:uid="{00000000-0006-0000-0000-0000A0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Z595" authorId="1" shapeId="0" xr:uid="{00000000-0006-0000-0000-0000A1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A595" authorId="1" shapeId="0" xr:uid="{00000000-0006-0000-0000-0000A2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C595" authorId="1" shapeId="0" xr:uid="{00000000-0006-0000-0000-0000A3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D595" authorId="1" shapeId="0" xr:uid="{00000000-0006-0000-0000-0000A4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E595" authorId="1" shapeId="0" xr:uid="{00000000-0006-0000-0000-0000A5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G595" authorId="1" shapeId="0" xr:uid="{00000000-0006-0000-0000-0000A6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H595" authorId="1" shapeId="0" xr:uid="{00000000-0006-0000-0000-0000A7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I595" authorId="1" shapeId="0" xr:uid="{00000000-0006-0000-0000-0000A8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K595" authorId="1" shapeId="0" xr:uid="{00000000-0006-0000-0000-0000A9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L595" authorId="1" shapeId="0" xr:uid="{00000000-0006-0000-0000-0000AA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M595" authorId="1" shapeId="0" xr:uid="{00000000-0006-0000-0000-0000AB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O595" authorId="1" shapeId="0" xr:uid="{00000000-0006-0000-0000-0000AC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AP595" authorId="1" shapeId="0" xr:uid="{00000000-0006-0000-0000-0000AD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E598" authorId="1" shapeId="0" xr:uid="{00000000-0006-0000-0000-0000AE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F598" authorId="1" shapeId="0" xr:uid="{00000000-0006-0000-0000-0000AF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G598" authorId="1" shapeId="0" xr:uid="{00000000-0006-0000-0000-0000B0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K598" authorId="1" shapeId="0" xr:uid="{00000000-0006-0000-0000-0000B1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M598" authorId="1" shapeId="0" xr:uid="{00000000-0006-0000-0000-0000B2030000}">
      <text>
        <r>
          <rPr>
            <sz val="11"/>
            <color theme="1"/>
            <rFont val="Calibri"/>
            <family val="2"/>
            <scheme val="minor"/>
          </rPr>
          <t>year to date number</t>
        </r>
      </text>
    </comment>
    <comment ref="N598" authorId="1" shapeId="0" xr:uid="{00000000-0006-0000-0000-0000B3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O598" authorId="1" shapeId="0" xr:uid="{00000000-0006-0000-0000-0000B4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U598" authorId="1" shapeId="0" xr:uid="{00000000-0006-0000-0000-0000B5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V598" authorId="1" shapeId="0" xr:uid="{00000000-0006-0000-0000-0000B6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W598" authorId="1" shapeId="0" xr:uid="{00000000-0006-0000-0000-0000B7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Z598" authorId="1" shapeId="0" xr:uid="{00000000-0006-0000-0000-0000B8030000}">
      <text>
        <r>
          <rPr>
            <sz val="11"/>
            <color theme="1"/>
            <rFont val="Calibri"/>
            <family val="2"/>
            <scheme val="minor"/>
          </rPr>
          <t>year to date number</t>
        </r>
      </text>
    </comment>
    <comment ref="AA598" authorId="1" shapeId="0" xr:uid="{00000000-0006-0000-0000-0000B9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J599" authorId="1" shapeId="0" xr:uid="{00000000-0006-0000-0000-0000BA030000}">
      <text>
        <r>
          <rPr>
            <sz val="11"/>
            <color theme="1"/>
            <rFont val="Calibri"/>
            <family val="2"/>
            <scheme val="minor"/>
          </rPr>
          <t>year to date number</t>
        </r>
      </text>
    </comment>
    <comment ref="K599" authorId="1" shapeId="0" xr:uid="{00000000-0006-0000-0000-0000BB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U599" authorId="1" shapeId="0" xr:uid="{00000000-0006-0000-0000-0000BC030000}">
      <text>
        <r>
          <rPr>
            <sz val="11"/>
            <color theme="1"/>
            <rFont val="Calibri"/>
            <family val="2"/>
            <scheme val="minor"/>
          </rPr>
          <t>year to date number</t>
        </r>
      </text>
    </comment>
    <comment ref="V599" authorId="1" shapeId="0" xr:uid="{00000000-0006-0000-0000-0000BD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  <comment ref="W599" authorId="1" shapeId="0" xr:uid="{00000000-0006-0000-0000-0000BE030000}">
      <text>
        <r>
          <rPr>
            <sz val="11"/>
            <color theme="1"/>
            <rFont val="Calibri"/>
            <family val="2"/>
            <scheme val="minor"/>
          </rPr>
          <t>quarterized number</t>
        </r>
      </text>
    </comment>
  </commentList>
</comments>
</file>

<file path=xl/sharedStrings.xml><?xml version="1.0" encoding="utf-8"?>
<sst xmlns="http://schemas.openxmlformats.org/spreadsheetml/2006/main" count="3128" uniqueCount="817">
  <si>
    <t>Growth</t>
  </si>
  <si>
    <t>As % of revenue</t>
  </si>
  <si>
    <t xml:space="preserve">Cash Flow </t>
  </si>
  <si>
    <t>NWC</t>
  </si>
  <si>
    <t>Change in NWC</t>
  </si>
  <si>
    <t>Capex</t>
  </si>
  <si>
    <t>Cash Flow from Operations</t>
  </si>
  <si>
    <t>Cash Flow from Investing</t>
  </si>
  <si>
    <t>Cash Flow from Financing</t>
  </si>
  <si>
    <t>Beginning Cash</t>
  </si>
  <si>
    <t>Change in Cash</t>
  </si>
  <si>
    <t>Ending Cash</t>
  </si>
  <si>
    <t>Effect of exchange rates</t>
  </si>
  <si>
    <t>Balance Sheet</t>
  </si>
  <si>
    <t>Cash &amp; Cash equivalents</t>
  </si>
  <si>
    <t>Total Current Assets</t>
  </si>
  <si>
    <t>PP&amp;E</t>
  </si>
  <si>
    <t>Total assets</t>
  </si>
  <si>
    <t>Total current liabilities</t>
  </si>
  <si>
    <t>Total Equity</t>
  </si>
  <si>
    <t>Total Liabilities and Equity</t>
  </si>
  <si>
    <t>Total liabilities</t>
  </si>
  <si>
    <t>Check</t>
  </si>
  <si>
    <t>DSO</t>
  </si>
  <si>
    <t>Model</t>
  </si>
  <si>
    <t>FCF Margin</t>
  </si>
  <si>
    <t>Instructions</t>
  </si>
  <si>
    <t>The most important worksheet in this file is the "Model" Worksheet.</t>
  </si>
  <si>
    <t>Tab</t>
  </si>
  <si>
    <t>Details</t>
  </si>
  <si>
    <t>Color Code</t>
  </si>
  <si>
    <t>If you want to change the assumptions, just change the cells that are filled yellow. Since the rest of the cells are formula driven, they will automatically be changed.</t>
  </si>
  <si>
    <t>Please let me know asap if you think there has been any error/mistake (conceptual or otherwise) in the model</t>
  </si>
  <si>
    <t>Valuation</t>
  </si>
  <si>
    <t>Just change the current stock price and choose your multiple to run your valuation estimates.</t>
  </si>
  <si>
    <t>Color</t>
  </si>
  <si>
    <t>Meaning</t>
  </si>
  <si>
    <t>Black</t>
  </si>
  <si>
    <t>Formula driven (both historical and forecasts)</t>
  </si>
  <si>
    <t>Blue</t>
  </si>
  <si>
    <t>Hard coded numbers (Actual for Historical, estimated for forecasts)</t>
  </si>
  <si>
    <t>Yellow</t>
  </si>
  <si>
    <t>Indication that there has been explicit assumption made in these cells. Change the numbers in these cells to drive your narrative.</t>
  </si>
  <si>
    <t>Net Income</t>
  </si>
  <si>
    <t>Items</t>
  </si>
  <si>
    <t>Terminal Multiple</t>
  </si>
  <si>
    <t>FCF</t>
  </si>
  <si>
    <t>FCF/share</t>
  </si>
  <si>
    <t>Terminal FCF multiple</t>
  </si>
  <si>
    <t>Terminal Stock price</t>
  </si>
  <si>
    <t>Current price*</t>
  </si>
  <si>
    <t>Dividend/share</t>
  </si>
  <si>
    <t>Cash flow</t>
  </si>
  <si>
    <t>IRR</t>
  </si>
  <si>
    <t>#diluted shares outstanding</t>
  </si>
  <si>
    <t>Stock price</t>
  </si>
  <si>
    <t>Just familiarize yourself with the color code conventions used in this file. I will maintain these color code conventions in every model.</t>
  </si>
  <si>
    <t>I have made a few comments here and there whenever I thought it might be helpful for subscribers</t>
  </si>
  <si>
    <t>As % of outstanding shares</t>
  </si>
  <si>
    <t>Avg. prices paid</t>
  </si>
  <si>
    <t># of shares repurchased</t>
  </si>
  <si>
    <t>Growth %</t>
  </si>
  <si>
    <t>Operating margin</t>
  </si>
  <si>
    <t>Effective tax</t>
  </si>
  <si>
    <t>Shares repurchases $</t>
  </si>
  <si>
    <t>#share data calculation</t>
  </si>
  <si>
    <t># of diluted outstanding shares</t>
  </si>
  <si>
    <t>Growth $</t>
  </si>
  <si>
    <t>Share repurchases</t>
  </si>
  <si>
    <t xml:space="preserve">FCF </t>
  </si>
  <si>
    <t>As % of net revenue</t>
  </si>
  <si>
    <t>Segments</t>
  </si>
  <si>
    <t>Amount in USD Mn, except %</t>
  </si>
  <si>
    <t>Stock-based compensation</t>
  </si>
  <si>
    <t>Deferred income taxes</t>
  </si>
  <si>
    <t>CFO Margin</t>
  </si>
  <si>
    <t>Net purchase of investments</t>
  </si>
  <si>
    <t>Acquisitions</t>
  </si>
  <si>
    <t>Prepaid expenses and other current assets</t>
  </si>
  <si>
    <t>Goodwill</t>
  </si>
  <si>
    <t>Intangible assets, net</t>
  </si>
  <si>
    <t>Other assets</t>
  </si>
  <si>
    <t>Long-term debt</t>
  </si>
  <si>
    <t>DPO</t>
  </si>
  <si>
    <t>OCF</t>
  </si>
  <si>
    <t>Depreciation</t>
  </si>
  <si>
    <t>Amortization</t>
  </si>
  <si>
    <t>R&amp;D</t>
  </si>
  <si>
    <t>Mix</t>
  </si>
  <si>
    <t>Operating profit</t>
  </si>
  <si>
    <t>Interest expense</t>
  </si>
  <si>
    <t>EBT</t>
  </si>
  <si>
    <t>Taxes</t>
  </si>
  <si>
    <t>Prepaid expenses and other assets</t>
  </si>
  <si>
    <t>Accrued expenses and other liabilities</t>
  </si>
  <si>
    <t>All other investing activities</t>
  </si>
  <si>
    <t>EPS</t>
  </si>
  <si>
    <t>Effective rate</t>
  </si>
  <si>
    <t>Total revenue</t>
  </si>
  <si>
    <t>Digital Media</t>
  </si>
  <si>
    <t>Creative Cloud</t>
  </si>
  <si>
    <t>Document Cloud</t>
  </si>
  <si>
    <t>Digital Experience</t>
  </si>
  <si>
    <t>Publishing and Advertising</t>
  </si>
  <si>
    <t>Subscription</t>
  </si>
  <si>
    <t>Product</t>
  </si>
  <si>
    <t>Services and Other</t>
  </si>
  <si>
    <t>Mix %</t>
  </si>
  <si>
    <t>Total Revenue</t>
  </si>
  <si>
    <t>Cost of Revenue</t>
  </si>
  <si>
    <t>As % of related revenue</t>
  </si>
  <si>
    <t>Services and other</t>
  </si>
  <si>
    <t>Gross Profit</t>
  </si>
  <si>
    <t>Gross Margin</t>
  </si>
  <si>
    <t>Sales &amp; Marketing</t>
  </si>
  <si>
    <t>General &amp; Administrative</t>
  </si>
  <si>
    <t>Amortization of intangibles</t>
  </si>
  <si>
    <t>Total Operating expenses</t>
  </si>
  <si>
    <t>Headcount</t>
  </si>
  <si>
    <t>Opex per employee</t>
  </si>
  <si>
    <t>Operating Profit per employee</t>
  </si>
  <si>
    <t>Attrition</t>
  </si>
  <si>
    <t>N/A</t>
  </si>
  <si>
    <t>Gross Profit per employee</t>
  </si>
  <si>
    <t>Increase</t>
  </si>
  <si>
    <t>Interest and other income</t>
  </si>
  <si>
    <t>Investment gains (losses)</t>
  </si>
  <si>
    <t>D&amp;A</t>
  </si>
  <si>
    <t>Reduction of operating lease right-of-use assets</t>
  </si>
  <si>
    <t>Unrealized losses on investments</t>
  </si>
  <si>
    <t>Other non-cash items</t>
  </si>
  <si>
    <t>Trade receivables</t>
  </si>
  <si>
    <t>Trade payables</t>
  </si>
  <si>
    <t>Income taxes payable</t>
  </si>
  <si>
    <t>Deferred revenue</t>
  </si>
  <si>
    <t>Proceeds from issuance of shares</t>
  </si>
  <si>
    <t>Taxes paid from re-issuance of treasury stock</t>
  </si>
  <si>
    <t>Net proceeds from issuance of debt</t>
  </si>
  <si>
    <t>Other financing activities, net</t>
  </si>
  <si>
    <t>Short-term investments</t>
  </si>
  <si>
    <t>Operating lease assets</t>
  </si>
  <si>
    <t>Trade Payable</t>
  </si>
  <si>
    <t>Accrued expenses</t>
  </si>
  <si>
    <t>Operating lease liabilities</t>
  </si>
  <si>
    <t>Other liabilities</t>
  </si>
  <si>
    <t># of subscribers</t>
  </si>
  <si>
    <t>Revenue/subscriber</t>
  </si>
  <si>
    <t>Short-term debt</t>
  </si>
  <si>
    <t>As % of operating expenses</t>
  </si>
  <si>
    <t>As % of subscription revenue</t>
  </si>
  <si>
    <t>As % of SBC</t>
  </si>
  <si>
    <t>Growth Mn</t>
  </si>
  <si>
    <t>Overall Return on S&amp;M</t>
  </si>
  <si>
    <t>Operating margin by segment</t>
  </si>
  <si>
    <t>TAM</t>
  </si>
  <si>
    <t>Core TAM</t>
  </si>
  <si>
    <t>Core Penetration</t>
  </si>
  <si>
    <t>Market Expansion</t>
  </si>
  <si>
    <t>Value Expansion</t>
  </si>
  <si>
    <t>Core as % of overall TAM</t>
  </si>
  <si>
    <t>2021A</t>
  </si>
  <si>
    <t>As % of cash and cash equivalents</t>
  </si>
  <si>
    <t>Issuance</t>
  </si>
  <si>
    <t>SBC/acquisition Issued</t>
  </si>
  <si>
    <t>Revenue</t>
  </si>
  <si>
    <t>ARR</t>
  </si>
  <si>
    <t>Employees</t>
  </si>
  <si>
    <t>Implied P/E</t>
  </si>
  <si>
    <t>Single Apps</t>
  </si>
  <si>
    <t>All Apps</t>
  </si>
  <si>
    <t>ARPU</t>
  </si>
  <si>
    <t>Implied Single Apps ARPU</t>
  </si>
  <si>
    <t xml:space="preserve">All Apps </t>
  </si>
  <si>
    <t>Monthly subscription</t>
  </si>
  <si>
    <t>Annual ARPU (All apps)</t>
  </si>
  <si>
    <t>As % of all Apps ARPU</t>
  </si>
  <si>
    <t xml:space="preserve"> </t>
  </si>
  <si>
    <t>Calendar</t>
  </si>
  <si>
    <t>2013Q1</t>
  </si>
  <si>
    <t>2013Q2</t>
  </si>
  <si>
    <t>2013Q3</t>
  </si>
  <si>
    <t>2013Q4</t>
  </si>
  <si>
    <t>2014Q1</t>
  </si>
  <si>
    <t>2014Q2</t>
  </si>
  <si>
    <t>2014Q3</t>
  </si>
  <si>
    <t>2014Q4</t>
  </si>
  <si>
    <t>2015Q1</t>
  </si>
  <si>
    <t>2015Q2</t>
  </si>
  <si>
    <t>2015Q3</t>
  </si>
  <si>
    <t>2015Q4</t>
  </si>
  <si>
    <t>2016Q1</t>
  </si>
  <si>
    <t>2016Q2</t>
  </si>
  <si>
    <t>2016Q3</t>
  </si>
  <si>
    <t>2016Q4</t>
  </si>
  <si>
    <t>2017Q1</t>
  </si>
  <si>
    <t>2017Q2</t>
  </si>
  <si>
    <t>2017Q3</t>
  </si>
  <si>
    <t>2017Q4</t>
  </si>
  <si>
    <t>2018Q1</t>
  </si>
  <si>
    <t>2018Q2</t>
  </si>
  <si>
    <t>2018Q3</t>
  </si>
  <si>
    <t>2018Q4</t>
  </si>
  <si>
    <t>2019Q1</t>
  </si>
  <si>
    <t>2019Q2</t>
  </si>
  <si>
    <t>2019Q3</t>
  </si>
  <si>
    <t>2019Q4</t>
  </si>
  <si>
    <t>2020Q1</t>
  </si>
  <si>
    <t>2020Q2</t>
  </si>
  <si>
    <t>2020Q3</t>
  </si>
  <si>
    <t>2020Q4</t>
  </si>
  <si>
    <t>2021Q1</t>
  </si>
  <si>
    <t>2021Q2</t>
  </si>
  <si>
    <t>2021Q3</t>
  </si>
  <si>
    <t>2021Q4</t>
  </si>
  <si>
    <t>2022Q1</t>
  </si>
  <si>
    <t>2022Q2</t>
  </si>
  <si>
    <t>2022Q3</t>
  </si>
  <si>
    <t>2013FY</t>
  </si>
  <si>
    <t>2014FY</t>
  </si>
  <si>
    <t>2015FY</t>
  </si>
  <si>
    <t>2016FY</t>
  </si>
  <si>
    <t>2017FY</t>
  </si>
  <si>
    <t>2018FY</t>
  </si>
  <si>
    <t>2019FY</t>
  </si>
  <si>
    <t>2020FY</t>
  </si>
  <si>
    <t>2021FY</t>
  </si>
  <si>
    <t>Fiscal</t>
  </si>
  <si>
    <t>Fiscal Date</t>
  </si>
  <si>
    <t>Documents</t>
  </si>
  <si>
    <t>10-Q/10K</t>
  </si>
  <si>
    <t>10-Q</t>
  </si>
  <si>
    <t>10-K</t>
  </si>
  <si>
    <t>8-K</t>
  </si>
  <si>
    <t>EX-99.1</t>
  </si>
  <si>
    <t>EX-99.2</t>
  </si>
  <si>
    <t>Conference transcript</t>
  </si>
  <si>
    <t>Earnings</t>
  </si>
  <si>
    <t>Adobe Systems Inc at JPMorgan Global Technology, Media and Telecom Conference</t>
  </si>
  <si>
    <t>Adobe Systems Inc at UBS Global Technology Conference</t>
  </si>
  <si>
    <t xml:space="preserve">Adobe Systems Inc Financial Analysts Meeting From Adobe Summit -The Digital Marketing Conference-Q&amp;A </t>
  </si>
  <si>
    <t>Adobe Systems Inc at Morgan Stanley Technology, Media &amp; Telecom Conference</t>
  </si>
  <si>
    <t>Adobe Systems Inc to Acquire Magento Commerce - M&amp;A Call</t>
  </si>
  <si>
    <t>Adobe Systems Inc to Acquire Market Inc - M&amp;A Call</t>
  </si>
  <si>
    <t>Adobe Inc Financial Analyst Q&amp;A Meeting At Adobe Summit</t>
  </si>
  <si>
    <t>Adobe Inc at Sanford C Bernstein Software Summit</t>
  </si>
  <si>
    <t>Adobe Inc Financial Analyst Meeting at Adobe MAX</t>
  </si>
  <si>
    <t>Adobe Inc at Goldman Sachs Technology &amp; Internet Conference</t>
  </si>
  <si>
    <t>Adobe Inc Annual Shareholders Meeting</t>
  </si>
  <si>
    <t>Adobe Systems Inc at Robert W. Baird &amp; Co. Inc's Growth Stock Conference</t>
  </si>
  <si>
    <t>Adobe Systems Inc at RBC Capital Markets TMT Investor Conference</t>
  </si>
  <si>
    <t>Adobe Systems Inc Financial Analyst Meeting</t>
  </si>
  <si>
    <t>Adobe Systems Inc at Moffett Nathanson Software Forum</t>
  </si>
  <si>
    <t>Adobe Systems Inc at Goldman Sachs Technology &amp; Internet Conference</t>
  </si>
  <si>
    <t>Adobe Systems Inc at JPMorgan Global Technology, Media and Communications Conference</t>
  </si>
  <si>
    <t>Adobe Systems Inc at Citi Global Technology Conference</t>
  </si>
  <si>
    <t xml:space="preserve">Adobe Financial Analyst Meeting  </t>
  </si>
  <si>
    <t>Adobe Systems Inc at Sanford C Bernstein Technology Innovation Summit</t>
  </si>
  <si>
    <t>Adobe Systems Inc at Goldman Sachs Technology and Internet Conference</t>
  </si>
  <si>
    <t>Adobe Systems Inc Announces Webcast of Financial Analyst Briefing at Adobe MAX</t>
  </si>
  <si>
    <t>Adobe Systems Inc at Jefferies Global Technology Conference</t>
  </si>
  <si>
    <t>Adobe Systems Inc Analyst Meeting</t>
  </si>
  <si>
    <t>Adobe Systems Inc Conference Call with Financial Analysts and Investors to Discuss its Tube Mogul Acquisition</t>
  </si>
  <si>
    <t>Earning brief</t>
  </si>
  <si>
    <t>Earnings Summary</t>
  </si>
  <si>
    <t>Conference brief</t>
  </si>
  <si>
    <t>Guidance</t>
  </si>
  <si>
    <t>Financial year</t>
  </si>
  <si>
    <t>Digital media segment revenue</t>
  </si>
  <si>
    <t>Digital media segment revenue (Adjusted)</t>
  </si>
  <si>
    <t>Digital experience segment revenue</t>
  </si>
  <si>
    <t>Digital experience segment revenue (Adjusted)</t>
  </si>
  <si>
    <t>Digital media ARR</t>
  </si>
  <si>
    <t xml:space="preserve">Adobe marketing cloud revenue </t>
  </si>
  <si>
    <t>Adobe marketing cloud annual subscription value (ASV) bookings</t>
  </si>
  <si>
    <t>Net new digital media annualized recurring revenue (ARR)</t>
  </si>
  <si>
    <t>Digital experience subscription revenue</t>
  </si>
  <si>
    <t>Digital experience subscription revenue (Adjusted)</t>
  </si>
  <si>
    <t>Digital experience annual subscription bookings</t>
  </si>
  <si>
    <t xml:space="preserve">Tax rate GAAP </t>
  </si>
  <si>
    <t xml:space="preserve">Tax rate Non-GAAP </t>
  </si>
  <si>
    <t>Share count</t>
  </si>
  <si>
    <t>EPS GAAP</t>
  </si>
  <si>
    <t>EPS Non-GAAP</t>
  </si>
  <si>
    <t>Creative Cloud potential users in next 2 years</t>
  </si>
  <si>
    <t>Total consumers</t>
  </si>
  <si>
    <t>Communicators</t>
  </si>
  <si>
    <t xml:space="preserve">Creative pros </t>
  </si>
  <si>
    <t xml:space="preserve">Diluted net income per share target </t>
  </si>
  <si>
    <t>GAAP diluted net income per share</t>
  </si>
  <si>
    <t>Stock-based and deferred compensation expense</t>
  </si>
  <si>
    <t>Amortization of purchased intangibles</t>
  </si>
  <si>
    <t>Income tax adjustments</t>
  </si>
  <si>
    <t>Non-GAAP diluted net income per share</t>
  </si>
  <si>
    <t>Shares used to compute diluted net income per share (low)</t>
  </si>
  <si>
    <t>Effective income tax rate target</t>
  </si>
  <si>
    <t>GAAP effective income tax rate</t>
  </si>
  <si>
    <t>Non-GAAP effective income tax rate</t>
  </si>
  <si>
    <t xml:space="preserve">Annual fiscal year target- reconciled to non-GAAP financial targets </t>
  </si>
  <si>
    <t xml:space="preserve">Digital media segment revenue </t>
  </si>
  <si>
    <t xml:space="preserve">GAAP target </t>
  </si>
  <si>
    <t>Impact of extra week in fiscal year 2021</t>
  </si>
  <si>
    <t>Constant currency impact</t>
  </si>
  <si>
    <t>Adjusted Target</t>
  </si>
  <si>
    <t xml:space="preserve">Digital experience segment revenue </t>
  </si>
  <si>
    <t xml:space="preserve">Digital experience subscription revenue </t>
  </si>
  <si>
    <t>Quarterly</t>
  </si>
  <si>
    <t>Revenue- approximately</t>
  </si>
  <si>
    <t>Digital media annualized recurring revenue (ARR)</t>
  </si>
  <si>
    <t>Digital media segment revenue (YoY growth)</t>
  </si>
  <si>
    <t>Digital media segment revenue (YoY growth) (adjusted/constant currency)</t>
  </si>
  <si>
    <t>Digital experience segment revenue (YoY growth)</t>
  </si>
  <si>
    <t>Digital experience segment revenue (YoY growth) (adjusted/constant currency)</t>
  </si>
  <si>
    <t>Digital experience segment revenue (YoY growth) (excluding advertising cloud)</t>
  </si>
  <si>
    <t>Digital Experience subscription revenue (YoY growth)</t>
  </si>
  <si>
    <t>Digital Experience subscription revenue (YoY growth) (adjusted/constant currency)</t>
  </si>
  <si>
    <t>Net non-operating other expense</t>
  </si>
  <si>
    <t>Tax rate GAAP</t>
  </si>
  <si>
    <t>Tax rate non-GAAP</t>
  </si>
  <si>
    <t>EPS non-GAAP</t>
  </si>
  <si>
    <t>Diluted net income per share target</t>
  </si>
  <si>
    <t>Shares used to compute diluted net income per share</t>
  </si>
  <si>
    <t>Trading structure change</t>
  </si>
  <si>
    <t>Restructuring and other charges</t>
  </si>
  <si>
    <t>Diluted net income per share target (high)</t>
  </si>
  <si>
    <t>Restructuring charges</t>
  </si>
  <si>
    <t>Shares used to compute diluted net income per share (high)</t>
  </si>
  <si>
    <t>Diluted net income per share target (low)</t>
  </si>
  <si>
    <t xml:space="preserve">Quarterly target- reconciled to non-GAAP financial targets </t>
  </si>
  <si>
    <t>KPIs</t>
  </si>
  <si>
    <t>% of employees in United States</t>
  </si>
  <si>
    <t>% of employees in international location</t>
  </si>
  <si>
    <t>Attrition rate</t>
  </si>
  <si>
    <t>Backlogs</t>
  </si>
  <si>
    <t>Shares outstanding</t>
  </si>
  <si>
    <t>Creative ARR</t>
  </si>
  <si>
    <t>Document cloud ARR</t>
  </si>
  <si>
    <t>Net new digital media ARR</t>
  </si>
  <si>
    <t>Total enterprise ARR- frame.io</t>
  </si>
  <si>
    <t>Digital media</t>
  </si>
  <si>
    <t>Creative cloud - revenue</t>
  </si>
  <si>
    <t>Document cloud - revenue</t>
  </si>
  <si>
    <t>Total digital media</t>
  </si>
  <si>
    <t>Creative cloud revenue</t>
  </si>
  <si>
    <t>Document cloud revenue</t>
  </si>
  <si>
    <t>Digital media revenue</t>
  </si>
  <si>
    <t>Digital experience revenue</t>
  </si>
  <si>
    <t>Digital Experience segment revenue, including advertising Cloud revenue</t>
  </si>
  <si>
    <t>Remaining performance obligation</t>
  </si>
  <si>
    <t>Document cloud momentum</t>
  </si>
  <si>
    <t>Total Readers and Acrobat users</t>
  </si>
  <si>
    <t>Knowledge workers</t>
  </si>
  <si>
    <t>Document Cloud revenue mix</t>
  </si>
  <si>
    <t>Perpetual &amp; OEM</t>
  </si>
  <si>
    <t>Perpetual &amp; services</t>
  </si>
  <si>
    <t>Experience cloud momentum</t>
  </si>
  <si>
    <t>Average ARR of top 100 customers</t>
  </si>
  <si>
    <t>Average ARR of top 1000 customers</t>
  </si>
  <si>
    <t>Average ARR of top 25 customers</t>
  </si>
  <si>
    <t xml:space="preserve">Combined TCV of top 10 customers </t>
  </si>
  <si>
    <t>Digital Experience revenue mix</t>
  </si>
  <si>
    <t>Perpetual and OEM</t>
  </si>
  <si>
    <t>Service &amp; Others</t>
  </si>
  <si>
    <t>Workfront snapshot</t>
  </si>
  <si>
    <t>Users (approx.)</t>
  </si>
  <si>
    <t>Work events/month (approx.)</t>
  </si>
  <si>
    <t>Customers (approx.)</t>
  </si>
  <si>
    <t>Joint customers (approx.)</t>
  </si>
  <si>
    <t>Increase the impact of their TV advertising</t>
  </si>
  <si>
    <t>Advertising expenses</t>
  </si>
  <si>
    <t>Royalties</t>
  </si>
  <si>
    <t>Increase in subscription revenue</t>
  </si>
  <si>
    <t>Segmental breakdown (10-K/Q)</t>
  </si>
  <si>
    <t>Services and support</t>
  </si>
  <si>
    <t>Percentage of total revenue</t>
  </si>
  <si>
    <t>Digital marketing</t>
  </si>
  <si>
    <t>Print and publishing</t>
  </si>
  <si>
    <t>Digital experience</t>
  </si>
  <si>
    <t>Publishing and advertising</t>
  </si>
  <si>
    <t xml:space="preserve">Subscription revenue </t>
  </si>
  <si>
    <t>Publishing</t>
  </si>
  <si>
    <t>Total subscription revenue</t>
  </si>
  <si>
    <t xml:space="preserve">Segment result </t>
  </si>
  <si>
    <t>Cost of revenue</t>
  </si>
  <si>
    <t>Gross profit (loss)</t>
  </si>
  <si>
    <t>Gross profit (loss) as a percentage of revenue</t>
  </si>
  <si>
    <t>Segment result digital marketing</t>
  </si>
  <si>
    <t xml:space="preserve">Gross profit (loss) </t>
  </si>
  <si>
    <t>Digital experience (Including advertising Cloud offerings)</t>
  </si>
  <si>
    <t>Digital experience (excluding advertising Cloud offerings)</t>
  </si>
  <si>
    <t>Total</t>
  </si>
  <si>
    <t>Geographical breakdown</t>
  </si>
  <si>
    <t>Americas</t>
  </si>
  <si>
    <t>EMEA</t>
  </si>
  <si>
    <t>Asia</t>
  </si>
  <si>
    <t>Segmental property and equipment</t>
  </si>
  <si>
    <t>United States</t>
  </si>
  <si>
    <t>Other</t>
  </si>
  <si>
    <t>Total Americas</t>
  </si>
  <si>
    <t>APAC</t>
  </si>
  <si>
    <t>India</t>
  </si>
  <si>
    <t>Total APAC</t>
  </si>
  <si>
    <t>Property and equipment, net</t>
  </si>
  <si>
    <t>EMEA:</t>
  </si>
  <si>
    <t>United Kingdom</t>
  </si>
  <si>
    <t>Total EMEA</t>
  </si>
  <si>
    <t>APAC:</t>
  </si>
  <si>
    <t>Japan</t>
  </si>
  <si>
    <t>Income statement</t>
  </si>
  <si>
    <t>Products</t>
  </si>
  <si>
    <t>Total cost of revenue</t>
  </si>
  <si>
    <t>Operating expenses</t>
  </si>
  <si>
    <t>Research and development</t>
  </si>
  <si>
    <t>Sales and marketing</t>
  </si>
  <si>
    <t>General and administrative</t>
  </si>
  <si>
    <t>Total operating expenses</t>
  </si>
  <si>
    <t>Operating income (loss)</t>
  </si>
  <si>
    <t>Non-operating income, net</t>
  </si>
  <si>
    <t>Investment gain (losses), net</t>
  </si>
  <si>
    <t>Other income (expenses), net</t>
  </si>
  <si>
    <t>Total non-operating income, net</t>
  </si>
  <si>
    <t>Income (loss) before income taxes</t>
  </si>
  <si>
    <t>Provision for (benefit from) income taxes</t>
  </si>
  <si>
    <t xml:space="preserve">Net income (loss) </t>
  </si>
  <si>
    <t>Earning (loss) per share</t>
  </si>
  <si>
    <t>Basic</t>
  </si>
  <si>
    <t>Diluted</t>
  </si>
  <si>
    <t>Weighted average shares</t>
  </si>
  <si>
    <t>Changes in general and administrative expenses</t>
  </si>
  <si>
    <t>Incentive compensation, cash and stock-based</t>
  </si>
  <si>
    <t>Bad debt expense</t>
  </si>
  <si>
    <t>Charges related to cancellation of corporate events, net of recoveries</t>
  </si>
  <si>
    <t>Charitable contributions</t>
  </si>
  <si>
    <t>Compensation and related benefits associated with headcount growth</t>
  </si>
  <si>
    <t>Depreciation and amortization</t>
  </si>
  <si>
    <t>Events</t>
  </si>
  <si>
    <t>Facilities</t>
  </si>
  <si>
    <t>Loss contingency</t>
  </si>
  <si>
    <t>Maintenance and repairs</t>
  </si>
  <si>
    <t>Professional and consulting fees</t>
  </si>
  <si>
    <t>Software licenses</t>
  </si>
  <si>
    <t>Travel</t>
  </si>
  <si>
    <t>Various individually insignificant items</t>
  </si>
  <si>
    <t>Total change</t>
  </si>
  <si>
    <t>Net income (loss) per share</t>
  </si>
  <si>
    <t>Net income (loss)</t>
  </si>
  <si>
    <t>Shares used to compute basic net income per share</t>
  </si>
  <si>
    <t>Dilutive potential common shares</t>
  </si>
  <si>
    <t>Unvested restricted stock and performance share awards</t>
  </si>
  <si>
    <t>Stock options</t>
  </si>
  <si>
    <t>Shares used to compute diluted, net income (loss) per share</t>
  </si>
  <si>
    <t>Basic net income (loss) per share</t>
  </si>
  <si>
    <t>Diluted net income (loss) per share</t>
  </si>
  <si>
    <t>Anti-dilutive potential common shares</t>
  </si>
  <si>
    <t xml:space="preserve">Stock based compensation </t>
  </si>
  <si>
    <t>Stock purchase Rights and Options grants</t>
  </si>
  <si>
    <t>Cost of revenue subscription</t>
  </si>
  <si>
    <t>Cost of revenue services and support</t>
  </si>
  <si>
    <t>Total options grants</t>
  </si>
  <si>
    <t>Restricted stock units and performance share awards</t>
  </si>
  <si>
    <t>Total restricted stock and performance share awards</t>
  </si>
  <si>
    <t>Balance sheet</t>
  </si>
  <si>
    <t>Assets</t>
  </si>
  <si>
    <t>Current assets</t>
  </si>
  <si>
    <t>Cash and cash equivalents</t>
  </si>
  <si>
    <t>Trade receivables, net of allowances</t>
  </si>
  <si>
    <t>Assets held for sale</t>
  </si>
  <si>
    <t>Total current assets</t>
  </si>
  <si>
    <t>Operating lease right-of-use assets, net</t>
  </si>
  <si>
    <t>Purchased and other intangibles, net</t>
  </si>
  <si>
    <t>Investment in lease receivable</t>
  </si>
  <si>
    <t>Liabilities and equities</t>
  </si>
  <si>
    <t>Liabilities</t>
  </si>
  <si>
    <t>Current liabilities</t>
  </si>
  <si>
    <t>Trade payable</t>
  </si>
  <si>
    <t>Debt</t>
  </si>
  <si>
    <t>Capital lease obligations</t>
  </si>
  <si>
    <t>Accrued restructuring</t>
  </si>
  <si>
    <t>Long-term liabilities</t>
  </si>
  <si>
    <t>Stockholders equity</t>
  </si>
  <si>
    <t>Common stock</t>
  </si>
  <si>
    <t>Additional paid-in-capital</t>
  </si>
  <si>
    <t>Retained earnings (deficit)</t>
  </si>
  <si>
    <t>Accumulated other comprehensive income (loss)</t>
  </si>
  <si>
    <t>Treasury stock, at cost</t>
  </si>
  <si>
    <t>Total stockholders equity</t>
  </si>
  <si>
    <t>Total liabilities and stockholders equity</t>
  </si>
  <si>
    <t>Cash flow statement</t>
  </si>
  <si>
    <t>Cash flows from operating activities</t>
  </si>
  <si>
    <t>Adjustments to reconcile net income (loss) to net cash provided by (used in) operating activities</t>
  </si>
  <si>
    <t>Depreciation, amortization and accretion</t>
  </si>
  <si>
    <t>Stock-based compensation expense</t>
  </si>
  <si>
    <t>Unrealized investment (gains) losses, net</t>
  </si>
  <si>
    <t>Other non-cash adjustments</t>
  </si>
  <si>
    <t>Write-down of assets held for sale</t>
  </si>
  <si>
    <t>Gain on sale of property</t>
  </si>
  <si>
    <t>Changes in deferred revenue</t>
  </si>
  <si>
    <t>Changes in other operating assets and liabilities</t>
  </si>
  <si>
    <t>Net cash provided by (used in) operating activities</t>
  </si>
  <si>
    <t>Cash flows from investing activities</t>
  </si>
  <si>
    <t>Purchases of short-term investments, net of sales and maturities</t>
  </si>
  <si>
    <t>Purchases of property and equipment</t>
  </si>
  <si>
    <t>Purchases of long-term investments, intangibles and other assets, net</t>
  </si>
  <si>
    <t>Business acquisitions, net of cash</t>
  </si>
  <si>
    <t>Proceeds from the sale of property and equipment</t>
  </si>
  <si>
    <t>Net cash provided by (used in) investing activities</t>
  </si>
  <si>
    <t>Cash flows from financing activities</t>
  </si>
  <si>
    <t>Purchases of treasury stock</t>
  </si>
  <si>
    <t>Repayment of debt and capital lease obligations</t>
  </si>
  <si>
    <t>Debt issuance costs</t>
  </si>
  <si>
    <t>Excess tax benefits from stock-based compensation</t>
  </si>
  <si>
    <t>Proceeds from debt and capital lease obligations</t>
  </si>
  <si>
    <t>Re-issuance of treasury stock</t>
  </si>
  <si>
    <t>Proceeds from treasury stock re-issuances, net of taxes paid related to net share settlement of equity awards</t>
  </si>
  <si>
    <t>Taxes paid related to net share settlement of equity awards, net of proceeds from treasury stock re-issuances</t>
  </si>
  <si>
    <t>Repayment of debt</t>
  </si>
  <si>
    <t>Proceeds from debt issuance, net</t>
  </si>
  <si>
    <t>Net cash provided by (used in) financing activities</t>
  </si>
  <si>
    <t>Effect of exchange rate changes on cash and cash equivalents</t>
  </si>
  <si>
    <t>Net changes in cash and cash equivalents</t>
  </si>
  <si>
    <t>Cash and cash equivalents at beginning of period</t>
  </si>
  <si>
    <t>Cash and cash equivalents at end of period</t>
  </si>
  <si>
    <t>Cash flow statement(10Q/K)</t>
  </si>
  <si>
    <t>Adjustments to reconcile net income (loss) to net cash provided by (used in) operating activities:</t>
  </si>
  <si>
    <t>Write-down of assets held for sale net of gains on sale</t>
  </si>
  <si>
    <t>(Gain) loss on the sale of property</t>
  </si>
  <si>
    <t>Unrealized losses (gains) on investments, net</t>
  </si>
  <si>
    <t>Retirements and disposals of property and equipment</t>
  </si>
  <si>
    <t>Tax benefit from stock-based compensation</t>
  </si>
  <si>
    <t>Changes in operating assets and liabilities</t>
  </si>
  <si>
    <t>Trade receivables, net</t>
  </si>
  <si>
    <t>Purchases of short-term investments</t>
  </si>
  <si>
    <t>Maturities of short-term investments</t>
  </si>
  <si>
    <t>Proceeds from sales of short-term investments</t>
  </si>
  <si>
    <t>Acquisitions, net of cash acquired</t>
  </si>
  <si>
    <t>Proceeds from sale of property</t>
  </si>
  <si>
    <t>Purchases of long-term investments intangibles and other assets</t>
  </si>
  <si>
    <t>Proceeds from sales of long-term investments and other assets</t>
  </si>
  <si>
    <t>Repurchases of common stock</t>
  </si>
  <si>
    <t>Proceeds from reissuance of treasury stock</t>
  </si>
  <si>
    <t>Taxes paid related to net share settlement of equity awards</t>
  </si>
  <si>
    <t>Excess tax benefits from stock based compensation</t>
  </si>
  <si>
    <t>Proceeds from debt and capital lease obligation</t>
  </si>
  <si>
    <t>Proceeds from issuance of debt</t>
  </si>
  <si>
    <t>Repayment of capital lease obligations</t>
  </si>
  <si>
    <t>Effect of foreign currency exchange rates on cash and cash equivalents</t>
  </si>
  <si>
    <t>Cash and cash equivalents at beginning of year</t>
  </si>
  <si>
    <t>Cash and cash equivalents at end of year</t>
  </si>
  <si>
    <t>Supplement cash flow information</t>
  </si>
  <si>
    <t>Cash paid for income taxes, net of refunds</t>
  </si>
  <si>
    <t>Cash paid for interest</t>
  </si>
  <si>
    <t>Non-cash investing activities</t>
  </si>
  <si>
    <t>Issuance of common stock and stock awards assumed in business acquisitions</t>
  </si>
  <si>
    <t>Investment in lease receivable applied to building purchase</t>
  </si>
  <si>
    <t>GAAP to Non-GAAP</t>
  </si>
  <si>
    <t>GAAP operating income (loss)</t>
  </si>
  <si>
    <t>Loss contingency reversal</t>
  </si>
  <si>
    <t>Non-GAAP operating income (loss)</t>
  </si>
  <si>
    <t>GAAP net income (loss)</t>
  </si>
  <si>
    <t>Investment (gains) losses, net</t>
  </si>
  <si>
    <t>Resolution of income tax examinations</t>
  </si>
  <si>
    <t>Gain on sale of property assets</t>
  </si>
  <si>
    <t>Non-GAAP net income (loss)</t>
  </si>
  <si>
    <t>GAAP diluted net income (loss) per share</t>
  </si>
  <si>
    <t>Non-GAAP diluted, net income (loss) per share</t>
  </si>
  <si>
    <t>Shares used to compute diluted net income (loss) per share</t>
  </si>
  <si>
    <t>One-time charge related to acquisition</t>
  </si>
  <si>
    <t>Investment losses</t>
  </si>
  <si>
    <t>Amortization of purchased intangibles technology license arrangements</t>
  </si>
  <si>
    <t>R&amp;D tax benefit for carry over of 2012 tax benefit</t>
  </si>
  <si>
    <t>Retroactive reinstatement R&amp;D tax credit</t>
  </si>
  <si>
    <t>Impacts of the tax act</t>
  </si>
  <si>
    <t>GAAP earnings per share result under ASC 605</t>
  </si>
  <si>
    <t>GAAP revenue growth rates reconciled to adjusted revenue growth rates</t>
  </si>
  <si>
    <t>Total revenue (Y/Y growth)</t>
  </si>
  <si>
    <t>GAAP revenue growth rates</t>
  </si>
  <si>
    <t>Impact of extra week in fiscal year 2021</t>
  </si>
  <si>
    <t>Adjusted revenue growth rates</t>
  </si>
  <si>
    <t>Digital Media segment revenue (Y/Y growth)</t>
  </si>
  <si>
    <t>Creative Cloud revenue (Y/Y growth)</t>
  </si>
  <si>
    <t>Document Cloud revenue (Y/Y growth)</t>
  </si>
  <si>
    <t>Digital Experience segment revenue (Y/Y growth)</t>
  </si>
  <si>
    <t>Digital Experience subscription revenue (Y/Y growth)</t>
  </si>
  <si>
    <t>Property and equipment</t>
  </si>
  <si>
    <t>Computers and equipment</t>
  </si>
  <si>
    <t>Furniture and fixtures</t>
  </si>
  <si>
    <t>Server hardware under capital lease</t>
  </si>
  <si>
    <t>Capital projects in-progress</t>
  </si>
  <si>
    <t>Leasehold improvements</t>
  </si>
  <si>
    <t>Land</t>
  </si>
  <si>
    <t>Buildings</t>
  </si>
  <si>
    <t>Building improvements</t>
  </si>
  <si>
    <t>Total property and equipment, gross</t>
  </si>
  <si>
    <t>Accumulated depreciation and amortization</t>
  </si>
  <si>
    <t>Adjustments</t>
  </si>
  <si>
    <t xml:space="preserve">ASC 606 as reported </t>
  </si>
  <si>
    <t>Trade receivables, net of allowances for doubtful accounts</t>
  </si>
  <si>
    <t>Retained earnings</t>
  </si>
  <si>
    <t>Deferred revenue, long-term</t>
  </si>
  <si>
    <t>Deferred revenue, current</t>
  </si>
  <si>
    <t>Income taxes payable, long-term</t>
  </si>
  <si>
    <t xml:space="preserve">ASC 606 adjustment </t>
  </si>
  <si>
    <t xml:space="preserve">Balances without ASC 606 adoption impact </t>
  </si>
  <si>
    <t>Provision for income taxes</t>
  </si>
  <si>
    <t>Net income</t>
  </si>
  <si>
    <t>Basic net income per share</t>
  </si>
  <si>
    <t>Diluted net income per share</t>
  </si>
  <si>
    <t>Other Breakdown</t>
  </si>
  <si>
    <t>Amortization expense related to other intangibles</t>
  </si>
  <si>
    <t>Amortization expense related to other intangibles included in cost of revenue</t>
  </si>
  <si>
    <t>Depreciation and amortization expense of property and equipment </t>
  </si>
  <si>
    <t>Foreign currency impact to revenue</t>
  </si>
  <si>
    <t>Euro</t>
  </si>
  <si>
    <t>Australian dollar</t>
  </si>
  <si>
    <t>British pound</t>
  </si>
  <si>
    <t>Other currencies</t>
  </si>
  <si>
    <t>Japanese yen</t>
  </si>
  <si>
    <t>Brazilian real</t>
  </si>
  <si>
    <t>Total revenue impact</t>
  </si>
  <si>
    <t>Change in cost of subscription revenue</t>
  </si>
  <si>
    <t>Amortization of purchased intangibles and technology license arrangements</t>
  </si>
  <si>
    <t>Cost of sales</t>
  </si>
  <si>
    <t>Data center cost</t>
  </si>
  <si>
    <t>Media costs</t>
  </si>
  <si>
    <t>Compensation cost and related benefits associated with headcount</t>
  </si>
  <si>
    <t>Compensation associated with cash and stock based incentives</t>
  </si>
  <si>
    <t>Depreciation expense</t>
  </si>
  <si>
    <t>Royalty cost</t>
  </si>
  <si>
    <t>Localization costs related to our product launches</t>
  </si>
  <si>
    <t>Excess and obsolete inventory</t>
  </si>
  <si>
    <t>Hosting services and data center costs</t>
  </si>
  <si>
    <t>Change in research and development expenses</t>
  </si>
  <si>
    <t>Base compensation and related benefits associated with headcount</t>
  </si>
  <si>
    <t>Seminars and events</t>
  </si>
  <si>
    <t xml:space="preserve">Change in sales and marketing expenses </t>
  </si>
  <si>
    <t>Compensation associated with incentive compensation</t>
  </si>
  <si>
    <t>Compensation associated with incentive compensation and stock based compensation</t>
  </si>
  <si>
    <t>Amortization of contract acquisition costs including sales commissions</t>
  </si>
  <si>
    <t>Marketing spending related to product launches and overall marketing efforts</t>
  </si>
  <si>
    <t>Transaction fees</t>
  </si>
  <si>
    <t>Cost of services and support revenue</t>
  </si>
  <si>
    <t>Compensation and related benefits associated with headcount</t>
  </si>
  <si>
    <t>Facilities and telecom</t>
  </si>
  <si>
    <t xml:space="preserve">Debt </t>
  </si>
  <si>
    <t>Notes 2023 (1.92%)</t>
  </si>
  <si>
    <t>Notes 2025 (2.07%)</t>
  </si>
  <si>
    <t>Notes 2025 (3.67%)</t>
  </si>
  <si>
    <t>Notes 2027 (2.26%)</t>
  </si>
  <si>
    <t>Notes 2030 (2.69%)</t>
  </si>
  <si>
    <t>Total debt outstanding, at par</t>
  </si>
  <si>
    <t>Current portion of debt, at par</t>
  </si>
  <si>
    <t>Unamortized discount and debt issuance costs</t>
  </si>
  <si>
    <t>Carrying value of long-term debt</t>
  </si>
  <si>
    <t>Carrying value of current debt</t>
  </si>
  <si>
    <t>Current debt</t>
  </si>
  <si>
    <t>Term loan</t>
  </si>
  <si>
    <t>Notes</t>
  </si>
  <si>
    <t>Fair value of interest rate swap</t>
  </si>
  <si>
    <t>Long term Debt</t>
  </si>
  <si>
    <t>Total carrying value of debt</t>
  </si>
  <si>
    <t>Total debt and capital lease obligations</t>
  </si>
  <si>
    <t>Less current portion</t>
  </si>
  <si>
    <t>Debt and capital lease obligations</t>
  </si>
  <si>
    <t>Foreign currency risk</t>
  </si>
  <si>
    <t>Yen</t>
  </si>
  <si>
    <t>British pounds</t>
  </si>
  <si>
    <t>Australian dollars</t>
  </si>
  <si>
    <t>Goodwill and other intangibles</t>
  </si>
  <si>
    <t>Other intangibles</t>
  </si>
  <si>
    <t>Purchased and other intangible assets, net</t>
  </si>
  <si>
    <t>Domestic</t>
  </si>
  <si>
    <t>Foreign</t>
  </si>
  <si>
    <t>Current:</t>
  </si>
  <si>
    <t>United states federal</t>
  </si>
  <si>
    <t>State and local</t>
  </si>
  <si>
    <t>Total current</t>
  </si>
  <si>
    <t>Deferred:</t>
  </si>
  <si>
    <t>Total deferred</t>
  </si>
  <si>
    <t>Tax expense attributable to employee stock plans</t>
  </si>
  <si>
    <t xml:space="preserve">Reconciliation of income tax </t>
  </si>
  <si>
    <t>Computed expected tax expense</t>
  </si>
  <si>
    <t>State tax expense net of federal benefit</t>
  </si>
  <si>
    <t>Impacts of intra-entity IP transfers</t>
  </si>
  <si>
    <t>Tax credits</t>
  </si>
  <si>
    <t>Differences between statutory rate and foreign effective tax rate</t>
  </si>
  <si>
    <t>Change in deferred tax asset valuation allowance</t>
  </si>
  <si>
    <t>Effects of non US operations</t>
  </si>
  <si>
    <t>Stock based compensation net of tax deduction</t>
  </si>
  <si>
    <t>Domestic manufacturing deduction benefit</t>
  </si>
  <si>
    <t>Tax charge for licensing acquired company technology to foreign subsidiaries</t>
  </si>
  <si>
    <t>Impacts of the us tax act</t>
  </si>
  <si>
    <t xml:space="preserve">Total number of shares repurchased </t>
  </si>
  <si>
    <t xml:space="preserve">1st month </t>
  </si>
  <si>
    <t>Other share repurchased</t>
  </si>
  <si>
    <t>2nd month</t>
  </si>
  <si>
    <t>3rd month</t>
  </si>
  <si>
    <t xml:space="preserve">Average price paid per share </t>
  </si>
  <si>
    <t xml:space="preserve">Accrued expense </t>
  </si>
  <si>
    <t>Accrued compensation and benefits</t>
  </si>
  <si>
    <t>Accrued bonuses</t>
  </si>
  <si>
    <t>Refund liabilities</t>
  </si>
  <si>
    <t>Accrued media costs</t>
  </si>
  <si>
    <t>Sales and marketing allowances</t>
  </si>
  <si>
    <t>Accrued corporate marketing</t>
  </si>
  <si>
    <t>Accrued building rent</t>
  </si>
  <si>
    <t>Taxes payable</t>
  </si>
  <si>
    <t>Derivative collateral liabilities</t>
  </si>
  <si>
    <t>Fair value of derivatives</t>
  </si>
  <si>
    <t>Accrued hosting fees</t>
  </si>
  <si>
    <t>Royalties payable</t>
  </si>
  <si>
    <t>Accrued interest expense</t>
  </si>
  <si>
    <t>Total accrued expenses</t>
  </si>
  <si>
    <t>Non-operating income (expense)</t>
  </si>
  <si>
    <t>Other income (expense), net</t>
  </si>
  <si>
    <t>Interest income</t>
  </si>
  <si>
    <t>Foreign exchange gains (losses)</t>
  </si>
  <si>
    <t>Realized gains on fixed income investments</t>
  </si>
  <si>
    <t>Realized losses on fixed income investments</t>
  </si>
  <si>
    <t>Investment gains (losses), net</t>
  </si>
  <si>
    <t>Realized investment gains</t>
  </si>
  <si>
    <t>Unrealized investment (losses)</t>
  </si>
  <si>
    <t>Realized investment losses</t>
  </si>
  <si>
    <t>Non-operating income (expense), net</t>
  </si>
  <si>
    <t>Intangible assets</t>
  </si>
  <si>
    <t xml:space="preserve">Gross carrying amount </t>
  </si>
  <si>
    <t>Purchased technology</t>
  </si>
  <si>
    <t>Customer contracts and relationships</t>
  </si>
  <si>
    <t>Trademarks</t>
  </si>
  <si>
    <t>Acquired rights to use technology</t>
  </si>
  <si>
    <t>Localization</t>
  </si>
  <si>
    <t>Backlog</t>
  </si>
  <si>
    <t>Total other intangible assets</t>
  </si>
  <si>
    <t>Other intangibles net</t>
  </si>
  <si>
    <t xml:space="preserve">Accumulated amortization </t>
  </si>
  <si>
    <t xml:space="preserve">Net </t>
  </si>
  <si>
    <t>Revenue by segment</t>
  </si>
  <si>
    <t xml:space="preserve">Revenue by segment </t>
  </si>
  <si>
    <t>Supplementary segment data</t>
  </si>
  <si>
    <t>Creative revenue</t>
  </si>
  <si>
    <t>Creative ARR updated for December 2017 currency rates</t>
  </si>
  <si>
    <t>Creative ARR updated for December 2018 currency rates</t>
  </si>
  <si>
    <t>Creative ARR updated for December 2019 currency rates</t>
  </si>
  <si>
    <t>Creative ARR updated for December 2020 currency rates</t>
  </si>
  <si>
    <t>Creative ARR updated for December 2021 currency rates</t>
  </si>
  <si>
    <t>Creative ARR updated for December 2021 currency rates and Russia Ukraine war</t>
  </si>
  <si>
    <t>Document cloud ARR updated for December 2017 currency rates</t>
  </si>
  <si>
    <t>Document cloud ARR updated for December 2018 currency rates</t>
  </si>
  <si>
    <t>Document cloud ARR updated for December 2019 currency rates</t>
  </si>
  <si>
    <t>Document cloud ARR updated for December 2020 currency rates</t>
  </si>
  <si>
    <t>Document cloud ARR updated for December 2021 currency rates</t>
  </si>
  <si>
    <t>Total digital media ARR updated for December 2017 currency rates</t>
  </si>
  <si>
    <t>Total digital media ARR updated for December 2018 currency rates</t>
  </si>
  <si>
    <t>Total digital media ARR updated for December 2019 currency rates</t>
  </si>
  <si>
    <t>Total digital media ARR updated for December 2020 currency rates</t>
  </si>
  <si>
    <t>Total digital media ARR updated for December 2021 currency rates</t>
  </si>
  <si>
    <t>Total digital media ARR updated for December 2021 currency rates and Russia Ukraine war</t>
  </si>
  <si>
    <t xml:space="preserve">Digital experience </t>
  </si>
  <si>
    <t>Revenue by geography</t>
  </si>
  <si>
    <t>Supplementary cost of revenue data</t>
  </si>
  <si>
    <t>Stock based and deferred compensation expenses</t>
  </si>
  <si>
    <t>Direct costs</t>
  </si>
  <si>
    <t>Research &amp; development</t>
  </si>
  <si>
    <t>Sales &amp; marketing</t>
  </si>
  <si>
    <t>General &amp; administrative</t>
  </si>
  <si>
    <t xml:space="preserve">Other data </t>
  </si>
  <si>
    <t>Worldwide employees</t>
  </si>
  <si>
    <t>Days sales outstanding trade receivables</t>
  </si>
  <si>
    <t>Diluted shares outstanding</t>
  </si>
  <si>
    <t>GAAP</t>
  </si>
  <si>
    <t xml:space="preserve">Revenue </t>
  </si>
  <si>
    <t>Gross profit</t>
  </si>
  <si>
    <t>Operating income</t>
  </si>
  <si>
    <t>Income before income taxes</t>
  </si>
  <si>
    <t>Diluted earnings per share</t>
  </si>
  <si>
    <t>Adjustments to reconcile to Non-GAAP</t>
  </si>
  <si>
    <t>Stock-based and deferred compensation</t>
  </si>
  <si>
    <t>Total adjustments to cost of revenue</t>
  </si>
  <si>
    <t>Stock based and deferred compensation</t>
  </si>
  <si>
    <t>Total adjustments to operating expenses</t>
  </si>
  <si>
    <t>Investment losses (gains) net</t>
  </si>
  <si>
    <t>Non-GAAP</t>
  </si>
  <si>
    <t>Non operating income (expense)</t>
  </si>
  <si>
    <t>Shares</t>
  </si>
  <si>
    <t xml:space="preserve">Diluted shares outstanding </t>
  </si>
  <si>
    <t>Reconciliation of diluted earning per share</t>
  </si>
  <si>
    <t>GAAP diluted earnings per share</t>
  </si>
  <si>
    <t>Non-GAAP diluted earnings per share</t>
  </si>
  <si>
    <t>Reconciliation of GAAP to Non-GAAP operating margin</t>
  </si>
  <si>
    <t>Reconciliation of GAAP operating margin</t>
  </si>
  <si>
    <t>Operating margin amortization of intangibles</t>
  </si>
  <si>
    <t>Non-GAAP operating margin</t>
  </si>
  <si>
    <t>2022Q4</t>
  </si>
  <si>
    <t>PRIVATE</t>
  </si>
  <si>
    <t>Percent</t>
  </si>
  <si>
    <t>Dollar</t>
  </si>
  <si>
    <t>Million</t>
  </si>
  <si>
    <t>Actual</t>
  </si>
  <si>
    <t>Million(2020Q1)</t>
  </si>
  <si>
    <t>Million(2020FY)</t>
  </si>
  <si>
    <t>Billion</t>
  </si>
  <si>
    <t>Thousand</t>
  </si>
  <si>
    <t>Source</t>
  </si>
  <si>
    <t>Unit</t>
  </si>
  <si>
    <t>2022FY</t>
  </si>
  <si>
    <t>2023Q1</t>
  </si>
  <si>
    <t>2023FY</t>
  </si>
  <si>
    <t>2024FY</t>
  </si>
  <si>
    <t>Consensus (March 28, 2025)</t>
  </si>
  <si>
    <t>Capex/Depreciation</t>
  </si>
  <si>
    <t>*closing price of March 28, 2025</t>
  </si>
  <si>
    <t>% change</t>
  </si>
  <si>
    <t>2023Q2</t>
  </si>
  <si>
    <t>2023Q3</t>
  </si>
  <si>
    <t>2023Q4</t>
  </si>
  <si>
    <t>2024Q1</t>
  </si>
  <si>
    <t>2024Q2</t>
  </si>
  <si>
    <t>2024Q3</t>
  </si>
  <si>
    <t>2024Q4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</si>
</sst>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&quot;A&quot;"/>
    <numFmt numFmtId="166" formatCode="0&quot;E&quot;"/>
    <numFmt numFmtId="167" formatCode="0.0%"/>
    <numFmt numFmtId="168" formatCode="_(* #,##0.0_);_(* \(#,##0.0\);_(* &quot;-&quot;??_);_(@_)"/>
    <numFmt numFmtId="169" formatCode="0.0\x"/>
    <numFmt numFmtId="170" formatCode="###0.00_)"/>
    <numFmt numFmtId="171" formatCode="0.0"/>
    <numFmt numFmtId="172" formatCode="0.00\x"/>
    <numFmt numFmtId="173" formatCode="_(* #,##0_);_(* \(#,##0\);_(* &quot;-&quot;?_);_(@_)"/>
    <numFmt numFmtId="174" formatCode="0.000"/>
    <numFmt numFmtId="175" formatCode="mm/dd/yyyy"/>
    <numFmt numFmtId="176" formatCode="mm\/dd\/yyyy"/>
    <numFmt numFmtId="177" formatCode="_(* #,##0.0_);_(* \(#,##0.0\);_(* &quot;-&quot;?_);_(@_)"/>
    <numFmt numFmtId="178" formatCode="\$#,##0.00_);\(\$#,##0.00\)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CC"/>
      <name val="Arial"/>
      <family val="2"/>
    </font>
    <font>
      <i/>
      <sz val="10"/>
      <color theme="1"/>
      <name val="Arial"/>
      <family val="2"/>
    </font>
    <font>
      <i/>
      <sz val="10"/>
      <color rgb="FF0000CC"/>
      <name val="Arial"/>
      <family val="2"/>
    </font>
    <font>
      <b/>
      <i/>
      <sz val="10"/>
      <color theme="1"/>
      <name val="Arial"/>
      <family val="2"/>
    </font>
    <font>
      <b/>
      <sz val="10"/>
      <color rgb="FF0000CC"/>
      <name val="Arial"/>
      <family val="2"/>
    </font>
    <font>
      <sz val="10"/>
      <name val="Helv"/>
      <family val="2"/>
    </font>
    <font>
      <vertAlign val="superscript"/>
      <sz val="12"/>
      <name val="Helv"/>
      <family val="2"/>
    </font>
    <font>
      <sz val="8"/>
      <name val="Helv"/>
      <family val="2"/>
    </font>
    <font>
      <sz val="11"/>
      <color theme="1"/>
      <name val="Arial"/>
      <family val="2"/>
    </font>
    <font>
      <sz val="11"/>
      <color rgb="FF0000CC"/>
      <name val="Arial"/>
      <family val="2"/>
    </font>
    <font>
      <b/>
      <i/>
      <sz val="10"/>
      <color rgb="FFFF0000"/>
      <name val="Arial"/>
      <family val="2"/>
    </font>
    <font>
      <i/>
      <sz val="9"/>
      <color theme="1"/>
      <name val="Arial"/>
      <family val="2"/>
    </font>
    <font>
      <sz val="11"/>
      <color rgb="FF000000"/>
      <name val="Calibri"/>
      <family val="2"/>
      <charset val="1"/>
    </font>
    <font>
      <b/>
      <sz val="9"/>
      <color theme="0"/>
      <name val="Arial"/>
      <family val="2"/>
    </font>
    <font>
      <b/>
      <sz val="9"/>
      <color rgb="FF0000FF"/>
      <name val="Arial"/>
      <family val="2"/>
    </font>
    <font>
      <sz val="9"/>
      <color theme="1"/>
      <name val="Arial"/>
      <family val="2"/>
    </font>
    <font>
      <u/>
      <sz val="9"/>
      <color rgb="FF0000FF"/>
      <name val="Arial"/>
      <family val="2"/>
    </font>
    <font>
      <b/>
      <sz val="9"/>
      <color theme="1"/>
      <name val="Arial"/>
      <family val="2"/>
    </font>
    <font>
      <sz val="9"/>
      <color rgb="FF0000FF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u/>
      <sz val="9"/>
      <color theme="1"/>
      <name val="Arial"/>
      <family val="2"/>
    </font>
    <font>
      <u/>
      <sz val="11"/>
      <color theme="10"/>
      <name val="Calibri"/>
      <family val="2"/>
      <scheme val="minor"/>
    </font>
    <font>
      <sz val="9"/>
      <color theme="10"/>
      <name val="Arial"/>
      <family val="2"/>
    </font>
    <font>
      <b/>
      <sz val="9"/>
      <color theme="10"/>
      <name val="Arial"/>
      <family val="2"/>
    </font>
    <font>
      <sz val="9"/>
      <color indexed="81"/>
      <name val="Tahoma"/>
      <family val="2"/>
    </font>
    <font>
      <sz val="11"/>
      <color theme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0EE9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22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rgb="FF000000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170" fontId="10" fillId="0" borderId="1" applyNumberFormat="0" applyFill="0">
      <alignment horizontal="right"/>
    </xf>
    <xf numFmtId="0" fontId="11" fillId="0" borderId="0">
      <alignment horizontal="right"/>
    </xf>
    <xf numFmtId="0" fontId="12" fillId="0" borderId="0">
      <alignment horizontal="left"/>
    </xf>
    <xf numFmtId="0" fontId="17" fillId="0" borderId="0"/>
    <xf numFmtId="0" fontId="27" fillId="0" borderId="0" applyNumberFormat="0" applyFill="0" applyBorder="0" applyAlignment="0" applyProtection="0"/>
  </cellStyleXfs>
  <cellXfs count="279">
    <xf numFmtId="0" fontId="0" fillId="0" borderId="0" xfId="0"/>
    <xf numFmtId="0" fontId="3" fillId="0" borderId="0" xfId="0" applyFont="1"/>
    <xf numFmtId="0" fontId="4" fillId="0" borderId="0" xfId="0" applyFont="1"/>
    <xf numFmtId="164" fontId="4" fillId="0" borderId="0" xfId="1" applyNumberFormat="1" applyFont="1"/>
    <xf numFmtId="164" fontId="5" fillId="0" borderId="0" xfId="1" applyNumberFormat="1" applyFont="1"/>
    <xf numFmtId="164" fontId="3" fillId="0" borderId="0" xfId="1" applyNumberFormat="1" applyFont="1"/>
    <xf numFmtId="0" fontId="6" fillId="0" borderId="0" xfId="0" applyFont="1"/>
    <xf numFmtId="164" fontId="6" fillId="0" borderId="0" xfId="1" applyNumberFormat="1" applyFont="1"/>
    <xf numFmtId="0" fontId="4" fillId="0" borderId="0" xfId="0" applyFont="1" applyAlignment="1">
      <alignment wrapText="1"/>
    </xf>
    <xf numFmtId="165" fontId="3" fillId="0" borderId="0" xfId="0" applyNumberFormat="1" applyFont="1"/>
    <xf numFmtId="166" fontId="3" fillId="0" borderId="0" xfId="0" applyNumberFormat="1" applyFont="1"/>
    <xf numFmtId="167" fontId="6" fillId="0" borderId="0" xfId="2" applyNumberFormat="1" applyFont="1"/>
    <xf numFmtId="167" fontId="7" fillId="2" borderId="0" xfId="2" applyNumberFormat="1" applyFont="1" applyFill="1"/>
    <xf numFmtId="168" fontId="4" fillId="0" borderId="0" xfId="1" applyNumberFormat="1" applyFont="1"/>
    <xf numFmtId="0" fontId="8" fillId="0" borderId="0" xfId="0" applyFont="1"/>
    <xf numFmtId="164" fontId="9" fillId="0" borderId="0" xfId="1" applyNumberFormat="1" applyFont="1"/>
    <xf numFmtId="168" fontId="7" fillId="2" borderId="0" xfId="1" applyNumberFormat="1" applyFont="1" applyFill="1"/>
    <xf numFmtId="169" fontId="6" fillId="0" borderId="0" xfId="1" applyNumberFormat="1" applyFont="1"/>
    <xf numFmtId="164" fontId="5" fillId="2" borderId="0" xfId="1" applyNumberFormat="1" applyFont="1" applyFill="1"/>
    <xf numFmtId="167" fontId="4" fillId="0" borderId="0" xfId="2" applyNumberFormat="1" applyFont="1"/>
    <xf numFmtId="169" fontId="7" fillId="2" borderId="0" xfId="1" applyNumberFormat="1" applyFont="1" applyFill="1"/>
    <xf numFmtId="0" fontId="13" fillId="0" borderId="0" xfId="0" applyFont="1"/>
    <xf numFmtId="0" fontId="14" fillId="0" borderId="0" xfId="0" applyFont="1"/>
    <xf numFmtId="0" fontId="13" fillId="2" borderId="0" xfId="0" applyFont="1" applyFill="1"/>
    <xf numFmtId="0" fontId="13" fillId="2" borderId="0" xfId="0" applyFont="1" applyFill="1" applyAlignment="1">
      <alignment wrapText="1"/>
    </xf>
    <xf numFmtId="0" fontId="15" fillId="0" borderId="0" xfId="0" applyFont="1"/>
    <xf numFmtId="164" fontId="4" fillId="0" borderId="0" xfId="0" applyNumberFormat="1" applyFont="1"/>
    <xf numFmtId="171" fontId="4" fillId="0" borderId="0" xfId="0" applyNumberFormat="1" applyFont="1"/>
    <xf numFmtId="169" fontId="3" fillId="2" borderId="0" xfId="0" applyNumberFormat="1" applyFont="1" applyFill="1"/>
    <xf numFmtId="171" fontId="3" fillId="2" borderId="0" xfId="0" applyNumberFormat="1" applyFont="1" applyFill="1"/>
    <xf numFmtId="167" fontId="3" fillId="0" borderId="0" xfId="0" applyNumberFormat="1" applyFont="1"/>
    <xf numFmtId="0" fontId="16" fillId="0" borderId="0" xfId="0" applyFont="1"/>
    <xf numFmtId="9" fontId="4" fillId="0" borderId="0" xfId="2" applyFont="1"/>
    <xf numFmtId="9" fontId="6" fillId="0" borderId="0" xfId="2" applyFont="1"/>
    <xf numFmtId="0" fontId="4" fillId="0" borderId="2" xfId="0" applyFont="1" applyBorder="1"/>
    <xf numFmtId="164" fontId="4" fillId="0" borderId="2" xfId="1" applyNumberFormat="1" applyFont="1" applyBorder="1"/>
    <xf numFmtId="10" fontId="6" fillId="0" borderId="0" xfId="2" applyNumberFormat="1" applyFont="1"/>
    <xf numFmtId="1" fontId="4" fillId="0" borderId="0" xfId="0" applyNumberFormat="1" applyFont="1"/>
    <xf numFmtId="166" fontId="3" fillId="0" borderId="0" xfId="0" applyNumberFormat="1" applyFont="1" applyAlignment="1">
      <alignment horizontal="center"/>
    </xf>
    <xf numFmtId="10" fontId="4" fillId="0" borderId="0" xfId="2" applyNumberFormat="1" applyFont="1"/>
    <xf numFmtId="164" fontId="7" fillId="2" borderId="0" xfId="1" applyNumberFormat="1" applyFont="1" applyFill="1"/>
    <xf numFmtId="10" fontId="4" fillId="0" borderId="0" xfId="0" applyNumberFormat="1" applyFont="1"/>
    <xf numFmtId="164" fontId="6" fillId="0" borderId="0" xfId="2" applyNumberFormat="1" applyFont="1"/>
    <xf numFmtId="164" fontId="7" fillId="0" borderId="0" xfId="1" applyNumberFormat="1" applyFont="1"/>
    <xf numFmtId="167" fontId="5" fillId="2" borderId="0" xfId="2" applyNumberFormat="1" applyFont="1" applyFill="1"/>
    <xf numFmtId="164" fontId="4" fillId="0" borderId="0" xfId="2" applyNumberFormat="1" applyFont="1"/>
    <xf numFmtId="164" fontId="3" fillId="0" borderId="0" xfId="2" applyNumberFormat="1" applyFont="1"/>
    <xf numFmtId="9" fontId="5" fillId="0" borderId="0" xfId="2" applyFont="1" applyAlignment="1">
      <alignment horizontal="right"/>
    </xf>
    <xf numFmtId="172" fontId="6" fillId="0" borderId="0" xfId="1" applyNumberFormat="1" applyFont="1"/>
    <xf numFmtId="167" fontId="4" fillId="0" borderId="0" xfId="0" applyNumberFormat="1" applyFont="1"/>
    <xf numFmtId="173" fontId="4" fillId="0" borderId="0" xfId="0" applyNumberFormat="1" applyFont="1"/>
    <xf numFmtId="168" fontId="5" fillId="2" borderId="0" xfId="1" applyNumberFormat="1" applyFont="1" applyFill="1"/>
    <xf numFmtId="9" fontId="4" fillId="0" borderId="0" xfId="0" applyNumberFormat="1" applyFont="1"/>
    <xf numFmtId="43" fontId="4" fillId="0" borderId="0" xfId="0" applyNumberFormat="1" applyFont="1"/>
    <xf numFmtId="164" fontId="2" fillId="0" borderId="0" xfId="1" applyNumberFormat="1" applyFont="1"/>
    <xf numFmtId="174" fontId="4" fillId="0" borderId="0" xfId="0" applyNumberFormat="1" applyFont="1"/>
    <xf numFmtId="167" fontId="3" fillId="0" borderId="0" xfId="2" applyNumberFormat="1" applyFont="1"/>
    <xf numFmtId="164" fontId="4" fillId="0" borderId="0" xfId="1" applyNumberFormat="1" applyFont="1" applyAlignment="1"/>
    <xf numFmtId="164" fontId="4" fillId="2" borderId="0" xfId="1" applyNumberFormat="1" applyFont="1" applyFill="1"/>
    <xf numFmtId="171" fontId="3" fillId="0" borderId="0" xfId="0" applyNumberFormat="1" applyFont="1"/>
    <xf numFmtId="167" fontId="6" fillId="2" borderId="0" xfId="2" applyNumberFormat="1" applyFont="1" applyFill="1"/>
    <xf numFmtId="168" fontId="6" fillId="0" borderId="0" xfId="1" applyNumberFormat="1" applyFont="1"/>
    <xf numFmtId="0" fontId="18" fillId="3" borderId="0" xfId="0" applyFont="1" applyFill="1" applyAlignment="1">
      <alignment horizontal="left"/>
    </xf>
    <xf numFmtId="175" fontId="18" fillId="3" borderId="0" xfId="0" applyNumberFormat="1" applyFont="1" applyFill="1" applyAlignment="1">
      <alignment horizontal="center" vertical="center"/>
    </xf>
    <xf numFmtId="175" fontId="18" fillId="3" borderId="3" xfId="0" applyNumberFormat="1" applyFont="1" applyFill="1" applyBorder="1" applyAlignment="1">
      <alignment horizontal="center" vertical="center"/>
    </xf>
    <xf numFmtId="175" fontId="18" fillId="3" borderId="4" xfId="0" applyNumberFormat="1" applyFont="1" applyFill="1" applyBorder="1" applyAlignment="1">
      <alignment horizontal="center" vertical="center"/>
    </xf>
    <xf numFmtId="175" fontId="18" fillId="3" borderId="5" xfId="0" applyNumberFormat="1" applyFont="1" applyFill="1" applyBorder="1" applyAlignment="1">
      <alignment horizontal="center" vertical="center"/>
    </xf>
    <xf numFmtId="176" fontId="18" fillId="3" borderId="0" xfId="0" applyNumberFormat="1" applyFont="1" applyFill="1" applyAlignment="1">
      <alignment horizontal="center" vertical="center"/>
    </xf>
    <xf numFmtId="176" fontId="18" fillId="3" borderId="3" xfId="0" applyNumberFormat="1" applyFont="1" applyFill="1" applyBorder="1" applyAlignment="1">
      <alignment horizontal="center" vertical="center"/>
    </xf>
    <xf numFmtId="176" fontId="18" fillId="3" borderId="5" xfId="0" applyNumberFormat="1" applyFont="1" applyFill="1" applyBorder="1" applyAlignment="1">
      <alignment horizontal="center" vertical="center"/>
    </xf>
    <xf numFmtId="0" fontId="18" fillId="4" borderId="0" xfId="0" applyFont="1" applyFill="1" applyAlignment="1">
      <alignment horizontal="left"/>
    </xf>
    <xf numFmtId="177" fontId="19" fillId="4" borderId="0" xfId="0" applyNumberFormat="1" applyFont="1" applyFill="1" applyAlignment="1">
      <alignment horizontal="center" vertical="center"/>
    </xf>
    <xf numFmtId="177" fontId="19" fillId="4" borderId="3" xfId="0" applyNumberFormat="1" applyFont="1" applyFill="1" applyBorder="1" applyAlignment="1">
      <alignment horizontal="center" vertical="center"/>
    </xf>
    <xf numFmtId="177" fontId="19" fillId="4" borderId="5" xfId="0" applyNumberFormat="1" applyFont="1" applyFill="1" applyBorder="1" applyAlignment="1">
      <alignment horizontal="center" vertical="center"/>
    </xf>
    <xf numFmtId="0" fontId="20" fillId="0" borderId="0" xfId="0" applyFont="1"/>
    <xf numFmtId="177" fontId="21" fillId="0" borderId="0" xfId="0" applyNumberFormat="1" applyFont="1" applyAlignment="1">
      <alignment horizontal="left" vertical="center"/>
    </xf>
    <xf numFmtId="177" fontId="21" fillId="0" borderId="3" xfId="0" applyNumberFormat="1" applyFont="1" applyBorder="1" applyAlignment="1">
      <alignment horizontal="left" vertical="center"/>
    </xf>
    <xf numFmtId="177" fontId="21" fillId="0" borderId="5" xfId="0" applyNumberFormat="1" applyFont="1" applyBorder="1" applyAlignment="1">
      <alignment horizontal="center" vertical="center"/>
    </xf>
    <xf numFmtId="177" fontId="21" fillId="0" borderId="0" xfId="0" applyNumberFormat="1" applyFont="1" applyAlignment="1">
      <alignment horizontal="center" vertical="center"/>
    </xf>
    <xf numFmtId="177" fontId="21" fillId="0" borderId="3" xfId="0" applyNumberFormat="1" applyFont="1" applyBorder="1" applyAlignment="1">
      <alignment horizontal="center" vertical="center"/>
    </xf>
    <xf numFmtId="0" fontId="20" fillId="0" borderId="0" xfId="0" applyFont="1" applyAlignment="1">
      <alignment horizontal="left"/>
    </xf>
    <xf numFmtId="177" fontId="20" fillId="0" borderId="0" xfId="0" applyNumberFormat="1" applyFont="1" applyAlignment="1">
      <alignment horizontal="center" vertical="center"/>
    </xf>
    <xf numFmtId="177" fontId="20" fillId="0" borderId="3" xfId="0" applyNumberFormat="1" applyFont="1" applyBorder="1" applyAlignment="1">
      <alignment horizontal="center" vertical="center"/>
    </xf>
    <xf numFmtId="177" fontId="20" fillId="0" borderId="5" xfId="0" applyNumberFormat="1" applyFont="1" applyBorder="1" applyAlignment="1">
      <alignment horizontal="center" vertical="center"/>
    </xf>
    <xf numFmtId="177" fontId="22" fillId="4" borderId="0" xfId="0" applyNumberFormat="1" applyFont="1" applyFill="1" applyAlignment="1">
      <alignment horizontal="center" vertical="center"/>
    </xf>
    <xf numFmtId="177" fontId="22" fillId="4" borderId="3" xfId="0" applyNumberFormat="1" applyFont="1" applyFill="1" applyBorder="1" applyAlignment="1">
      <alignment horizontal="center" vertical="center"/>
    </xf>
    <xf numFmtId="177" fontId="22" fillId="4" borderId="5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left"/>
    </xf>
    <xf numFmtId="0" fontId="20" fillId="0" borderId="0" xfId="0" applyFont="1" applyAlignment="1">
      <alignment horizontal="left" indent="1"/>
    </xf>
    <xf numFmtId="168" fontId="23" fillId="0" borderId="3" xfId="0" applyNumberFormat="1" applyFont="1" applyBorder="1"/>
    <xf numFmtId="168" fontId="23" fillId="0" borderId="0" xfId="0" applyNumberFormat="1" applyFont="1"/>
    <xf numFmtId="0" fontId="0" fillId="0" borderId="3" xfId="0" applyBorder="1"/>
    <xf numFmtId="167" fontId="23" fillId="0" borderId="3" xfId="0" applyNumberFormat="1" applyFont="1" applyBorder="1"/>
    <xf numFmtId="167" fontId="23" fillId="0" borderId="0" xfId="0" applyNumberFormat="1" applyFont="1"/>
    <xf numFmtId="178" fontId="23" fillId="0" borderId="3" xfId="0" applyNumberFormat="1" applyFont="1" applyBorder="1"/>
    <xf numFmtId="178" fontId="23" fillId="0" borderId="0" xfId="0" applyNumberFormat="1" applyFont="1"/>
    <xf numFmtId="0" fontId="22" fillId="0" borderId="0" xfId="0" applyFont="1"/>
    <xf numFmtId="177" fontId="22" fillId="0" borderId="0" xfId="0" applyNumberFormat="1" applyFont="1" applyAlignment="1">
      <alignment horizontal="center" vertical="center"/>
    </xf>
    <xf numFmtId="177" fontId="22" fillId="0" borderId="3" xfId="0" applyNumberFormat="1" applyFont="1" applyBorder="1" applyAlignment="1">
      <alignment horizontal="center" vertical="center"/>
    </xf>
    <xf numFmtId="177" fontId="22" fillId="0" borderId="5" xfId="0" applyNumberFormat="1" applyFont="1" applyBorder="1" applyAlignment="1">
      <alignment horizontal="center" vertical="center"/>
    </xf>
    <xf numFmtId="0" fontId="20" fillId="0" borderId="0" xfId="0" applyFont="1" applyAlignment="1">
      <alignment horizontal="left" indent="3"/>
    </xf>
    <xf numFmtId="0" fontId="22" fillId="0" borderId="4" xfId="0" applyFont="1" applyBorder="1"/>
    <xf numFmtId="177" fontId="22" fillId="0" borderId="4" xfId="0" applyNumberFormat="1" applyFont="1" applyBorder="1" applyAlignment="1">
      <alignment horizontal="center" vertical="center"/>
    </xf>
    <xf numFmtId="177" fontId="22" fillId="0" borderId="6" xfId="0" applyNumberFormat="1" applyFont="1" applyBorder="1" applyAlignment="1">
      <alignment horizontal="center" vertical="center"/>
    </xf>
    <xf numFmtId="177" fontId="20" fillId="0" borderId="4" xfId="0" applyNumberFormat="1" applyFont="1" applyBorder="1" applyAlignment="1">
      <alignment horizontal="center" vertical="center"/>
    </xf>
    <xf numFmtId="177" fontId="20" fillId="0" borderId="6" xfId="0" applyNumberFormat="1" applyFont="1" applyBorder="1" applyAlignment="1">
      <alignment horizontal="center" vertical="center"/>
    </xf>
    <xf numFmtId="178" fontId="24" fillId="0" borderId="6" xfId="0" applyNumberFormat="1" applyFont="1" applyBorder="1"/>
    <xf numFmtId="178" fontId="19" fillId="0" borderId="4" xfId="0" applyNumberFormat="1" applyFont="1" applyBorder="1"/>
    <xf numFmtId="177" fontId="22" fillId="0" borderId="7" xfId="0" applyNumberFormat="1" applyFont="1" applyBorder="1" applyAlignment="1">
      <alignment horizontal="center" vertical="center"/>
    </xf>
    <xf numFmtId="177" fontId="20" fillId="0" borderId="7" xfId="0" applyNumberFormat="1" applyFont="1" applyBorder="1" applyAlignment="1">
      <alignment horizontal="center" vertical="center"/>
    </xf>
    <xf numFmtId="167" fontId="24" fillId="0" borderId="6" xfId="0" applyNumberFormat="1" applyFont="1" applyBorder="1"/>
    <xf numFmtId="167" fontId="19" fillId="0" borderId="4" xfId="0" applyNumberFormat="1" applyFont="1" applyBorder="1"/>
    <xf numFmtId="167" fontId="19" fillId="0" borderId="6" xfId="0" applyNumberFormat="1" applyFont="1" applyBorder="1"/>
    <xf numFmtId="167" fontId="24" fillId="0" borderId="4" xfId="0" applyNumberFormat="1" applyFont="1" applyBorder="1"/>
    <xf numFmtId="0" fontId="22" fillId="0" borderId="0" xfId="0" applyFont="1" applyAlignment="1">
      <alignment horizontal="left" indent="1"/>
    </xf>
    <xf numFmtId="0" fontId="20" fillId="0" borderId="0" xfId="0" applyFont="1" applyAlignment="1">
      <alignment horizontal="left" indent="2"/>
    </xf>
    <xf numFmtId="0" fontId="22" fillId="0" borderId="4" xfId="0" applyFont="1" applyBorder="1" applyAlignment="1">
      <alignment horizontal="left" indent="1"/>
    </xf>
    <xf numFmtId="178" fontId="19" fillId="0" borderId="6" xfId="0" applyNumberFormat="1" applyFont="1" applyBorder="1"/>
    <xf numFmtId="178" fontId="24" fillId="0" borderId="4" xfId="0" applyNumberFormat="1" applyFont="1" applyBorder="1"/>
    <xf numFmtId="177" fontId="23" fillId="0" borderId="3" xfId="0" applyNumberFormat="1" applyFont="1" applyBorder="1"/>
    <xf numFmtId="0" fontId="25" fillId="0" borderId="0" xfId="0" applyFont="1" applyAlignment="1">
      <alignment horizontal="left" indent="1"/>
    </xf>
    <xf numFmtId="0" fontId="25" fillId="0" borderId="0" xfId="0" applyFont="1"/>
    <xf numFmtId="0" fontId="24" fillId="0" borderId="0" xfId="0" applyFont="1"/>
    <xf numFmtId="177" fontId="23" fillId="0" borderId="3" xfId="0" applyNumberFormat="1" applyFont="1" applyBorder="1" applyAlignment="1">
      <alignment horizontal="center" vertical="center"/>
    </xf>
    <xf numFmtId="168" fontId="23" fillId="0" borderId="5" xfId="0" applyNumberFormat="1" applyFont="1" applyBorder="1"/>
    <xf numFmtId="0" fontId="22" fillId="0" borderId="4" xfId="0" applyFont="1" applyBorder="1" applyAlignment="1">
      <alignment horizontal="left"/>
    </xf>
    <xf numFmtId="168" fontId="19" fillId="0" borderId="4" xfId="0" applyNumberFormat="1" applyFont="1" applyBorder="1"/>
    <xf numFmtId="177" fontId="24" fillId="0" borderId="4" xfId="0" applyNumberFormat="1" applyFont="1" applyBorder="1" applyAlignment="1">
      <alignment horizontal="center" vertical="center"/>
    </xf>
    <xf numFmtId="177" fontId="19" fillId="0" borderId="6" xfId="0" applyNumberFormat="1" applyFont="1" applyBorder="1" applyAlignment="1">
      <alignment horizontal="center" vertical="center"/>
    </xf>
    <xf numFmtId="177" fontId="24" fillId="0" borderId="6" xfId="0" applyNumberFormat="1" applyFont="1" applyBorder="1" applyAlignment="1">
      <alignment horizontal="center" vertical="center"/>
    </xf>
    <xf numFmtId="168" fontId="19" fillId="0" borderId="7" xfId="0" applyNumberFormat="1" applyFont="1" applyBorder="1"/>
    <xf numFmtId="177" fontId="24" fillId="0" borderId="7" xfId="0" applyNumberFormat="1" applyFont="1" applyBorder="1" applyAlignment="1">
      <alignment horizontal="center" vertical="center"/>
    </xf>
    <xf numFmtId="177" fontId="24" fillId="0" borderId="7" xfId="0" applyNumberFormat="1" applyFont="1" applyBorder="1"/>
    <xf numFmtId="0" fontId="25" fillId="0" borderId="0" xfId="0" applyFont="1" applyAlignment="1">
      <alignment horizontal="left"/>
    </xf>
    <xf numFmtId="177" fontId="23" fillId="0" borderId="5" xfId="0" applyNumberFormat="1" applyFont="1" applyBorder="1" applyAlignment="1">
      <alignment horizontal="center" vertical="center"/>
    </xf>
    <xf numFmtId="177" fontId="20" fillId="0" borderId="5" xfId="0" applyNumberFormat="1" applyFont="1" applyBorder="1"/>
    <xf numFmtId="167" fontId="23" fillId="0" borderId="5" xfId="0" applyNumberFormat="1" applyFont="1" applyBorder="1"/>
    <xf numFmtId="177" fontId="20" fillId="0" borderId="8" xfId="0" applyNumberFormat="1" applyFont="1" applyBorder="1"/>
    <xf numFmtId="177" fontId="20" fillId="0" borderId="4" xfId="0" applyNumberFormat="1" applyFont="1" applyBorder="1"/>
    <xf numFmtId="177" fontId="20" fillId="0" borderId="6" xfId="0" applyNumberFormat="1" applyFont="1" applyBorder="1"/>
    <xf numFmtId="177" fontId="26" fillId="0" borderId="0" xfId="0" applyNumberFormat="1" applyFont="1" applyAlignment="1">
      <alignment horizontal="center" vertical="center"/>
    </xf>
    <xf numFmtId="177" fontId="26" fillId="0" borderId="3" xfId="0" applyNumberFormat="1" applyFont="1" applyBorder="1" applyAlignment="1">
      <alignment horizontal="center" vertical="center"/>
    </xf>
    <xf numFmtId="177" fontId="26" fillId="0" borderId="5" xfId="0" applyNumberFormat="1" applyFont="1" applyBorder="1" applyAlignment="1">
      <alignment horizontal="center" vertical="center"/>
    </xf>
    <xf numFmtId="168" fontId="19" fillId="0" borderId="6" xfId="0" applyNumberFormat="1" applyFont="1" applyBorder="1"/>
    <xf numFmtId="0" fontId="22" fillId="0" borderId="9" xfId="0" applyFont="1" applyBorder="1"/>
    <xf numFmtId="168" fontId="19" fillId="0" borderId="9" xfId="0" applyNumberFormat="1" applyFont="1" applyBorder="1"/>
    <xf numFmtId="177" fontId="24" fillId="0" borderId="10" xfId="0" applyNumberFormat="1" applyFont="1" applyBorder="1" applyAlignment="1">
      <alignment horizontal="center" vertical="center"/>
    </xf>
    <xf numFmtId="177" fontId="24" fillId="0" borderId="9" xfId="0" applyNumberFormat="1" applyFont="1" applyBorder="1" applyAlignment="1">
      <alignment horizontal="center" vertical="center"/>
    </xf>
    <xf numFmtId="168" fontId="19" fillId="0" borderId="10" xfId="0" applyNumberFormat="1" applyFont="1" applyBorder="1"/>
    <xf numFmtId="177" fontId="24" fillId="0" borderId="11" xfId="0" applyNumberFormat="1" applyFont="1" applyBorder="1"/>
    <xf numFmtId="168" fontId="19" fillId="0" borderId="11" xfId="0" applyNumberFormat="1" applyFont="1" applyBorder="1"/>
    <xf numFmtId="177" fontId="24" fillId="0" borderId="11" xfId="0" applyNumberFormat="1" applyFont="1" applyBorder="1" applyAlignment="1">
      <alignment horizontal="center" vertical="center"/>
    </xf>
    <xf numFmtId="178" fontId="23" fillId="0" borderId="5" xfId="0" applyNumberFormat="1" applyFont="1" applyBorder="1"/>
    <xf numFmtId="167" fontId="24" fillId="0" borderId="7" xfId="0" applyNumberFormat="1" applyFont="1" applyBorder="1"/>
    <xf numFmtId="167" fontId="19" fillId="0" borderId="7" xfId="0" applyNumberFormat="1" applyFont="1" applyBorder="1"/>
    <xf numFmtId="0" fontId="22" fillId="0" borderId="0" xfId="0" applyFont="1" applyAlignment="1">
      <alignment horizontal="left" indent="2"/>
    </xf>
    <xf numFmtId="0" fontId="22" fillId="0" borderId="4" xfId="0" applyFont="1" applyBorder="1" applyAlignment="1">
      <alignment horizontal="left" indent="2"/>
    </xf>
    <xf numFmtId="177" fontId="22" fillId="0" borderId="11" xfId="0" applyNumberFormat="1" applyFont="1" applyBorder="1" applyAlignment="1">
      <alignment horizontal="center" vertical="center"/>
    </xf>
    <xf numFmtId="177" fontId="19" fillId="0" borderId="7" xfId="0" applyNumberFormat="1" applyFont="1" applyBorder="1" applyAlignment="1">
      <alignment horizontal="center" vertical="center"/>
    </xf>
    <xf numFmtId="177" fontId="20" fillId="4" borderId="0" xfId="0" applyNumberFormat="1" applyFont="1" applyFill="1" applyAlignment="1">
      <alignment horizontal="center" vertical="center"/>
    </xf>
    <xf numFmtId="177" fontId="20" fillId="4" borderId="3" xfId="0" applyNumberFormat="1" applyFont="1" applyFill="1" applyBorder="1" applyAlignment="1">
      <alignment horizontal="center" vertical="center"/>
    </xf>
    <xf numFmtId="177" fontId="20" fillId="4" borderId="5" xfId="0" applyNumberFormat="1" applyFont="1" applyFill="1" applyBorder="1" applyAlignment="1">
      <alignment horizontal="center" vertical="center"/>
    </xf>
    <xf numFmtId="177" fontId="24" fillId="0" borderId="6" xfId="0" applyNumberFormat="1" applyFont="1" applyBorder="1"/>
    <xf numFmtId="177" fontId="24" fillId="0" borderId="4" xfId="0" applyNumberFormat="1" applyFont="1" applyBorder="1"/>
    <xf numFmtId="177" fontId="22" fillId="0" borderId="11" xfId="0" applyNumberFormat="1" applyFont="1" applyBorder="1"/>
    <xf numFmtId="178" fontId="24" fillId="0" borderId="7" xfId="0" applyNumberFormat="1" applyFont="1" applyBorder="1"/>
    <xf numFmtId="177" fontId="23" fillId="0" borderId="0" xfId="0" applyNumberFormat="1" applyFont="1"/>
    <xf numFmtId="177" fontId="25" fillId="0" borderId="3" xfId="0" applyNumberFormat="1" applyFont="1" applyBorder="1" applyAlignment="1">
      <alignment horizontal="center" vertical="center"/>
    </xf>
    <xf numFmtId="167" fontId="19" fillId="0" borderId="0" xfId="0" applyNumberFormat="1" applyFont="1"/>
    <xf numFmtId="167" fontId="19" fillId="0" borderId="5" xfId="0" applyNumberFormat="1" applyFont="1" applyBorder="1"/>
    <xf numFmtId="177" fontId="23" fillId="0" borderId="0" xfId="0" applyNumberFormat="1" applyFont="1" applyAlignment="1">
      <alignment horizontal="center" vertical="center"/>
    </xf>
    <xf numFmtId="177" fontId="22" fillId="0" borderId="0" xfId="0" applyNumberFormat="1" applyFont="1" applyAlignment="1">
      <alignment horizontal="center"/>
    </xf>
    <xf numFmtId="177" fontId="22" fillId="0" borderId="3" xfId="0" applyNumberFormat="1" applyFont="1" applyBorder="1" applyAlignment="1">
      <alignment horizontal="center"/>
    </xf>
    <xf numFmtId="177" fontId="22" fillId="0" borderId="5" xfId="0" applyNumberFormat="1" applyFont="1" applyBorder="1" applyAlignment="1">
      <alignment horizontal="center"/>
    </xf>
    <xf numFmtId="0" fontId="20" fillId="0" borderId="0" xfId="0" applyFont="1" applyAlignment="1">
      <alignment horizontal="left" indent="4"/>
    </xf>
    <xf numFmtId="177" fontId="22" fillId="0" borderId="4" xfId="0" applyNumberFormat="1" applyFont="1" applyBorder="1"/>
    <xf numFmtId="177" fontId="22" fillId="0" borderId="6" xfId="0" applyNumberFormat="1" applyFont="1" applyBorder="1"/>
    <xf numFmtId="177" fontId="20" fillId="0" borderId="7" xfId="0" applyNumberFormat="1" applyFont="1" applyBorder="1"/>
    <xf numFmtId="177" fontId="22" fillId="0" borderId="7" xfId="0" applyNumberFormat="1" applyFont="1" applyBorder="1"/>
    <xf numFmtId="178" fontId="19" fillId="0" borderId="7" xfId="0" applyNumberFormat="1" applyFont="1" applyBorder="1"/>
    <xf numFmtId="0" fontId="20" fillId="0" borderId="4" xfId="0" applyFont="1" applyBorder="1"/>
    <xf numFmtId="0" fontId="20" fillId="0" borderId="4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1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0" fillId="0" borderId="0" xfId="0" applyFont="1" applyAlignment="1">
      <alignment horizontal="center" indent="1"/>
    </xf>
    <xf numFmtId="0" fontId="22" fillId="0" borderId="0" xfId="0" applyFont="1" applyAlignment="1">
      <alignment horizontal="center" indent="1"/>
    </xf>
    <xf numFmtId="0" fontId="20" fillId="0" borderId="0" xfId="0" applyFont="1" applyAlignment="1">
      <alignment horizontal="center" indent="2"/>
    </xf>
    <xf numFmtId="0" fontId="20" fillId="0" borderId="0" xfId="0" applyFont="1" applyAlignment="1">
      <alignment horizontal="center" indent="4"/>
    </xf>
    <xf numFmtId="0" fontId="21" fillId="0" borderId="4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horizontal="center" indent="3"/>
    </xf>
    <xf numFmtId="0" fontId="18" fillId="4" borderId="0" xfId="0" applyFont="1" applyFill="1" applyAlignment="1">
      <alignment horizontal="center"/>
    </xf>
    <xf numFmtId="0" fontId="21" fillId="0" borderId="9" xfId="0" applyFont="1" applyBorder="1" applyAlignment="1">
      <alignment horizontal="center"/>
    </xf>
    <xf numFmtId="0" fontId="20" fillId="0" borderId="9" xfId="0" applyFont="1" applyBorder="1" applyAlignment="1">
      <alignment horizontal="center"/>
    </xf>
    <xf numFmtId="0" fontId="21" fillId="0" borderId="9" xfId="0" applyFont="1" applyBorder="1" applyAlignment="1">
      <alignment horizontal="center" vertical="center"/>
    </xf>
    <xf numFmtId="0" fontId="20" fillId="0" borderId="9" xfId="0" applyFont="1" applyBorder="1" applyAlignment="1">
      <alignment horizontal="center" vertical="center"/>
    </xf>
    <xf numFmtId="0" fontId="22" fillId="0" borderId="0" xfId="0" applyFont="1" applyAlignment="1">
      <alignment horizontal="center" indent="2"/>
    </xf>
    <xf numFmtId="0" fontId="25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18" fillId="3" borderId="0" xfId="0" applyFont="1" applyFill="1" applyAlignment="1">
      <alignment horizontal="center"/>
    </xf>
    <xf numFmtId="167" fontId="20" fillId="0" borderId="0" xfId="2" applyNumberFormat="1" applyFont="1" applyAlignment="1">
      <alignment horizontal="center" vertical="center"/>
    </xf>
    <xf numFmtId="167" fontId="5" fillId="0" borderId="0" xfId="2" applyNumberFormat="1" applyFont="1"/>
    <xf numFmtId="168" fontId="28" fillId="6" borderId="5" xfId="9" applyNumberFormat="1" applyFont="1" applyFill="1" applyBorder="1"/>
    <xf numFmtId="177" fontId="29" fillId="6" borderId="7" xfId="9" applyNumberFormat="1" applyFont="1" applyFill="1" applyBorder="1"/>
    <xf numFmtId="177" fontId="29" fillId="6" borderId="7" xfId="9" applyNumberFormat="1" applyFont="1" applyFill="1" applyBorder="1" applyAlignment="1">
      <alignment horizontal="center" vertical="center"/>
    </xf>
    <xf numFmtId="167" fontId="28" fillId="6" borderId="5" xfId="9" applyNumberFormat="1" applyFont="1" applyFill="1" applyBorder="1"/>
    <xf numFmtId="168" fontId="29" fillId="6" borderId="7" xfId="9" applyNumberFormat="1" applyFont="1" applyFill="1" applyBorder="1"/>
    <xf numFmtId="177" fontId="28" fillId="6" borderId="5" xfId="9" applyNumberFormat="1" applyFont="1" applyFill="1" applyBorder="1" applyAlignment="1">
      <alignment horizontal="center" vertical="center"/>
    </xf>
    <xf numFmtId="168" fontId="28" fillId="6" borderId="5" xfId="9" applyNumberFormat="1" applyFont="1" applyFill="1" applyBorder="1" applyAlignment="1">
      <alignment horizontal="center" vertical="center"/>
    </xf>
    <xf numFmtId="177" fontId="29" fillId="6" borderId="11" xfId="9" applyNumberFormat="1" applyFont="1" applyFill="1" applyBorder="1" applyAlignment="1">
      <alignment horizontal="center" vertical="center"/>
    </xf>
    <xf numFmtId="178" fontId="28" fillId="6" borderId="5" xfId="9" applyNumberFormat="1" applyFont="1" applyFill="1" applyBorder="1"/>
    <xf numFmtId="167" fontId="28" fillId="6" borderId="5" xfId="9" applyNumberFormat="1" applyFont="1" applyFill="1" applyBorder="1" applyAlignment="1">
      <alignment horizontal="center" vertical="center"/>
    </xf>
    <xf numFmtId="167" fontId="29" fillId="6" borderId="7" xfId="9" applyNumberFormat="1" applyFont="1" applyFill="1" applyBorder="1"/>
    <xf numFmtId="178" fontId="29" fillId="6" borderId="7" xfId="9" applyNumberFormat="1" applyFont="1" applyFill="1" applyBorder="1"/>
    <xf numFmtId="168" fontId="29" fillId="6" borderId="11" xfId="9" applyNumberFormat="1" applyFont="1" applyFill="1" applyBorder="1"/>
    <xf numFmtId="168" fontId="29" fillId="6" borderId="7" xfId="9" applyNumberFormat="1" applyFont="1" applyFill="1" applyBorder="1" applyAlignment="1">
      <alignment horizontal="center" vertical="center"/>
    </xf>
    <xf numFmtId="164" fontId="6" fillId="5" borderId="0" xfId="1" applyNumberFormat="1" applyFont="1" applyFill="1"/>
    <xf numFmtId="9" fontId="4" fillId="0" borderId="0" xfId="2" applyFont="1" applyAlignme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175" fontId="18" fillId="3" borderId="0" xfId="0" applyNumberFormat="1" applyFont="1" applyFill="1" applyBorder="1" applyAlignment="1">
      <alignment horizontal="center" vertical="center"/>
    </xf>
    <xf numFmtId="176" fontId="18" fillId="3" borderId="0" xfId="0" applyNumberFormat="1" applyFont="1" applyFill="1" applyBorder="1" applyAlignment="1">
      <alignment horizontal="center" vertical="center"/>
    </xf>
    <xf numFmtId="177" fontId="19" fillId="4" borderId="0" xfId="0" applyNumberFormat="1" applyFont="1" applyFill="1" applyBorder="1" applyAlignment="1">
      <alignment horizontal="center" vertical="center"/>
    </xf>
    <xf numFmtId="177" fontId="21" fillId="0" borderId="0" xfId="0" applyNumberFormat="1" applyFont="1" applyBorder="1" applyAlignment="1">
      <alignment horizontal="left" vertical="center"/>
    </xf>
    <xf numFmtId="177" fontId="21" fillId="0" borderId="0" xfId="0" applyNumberFormat="1" applyFont="1" applyBorder="1" applyAlignment="1">
      <alignment horizontal="center" vertical="center"/>
    </xf>
    <xf numFmtId="177" fontId="20" fillId="0" borderId="0" xfId="0" applyNumberFormat="1" applyFont="1" applyBorder="1" applyAlignment="1">
      <alignment horizontal="center" vertical="center"/>
    </xf>
    <xf numFmtId="177" fontId="22" fillId="4" borderId="0" xfId="0" applyNumberFormat="1" applyFont="1" applyFill="1" applyBorder="1" applyAlignment="1">
      <alignment horizontal="center" vertical="center"/>
    </xf>
    <xf numFmtId="0" fontId="0" fillId="0" borderId="0" xfId="0" applyBorder="1"/>
    <xf numFmtId="177" fontId="22" fillId="0" borderId="0" xfId="0" applyNumberFormat="1" applyFont="1" applyBorder="1" applyAlignment="1">
      <alignment horizontal="center" vertical="center"/>
    </xf>
    <xf numFmtId="168" fontId="23" fillId="0" borderId="0" xfId="0" applyNumberFormat="1" applyFont="1" applyBorder="1"/>
    <xf numFmtId="167" fontId="23" fillId="0" borderId="0" xfId="0" applyNumberFormat="1" applyFont="1" applyBorder="1"/>
    <xf numFmtId="178" fontId="23" fillId="0" borderId="0" xfId="0" applyNumberFormat="1" applyFont="1" applyBorder="1"/>
    <xf numFmtId="178" fontId="24" fillId="0" borderId="0" xfId="0" applyNumberFormat="1" applyFont="1" applyBorder="1"/>
    <xf numFmtId="167" fontId="19" fillId="0" borderId="0" xfId="0" applyNumberFormat="1" applyFont="1" applyBorder="1"/>
    <xf numFmtId="167" fontId="24" fillId="0" borderId="0" xfId="0" applyNumberFormat="1" applyFont="1" applyBorder="1"/>
    <xf numFmtId="177" fontId="24" fillId="0" borderId="0" xfId="0" applyNumberFormat="1" applyFont="1" applyBorder="1" applyAlignment="1">
      <alignment horizontal="center" vertical="center"/>
    </xf>
    <xf numFmtId="177" fontId="20" fillId="0" borderId="0" xfId="0" applyNumberFormat="1" applyFont="1" applyBorder="1"/>
    <xf numFmtId="177" fontId="26" fillId="0" borderId="0" xfId="0" applyNumberFormat="1" applyFont="1" applyBorder="1" applyAlignment="1">
      <alignment horizontal="center" vertical="center"/>
    </xf>
    <xf numFmtId="168" fontId="19" fillId="0" borderId="0" xfId="0" applyNumberFormat="1" applyFont="1" applyBorder="1"/>
    <xf numFmtId="177" fontId="20" fillId="4" borderId="0" xfId="0" applyNumberFormat="1" applyFont="1" applyFill="1" applyBorder="1" applyAlignment="1">
      <alignment horizontal="center" vertical="center"/>
    </xf>
    <xf numFmtId="177" fontId="24" fillId="0" borderId="0" xfId="0" applyNumberFormat="1" applyFont="1" applyBorder="1"/>
    <xf numFmtId="177" fontId="22" fillId="0" borderId="0" xfId="0" applyNumberFormat="1" applyFont="1" applyBorder="1" applyAlignment="1">
      <alignment horizontal="center"/>
    </xf>
    <xf numFmtId="177" fontId="22" fillId="0" borderId="0" xfId="0" applyNumberFormat="1" applyFont="1" applyBorder="1"/>
    <xf numFmtId="0" fontId="31" fillId="6" borderId="3" xfId="9" applyNumberFormat="1" applyFont="1" applyFill="1" applyBorder="1"/>
    <xf numFmtId="177" fontId="29" fillId="6" borderId="6" xfId="9" applyNumberFormat="1" applyFont="1" applyFill="1" applyBorder="1" applyAlignment="1">
      <alignment horizontal="center" vertical="center"/>
    </xf>
    <xf numFmtId="168" fontId="28" fillId="6" borderId="3" xfId="9" applyNumberFormat="1" applyFont="1" applyFill="1" applyBorder="1"/>
    <xf numFmtId="167" fontId="28" fillId="6" borderId="3" xfId="9" applyNumberFormat="1" applyFont="1" applyFill="1" applyBorder="1"/>
    <xf numFmtId="167" fontId="29" fillId="6" borderId="6" xfId="9" applyNumberFormat="1" applyFont="1" applyFill="1" applyBorder="1"/>
    <xf numFmtId="177" fontId="28" fillId="6" borderId="3" xfId="9" applyNumberFormat="1" applyFont="1" applyFill="1" applyBorder="1" applyAlignment="1">
      <alignment horizontal="center" vertical="center"/>
    </xf>
    <xf numFmtId="177" fontId="29" fillId="6" borderId="10" xfId="9" applyNumberFormat="1" applyFont="1" applyFill="1" applyBorder="1" applyAlignment="1">
      <alignment horizontal="center" vertical="center"/>
    </xf>
    <xf numFmtId="178" fontId="28" fillId="6" borderId="3" xfId="9" applyNumberFormat="1" applyFont="1" applyFill="1" applyBorder="1"/>
    <xf numFmtId="167" fontId="28" fillId="6" borderId="3" xfId="9" applyNumberFormat="1" applyFont="1" applyFill="1" applyBorder="1" applyAlignment="1">
      <alignment horizontal="center" vertical="center"/>
    </xf>
    <xf numFmtId="168" fontId="29" fillId="6" borderId="10" xfId="9" applyNumberFormat="1" applyFont="1" applyFill="1" applyBorder="1"/>
    <xf numFmtId="177" fontId="29" fillId="6" borderId="6" xfId="9" applyNumberFormat="1" applyFont="1" applyFill="1" applyBorder="1"/>
    <xf numFmtId="178" fontId="29" fillId="6" borderId="6" xfId="9" applyNumberFormat="1" applyFont="1" applyFill="1" applyBorder="1"/>
    <xf numFmtId="168" fontId="29" fillId="6" borderId="6" xfId="9" applyNumberFormat="1" applyFont="1" applyFill="1" applyBorder="1"/>
    <xf numFmtId="168" fontId="29" fillId="6" borderId="6" xfId="9" applyNumberFormat="1" applyFont="1" applyFill="1" applyBorder="1" applyAlignment="1">
      <alignment horizontal="center" vertical="center"/>
    </xf>
    <xf numFmtId="168" fontId="28" fillId="6" borderId="3" xfId="9" applyNumberFormat="1" applyFont="1" applyFill="1" applyBorder="1" applyAlignment="1">
      <alignment horizontal="center" vertical="center"/>
    </xf>
    <xf numFmtId="0" fontId="31" fillId="6" borderId="0" xfId="9" applyNumberFormat="1" applyFont="1" applyFill="1" applyBorder="1"/>
    <xf numFmtId="177" fontId="29" fillId="6" borderId="0" xfId="9" applyNumberFormat="1" applyFont="1" applyFill="1" applyBorder="1" applyAlignment="1">
      <alignment horizontal="center" vertical="center"/>
    </xf>
    <xf numFmtId="168" fontId="28" fillId="6" borderId="0" xfId="9" applyNumberFormat="1" applyFont="1" applyFill="1" applyBorder="1"/>
    <xf numFmtId="167" fontId="28" fillId="6" borderId="0" xfId="9" applyNumberFormat="1" applyFont="1" applyFill="1" applyBorder="1"/>
    <xf numFmtId="167" fontId="29" fillId="6" borderId="0" xfId="9" applyNumberFormat="1" applyFont="1" applyFill="1" applyBorder="1"/>
    <xf numFmtId="177" fontId="28" fillId="6" borderId="0" xfId="9" applyNumberFormat="1" applyFont="1" applyFill="1" applyBorder="1" applyAlignment="1">
      <alignment horizontal="center" vertical="center"/>
    </xf>
    <xf numFmtId="178" fontId="28" fillId="6" borderId="0" xfId="9" applyNumberFormat="1" applyFont="1" applyFill="1" applyBorder="1"/>
    <xf numFmtId="167" fontId="28" fillId="6" borderId="0" xfId="9" applyNumberFormat="1" applyFont="1" applyFill="1" applyBorder="1" applyAlignment="1">
      <alignment horizontal="center" vertical="center"/>
    </xf>
    <xf numFmtId="168" fontId="29" fillId="6" borderId="0" xfId="9" applyNumberFormat="1" applyFont="1" applyFill="1" applyBorder="1"/>
    <xf numFmtId="177" fontId="29" fillId="6" borderId="0" xfId="9" applyNumberFormat="1" applyFont="1" applyFill="1" applyBorder="1"/>
    <xf numFmtId="178" fontId="29" fillId="6" borderId="0" xfId="9" applyNumberFormat="1" applyFont="1" applyFill="1" applyBorder="1"/>
    <xf numFmtId="168" fontId="29" fillId="6" borderId="0" xfId="9" applyNumberFormat="1" applyFont="1" applyFill="1" applyBorder="1" applyAlignment="1">
      <alignment horizontal="center" vertical="center"/>
    </xf>
    <xf numFmtId="168" fontId="28" fillId="6" borderId="0" xfId="9" applyNumberFormat="1" applyFont="1" applyFill="1" applyBorder="1" applyAlignment="1">
      <alignment horizontal="center" vertical="center"/>
    </xf>
    <xf numFmtId="178" fontId="28" fillId="6" borderId="0" xfId="9" applyNumberFormat="1" applyFont="1" applyFill="1" applyBorder="1" applyAlignment="1">
      <alignment horizontal="center" vertical="center"/>
    </xf>
    <xf numFmtId="168" fontId="27" fillId="6" borderId="5" xfId="9" applyNumberFormat="1" applyFont="1" applyFill="1" applyBorder="1" applyAlignment="1">
      <alignment horizontal="center" vertical="center"/>
    </xf>
    <xf numFmtId="167" fontId="6" fillId="5" borderId="0" xfId="2" applyNumberFormat="1" applyFont="1" applyFill="1"/>
  </cellXfs>
  <cellStyles count="10">
    <cellStyle name="Comma" xfId="1" builtinId="3"/>
    <cellStyle name="Currency 2" xfId="3" xr:uid="{81D0B81E-F280-4CA8-B2FB-ED4C4E895B8E}"/>
    <cellStyle name="Data" xfId="5" xr:uid="{5570642A-D704-4151-A07A-93E8F4DE7E83}"/>
    <cellStyle name="Hyperlink" xfId="9" builtinId="8"/>
    <cellStyle name="Normal" xfId="0" builtinId="0"/>
    <cellStyle name="Normal 2" xfId="4" xr:uid="{2C81CDD2-054A-409B-B6DE-E88322C02E04}"/>
    <cellStyle name="Normal 3" xfId="8" xr:uid="{E5B2AB57-5443-4CB5-992F-B22EC320DCE6}"/>
    <cellStyle name="Percent" xfId="2" builtinId="5"/>
    <cellStyle name="Source Superscript" xfId="6" xr:uid="{49797965-2644-4121-9F8E-78C88F370864}"/>
    <cellStyle name="Source Text" xfId="7" xr:uid="{A6150C2D-7B9F-4E01-AEDF-467B022EFC2F}"/>
  </cellStyles>
  <dxfs count="0"/>
  <tableStyles count="0" defaultTableStyle="TableStyleMedium2" defaultPivotStyle="PivotStyleLight16"/>
  <colors>
    <mruColors>
      <color rgb="FF0000CC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microsoft.com/office/2017/10/relationships/person" Target="persons/person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Abdullah Al-Rezwan" id="{B7996E3E-F2E9-4D96-B6C0-B15D3D7C2926}" userId="8be04e77baf0ddba" providerId="Windows Live"/>
</personList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49" dT="2022-07-24T13:44:59.39" personId="{B7996E3E-F2E9-4D96-B6C0-B15D3D7C2926}" id="{965CB69D-27F9-43BF-B944-6E6B5071313C}">
    <text>not apple to apple as the some advertising revenue was included in Digital experience in 2017. 2018-2021 historical numbers has consistent definition of Digital Experience</text>
  </threadedComment>
  <threadedComment ref="N113" dT="2025-04-01T03:45:18.61" personId="{B7996E3E-F2E9-4D96-B6C0-B15D3D7C2926}" id="{B9B3C235-AAC6-44EA-A914-20D27C9CBA15}">
    <text>Amortization balance is zero now in balance sheet</text>
  </threadedComment>
  <threadedComment ref="I126" dT="2025-03-29T13:48:58.43" personId="{B7996E3E-F2E9-4D96-B6C0-B15D3D7C2926}" id="{0ACE2EDC-7A24-4D5D-A4F6-3F67EB137CAB}">
    <text>Added back the penalty for withdrawing Figma acquisition</text>
  </threadedComment>
</ThreadedComments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525" row="7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43BF6B9C-2351-4509-A4CF-F0349ED741ED}">
  <we:reference id="wa200004907" version="1.0.12.0" store="en-US" storeType="OMEX"/>
  <we:alternateReferences>
    <we:reference id="wa200004907" version="1.0.12.0" store="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182" Type="http://schemas.openxmlformats.org/officeDocument/2006/relationships/hyperlink" Target="https://www.daloopa.com/src/805369" TargetMode="External"/><Relationship Id="rId8854" Type="http://schemas.openxmlformats.org/officeDocument/2006/relationships/hyperlink" Target="https://www.daloopa.com/src/44812870" TargetMode="External"/><Relationship Id="rId18448" Type="http://schemas.openxmlformats.org/officeDocument/2006/relationships/hyperlink" Target="https://www.daloopa.com/src/70536253" TargetMode="External"/><Relationship Id="rId8507" Type="http://schemas.openxmlformats.org/officeDocument/2006/relationships/hyperlink" Target="https://www.daloopa.com/src/44811148" TargetMode="External"/><Relationship Id="rId11835" Type="http://schemas.openxmlformats.org/officeDocument/2006/relationships/hyperlink" Target="https://www.daloopa.com/src/8731166" TargetMode="External"/><Relationship Id="rId6058" Type="http://schemas.openxmlformats.org/officeDocument/2006/relationships/hyperlink" Target="https://www.daloopa.com/src/756821" TargetMode="External"/><Relationship Id="rId17531" Type="http://schemas.openxmlformats.org/officeDocument/2006/relationships/hyperlink" Target="https://www.daloopa.com/src/66399324" TargetMode="External"/><Relationship Id="rId987" Type="http://schemas.openxmlformats.org/officeDocument/2006/relationships/hyperlink" Target="https://www.daloopa.com/src/13301648" TargetMode="External"/><Relationship Id="rId2668" Type="http://schemas.openxmlformats.org/officeDocument/2006/relationships/hyperlink" Target="https://www.daloopa.com/src/7449785" TargetMode="External"/><Relationship Id="rId15082" Type="http://schemas.openxmlformats.org/officeDocument/2006/relationships/hyperlink" Target="https://www.daloopa.com/src/44091630" TargetMode="External"/><Relationship Id="rId5141" Type="http://schemas.openxmlformats.org/officeDocument/2006/relationships/hyperlink" Target="https://www.daloopa.com/src/9099273" TargetMode="External"/><Relationship Id="rId11692" Type="http://schemas.openxmlformats.org/officeDocument/2006/relationships/hyperlink" Target="https://www.daloopa.com/src/2734207" TargetMode="External"/><Relationship Id="rId1751" Type="http://schemas.openxmlformats.org/officeDocument/2006/relationships/hyperlink" Target="https://www.daloopa.com/src/44115507" TargetMode="External"/><Relationship Id="rId8364" Type="http://schemas.openxmlformats.org/officeDocument/2006/relationships/hyperlink" Target="https://www.daloopa.com/src/44809177" TargetMode="External"/><Relationship Id="rId11345" Type="http://schemas.openxmlformats.org/officeDocument/2006/relationships/hyperlink" Target="https://www.daloopa.com/src/978848" TargetMode="External"/><Relationship Id="rId1404" Type="http://schemas.openxmlformats.org/officeDocument/2006/relationships/hyperlink" Target="https://www.daloopa.com/src/46170026" TargetMode="External"/><Relationship Id="rId8017" Type="http://schemas.openxmlformats.org/officeDocument/2006/relationships/hyperlink" Target="https://www.daloopa.com/src/9091439" TargetMode="External"/><Relationship Id="rId4627" Type="http://schemas.openxmlformats.org/officeDocument/2006/relationships/hyperlink" Target="https://www.daloopa.com/src/806058" TargetMode="External"/><Relationship Id="rId4974" Type="http://schemas.openxmlformats.org/officeDocument/2006/relationships/hyperlink" Target="https://www.daloopa.com/src/18186622" TargetMode="External"/><Relationship Id="rId14568" Type="http://schemas.openxmlformats.org/officeDocument/2006/relationships/hyperlink" Target="https://www.daloopa.com/src/44095698" TargetMode="External"/><Relationship Id="rId17041" Type="http://schemas.openxmlformats.org/officeDocument/2006/relationships/hyperlink" Target="https://www.daloopa.com/src/65369391" TargetMode="External"/><Relationship Id="rId497" Type="http://schemas.openxmlformats.org/officeDocument/2006/relationships/hyperlink" Target="https://www.daloopa.com/src/19045473" TargetMode="External"/><Relationship Id="rId2178" Type="http://schemas.openxmlformats.org/officeDocument/2006/relationships/hyperlink" Target="https://www.daloopa.com/src/13305570" TargetMode="External"/><Relationship Id="rId7100" Type="http://schemas.openxmlformats.org/officeDocument/2006/relationships/hyperlink" Target="https://www.daloopa.com/src/50787107" TargetMode="External"/><Relationship Id="rId13651" Type="http://schemas.openxmlformats.org/officeDocument/2006/relationships/hyperlink" Target="https://www.daloopa.com/src/44057407" TargetMode="External"/><Relationship Id="rId3710" Type="http://schemas.openxmlformats.org/officeDocument/2006/relationships/hyperlink" Target="https://www.daloopa.com/src/805630" TargetMode="External"/><Relationship Id="rId13304" Type="http://schemas.openxmlformats.org/officeDocument/2006/relationships/hyperlink" Target="https://www.daloopa.com/src/18206326" TargetMode="External"/><Relationship Id="rId16874" Type="http://schemas.openxmlformats.org/officeDocument/2006/relationships/hyperlink" Target="https://www.daloopa.com/src/65369186" TargetMode="External"/><Relationship Id="rId20520" Type="http://schemas.openxmlformats.org/officeDocument/2006/relationships/hyperlink" Target="https://www.daloopa.com/src/105190888" TargetMode="External"/><Relationship Id="rId1261" Type="http://schemas.openxmlformats.org/officeDocument/2006/relationships/hyperlink" Target="https://www.daloopa.com/src/996930" TargetMode="External"/><Relationship Id="rId6933" Type="http://schemas.openxmlformats.org/officeDocument/2006/relationships/hyperlink" Target="https://www.daloopa.com/src/798107" TargetMode="External"/><Relationship Id="rId16527" Type="http://schemas.openxmlformats.org/officeDocument/2006/relationships/hyperlink" Target="https://www.daloopa.com/src/56723398" TargetMode="External"/><Relationship Id="rId4484" Type="http://schemas.openxmlformats.org/officeDocument/2006/relationships/hyperlink" Target="https://www.daloopa.com/src/805954" TargetMode="External"/><Relationship Id="rId14078" Type="http://schemas.openxmlformats.org/officeDocument/2006/relationships/hyperlink" Target="https://www.daloopa.com/src/44064346" TargetMode="External"/><Relationship Id="rId19000" Type="http://schemas.openxmlformats.org/officeDocument/2006/relationships/hyperlink" Target="https://www.daloopa.com/src/80587602" TargetMode="External"/><Relationship Id="rId4137" Type="http://schemas.openxmlformats.org/officeDocument/2006/relationships/hyperlink" Target="https://www.daloopa.com/src/56765676" TargetMode="External"/><Relationship Id="rId9809" Type="http://schemas.openxmlformats.org/officeDocument/2006/relationships/hyperlink" Target="https://www.daloopa.com/src/44810631" TargetMode="External"/><Relationship Id="rId10688" Type="http://schemas.openxmlformats.org/officeDocument/2006/relationships/hyperlink" Target="https://www.daloopa.com/document/23143637" TargetMode="External"/><Relationship Id="rId15610" Type="http://schemas.openxmlformats.org/officeDocument/2006/relationships/hyperlink" Target="https://www.daloopa.com/src/56722378" TargetMode="External"/><Relationship Id="rId13161" Type="http://schemas.openxmlformats.org/officeDocument/2006/relationships/hyperlink" Target="https://www.daloopa.com/src/44117392" TargetMode="External"/><Relationship Id="rId18833" Type="http://schemas.openxmlformats.org/officeDocument/2006/relationships/hyperlink" Target="https://www.daloopa.com/src/75779545" TargetMode="External"/><Relationship Id="rId3220" Type="http://schemas.openxmlformats.org/officeDocument/2006/relationships/hyperlink" Target="https://marketplace.daloopa.com/text-fundamental?id=805330&amp;value=297.5&amp;id=805334&amp;value=262.8&amp;id=805338&amp;value=263.9&amp;id=44615561&amp;value=305.0000000000001&amp;id=805342&amp;value=1129.2&amp;id=805346&amp;value=299.8&amp;id=805350&amp;value=296.6&amp;id=805354&amp;value=275.2&amp;id=44615562&amp;value=308.29999999999995&amp;id=805358&amp;value=1179.9&amp;id=805362&amp;value=307.1&amp;id=805366&amp;value=323.9&amp;id=805370&amp;value=350.1&amp;id=44615563&amp;value=355.30000000000007&amp;id=805374&amp;value=1336.4&amp;id=805378&amp;value=385.6&amp;id=805262&amp;value=380.6&amp;id=805310&amp;value=400.2&amp;id=44615564&amp;value=452.79999999999995&amp;id=805306&amp;value=1619.2&amp;id=805302&amp;value=459.1&amp;id=805298&amp;value=475.9&amp;id=805294&amp;value=500.8&amp;id=44615565&amp;value=549.3&amp;id=805290&amp;value=1985.1&amp;id=805286&amp;value=587.2&amp;id=805282&amp;value=621.8&amp;id=805278&amp;value=646.7&amp;id=44615566&amp;value=694.3&amp;id=805274&amp;value=2550&amp;id=805270&amp;value=702.9&amp;id=805266&amp;value=729.3&amp;id=1501390&amp;value=754.9&amp;id=44615567&amp;value=788.0999999999999&amp;id=2734235&amp;value=2975.2&amp;id=4298434&amp;value=817&amp;id=7450297&amp;value=825&amp;id=10681314&amp;value=851&amp;id=44615568&amp;value=907&amp;id=13308917&amp;value=3400&amp;id=19436104&amp;value=1052&amp;id=28828448&amp;value=1026&amp;id=35961589&amp;value=1061&amp;id=44625006&amp;value=1113&amp;id=44617156&amp;value=4252&amp;id=51587326&amp;value=1136&amp;id=57345716&amp;value=1157&amp;id=62020121&amp;value=1143&amp;" TargetMode="External"/><Relationship Id="rId6790" Type="http://schemas.openxmlformats.org/officeDocument/2006/relationships/hyperlink" Target="https://www.daloopa.com/src/1501198" TargetMode="External"/><Relationship Id="rId16384" Type="http://schemas.openxmlformats.org/officeDocument/2006/relationships/hyperlink" Target="https://www.daloopa.com/src/56765487" TargetMode="External"/><Relationship Id="rId20030" Type="http://schemas.openxmlformats.org/officeDocument/2006/relationships/hyperlink" Target="https://www.daloopa.com/src/99101021" TargetMode="External"/><Relationship Id="rId7" Type="http://schemas.openxmlformats.org/officeDocument/2006/relationships/hyperlink" Target="https://www.daloopa.com/document/23009" TargetMode="External"/><Relationship Id="rId6443" Type="http://schemas.openxmlformats.org/officeDocument/2006/relationships/hyperlink" Target="https://www.daloopa.com/src/758232" TargetMode="External"/><Relationship Id="rId16037" Type="http://schemas.openxmlformats.org/officeDocument/2006/relationships/hyperlink" Target="https://www.daloopa.com/src/56736561" TargetMode="External"/><Relationship Id="rId9666" Type="http://schemas.openxmlformats.org/officeDocument/2006/relationships/hyperlink" Target="https://www.daloopa.com/src/44811319" TargetMode="External"/><Relationship Id="rId12994" Type="http://schemas.openxmlformats.org/officeDocument/2006/relationships/hyperlink" Target="https://www.daloopa.com/document/132833" TargetMode="External"/><Relationship Id="rId2706" Type="http://schemas.openxmlformats.org/officeDocument/2006/relationships/hyperlink" Target="https://www.daloopa.com/src/51587219" TargetMode="External"/><Relationship Id="rId9319" Type="http://schemas.openxmlformats.org/officeDocument/2006/relationships/hyperlink" Target="https://www.daloopa.com/src/44811545" TargetMode="External"/><Relationship Id="rId10198" Type="http://schemas.openxmlformats.org/officeDocument/2006/relationships/hyperlink" Target="https://www.daloopa.com/src/761296" TargetMode="External"/><Relationship Id="rId12647" Type="http://schemas.openxmlformats.org/officeDocument/2006/relationships/hyperlink" Target="https://www.daloopa.com/src/8732293" TargetMode="External"/><Relationship Id="rId15120" Type="http://schemas.openxmlformats.org/officeDocument/2006/relationships/hyperlink" Target="https://www.daloopa.com/src/56735104" TargetMode="External"/><Relationship Id="rId18690" Type="http://schemas.openxmlformats.org/officeDocument/2006/relationships/hyperlink" Target="https://www.daloopa.com/src/75779594" TargetMode="External"/><Relationship Id="rId5929" Type="http://schemas.openxmlformats.org/officeDocument/2006/relationships/hyperlink" Target="https://www.daloopa.com/src/62020209" TargetMode="External"/><Relationship Id="rId11730" Type="http://schemas.openxmlformats.org/officeDocument/2006/relationships/hyperlink" Target="https://www.daloopa.com/src/44616171" TargetMode="External"/><Relationship Id="rId18343" Type="http://schemas.openxmlformats.org/officeDocument/2006/relationships/hyperlink" Target="https://www.daloopa.com/src/70534971" TargetMode="External"/><Relationship Id="rId8402" Type="http://schemas.openxmlformats.org/officeDocument/2006/relationships/hyperlink" Target="https://www.daloopa.com/src/46190495" TargetMode="External"/><Relationship Id="rId14953" Type="http://schemas.openxmlformats.org/officeDocument/2006/relationships/hyperlink" Target="https://www.daloopa.com/src/44095095" TargetMode="External"/><Relationship Id="rId14606" Type="http://schemas.openxmlformats.org/officeDocument/2006/relationships/hyperlink" Target="https://www.daloopa.com/src/44092485" TargetMode="External"/><Relationship Id="rId882" Type="http://schemas.openxmlformats.org/officeDocument/2006/relationships/hyperlink" Target="https://www.daloopa.com/src/41991269" TargetMode="External"/><Relationship Id="rId2563" Type="http://schemas.openxmlformats.org/officeDocument/2006/relationships/hyperlink" Target="https://www.daloopa.com/src/779071" TargetMode="External"/><Relationship Id="rId9176" Type="http://schemas.openxmlformats.org/officeDocument/2006/relationships/hyperlink" Target="https://www.daloopa.com/src/44813594" TargetMode="External"/><Relationship Id="rId12157" Type="http://schemas.openxmlformats.org/officeDocument/2006/relationships/hyperlink" Target="https://www.daloopa.com/src/8731708" TargetMode="External"/><Relationship Id="rId535" Type="http://schemas.openxmlformats.org/officeDocument/2006/relationships/hyperlink" Target="https://www.daloopa.com/src/1001012" TargetMode="External"/><Relationship Id="rId2216" Type="http://schemas.openxmlformats.org/officeDocument/2006/relationships/hyperlink" Target="https://www.daloopa.com/src/44615435" TargetMode="External"/><Relationship Id="rId5786" Type="http://schemas.openxmlformats.org/officeDocument/2006/relationships/hyperlink" Target="https://www.daloopa.com/src/777567" TargetMode="External"/><Relationship Id="rId17829" Type="http://schemas.openxmlformats.org/officeDocument/2006/relationships/hyperlink" Target="https://www.daloopa.com/src/86312120" TargetMode="External"/><Relationship Id="rId5439" Type="http://schemas.openxmlformats.org/officeDocument/2006/relationships/hyperlink" Target="https://www.daloopa.com/src/777069" TargetMode="External"/><Relationship Id="rId11240" Type="http://schemas.openxmlformats.org/officeDocument/2006/relationships/hyperlink" Target="https://www.daloopa.com/document/23143637" TargetMode="External"/><Relationship Id="rId16912" Type="http://schemas.openxmlformats.org/officeDocument/2006/relationships/hyperlink" Target="https://www.daloopa.com/src/65368558" TargetMode="External"/><Relationship Id="rId14463" Type="http://schemas.openxmlformats.org/officeDocument/2006/relationships/hyperlink" Target="https://www.daloopa.com/src/44095154" TargetMode="External"/><Relationship Id="rId4522" Type="http://schemas.openxmlformats.org/officeDocument/2006/relationships/hyperlink" Target="https://www.daloopa.com/src/806132" TargetMode="External"/><Relationship Id="rId14116" Type="http://schemas.openxmlformats.org/officeDocument/2006/relationships/hyperlink" Target="https://www.daloopa.com/src/44618886" TargetMode="External"/><Relationship Id="rId17686" Type="http://schemas.openxmlformats.org/officeDocument/2006/relationships/hyperlink" Target="https://www.daloopa.com/src/86300638" TargetMode="External"/><Relationship Id="rId392" Type="http://schemas.openxmlformats.org/officeDocument/2006/relationships/hyperlink" Target="https://www.daloopa.com/src/56765774" TargetMode="External"/><Relationship Id="rId2073" Type="http://schemas.openxmlformats.org/officeDocument/2006/relationships/hyperlink" Target="https://www.daloopa.com/src/44615414" TargetMode="External"/><Relationship Id="rId7745" Type="http://schemas.openxmlformats.org/officeDocument/2006/relationships/hyperlink" Target="https://www.daloopa.com/src/44615868" TargetMode="External"/><Relationship Id="rId17339" Type="http://schemas.openxmlformats.org/officeDocument/2006/relationships/hyperlink" Target="https://www.daloopa.com/src/66399137" TargetMode="External"/><Relationship Id="rId5296" Type="http://schemas.openxmlformats.org/officeDocument/2006/relationships/hyperlink" Target="https://www.daloopa.com/src/8648943" TargetMode="External"/><Relationship Id="rId10726" Type="http://schemas.openxmlformats.org/officeDocument/2006/relationships/hyperlink" Target="https://www.daloopa.com/src/56765458" TargetMode="External"/><Relationship Id="rId13949" Type="http://schemas.openxmlformats.org/officeDocument/2006/relationships/hyperlink" Target="https://www.daloopa.com/src/44067756" TargetMode="External"/><Relationship Id="rId16422" Type="http://schemas.openxmlformats.org/officeDocument/2006/relationships/hyperlink" Target="https://www.daloopa.com/src/56736500" TargetMode="External"/><Relationship Id="rId19992" Type="http://schemas.openxmlformats.org/officeDocument/2006/relationships/hyperlink" Target="https://www.daloopa.com/src/99100941" TargetMode="External"/><Relationship Id="rId20818" Type="http://schemas.openxmlformats.org/officeDocument/2006/relationships/hyperlink" Target="https://www.daloopa.com/src/112172858" TargetMode="External"/><Relationship Id="rId1559" Type="http://schemas.openxmlformats.org/officeDocument/2006/relationships/hyperlink" Target="https://marketplace.daloopa.com/text-fundamental?id=805414&amp;value=224.3&amp;id=805454&amp;value=254.5&amp;id=805458&amp;value=299.3&amp;id=44615383&amp;value=359.80000000000007&amp;id=805463&amp;value=1137.9&amp;id=805466&amp;value=423.6&amp;id=805470&amp;value=476.7&amp;id=805474&amp;value=547.4&amp;id=44615384&amp;value=628.9000000000001&amp;id=805478&amp;value=2076.6&amp;id=805481&amp;value=713.4&amp;id=805485&amp;value=774&amp;id=805489&amp;value=829.1&amp;id=44615385&amp;value=907.4000000000001&amp;id=805495&amp;value=3223.9&amp;id=805497&amp;value=1070.2&amp;id=805449&amp;value=1083.7&amp;id=805445&amp;value=1168.6&amp;id=44615386&amp;value=1262.3000000000002&amp;id=805441&amp;value=4584.8&amp;id=805437&amp;value=1383.8&amp;id=805433&amp;value=1483.7&amp;id=805429&amp;value=1570.3&amp;id=44615387&amp;value=1696.0999999999995&amp;id=805425&amp;value=6133.9&amp;id=805421&amp;value=1793.3&amp;id=805417&amp;value=1923.1&amp;id=805393&amp;value=2021.5&amp;id=44615388&amp;value=2184.3&amp;id=805389&amp;value=7922.2&amp;id=805385&amp;value=2305&amp;id=805381&amp;value=2456.1&amp;id=1501260&amp;value=2546.6&amp;id=44615389&amp;value=2686.7999999999993&amp;id=2733955&amp;value=9994.5&amp;id=4298205&amp;value=2825&amp;id=7449980&amp;value=2874&amp;id=10681407&amp;value=3000&amp;id=44615390&amp;value=2927&amp;id=13309473&amp;value=11626&amp;id=19436264&amp;value=3584&amp;id=28828466&amp;value=3520&amp;id=35961592&amp;value=3657&amp;id=44624976&amp;value=3812&amp;id=44617219&amp;value=14573&amp;id=51587341&amp;value=3958&amp;id=57345719&amp;value=4070&amp;id=62020124&amp;value=4128&amp;" TargetMode="External"/><Relationship Id="rId4032" Type="http://schemas.openxmlformats.org/officeDocument/2006/relationships/hyperlink" Target="https://www.daloopa.com/src/19045444" TargetMode="External"/><Relationship Id="rId19645" Type="http://schemas.openxmlformats.org/officeDocument/2006/relationships/hyperlink" Target="https://www.daloopa.com/src/92469301" TargetMode="External"/><Relationship Id="rId9704" Type="http://schemas.openxmlformats.org/officeDocument/2006/relationships/hyperlink" Target="https://www.daloopa.com/src/44809916" TargetMode="External"/><Relationship Id="rId10583" Type="http://schemas.openxmlformats.org/officeDocument/2006/relationships/hyperlink" Target="https://www.daloopa.com/src/770884" TargetMode="External"/><Relationship Id="rId17196" Type="http://schemas.openxmlformats.org/officeDocument/2006/relationships/hyperlink" Target="https://www.daloopa.com/src/65369442" TargetMode="External"/><Relationship Id="rId7255" Type="http://schemas.openxmlformats.org/officeDocument/2006/relationships/hyperlink" Target="https://www.daloopa.com/src/2750559" TargetMode="External"/><Relationship Id="rId10236" Type="http://schemas.openxmlformats.org/officeDocument/2006/relationships/hyperlink" Target="https://www.daloopa.com/src/44999438" TargetMode="External"/><Relationship Id="rId3865" Type="http://schemas.openxmlformats.org/officeDocument/2006/relationships/hyperlink" Target="https://www.daloopa.com/src/805733" TargetMode="External"/><Relationship Id="rId13459" Type="http://schemas.openxmlformats.org/officeDocument/2006/relationships/hyperlink" Target="https://www.daloopa.com/src/62020214" TargetMode="External"/><Relationship Id="rId15908" Type="http://schemas.openxmlformats.org/officeDocument/2006/relationships/hyperlink" Target="https://www.daloopa.com/src/56722676" TargetMode="External"/><Relationship Id="rId20675" Type="http://schemas.openxmlformats.org/officeDocument/2006/relationships/hyperlink" Target="https://www.daloopa.com/src/110481951" TargetMode="External"/><Relationship Id="rId3518" Type="http://schemas.openxmlformats.org/officeDocument/2006/relationships/hyperlink" Target="https://www.daloopa.com/src/18203306" TargetMode="External"/><Relationship Id="rId20328" Type="http://schemas.openxmlformats.org/officeDocument/2006/relationships/hyperlink" Target="https://www.daloopa.com/src/105190574" TargetMode="External"/><Relationship Id="rId1069" Type="http://schemas.openxmlformats.org/officeDocument/2006/relationships/hyperlink" Target="https://www.daloopa.com/src/28076134" TargetMode="External"/><Relationship Id="rId9214" Type="http://schemas.openxmlformats.org/officeDocument/2006/relationships/hyperlink" Target="https://www.daloopa.com/src/44811745" TargetMode="External"/><Relationship Id="rId9561" Type="http://schemas.openxmlformats.org/officeDocument/2006/relationships/hyperlink" Target="https://www.daloopa.com/src/44810245" TargetMode="External"/><Relationship Id="rId12542" Type="http://schemas.openxmlformats.org/officeDocument/2006/relationships/hyperlink" Target="https://www.daloopa.com/src/57345756" TargetMode="External"/><Relationship Id="rId19155" Type="http://schemas.openxmlformats.org/officeDocument/2006/relationships/hyperlink" Target="https://www.daloopa.com/src/81129873" TargetMode="External"/><Relationship Id="rId920" Type="http://schemas.openxmlformats.org/officeDocument/2006/relationships/hyperlink" Target="https://www.daloopa.com/src/56765760" TargetMode="External"/><Relationship Id="rId2601" Type="http://schemas.openxmlformats.org/officeDocument/2006/relationships/hyperlink" Target="https://www.daloopa.com/src/775592" TargetMode="External"/><Relationship Id="rId10093" Type="http://schemas.openxmlformats.org/officeDocument/2006/relationships/hyperlink" Target="https://www.daloopa.com/src/35361460" TargetMode="External"/><Relationship Id="rId15765" Type="http://schemas.openxmlformats.org/officeDocument/2006/relationships/hyperlink" Target="https://www.daloopa.com/src/56722087" TargetMode="External"/><Relationship Id="rId5824" Type="http://schemas.openxmlformats.org/officeDocument/2006/relationships/hyperlink" Target="https://www.daloopa.com/src/44616131" TargetMode="External"/><Relationship Id="rId15418" Type="http://schemas.openxmlformats.org/officeDocument/2006/relationships/hyperlink" Target="https://www.daloopa.com/src/56720684" TargetMode="External"/><Relationship Id="rId3375" Type="http://schemas.openxmlformats.org/officeDocument/2006/relationships/hyperlink" Target="https://www.daloopa.com/src/979868" TargetMode="External"/><Relationship Id="rId18988" Type="http://schemas.openxmlformats.org/officeDocument/2006/relationships/hyperlink" Target="https://www.daloopa.com/src/80587582" TargetMode="External"/><Relationship Id="rId20185" Type="http://schemas.openxmlformats.org/officeDocument/2006/relationships/hyperlink" Target="https://www.daloopa.com/src/99978476" TargetMode="External"/><Relationship Id="rId3028" Type="http://schemas.openxmlformats.org/officeDocument/2006/relationships/hyperlink" Target="https://www.daloopa.com/src/788417" TargetMode="External"/><Relationship Id="rId6598" Type="http://schemas.openxmlformats.org/officeDocument/2006/relationships/hyperlink" Target="https://www.daloopa.com/src/50786833" TargetMode="External"/><Relationship Id="rId9071" Type="http://schemas.openxmlformats.org/officeDocument/2006/relationships/hyperlink" Target="https://www.daloopa.com/src/44811742" TargetMode="External"/><Relationship Id="rId12052" Type="http://schemas.openxmlformats.org/officeDocument/2006/relationships/hyperlink" Target="https://www.daloopa.com/src/8731203" TargetMode="External"/><Relationship Id="rId14501" Type="http://schemas.openxmlformats.org/officeDocument/2006/relationships/hyperlink" Target="https://www.daloopa.com/src/62020227" TargetMode="External"/><Relationship Id="rId430" Type="http://schemas.openxmlformats.org/officeDocument/2006/relationships/hyperlink" Target="https://www.daloopa.com/src/2750786" TargetMode="External"/><Relationship Id="rId2111" Type="http://schemas.openxmlformats.org/officeDocument/2006/relationships/hyperlink" Target="https://www.daloopa.com/src/44615419" TargetMode="External"/><Relationship Id="rId17724" Type="http://schemas.openxmlformats.org/officeDocument/2006/relationships/hyperlink" Target="https://www.daloopa.com/src/86300469" TargetMode="External"/><Relationship Id="rId5681" Type="http://schemas.openxmlformats.org/officeDocument/2006/relationships/hyperlink" Target="https://www.daloopa.com/src/44616107" TargetMode="External"/><Relationship Id="rId15275" Type="http://schemas.openxmlformats.org/officeDocument/2006/relationships/hyperlink" Target="https://www.daloopa.com/src/56734927" TargetMode="External"/><Relationship Id="rId5334" Type="http://schemas.openxmlformats.org/officeDocument/2006/relationships/hyperlink" Target="https://www.daloopa.com/src/8648965" TargetMode="External"/><Relationship Id="rId11885" Type="http://schemas.openxmlformats.org/officeDocument/2006/relationships/hyperlink" Target="https://www.daloopa.com/src/8731167" TargetMode="External"/><Relationship Id="rId18498" Type="http://schemas.openxmlformats.org/officeDocument/2006/relationships/hyperlink" Target="https://www.daloopa.com/src/69114592" TargetMode="External"/><Relationship Id="rId1944" Type="http://schemas.openxmlformats.org/officeDocument/2006/relationships/hyperlink" Target="https://marketplace.daloopa.com/text-fundamental?id=44125593&amp;value=64.3&amp;id=44125565&amp;value=63&amp;id=44125384&amp;value=68.2&amp;id=44616270&amp;value=65.5&amp;id=44115085&amp;value=261&amp;id=44125344&amp;value=81&amp;id=44125315&amp;value=70.6&amp;id=44125143&amp;value=51&amp;id=44616271&amp;value=55.50000000000003&amp;id=44114795&amp;value=258.1&amp;id=44125108&amp;value=64&amp;id=44125071&amp;value=70&amp;id=44125061&amp;value=50&amp;id=44616272&amp;value=326&amp;id=44114780&amp;value=510&amp;id=44124481&amp;value=112&amp;id=44124367&amp;value=110&amp;id=44124268&amp;value=85&amp;id=44625022&amp;value=91&amp;id=44619203&amp;value=398&amp;id=51587485&amp;value=95&amp;id=57345980&amp;value=91&amp;id=62020252&amp;value=81&amp;" TargetMode="External"/><Relationship Id="rId8557" Type="http://schemas.openxmlformats.org/officeDocument/2006/relationships/hyperlink" Target="https://www.daloopa.com/src/46190538" TargetMode="External"/><Relationship Id="rId11538" Type="http://schemas.openxmlformats.org/officeDocument/2006/relationships/hyperlink" Target="https://www.daloopa.com/src/1501374" TargetMode="External"/><Relationship Id="rId14011" Type="http://schemas.openxmlformats.org/officeDocument/2006/relationships/hyperlink" Target="https://www.daloopa.com/src/44067429" TargetMode="External"/><Relationship Id="rId17581" Type="http://schemas.openxmlformats.org/officeDocument/2006/relationships/hyperlink" Target="https://www.daloopa.com/src/66404591" TargetMode="External"/><Relationship Id="rId5191" Type="http://schemas.openxmlformats.org/officeDocument/2006/relationships/hyperlink" Target="https://www.daloopa.com/src/8648838" TargetMode="External"/><Relationship Id="rId7640" Type="http://schemas.openxmlformats.org/officeDocument/2006/relationships/hyperlink" Target="https://www.daloopa.com/src/44615844" TargetMode="External"/><Relationship Id="rId10621" Type="http://schemas.openxmlformats.org/officeDocument/2006/relationships/hyperlink" Target="https://www.daloopa.com/src/61314976" TargetMode="External"/><Relationship Id="rId17234" Type="http://schemas.openxmlformats.org/officeDocument/2006/relationships/hyperlink" Target="https://www.daloopa.com/src/66404643" TargetMode="External"/><Relationship Id="rId13844" Type="http://schemas.openxmlformats.org/officeDocument/2006/relationships/hyperlink" Target="https://www.daloopa.com/src/44064795" TargetMode="External"/><Relationship Id="rId3903" Type="http://schemas.openxmlformats.org/officeDocument/2006/relationships/hyperlink" Target="https://www.daloopa.com/src/805726" TargetMode="External"/><Relationship Id="rId11395" Type="http://schemas.openxmlformats.org/officeDocument/2006/relationships/hyperlink" Target="https://www.daloopa.com/src/2734124" TargetMode="External"/><Relationship Id="rId20713" Type="http://schemas.openxmlformats.org/officeDocument/2006/relationships/hyperlink" Target="https://www.daloopa.com/src/112173347" TargetMode="External"/><Relationship Id="rId1454" Type="http://schemas.openxmlformats.org/officeDocument/2006/relationships/hyperlink" Target="https://www.daloopa.com/src/46158517" TargetMode="External"/><Relationship Id="rId8067" Type="http://schemas.openxmlformats.org/officeDocument/2006/relationships/hyperlink" Target="https://www.daloopa.com/src/50786854" TargetMode="External"/><Relationship Id="rId11048" Type="http://schemas.openxmlformats.org/officeDocument/2006/relationships/hyperlink" Target="https://www.daloopa.com/document/479746" TargetMode="External"/><Relationship Id="rId19540" Type="http://schemas.openxmlformats.org/officeDocument/2006/relationships/hyperlink" Target="https://www.daloopa.com/src/84566999" TargetMode="External"/><Relationship Id="rId1107" Type="http://schemas.openxmlformats.org/officeDocument/2006/relationships/hyperlink" Target="https://www.daloopa.com/src/28076135" TargetMode="External"/><Relationship Id="rId4677" Type="http://schemas.openxmlformats.org/officeDocument/2006/relationships/hyperlink" Target="https://www.daloopa.com/src/799635" TargetMode="External"/><Relationship Id="rId17091" Type="http://schemas.openxmlformats.org/officeDocument/2006/relationships/hyperlink" Target="https://www.daloopa.com/src/65369495" TargetMode="External"/><Relationship Id="rId7150" Type="http://schemas.openxmlformats.org/officeDocument/2006/relationships/hyperlink" Target="https://www.daloopa.com/src/798456" TargetMode="External"/><Relationship Id="rId10131" Type="http://schemas.openxmlformats.org/officeDocument/2006/relationships/hyperlink" Target="https://www.daloopa.com/src/44999241" TargetMode="External"/><Relationship Id="rId15803" Type="http://schemas.openxmlformats.org/officeDocument/2006/relationships/hyperlink" Target="https://www.daloopa.com/src/56735889" TargetMode="External"/><Relationship Id="rId3760" Type="http://schemas.openxmlformats.org/officeDocument/2006/relationships/hyperlink" Target="https://www.daloopa.com/src/805759" TargetMode="External"/><Relationship Id="rId13354" Type="http://schemas.openxmlformats.org/officeDocument/2006/relationships/hyperlink" Target="https://www.daloopa.com/document/21946882" TargetMode="External"/><Relationship Id="rId20570" Type="http://schemas.openxmlformats.org/officeDocument/2006/relationships/hyperlink" Target="https://www.daloopa.com/src/105191093" TargetMode="External"/><Relationship Id="rId3413" Type="http://schemas.openxmlformats.org/officeDocument/2006/relationships/hyperlink" Target="https://www.daloopa.com/src/44617283" TargetMode="External"/><Relationship Id="rId6983" Type="http://schemas.openxmlformats.org/officeDocument/2006/relationships/hyperlink" Target="https://www.daloopa.com/src/798515" TargetMode="External"/><Relationship Id="rId13007" Type="http://schemas.openxmlformats.org/officeDocument/2006/relationships/hyperlink" Target="https://www.daloopa.com/src/18211538" TargetMode="External"/><Relationship Id="rId16577" Type="http://schemas.openxmlformats.org/officeDocument/2006/relationships/hyperlink" Target="https://www.daloopa.com/src/56723400" TargetMode="External"/><Relationship Id="rId20223" Type="http://schemas.openxmlformats.org/officeDocument/2006/relationships/hyperlink" Target="https://www.daloopa.com/src/99978732" TargetMode="External"/><Relationship Id="rId6636" Type="http://schemas.openxmlformats.org/officeDocument/2006/relationships/hyperlink" Target="https://www.daloopa.com/src/760449" TargetMode="External"/><Relationship Id="rId19050" Type="http://schemas.openxmlformats.org/officeDocument/2006/relationships/hyperlink" Target="https://www.daloopa.com/src/80587662" TargetMode="External"/><Relationship Id="rId4187" Type="http://schemas.openxmlformats.org/officeDocument/2006/relationships/hyperlink" Target="https://www.daloopa.com/src/56765675" TargetMode="External"/><Relationship Id="rId9859" Type="http://schemas.openxmlformats.org/officeDocument/2006/relationships/hyperlink" Target="https://www.daloopa.com/src/44811638" TargetMode="External"/><Relationship Id="rId15660" Type="http://schemas.openxmlformats.org/officeDocument/2006/relationships/hyperlink" Target="https://www.daloopa.com/src/56722380" TargetMode="External"/><Relationship Id="rId3270" Type="http://schemas.openxmlformats.org/officeDocument/2006/relationships/hyperlink" Target="https://marketplace.daloopa.com/text-fundamental?id=805331&amp;value=210.1&amp;id=805335&amp;value=222.3&amp;id=805339&amp;value=197.2&amp;id=44615569&amp;value=162.0000000000001&amp;id=805343&amp;value=791.6&amp;id=805347&amp;value=163.7&amp;id=805351&amp;value=192.4&amp;id=805355&amp;value=148.2&amp;id=44615570&amp;value=148.49999999999994&amp;id=805359&amp;value=652.8&amp;id=805363&amp;value=157.5&amp;id=805367&amp;value=169.1&amp;id=805371&amp;value=169.6&amp;id=44615571&amp;value=174.79999999999995&amp;id=805375&amp;value=671&amp;id=805379&amp;value=191.2&amp;id=805263&amp;value=198.1&amp;id=805311&amp;value=211.9&amp;id=44615572&amp;value=233.9000000000001&amp;id=805307&amp;value=835.1&amp;id=805303&amp;value=246.7&amp;id=805299&amp;value=269.6&amp;id=805295&amp;value=277.2&amp;id=44615573&amp;value=306.4000000000001&amp;id=805291&amp;value=1099.9&amp;id=805287&amp;value=321&amp;id=805283&amp;value=334&amp;id=805279&amp;value=344.8&amp;id=44615574&amp;value=363.4000000000001&amp;id=805275&amp;value=1363.2&amp;id=805271&amp;value=388.1&amp;id=805267&amp;value=415.8&amp;id=1501391&amp;value=439.8&amp;id=44615575&amp;value=446.5&amp;id=2734236&amp;value=1690.2&amp;id=4298435&amp;value=477&amp;id=7450298&amp;value=492&amp;id=10681315&amp;value=501&amp;id=44615576&amp;value=544&amp;id=13308918&amp;value=2014&amp;id=19436105&amp;value=629&amp;id=28828449&amp;value=624&amp;id=35961590&amp;value=632&amp;id=44625007&amp;value=652&amp;id=44617157&amp;value=2537&amp;id=51587327&amp;value=680&amp;id=57345717&amp;value=705&amp;id=62020122&amp;value=690&amp;" TargetMode="External"/><Relationship Id="rId15313" Type="http://schemas.openxmlformats.org/officeDocument/2006/relationships/hyperlink" Target="https://www.daloopa.com/document/22326542" TargetMode="External"/><Relationship Id="rId18883" Type="http://schemas.openxmlformats.org/officeDocument/2006/relationships/hyperlink" Target="https://www.daloopa.com/src/75779631" TargetMode="External"/><Relationship Id="rId20080" Type="http://schemas.openxmlformats.org/officeDocument/2006/relationships/hyperlink" Target="https://www.daloopa.com/src/99100777" TargetMode="External"/><Relationship Id="rId8942" Type="http://schemas.openxmlformats.org/officeDocument/2006/relationships/hyperlink" Target="https://www.daloopa.com/src/46190597" TargetMode="External"/><Relationship Id="rId11923" Type="http://schemas.openxmlformats.org/officeDocument/2006/relationships/hyperlink" Target="https://www.daloopa.com/src/8731178" TargetMode="External"/><Relationship Id="rId18536" Type="http://schemas.openxmlformats.org/officeDocument/2006/relationships/hyperlink" Target="https://www.daloopa.com/src/70538272" TargetMode="External"/><Relationship Id="rId6493" Type="http://schemas.openxmlformats.org/officeDocument/2006/relationships/hyperlink" Target="https://www.daloopa.com/src/756515" TargetMode="External"/><Relationship Id="rId16087" Type="http://schemas.openxmlformats.org/officeDocument/2006/relationships/hyperlink" Target="https://www.daloopa.com/src/56736563" TargetMode="External"/><Relationship Id="rId6146" Type="http://schemas.openxmlformats.org/officeDocument/2006/relationships/hyperlink" Target="https://www.daloopa.com/src/760422" TargetMode="External"/><Relationship Id="rId12697" Type="http://schemas.openxmlformats.org/officeDocument/2006/relationships/hyperlink" Target="https://www.daloopa.com/src/8732235" TargetMode="External"/><Relationship Id="rId2756" Type="http://schemas.openxmlformats.org/officeDocument/2006/relationships/hyperlink" Target="https://www.daloopa.com/src/778840" TargetMode="External"/><Relationship Id="rId9369" Type="http://schemas.openxmlformats.org/officeDocument/2006/relationships/hyperlink" Target="https://www.daloopa.com/src/44812470" TargetMode="External"/><Relationship Id="rId15170" Type="http://schemas.openxmlformats.org/officeDocument/2006/relationships/hyperlink" Target="https://www.daloopa.com/src/56735106" TargetMode="External"/><Relationship Id="rId728" Type="http://schemas.openxmlformats.org/officeDocument/2006/relationships/hyperlink" Target="https://www.daloopa.com/src/2750675" TargetMode="External"/><Relationship Id="rId2409" Type="http://schemas.openxmlformats.org/officeDocument/2006/relationships/hyperlink" Target="https://www.daloopa.com/src/774031" TargetMode="External"/><Relationship Id="rId5979" Type="http://schemas.openxmlformats.org/officeDocument/2006/relationships/hyperlink" Target="https://www.daloopa.com/src/756357" TargetMode="External"/><Relationship Id="rId18393" Type="http://schemas.openxmlformats.org/officeDocument/2006/relationships/hyperlink" Target="https://www.daloopa.com/src/70535388" TargetMode="External"/><Relationship Id="rId8452" Type="http://schemas.openxmlformats.org/officeDocument/2006/relationships/hyperlink" Target="https://www.daloopa.com/src/44811145" TargetMode="External"/><Relationship Id="rId11780" Type="http://schemas.openxmlformats.org/officeDocument/2006/relationships/hyperlink" Target="https://www.daloopa.com/src/44616179" TargetMode="External"/><Relationship Id="rId18046" Type="http://schemas.openxmlformats.org/officeDocument/2006/relationships/hyperlink" Target="https://www.daloopa.com/src/112172655" TargetMode="External"/><Relationship Id="rId8105" Type="http://schemas.openxmlformats.org/officeDocument/2006/relationships/hyperlink" Target="https://www.daloopa.com/src/756277" TargetMode="External"/><Relationship Id="rId11433" Type="http://schemas.openxmlformats.org/officeDocument/2006/relationships/hyperlink" Target="https://www.daloopa.com/src/1501366" TargetMode="External"/><Relationship Id="rId14656" Type="http://schemas.openxmlformats.org/officeDocument/2006/relationships/hyperlink" Target="https://www.daloopa.com/document/23287" TargetMode="External"/><Relationship Id="rId4715" Type="http://schemas.openxmlformats.org/officeDocument/2006/relationships/hyperlink" Target="https://www.daloopa.com/src/41990902" TargetMode="External"/><Relationship Id="rId14309" Type="http://schemas.openxmlformats.org/officeDocument/2006/relationships/hyperlink" Target="https://www.daloopa.com/src/44092720" TargetMode="External"/><Relationship Id="rId17879" Type="http://schemas.openxmlformats.org/officeDocument/2006/relationships/hyperlink" Target="https://www.daloopa.com/src/86307514" TargetMode="External"/><Relationship Id="rId585" Type="http://schemas.openxmlformats.org/officeDocument/2006/relationships/hyperlink" Target="https://marketplace.daloopa.com/text-fundamental?id=1015459&amp;value=0.87&amp;id=1001015&amp;value=1.6&amp;id=1000994&amp;value=1.77&amp;id=1000971&amp;value=1.95&amp;id=1501435&amp;value=2.25&amp;id=2750869&amp;value=2.23&amp;id=3606953&amp;value=2.35&amp;id=6028987&amp;value=2.4&amp;id=9092106&amp;value=2.64&amp;id=12608979&amp;value=2.78&amp;id=19045493&amp;value=2.81&amp;id=28076150&amp;value=3&amp;id=35361578&amp;value=3.18&amp;id=41990635&amp;value=3.35&amp;id=50787182&amp;value=3.3&amp;id=56765750&amp;value=3.33&amp;id=61315166&amp;value=3.5&amp;" TargetMode="External"/><Relationship Id="rId2266" Type="http://schemas.openxmlformats.org/officeDocument/2006/relationships/hyperlink" Target="https://www.daloopa.com/src/44615443" TargetMode="External"/><Relationship Id="rId7938" Type="http://schemas.openxmlformats.org/officeDocument/2006/relationships/hyperlink" Target="https://www.daloopa.com/document/479795" TargetMode="External"/><Relationship Id="rId238" Type="http://schemas.openxmlformats.org/officeDocument/2006/relationships/hyperlink" Target="https://marketplace.daloopa.com/text-fundamental?id=2750855&amp;value=486&amp;id=12608807&amp;value=482&amp;id=19045486&amp;value=481&amp;" TargetMode="External"/><Relationship Id="rId5489" Type="http://schemas.openxmlformats.org/officeDocument/2006/relationships/hyperlink" Target="https://www.daloopa.com/src/779197" TargetMode="External"/><Relationship Id="rId10919" Type="http://schemas.openxmlformats.org/officeDocument/2006/relationships/hyperlink" Target="https://www.daloopa.com/src/61314993" TargetMode="External"/><Relationship Id="rId11290" Type="http://schemas.openxmlformats.org/officeDocument/2006/relationships/hyperlink" Target="https://www.daloopa.com/src/978780" TargetMode="External"/><Relationship Id="rId16962" Type="http://schemas.openxmlformats.org/officeDocument/2006/relationships/hyperlink" Target="https://www.daloopa.com/src/65368637" TargetMode="External"/><Relationship Id="rId1002" Type="http://schemas.openxmlformats.org/officeDocument/2006/relationships/hyperlink" Target="https://www.daloopa.com/src/995145" TargetMode="External"/><Relationship Id="rId16615" Type="http://schemas.openxmlformats.org/officeDocument/2006/relationships/hyperlink" Target="https://marketplace.daloopa.com/text-fundamental?id=56736738&amp;value=1.17&amp;id=56736701&amp;value=1.33&amp;id=56736663&amp;value=1.34&amp;id=56736624&amp;value=1.37&amp;id=56736585&amp;value=5.2&amp;id=56736546&amp;value=1.36&amp;id=56736508&amp;value=1.29&amp;id=56736469&amp;value=1.61&amp;id=56736430&amp;value=1.74&amp;id=56736391&amp;value=6&amp;id=56723476&amp;value=1.96&amp;id=56723439&amp;value=2.27&amp;id=56723402&amp;value=1.97&amp;id=56723100&amp;value=4.64&amp;id=56722928&amp;value=10.83&amp;id=56722856&amp;value=2.61&amp;id=56722760&amp;value=2.32&amp;id=56722704&amp;value=2.52&amp;id=56722639&amp;value=2.57&amp;id=56722579&amp;value=10.02&amp;id=56722512&amp;value=2.66&amp;id=56765497&amp;value=2.49&amp;id=61315631&amp;value=2.42&amp;" TargetMode="External"/><Relationship Id="rId4572" Type="http://schemas.openxmlformats.org/officeDocument/2006/relationships/hyperlink" Target="https://www.daloopa.com/src/806133" TargetMode="External"/><Relationship Id="rId14166" Type="http://schemas.openxmlformats.org/officeDocument/2006/relationships/hyperlink" Target="https://marketplace.daloopa.com/text-fundamental?id=44072065&amp;value=1.251&amp;id=44072030&amp;value=0.912&amp;id=44072016&amp;value=-1.593&amp;id=44071958&amp;value=0.186&amp;id=44071879&amp;value=4.274&amp;id=44071776&amp;value=-2.915&amp;id=44071665&amp;value=5.572&amp;id=44071563&amp;value=9&amp;id=44618885&amp;value=7&amp;" TargetMode="External"/><Relationship Id="rId19838" Type="http://schemas.openxmlformats.org/officeDocument/2006/relationships/hyperlink" Target="https://www.daloopa.com/src/92469356" TargetMode="External"/><Relationship Id="rId4225" Type="http://schemas.openxmlformats.org/officeDocument/2006/relationships/hyperlink" Target="https://www.daloopa.com/src/806141" TargetMode="External"/><Relationship Id="rId7795" Type="http://schemas.openxmlformats.org/officeDocument/2006/relationships/hyperlink" Target="https://www.daloopa.com/src/758275" TargetMode="External"/><Relationship Id="rId10776" Type="http://schemas.openxmlformats.org/officeDocument/2006/relationships/hyperlink" Target="https://www.daloopa.com/src/758477" TargetMode="External"/><Relationship Id="rId17389" Type="http://schemas.openxmlformats.org/officeDocument/2006/relationships/hyperlink" Target="https://www.daloopa.com/src/69114355" TargetMode="External"/><Relationship Id="rId7448" Type="http://schemas.openxmlformats.org/officeDocument/2006/relationships/hyperlink" Target="https://marketplace.daloopa.com/text-fundamental?id=770324&amp;value=79.514&amp;id=770332&amp;value=-8.77&amp;id=770346&amp;value=35.885&amp;id=769524&amp;value=94.737&amp;id=44615814&amp;value=201.36599999999999&amp;id=769379&amp;value=52.275&amp;id=769244&amp;value=47.517&amp;id=761270&amp;value=67.934&amp;id=760940&amp;value=158.712&amp;id=44615815&amp;value=326.438&amp;id=760695&amp;value=19.044&amp;id=760470&amp;value=44.772&amp;id=760200&amp;value=77.72&amp;id=758623&amp;value=179.265&amp;id=44615816&amp;value=320.801&amp;id=758421&amp;value=123.366&amp;id=758262&amp;value=68.356&amp;id=758125&amp;value=116.353&amp;id=757930&amp;value=216.765&amp;id=44615817&amp;value=524.8399999999999&amp;id=757772&amp;value=40.832&amp;id=757588&amp;value=14.746&amp;id=757254&amp;value=129.872&amp;id=757068&amp;value=289.952&amp;id=44615818&amp;value=475.40200000000004&amp;id=756899&amp;value=77.662&amp;id=756670&amp;value=62.063&amp;id=756545&amp;value=33.525&amp;id=756399&amp;value=271.443&amp;id=44615819&amp;value=444.693&amp;id=756240&amp;value=190.334&amp;id=755812&amp;value=-84.118&amp;id=1501211&amp;value=121.862&amp;id=2750563&amp;value=244.777&amp;id=44615820&amp;value=472.855&amp;id=3606393&amp;value=114&amp;id=6028687&amp;value=-154&amp;id=9091395&amp;value=-12&amp;id=12599256&amp;value=310&amp;id=44615821&amp;value=258&amp;id=19045341&amp;value=471&amp;id=28076016&amp;value=-2&amp;id=35361422&amp;value=102&amp;id=41990427&amp;value=482&amp;id=44615822&amp;value=1053&amp;id=50786844&amp;value=141&amp;id=56765433&amp;value=-143&amp;id=61314876&amp;value=67&amp;" TargetMode="External"/><Relationship Id="rId10429" Type="http://schemas.openxmlformats.org/officeDocument/2006/relationships/hyperlink" Target="https://www.daloopa.com/src/758466" TargetMode="External"/><Relationship Id="rId13999" Type="http://schemas.openxmlformats.org/officeDocument/2006/relationships/hyperlink" Target="https://www.daloopa.com/src/44064216" TargetMode="External"/><Relationship Id="rId16472" Type="http://schemas.openxmlformats.org/officeDocument/2006/relationships/hyperlink" Target="https://www.daloopa.com/src/56736502" TargetMode="External"/><Relationship Id="rId18921" Type="http://schemas.openxmlformats.org/officeDocument/2006/relationships/hyperlink" Target="https://www.daloopa.com/src/80587710" TargetMode="External"/><Relationship Id="rId6531" Type="http://schemas.openxmlformats.org/officeDocument/2006/relationships/hyperlink" Target="https://www.daloopa.com/src/757010" TargetMode="External"/><Relationship Id="rId16125" Type="http://schemas.openxmlformats.org/officeDocument/2006/relationships/hyperlink" Target="https://www.daloopa.com/src/56736410" TargetMode="External"/><Relationship Id="rId20868" Type="http://schemas.openxmlformats.org/officeDocument/2006/relationships/hyperlink" Target="https://www.daloopa.com/src/110481095" TargetMode="External"/><Relationship Id="rId4082" Type="http://schemas.openxmlformats.org/officeDocument/2006/relationships/hyperlink" Target="https://www.daloopa.com/src/19045443" TargetMode="External"/><Relationship Id="rId19695" Type="http://schemas.openxmlformats.org/officeDocument/2006/relationships/hyperlink" Target="https://www.daloopa.com/src/91528080" TargetMode="External"/><Relationship Id="rId9754" Type="http://schemas.openxmlformats.org/officeDocument/2006/relationships/hyperlink" Target="https://www.daloopa.com/src/44809928" TargetMode="External"/><Relationship Id="rId12735" Type="http://schemas.openxmlformats.org/officeDocument/2006/relationships/hyperlink" Target="https://www.daloopa.com/src/19442607" TargetMode="External"/><Relationship Id="rId19348" Type="http://schemas.openxmlformats.org/officeDocument/2006/relationships/hyperlink" Target="https://www.daloopa.com/src/84565922" TargetMode="External"/><Relationship Id="rId9407" Type="http://schemas.openxmlformats.org/officeDocument/2006/relationships/hyperlink" Target="https://www.daloopa.com/src/44810980" TargetMode="External"/><Relationship Id="rId10286" Type="http://schemas.openxmlformats.org/officeDocument/2006/relationships/hyperlink" Target="https://www.daloopa.com/src/44999429" TargetMode="External"/><Relationship Id="rId15958" Type="http://schemas.openxmlformats.org/officeDocument/2006/relationships/hyperlink" Target="https://www.daloopa.com/src/56722677" TargetMode="External"/><Relationship Id="rId18431" Type="http://schemas.openxmlformats.org/officeDocument/2006/relationships/hyperlink" Target="https://www.daloopa.com/src/70536024" TargetMode="External"/><Relationship Id="rId3568" Type="http://schemas.openxmlformats.org/officeDocument/2006/relationships/hyperlink" Target="https://www.daloopa.com/src/805587" TargetMode="External"/><Relationship Id="rId20378" Type="http://schemas.openxmlformats.org/officeDocument/2006/relationships/hyperlink" Target="https://www.daloopa.com/src/105190906" TargetMode="External"/><Relationship Id="rId6041" Type="http://schemas.openxmlformats.org/officeDocument/2006/relationships/hyperlink" Target="https://www.daloopa.com/src/769467" TargetMode="External"/><Relationship Id="rId9264" Type="http://schemas.openxmlformats.org/officeDocument/2006/relationships/hyperlink" Target="https://www.daloopa.com/src/44810827" TargetMode="External"/><Relationship Id="rId12592" Type="http://schemas.openxmlformats.org/officeDocument/2006/relationships/hyperlink" Target="https://www.daloopa.com/src/8732291" TargetMode="External"/><Relationship Id="rId970" Type="http://schemas.openxmlformats.org/officeDocument/2006/relationships/hyperlink" Target="https://www.daloopa.com/src/970407" TargetMode="External"/><Relationship Id="rId2651" Type="http://schemas.openxmlformats.org/officeDocument/2006/relationships/hyperlink" Target="https://www.daloopa.com/src/44615466" TargetMode="External"/><Relationship Id="rId12245" Type="http://schemas.openxmlformats.org/officeDocument/2006/relationships/hyperlink" Target="https://www.daloopa.com/src/57345749" TargetMode="External"/><Relationship Id="rId17917" Type="http://schemas.openxmlformats.org/officeDocument/2006/relationships/hyperlink" Target="https://www.daloopa.com/src/84567029" TargetMode="External"/><Relationship Id="rId623" Type="http://schemas.openxmlformats.org/officeDocument/2006/relationships/hyperlink" Target="https://www.daloopa.com/src/41990925" TargetMode="External"/><Relationship Id="rId2304" Type="http://schemas.openxmlformats.org/officeDocument/2006/relationships/hyperlink" Target="https://www.daloopa.com/src/44615448" TargetMode="External"/><Relationship Id="rId5874" Type="http://schemas.openxmlformats.org/officeDocument/2006/relationships/hyperlink" Target="https://www.daloopa.com/src/777481" TargetMode="External"/><Relationship Id="rId15468" Type="http://schemas.openxmlformats.org/officeDocument/2006/relationships/hyperlink" Target="https://www.daloopa.com/src/56722002" TargetMode="External"/><Relationship Id="rId5527" Type="http://schemas.openxmlformats.org/officeDocument/2006/relationships/hyperlink" Target="https://www.daloopa.com/src/776997" TargetMode="External"/><Relationship Id="rId3078" Type="http://schemas.openxmlformats.org/officeDocument/2006/relationships/hyperlink" Target="https://www.daloopa.com/src/47275517" TargetMode="External"/><Relationship Id="rId8000" Type="http://schemas.openxmlformats.org/officeDocument/2006/relationships/hyperlink" Target="https://www.daloopa.com/src/44615921" TargetMode="External"/><Relationship Id="rId14551" Type="http://schemas.openxmlformats.org/officeDocument/2006/relationships/hyperlink" Target="https://www.daloopa.com/src/44094801" TargetMode="External"/><Relationship Id="rId4610" Type="http://schemas.openxmlformats.org/officeDocument/2006/relationships/hyperlink" Target="https://www.daloopa.com/src/44802126" TargetMode="External"/><Relationship Id="rId14204" Type="http://schemas.openxmlformats.org/officeDocument/2006/relationships/hyperlink" Target="https://www.daloopa.com/src/44071669" TargetMode="External"/><Relationship Id="rId480" Type="http://schemas.openxmlformats.org/officeDocument/2006/relationships/hyperlink" Target="https://www.daloopa.com/src/56765684" TargetMode="External"/><Relationship Id="rId2161" Type="http://schemas.openxmlformats.org/officeDocument/2006/relationships/hyperlink" Target="https://www.daloopa.com/src/44624980" TargetMode="External"/><Relationship Id="rId17774" Type="http://schemas.openxmlformats.org/officeDocument/2006/relationships/hyperlink" Target="https://www.daloopa.com/src/86296353" TargetMode="External"/><Relationship Id="rId133" Type="http://schemas.openxmlformats.org/officeDocument/2006/relationships/hyperlink" Target="https://www.daloopa.com/document/10224068" TargetMode="External"/><Relationship Id="rId5384" Type="http://schemas.openxmlformats.org/officeDocument/2006/relationships/hyperlink" Target="https://www.daloopa.com/src/8648889" TargetMode="External"/><Relationship Id="rId7833" Type="http://schemas.openxmlformats.org/officeDocument/2006/relationships/hyperlink" Target="https://www.daloopa.com/src/774148" TargetMode="External"/><Relationship Id="rId10814" Type="http://schemas.openxmlformats.org/officeDocument/2006/relationships/hyperlink" Target="https://www.daloopa.com/src/770914" TargetMode="External"/><Relationship Id="rId17427" Type="http://schemas.openxmlformats.org/officeDocument/2006/relationships/hyperlink" Target="https://www.daloopa.com/src/69114193" TargetMode="External"/><Relationship Id="rId5037" Type="http://schemas.openxmlformats.org/officeDocument/2006/relationships/hyperlink" Target="https://www.daloopa.com/document/21946882" TargetMode="External"/><Relationship Id="rId1994" Type="http://schemas.openxmlformats.org/officeDocument/2006/relationships/hyperlink" Target="https://www.daloopa.com/src/44126159" TargetMode="External"/><Relationship Id="rId11588" Type="http://schemas.openxmlformats.org/officeDocument/2006/relationships/hyperlink" Target="https://www.daloopa.com/src/1501381" TargetMode="External"/><Relationship Id="rId16510" Type="http://schemas.openxmlformats.org/officeDocument/2006/relationships/hyperlink" Target="https://www.daloopa.com/src/61315626" TargetMode="External"/><Relationship Id="rId20906" Type="http://schemas.openxmlformats.org/officeDocument/2006/relationships/hyperlink" Target="https://www.daloopa.com/src/112172785" TargetMode="External"/><Relationship Id="rId1647" Type="http://schemas.openxmlformats.org/officeDocument/2006/relationships/hyperlink" Target="https://www.daloopa.com/src/51587340" TargetMode="External"/><Relationship Id="rId14061" Type="http://schemas.openxmlformats.org/officeDocument/2006/relationships/hyperlink" Target="https://www.daloopa.com/src/44066431" TargetMode="External"/><Relationship Id="rId4120" Type="http://schemas.openxmlformats.org/officeDocument/2006/relationships/hyperlink" Target="https://www.daloopa.com/src/805888" TargetMode="External"/><Relationship Id="rId7690" Type="http://schemas.openxmlformats.org/officeDocument/2006/relationships/hyperlink" Target="https://www.daloopa.com/src/44615853" TargetMode="External"/><Relationship Id="rId17284" Type="http://schemas.openxmlformats.org/officeDocument/2006/relationships/hyperlink" Target="https://www.daloopa.com/src/66398761" TargetMode="External"/><Relationship Id="rId19733" Type="http://schemas.openxmlformats.org/officeDocument/2006/relationships/hyperlink" Target="https://www.daloopa.com/src/91527945" TargetMode="External"/><Relationship Id="rId7343" Type="http://schemas.openxmlformats.org/officeDocument/2006/relationships/hyperlink" Target="https://www.daloopa.com/src/757928" TargetMode="External"/><Relationship Id="rId10671" Type="http://schemas.openxmlformats.org/officeDocument/2006/relationships/hyperlink" Target="https://www.daloopa.com/src/61314974" TargetMode="External"/><Relationship Id="rId10324" Type="http://schemas.openxmlformats.org/officeDocument/2006/relationships/hyperlink" Target="https://www.daloopa.com/src/19045464" TargetMode="External"/><Relationship Id="rId13894" Type="http://schemas.openxmlformats.org/officeDocument/2006/relationships/hyperlink" Target="https://www.daloopa.com/src/44064518" TargetMode="External"/><Relationship Id="rId3953" Type="http://schemas.openxmlformats.org/officeDocument/2006/relationships/hyperlink" Target="https://www.daloopa.com/src/806135" TargetMode="External"/><Relationship Id="rId13547" Type="http://schemas.openxmlformats.org/officeDocument/2006/relationships/hyperlink" Target="https://www.daloopa.com/src/44058916" TargetMode="External"/><Relationship Id="rId20763" Type="http://schemas.openxmlformats.org/officeDocument/2006/relationships/hyperlink" Target="https://www.daloopa.com/src/112173365" TargetMode="External"/><Relationship Id="rId3606" Type="http://schemas.openxmlformats.org/officeDocument/2006/relationships/hyperlink" Target="https://www.daloopa.com/src/805636" TargetMode="External"/><Relationship Id="rId11098" Type="http://schemas.openxmlformats.org/officeDocument/2006/relationships/hyperlink" Target="https://www.daloopa.com/src/777925" TargetMode="External"/><Relationship Id="rId16020" Type="http://schemas.openxmlformats.org/officeDocument/2006/relationships/hyperlink" Target="https://www.daloopa.com/src/56736639" TargetMode="External"/><Relationship Id="rId19590" Type="http://schemas.openxmlformats.org/officeDocument/2006/relationships/hyperlink" Target="https://www.daloopa.com/src/84567072" TargetMode="External"/><Relationship Id="rId20416" Type="http://schemas.openxmlformats.org/officeDocument/2006/relationships/hyperlink" Target="https://www.daloopa.com/src/105788078" TargetMode="External"/><Relationship Id="rId1157" Type="http://schemas.openxmlformats.org/officeDocument/2006/relationships/hyperlink" Target="https://www.daloopa.com/src/782562" TargetMode="External"/><Relationship Id="rId6829" Type="http://schemas.openxmlformats.org/officeDocument/2006/relationships/hyperlink" Target="https://www.daloopa.com/src/2750538" TargetMode="External"/><Relationship Id="rId12630" Type="http://schemas.openxmlformats.org/officeDocument/2006/relationships/hyperlink" Target="https://www.daloopa.com/src/13317266" TargetMode="External"/><Relationship Id="rId19243" Type="http://schemas.openxmlformats.org/officeDocument/2006/relationships/hyperlink" Target="https://www.daloopa.com/src/80588047" TargetMode="External"/><Relationship Id="rId9302" Type="http://schemas.openxmlformats.org/officeDocument/2006/relationships/hyperlink" Target="https://www.daloopa.com/src/44809275" TargetMode="External"/><Relationship Id="rId10181" Type="http://schemas.openxmlformats.org/officeDocument/2006/relationships/hyperlink" Target="https://www.daloopa.com/src/41990559" TargetMode="External"/><Relationship Id="rId15853" Type="http://schemas.openxmlformats.org/officeDocument/2006/relationships/hyperlink" Target="https://www.daloopa.com/src/56735798" TargetMode="External"/><Relationship Id="rId3463" Type="http://schemas.openxmlformats.org/officeDocument/2006/relationships/hyperlink" Target="https://marketplace.daloopa.com/text-fundamental?id=18205640&amp;value=198.953&amp;id=18205466&amp;value=199.221&amp;id=18204626&amp;value=240.02&amp;id=18203620&amp;value=312.371&amp;id=18203305&amp;value=385.686&amp;id=18203002&amp;value=484.296&amp;id=18198541&amp;value=601.721&amp;id=18199489&amp;value=708&amp;id=44617818&amp;value=892&amp;" TargetMode="External"/><Relationship Id="rId5912" Type="http://schemas.openxmlformats.org/officeDocument/2006/relationships/hyperlink" Target="https://www.daloopa.com/src/19444121" TargetMode="External"/><Relationship Id="rId13057" Type="http://schemas.openxmlformats.org/officeDocument/2006/relationships/hyperlink" Target="https://www.daloopa.com/src/18203078" TargetMode="External"/><Relationship Id="rId15506" Type="http://schemas.openxmlformats.org/officeDocument/2006/relationships/hyperlink" Target="https://www.daloopa.com/src/56735803" TargetMode="External"/><Relationship Id="rId20273" Type="http://schemas.openxmlformats.org/officeDocument/2006/relationships/hyperlink" Target="https://www.daloopa.com/src/99101001" TargetMode="External"/><Relationship Id="rId3116" Type="http://schemas.openxmlformats.org/officeDocument/2006/relationships/hyperlink" Target="https://www.daloopa.com/src/47276055" TargetMode="External"/><Relationship Id="rId18729" Type="http://schemas.openxmlformats.org/officeDocument/2006/relationships/hyperlink" Target="https://www.daloopa.com/src/76424490" TargetMode="External"/><Relationship Id="rId6686" Type="http://schemas.openxmlformats.org/officeDocument/2006/relationships/hyperlink" Target="https://www.daloopa.com/src/797790" TargetMode="External"/><Relationship Id="rId6339" Type="http://schemas.openxmlformats.org/officeDocument/2006/relationships/hyperlink" Target="https://www.daloopa.com/src/797653" TargetMode="External"/><Relationship Id="rId12140" Type="http://schemas.openxmlformats.org/officeDocument/2006/relationships/hyperlink" Target="https://www.daloopa.com/src/8731486" TargetMode="External"/><Relationship Id="rId2949" Type="http://schemas.openxmlformats.org/officeDocument/2006/relationships/hyperlink" Target="https://www.daloopa.com/src/44615545" TargetMode="External"/><Relationship Id="rId15363" Type="http://schemas.openxmlformats.org/officeDocument/2006/relationships/hyperlink" Target="https://www.daloopa.com/src/56734942" TargetMode="External"/><Relationship Id="rId17812" Type="http://schemas.openxmlformats.org/officeDocument/2006/relationships/hyperlink" Target="https://www.daloopa.com/src/86312103" TargetMode="External"/><Relationship Id="rId5422" Type="http://schemas.openxmlformats.org/officeDocument/2006/relationships/hyperlink" Target="https://www.daloopa.com/document/8465102" TargetMode="External"/><Relationship Id="rId15016" Type="http://schemas.openxmlformats.org/officeDocument/2006/relationships/hyperlink" Target="https://www.daloopa.com/src/44091269" TargetMode="External"/><Relationship Id="rId8992" Type="http://schemas.openxmlformats.org/officeDocument/2006/relationships/hyperlink" Target="https://www.daloopa.com/src/46190606" TargetMode="External"/><Relationship Id="rId11973" Type="http://schemas.openxmlformats.org/officeDocument/2006/relationships/hyperlink" Target="https://www.daloopa.com/src/8731158" TargetMode="External"/><Relationship Id="rId18586" Type="http://schemas.openxmlformats.org/officeDocument/2006/relationships/hyperlink" Target="https://www.daloopa.com/src/76430237" TargetMode="External"/><Relationship Id="rId6196" Type="http://schemas.openxmlformats.org/officeDocument/2006/relationships/hyperlink" Target="https://www.daloopa.com/src/797542" TargetMode="External"/><Relationship Id="rId8645" Type="http://schemas.openxmlformats.org/officeDocument/2006/relationships/hyperlink" Target="https://www.daloopa.com/src/44813019" TargetMode="External"/><Relationship Id="rId11626" Type="http://schemas.openxmlformats.org/officeDocument/2006/relationships/hyperlink" Target="https://www.daloopa.com/src/1501386" TargetMode="External"/><Relationship Id="rId18239" Type="http://schemas.openxmlformats.org/officeDocument/2006/relationships/hyperlink" Target="https://www.daloopa.com/src/110482419" TargetMode="External"/><Relationship Id="rId14849" Type="http://schemas.openxmlformats.org/officeDocument/2006/relationships/hyperlink" Target="https://www.daloopa.com/src/44094601" TargetMode="External"/><Relationship Id="rId4908" Type="http://schemas.openxmlformats.org/officeDocument/2006/relationships/hyperlink" Target="https://www.daloopa.com/document/23181367" TargetMode="External"/><Relationship Id="rId17322" Type="http://schemas.openxmlformats.org/officeDocument/2006/relationships/hyperlink" Target="https://www.daloopa.com/src/66399233" TargetMode="External"/><Relationship Id="rId778" Type="http://schemas.openxmlformats.org/officeDocument/2006/relationships/hyperlink" Target="https://www.daloopa.com/src/28076078" TargetMode="External"/><Relationship Id="rId2459" Type="http://schemas.openxmlformats.org/officeDocument/2006/relationships/hyperlink" Target="https://www.daloopa.com/src/779038" TargetMode="External"/><Relationship Id="rId13932" Type="http://schemas.openxmlformats.org/officeDocument/2006/relationships/hyperlink" Target="https://www.daloopa.com/src/44066723" TargetMode="External"/><Relationship Id="rId18096" Type="http://schemas.openxmlformats.org/officeDocument/2006/relationships/hyperlink" Target="https://www.daloopa.com/src/112172768" TargetMode="External"/><Relationship Id="rId1542" Type="http://schemas.openxmlformats.org/officeDocument/2006/relationships/hyperlink" Target="https://www.daloopa.com/src/44615382" TargetMode="External"/><Relationship Id="rId8155" Type="http://schemas.openxmlformats.org/officeDocument/2006/relationships/hyperlink" Target="https://www.daloopa.com/src/755959" TargetMode="External"/><Relationship Id="rId11136" Type="http://schemas.openxmlformats.org/officeDocument/2006/relationships/hyperlink" Target="https://www.daloopa.com/document/510667" TargetMode="External"/><Relationship Id="rId11483" Type="http://schemas.openxmlformats.org/officeDocument/2006/relationships/hyperlink" Target="https://www.daloopa.com/src/804997" TargetMode="External"/><Relationship Id="rId20801" Type="http://schemas.openxmlformats.org/officeDocument/2006/relationships/hyperlink" Target="https://www.daloopa.com/src/110480897" TargetMode="External"/><Relationship Id="rId16808" Type="http://schemas.openxmlformats.org/officeDocument/2006/relationships/hyperlink" Target="https://www.daloopa.com/src/56722935" TargetMode="External"/><Relationship Id="rId4765" Type="http://schemas.openxmlformats.org/officeDocument/2006/relationships/hyperlink" Target="https://www.daloopa.com/src/41990901" TargetMode="External"/><Relationship Id="rId14359" Type="http://schemas.openxmlformats.org/officeDocument/2006/relationships/hyperlink" Target="https://www.daloopa.com/src/44096253" TargetMode="External"/><Relationship Id="rId288" Type="http://schemas.openxmlformats.org/officeDocument/2006/relationships/hyperlink" Target="https://marketplace.daloopa.com/text-fundamental?id=2750929&amp;value=1.99&amp;id=12604354&amp;value=2.31&amp;id=19045408&amp;value=2.33&amp;id=41990824&amp;value=3.25&amp;id=56765554&amp;value=3.13&amp;" TargetMode="External"/><Relationship Id="rId4418" Type="http://schemas.openxmlformats.org/officeDocument/2006/relationships/hyperlink" Target="https://www.daloopa.com/src/41990783" TargetMode="External"/><Relationship Id="rId7988" Type="http://schemas.openxmlformats.org/officeDocument/2006/relationships/hyperlink" Target="https://www.daloopa.com/src/3606401" TargetMode="External"/><Relationship Id="rId10969" Type="http://schemas.openxmlformats.org/officeDocument/2006/relationships/hyperlink" Target="https://www.daloopa.com/src/778069" TargetMode="External"/><Relationship Id="rId13442" Type="http://schemas.openxmlformats.org/officeDocument/2006/relationships/hyperlink" Target="https://www.daloopa.com/src/44057697" TargetMode="External"/><Relationship Id="rId3501" Type="http://schemas.openxmlformats.org/officeDocument/2006/relationships/hyperlink" Target="https://www.daloopa.com/src/44617819" TargetMode="External"/><Relationship Id="rId20311" Type="http://schemas.openxmlformats.org/officeDocument/2006/relationships/hyperlink" Target="https://www.daloopa.com/src/105190733" TargetMode="External"/><Relationship Id="rId1052" Type="http://schemas.openxmlformats.org/officeDocument/2006/relationships/hyperlink" Target="https://www.daloopa.com/src/780774" TargetMode="External"/><Relationship Id="rId16665" Type="http://schemas.openxmlformats.org/officeDocument/2006/relationships/hyperlink" Target="https://marketplace.daloopa.com/text-fundamental?id=56736740&amp;value=0.06&amp;id=56736703&amp;value=0.06&amp;id=56736665&amp;value=0.09&amp;id=56736626&amp;value=0.13&amp;id=56736587&amp;value=0.35&amp;id=56736548&amp;value=0.21&amp;id=56736510&amp;value=0.2&amp;id=56736471&amp;value=0.2&amp;id=56736432&amp;value=0.2&amp;id=56736393&amp;value=0.8&amp;id=56723478&amp;value=0.19&amp;id=56723441&amp;value=0.19&amp;id=56723404&amp;value=0.19&amp;id=56723102&amp;value=0.17&amp;id=56722930&amp;value=0.74&amp;id=56722858&amp;value=0.19&amp;id=56722762&amp;value=0.18&amp;id=56722706&amp;value=0.17&amp;id=56722641&amp;value=0.19&amp;id=56722581&amp;value=0.73&amp;id=56722514&amp;value=0.21&amp;id=56765499&amp;value=0.21&amp;id=61315633&amp;value=0.21&amp;" TargetMode="External"/><Relationship Id="rId4275" Type="http://schemas.openxmlformats.org/officeDocument/2006/relationships/hyperlink" Target="https://www.daloopa.com/src/806142" TargetMode="External"/><Relationship Id="rId6724" Type="http://schemas.openxmlformats.org/officeDocument/2006/relationships/hyperlink" Target="https://www.daloopa.com/src/797745" TargetMode="External"/><Relationship Id="rId16318" Type="http://schemas.openxmlformats.org/officeDocument/2006/relationships/hyperlink" Target="https://www.daloopa.com/src/56736689" TargetMode="External"/><Relationship Id="rId19888" Type="http://schemas.openxmlformats.org/officeDocument/2006/relationships/hyperlink" Target="https://www.daloopa.com/src/91531408" TargetMode="External"/><Relationship Id="rId9947" Type="http://schemas.openxmlformats.org/officeDocument/2006/relationships/hyperlink" Target="https://www.daloopa.com/src/785803" TargetMode="External"/><Relationship Id="rId12928" Type="http://schemas.openxmlformats.org/officeDocument/2006/relationships/hyperlink" Target="https://www.daloopa.com/src/44105970" TargetMode="External"/><Relationship Id="rId7498" Type="http://schemas.openxmlformats.org/officeDocument/2006/relationships/hyperlink" Target="https://marketplace.daloopa.com/text-fundamental?id=770325&amp;value=23.784&amp;id=770333&amp;value=48.744&amp;id=770347&amp;value=-64.456&amp;id=769525&amp;value=-11.438&amp;id=44615823&amp;value=-3.366000000000012&amp;id=769380&amp;value=-9.009&amp;id=769242&amp;value=71.186&amp;id=761271&amp;value=-6.664&amp;id=760941&amp;value=4.953&amp;id=44615824&amp;value=60.46600000000001&amp;id=760696&amp;value=-75.058&amp;id=760471&amp;value=108.917&amp;id=760201&amp;value=-66.637&amp;id=758624&amp;value=-92.759&amp;id=44615825&amp;value=-125.537&amp;id=758422&amp;value=-55.699&amp;id=758263&amp;value=2.914&amp;id=758126&amp;value=-36.302&amp;id=757931&amp;value=-89.396&amp;id=44615826&amp;value=-178.483&amp;id=757773&amp;value=112.994&amp;id=757589&amp;value=59.586&amp;id=757255&amp;value=-43.723&amp;id=757069&amp;value=-157.314&amp;id=44615827&amp;value=-28.457000000000022&amp;id=756900&amp;value=122.782&amp;id=756671&amp;value=31.067&amp;id=756546&amp;value=11.172&amp;id=756400&amp;value=-121.939&amp;id=44615828&amp;value=43.081999999999994&amp;id=756241&amp;value=-139.035&amp;id=755813&amp;value=209.242&amp;id=1501212&amp;value=-335.069&amp;id=2750564&amp;value=-102.965&amp;id=44615829&amp;value=-367.827&amp;id=3606394&amp;value=-85&amp;id=6028688&amp;value=-39&amp;id=9091401&amp;value=54&amp;id=12599254&amp;value=-2&amp;id=44615830&amp;value=-72&amp;id=19045342&amp;value=-554&amp;id=28076019&amp;value=317&amp;id=35361419&amp;value=-296&amp;id=41990426&amp;value=-235&amp;id=44615831&amp;value=-768&amp;id=50786841&amp;value=-343&amp;id=56765427&amp;value=343&amp;id=61314879&amp;value=-211&amp;" TargetMode="External"/><Relationship Id="rId10479" Type="http://schemas.openxmlformats.org/officeDocument/2006/relationships/hyperlink" Target="https://www.daloopa.com/src/758328" TargetMode="External"/><Relationship Id="rId15401" Type="http://schemas.openxmlformats.org/officeDocument/2006/relationships/hyperlink" Target="https://www.daloopa.com/src/56734872" TargetMode="External"/><Relationship Id="rId18971" Type="http://schemas.openxmlformats.org/officeDocument/2006/relationships/hyperlink" Target="https://www.daloopa.com/src/80588050" TargetMode="External"/><Relationship Id="rId18624" Type="http://schemas.openxmlformats.org/officeDocument/2006/relationships/hyperlink" Target="https://www.daloopa.com/src/75779584" TargetMode="External"/><Relationship Id="rId3011" Type="http://schemas.openxmlformats.org/officeDocument/2006/relationships/hyperlink" Target="https://www.daloopa.com/src/775688" TargetMode="External"/><Relationship Id="rId6581" Type="http://schemas.openxmlformats.org/officeDocument/2006/relationships/hyperlink" Target="https://www.daloopa.com/src/3606356" TargetMode="External"/><Relationship Id="rId16175" Type="http://schemas.openxmlformats.org/officeDocument/2006/relationships/hyperlink" Target="https://www.daloopa.com/src/56736412" TargetMode="External"/><Relationship Id="rId6234" Type="http://schemas.openxmlformats.org/officeDocument/2006/relationships/hyperlink" Target="https://www.daloopa.com/src/797611" TargetMode="External"/><Relationship Id="rId19398" Type="http://schemas.openxmlformats.org/officeDocument/2006/relationships/hyperlink" Target="https://www.daloopa.com/src/84566000" TargetMode="External"/><Relationship Id="rId9457" Type="http://schemas.openxmlformats.org/officeDocument/2006/relationships/hyperlink" Target="https://www.daloopa.com/src/44810977" TargetMode="External"/><Relationship Id="rId12785" Type="http://schemas.openxmlformats.org/officeDocument/2006/relationships/hyperlink" Target="https://www.daloopa.com/src/18194349" TargetMode="External"/><Relationship Id="rId2844" Type="http://schemas.openxmlformats.org/officeDocument/2006/relationships/hyperlink" Target="https://marketplace.daloopa.com/text-fundamental?id=775794&amp;value=1007.873&amp;id=775786&amp;value=1010.549&amp;id=775782&amp;value=995.119&amp;id=44615529&amp;value=1041.6989999999996&amp;id=778898&amp;value=4055.24&amp;id=775778&amp;value=1000.12&amp;id=775774&amp;value=1068.208&amp;id=775764&amp;value=1005.409&amp;id=44615530&amp;value=1073.3279999999995&amp;id=778894&amp;value=4147.065&amp;id=775760&amp;value=1109.181&amp;id=775750&amp;value=1162.158&amp;id=775743&amp;value=1217.768&amp;id=44615531&amp;value=1306.4040000000005&amp;id=788414&amp;value=4795.511&amp;id=775736&amp;value=1383.335&amp;id=775729&amp;value=1398.709&amp;id=775722&amp;value=1463.967&amp;id=44615532&amp;value=1608.4189999999999&amp;id=778890&amp;value=5854.43&amp;id=775715&amp;value=1681.646&amp;id=775705&amp;value=1772.19&amp;id=775695&amp;value=1841.074&amp;id=44615533&amp;value=2006.5950000000003&amp;id=778886&amp;value=7301.505&amp;id=775685&amp;value=2078.947&amp;id=771740&amp;value=2195.36&amp;id=771619&amp;value=2291.076&amp;id=44615534&amp;value=2464.624999999999&amp;id=778876&amp;value=9030.008&amp;id=771401&amp;value=2600.946&amp;id=771084&amp;value=2744.28&amp;id=1501256&amp;value=2834.126&amp;id=44615535&amp;value=2991.9449999999997&amp;id=2733936&amp;value=11171.297&amp;id=4298201&amp;value=3091&amp;id=7449837&amp;value=3128&amp;id=10681140&amp;value=3225&amp;id=44615536&amp;value=3424&amp;id=13303372&amp;value=12868&amp;id=19433035&amp;value=3905&amp;id=28828353&amp;value=3835&amp;id=35961570&amp;value=3935&amp;id=44625002&amp;value=4110&amp;id=44616720&amp;value=15785&amp;id=51587224&amp;value=4262&amp;id=57345659&amp;value=4386&amp;id=62020064&amp;value=4433&amp;" TargetMode="External"/><Relationship Id="rId12438" Type="http://schemas.openxmlformats.org/officeDocument/2006/relationships/hyperlink" Target="https://www.daloopa.com/src/8732131" TargetMode="External"/><Relationship Id="rId816" Type="http://schemas.openxmlformats.org/officeDocument/2006/relationships/hyperlink" Target="https://www.daloopa.com/src/61315014" TargetMode="External"/><Relationship Id="rId18481" Type="http://schemas.openxmlformats.org/officeDocument/2006/relationships/hyperlink" Target="https://www.daloopa.com/src/69114635" TargetMode="External"/><Relationship Id="rId8540" Type="http://schemas.openxmlformats.org/officeDocument/2006/relationships/hyperlink" Target="https://www.daloopa.com/src/44812784" TargetMode="External"/><Relationship Id="rId11521" Type="http://schemas.openxmlformats.org/officeDocument/2006/relationships/hyperlink" Target="https://www.daloopa.com/document/8465102" TargetMode="External"/><Relationship Id="rId18134" Type="http://schemas.openxmlformats.org/officeDocument/2006/relationships/hyperlink" Target="https://www.daloopa.com/src/112173304" TargetMode="External"/><Relationship Id="rId6091" Type="http://schemas.openxmlformats.org/officeDocument/2006/relationships/hyperlink" Target="https://www.daloopa.com/src/758381" TargetMode="External"/><Relationship Id="rId12295" Type="http://schemas.openxmlformats.org/officeDocument/2006/relationships/hyperlink" Target="https://www.daloopa.com/document/22971488" TargetMode="External"/><Relationship Id="rId14744" Type="http://schemas.openxmlformats.org/officeDocument/2006/relationships/hyperlink" Target="https://www.daloopa.com/src/44095513" TargetMode="External"/><Relationship Id="rId673" Type="http://schemas.openxmlformats.org/officeDocument/2006/relationships/hyperlink" Target="https://www.daloopa.com/src/3606515" TargetMode="External"/><Relationship Id="rId2354" Type="http://schemas.openxmlformats.org/officeDocument/2006/relationships/hyperlink" Target="https://www.daloopa.com/src/44615456" TargetMode="External"/><Relationship Id="rId4803" Type="http://schemas.openxmlformats.org/officeDocument/2006/relationships/hyperlink" Target="https://www.daloopa.com/src/41990875" TargetMode="External"/><Relationship Id="rId17967" Type="http://schemas.openxmlformats.org/officeDocument/2006/relationships/hyperlink" Target="https://www.daloopa.com/src/115037970" TargetMode="External"/><Relationship Id="rId326" Type="http://schemas.openxmlformats.org/officeDocument/2006/relationships/hyperlink" Target="https://www.daloopa.com/src/19045459" TargetMode="External"/><Relationship Id="rId2007" Type="http://schemas.openxmlformats.org/officeDocument/2006/relationships/hyperlink" Target="https://www.daloopa.com/src/44616276" TargetMode="External"/><Relationship Id="rId5577" Type="http://schemas.openxmlformats.org/officeDocument/2006/relationships/hyperlink" Target="https://www.daloopa.com/src/779157" TargetMode="External"/><Relationship Id="rId8050" Type="http://schemas.openxmlformats.org/officeDocument/2006/relationships/hyperlink" Target="https://www.daloopa.com/src/757084" TargetMode="External"/><Relationship Id="rId11031" Type="http://schemas.openxmlformats.org/officeDocument/2006/relationships/hyperlink" Target="https://www.daloopa.com/src/778071" TargetMode="External"/><Relationship Id="rId16703" Type="http://schemas.openxmlformats.org/officeDocument/2006/relationships/hyperlink" Target="https://www.daloopa.com/src/56722515" TargetMode="External"/><Relationship Id="rId4660" Type="http://schemas.openxmlformats.org/officeDocument/2006/relationships/hyperlink" Target="https://www.daloopa.com/src/44802128" TargetMode="External"/><Relationship Id="rId14254" Type="http://schemas.openxmlformats.org/officeDocument/2006/relationships/hyperlink" Target="https://www.daloopa.com/src/44094977" TargetMode="External"/><Relationship Id="rId4313" Type="http://schemas.openxmlformats.org/officeDocument/2006/relationships/hyperlink" Target="https://www.daloopa.com/src/44801865" TargetMode="External"/><Relationship Id="rId7883" Type="http://schemas.openxmlformats.org/officeDocument/2006/relationships/hyperlink" Target="https://www.daloopa.com/src/774150" TargetMode="External"/><Relationship Id="rId17477" Type="http://schemas.openxmlformats.org/officeDocument/2006/relationships/hyperlink" Target="https://www.daloopa.com/src/69113971" TargetMode="External"/><Relationship Id="rId19926" Type="http://schemas.openxmlformats.org/officeDocument/2006/relationships/hyperlink" Target="https://www.daloopa.com/src/91531494" TargetMode="External"/><Relationship Id="rId183" Type="http://schemas.openxmlformats.org/officeDocument/2006/relationships/hyperlink" Target="https://www.daloopa.com/src/56765745" TargetMode="External"/><Relationship Id="rId7536" Type="http://schemas.openxmlformats.org/officeDocument/2006/relationships/hyperlink" Target="https://www.daloopa.com/src/50786841" TargetMode="External"/><Relationship Id="rId10864" Type="http://schemas.openxmlformats.org/officeDocument/2006/relationships/hyperlink" Target="https://www.daloopa.com/src/28076065" TargetMode="External"/><Relationship Id="rId5087" Type="http://schemas.openxmlformats.org/officeDocument/2006/relationships/hyperlink" Target="https://www.daloopa.com/src/18187432" TargetMode="External"/><Relationship Id="rId10517" Type="http://schemas.openxmlformats.org/officeDocument/2006/relationships/hyperlink" Target="https://www.daloopa.com/src/769632" TargetMode="External"/><Relationship Id="rId16560" Type="http://schemas.openxmlformats.org/officeDocument/2006/relationships/hyperlink" Target="https://www.daloopa.com/src/61315628" TargetMode="External"/><Relationship Id="rId20956" Type="http://schemas.openxmlformats.org/officeDocument/2006/relationships/hyperlink" Target="https://www.daloopa.com/src/110482381" TargetMode="External"/><Relationship Id="rId1697" Type="http://schemas.openxmlformats.org/officeDocument/2006/relationships/hyperlink" Target="https://www.daloopa.com/src/51587338" TargetMode="External"/><Relationship Id="rId16213" Type="http://schemas.openxmlformats.org/officeDocument/2006/relationships/hyperlink" Target="https://www.daloopa.com/src/56736374" TargetMode="External"/><Relationship Id="rId19783" Type="http://schemas.openxmlformats.org/officeDocument/2006/relationships/hyperlink" Target="https://www.daloopa.com/src/92469226" TargetMode="External"/><Relationship Id="rId20609" Type="http://schemas.openxmlformats.org/officeDocument/2006/relationships/hyperlink" Target="https://www.daloopa.com/src/105191137" TargetMode="External"/><Relationship Id="rId4170" Type="http://schemas.openxmlformats.org/officeDocument/2006/relationships/hyperlink" Target="https://www.daloopa.com/src/805889" TargetMode="External"/><Relationship Id="rId9842" Type="http://schemas.openxmlformats.org/officeDocument/2006/relationships/hyperlink" Target="https://www.daloopa.com/src/44809380" TargetMode="External"/><Relationship Id="rId19436" Type="http://schemas.openxmlformats.org/officeDocument/2006/relationships/hyperlink" Target="https://www.daloopa.com/src/86300058" TargetMode="External"/><Relationship Id="rId56" Type="http://schemas.openxmlformats.org/officeDocument/2006/relationships/hyperlink" Target="https://www.daloopa.com/document/479925" TargetMode="External"/><Relationship Id="rId7393" Type="http://schemas.openxmlformats.org/officeDocument/2006/relationships/hyperlink" Target="https://www.daloopa.com/src/757929" TargetMode="External"/><Relationship Id="rId10374" Type="http://schemas.openxmlformats.org/officeDocument/2006/relationships/hyperlink" Target="https://www.daloopa.com/src/761315" TargetMode="External"/><Relationship Id="rId12823" Type="http://schemas.openxmlformats.org/officeDocument/2006/relationships/hyperlink" Target="https://www.daloopa.com/src/18193925" TargetMode="External"/><Relationship Id="rId7046" Type="http://schemas.openxmlformats.org/officeDocument/2006/relationships/hyperlink" Target="https://www.daloopa.com/src/798160" TargetMode="External"/><Relationship Id="rId10027" Type="http://schemas.openxmlformats.org/officeDocument/2006/relationships/hyperlink" Target="https://www.daloopa.com/src/757311" TargetMode="External"/><Relationship Id="rId13597" Type="http://schemas.openxmlformats.org/officeDocument/2006/relationships/hyperlink" Target="https://www.daloopa.com/src/44057868" TargetMode="External"/><Relationship Id="rId3656" Type="http://schemas.openxmlformats.org/officeDocument/2006/relationships/hyperlink" Target="https://marketplace.daloopa.com/text-fundamental?id=805677&amp;value=107.818&amp;id=805673&amp;value=111.129&amp;id=805669&amp;value=113.595&amp;id=805665&amp;value=114.744&amp;id=44801555&amp;value=447.286&amp;id=805661&amp;value=105.103&amp;id=805657&amp;value=112.267&amp;id=805653&amp;value=108.885&amp;id=805649&amp;value=116.423&amp;id=44801764&amp;value=442.678&amp;id=805645&amp;value=104.965&amp;id=805641&amp;value=113.657&amp;id=805637&amp;value=113.365&amp;id=805633&amp;value=114.474&amp;id=44801877&amp;value=446.461&amp;id=805629&amp;value=111.973&amp;id=805625&amp;value=118.501&amp;id=805621&amp;value=114.405&amp;id=805617&amp;value=124.22&amp;id=44802124&amp;value=469.099&amp;id=805613&amp;value=114.405&amp;id=805609&amp;value=116.955&amp;id=805605&amp;value=111.777&amp;id=805601&amp;value=117.732&amp;id=44802196&amp;value=460.869&amp;id=805597&amp;value=113.981&amp;id=805593&amp;value=121.236&amp;id=805589&amp;value=120.444&amp;id=805585&amp;value=130.042&amp;id=44802426&amp;value=485.703&amp;id=805581&amp;value=125.425&amp;id=805577&amp;value=135.367&amp;id=1501395&amp;value=130.234&amp;id=2750753&amp;value=138.018&amp;id=44802531&amp;value=529.046&amp;id=3606670&amp;value=123&amp;id=6028852&amp;value=126&amp;id=9091851&amp;value=116&amp;" TargetMode="External"/><Relationship Id="rId16070" Type="http://schemas.openxmlformats.org/officeDocument/2006/relationships/hyperlink" Target="https://www.daloopa.com/src/56736641" TargetMode="External"/><Relationship Id="rId20466" Type="http://schemas.openxmlformats.org/officeDocument/2006/relationships/hyperlink" Target="https://www.daloopa.com/src/105190758" TargetMode="External"/><Relationship Id="rId3309" Type="http://schemas.openxmlformats.org/officeDocument/2006/relationships/hyperlink" Target="https://www.daloopa.com/src/57345717" TargetMode="External"/><Relationship Id="rId6879" Type="http://schemas.openxmlformats.org/officeDocument/2006/relationships/hyperlink" Target="https://www.daloopa.com/src/797886" TargetMode="External"/><Relationship Id="rId12680" Type="http://schemas.openxmlformats.org/officeDocument/2006/relationships/hyperlink" Target="https://www.daloopa.com/src/28828631" TargetMode="External"/><Relationship Id="rId19293" Type="http://schemas.openxmlformats.org/officeDocument/2006/relationships/hyperlink" Target="https://www.daloopa.com/src/84565967" TargetMode="External"/><Relationship Id="rId20119" Type="http://schemas.openxmlformats.org/officeDocument/2006/relationships/hyperlink" Target="https://www.daloopa.com/src/99100805" TargetMode="External"/><Relationship Id="rId9352" Type="http://schemas.openxmlformats.org/officeDocument/2006/relationships/hyperlink" Target="https://www.daloopa.com/src/44810549" TargetMode="External"/><Relationship Id="rId12333" Type="http://schemas.openxmlformats.org/officeDocument/2006/relationships/hyperlink" Target="https://www.daloopa.com/src/8731848" TargetMode="External"/><Relationship Id="rId711" Type="http://schemas.openxmlformats.org/officeDocument/2006/relationships/hyperlink" Target="https://www.daloopa.com/src/3606517" TargetMode="External"/><Relationship Id="rId5962" Type="http://schemas.openxmlformats.org/officeDocument/2006/relationships/hyperlink" Target="https://www.daloopa.com/src/761230" TargetMode="External"/><Relationship Id="rId9005" Type="http://schemas.openxmlformats.org/officeDocument/2006/relationships/hyperlink" Target="https://www.daloopa.com/src/44809951" TargetMode="External"/><Relationship Id="rId15556" Type="http://schemas.openxmlformats.org/officeDocument/2006/relationships/hyperlink" Target="https://www.daloopa.com/src/56735805" TargetMode="External"/><Relationship Id="rId5615" Type="http://schemas.openxmlformats.org/officeDocument/2006/relationships/hyperlink" Target="https://www.daloopa.com/src/779188" TargetMode="External"/><Relationship Id="rId15209" Type="http://schemas.openxmlformats.org/officeDocument/2006/relationships/hyperlink" Target="https://www.daloopa.com/src/56720505" TargetMode="External"/><Relationship Id="rId3166" Type="http://schemas.openxmlformats.org/officeDocument/2006/relationships/hyperlink" Target="https://www.daloopa.com/src/47275739" TargetMode="External"/><Relationship Id="rId18779" Type="http://schemas.openxmlformats.org/officeDocument/2006/relationships/hyperlink" Target="https://www.daloopa.com/src/76435814" TargetMode="External"/><Relationship Id="rId6389" Type="http://schemas.openxmlformats.org/officeDocument/2006/relationships/hyperlink" Target="https://www.daloopa.com/src/797661" TargetMode="External"/><Relationship Id="rId8838" Type="http://schemas.openxmlformats.org/officeDocument/2006/relationships/hyperlink" Target="https://www.daloopa.com/src/44810034" TargetMode="External"/><Relationship Id="rId11819" Type="http://schemas.openxmlformats.org/officeDocument/2006/relationships/hyperlink" Target="https://www.daloopa.com/src/8731246" TargetMode="External"/><Relationship Id="rId12190" Type="http://schemas.openxmlformats.org/officeDocument/2006/relationships/hyperlink" Target="https://www.daloopa.com/src/8731768" TargetMode="External"/><Relationship Id="rId17862" Type="http://schemas.openxmlformats.org/officeDocument/2006/relationships/hyperlink" Target="https://www.daloopa.com/src/86306927" TargetMode="External"/><Relationship Id="rId2999" Type="http://schemas.openxmlformats.org/officeDocument/2006/relationships/hyperlink" Target="https://www.daloopa.com/src/775781" TargetMode="External"/><Relationship Id="rId7921" Type="http://schemas.openxmlformats.org/officeDocument/2006/relationships/hyperlink" Target="https://www.daloopa.com/src/769573" TargetMode="External"/><Relationship Id="rId17515" Type="http://schemas.openxmlformats.org/officeDocument/2006/relationships/hyperlink" Target="https://www.daloopa.com/src/66397447" TargetMode="External"/><Relationship Id="rId221" Type="http://schemas.openxmlformats.org/officeDocument/2006/relationships/hyperlink" Target="https://www.daloopa.com/src/1000487" TargetMode="External"/><Relationship Id="rId5472" Type="http://schemas.openxmlformats.org/officeDocument/2006/relationships/hyperlink" Target="https://www.daloopa.com/src/777088" TargetMode="External"/><Relationship Id="rId10902" Type="http://schemas.openxmlformats.org/officeDocument/2006/relationships/hyperlink" Target="https://www.daloopa.com/src/774511" TargetMode="External"/><Relationship Id="rId15066" Type="http://schemas.openxmlformats.org/officeDocument/2006/relationships/hyperlink" Target="https://www.daloopa.com/src/44093185" TargetMode="External"/><Relationship Id="rId5125" Type="http://schemas.openxmlformats.org/officeDocument/2006/relationships/hyperlink" Target="https://www.daloopa.com/src/44617740" TargetMode="External"/><Relationship Id="rId8695" Type="http://schemas.openxmlformats.org/officeDocument/2006/relationships/hyperlink" Target="https://www.daloopa.com/src/44813021" TargetMode="External"/><Relationship Id="rId18289" Type="http://schemas.openxmlformats.org/officeDocument/2006/relationships/hyperlink" Target="https://www.daloopa.com/src/110482565" TargetMode="External"/><Relationship Id="rId8348" Type="http://schemas.openxmlformats.org/officeDocument/2006/relationships/hyperlink" Target="https://www.daloopa.com/src/51587560" TargetMode="External"/><Relationship Id="rId11676" Type="http://schemas.openxmlformats.org/officeDocument/2006/relationships/hyperlink" Target="https://marketplace.daloopa.com/text-fundamental?id=2734226&amp;value=872991&amp;" TargetMode="External"/><Relationship Id="rId1735" Type="http://schemas.openxmlformats.org/officeDocument/2006/relationships/hyperlink" Target="https://www.daloopa.com/src/44125340" TargetMode="External"/><Relationship Id="rId11329" Type="http://schemas.openxmlformats.org/officeDocument/2006/relationships/hyperlink" Target="https://www.daloopa.com/src/978746" TargetMode="External"/><Relationship Id="rId14899" Type="http://schemas.openxmlformats.org/officeDocument/2006/relationships/hyperlink" Target="https://www.daloopa.com/src/44092791" TargetMode="External"/><Relationship Id="rId19821" Type="http://schemas.openxmlformats.org/officeDocument/2006/relationships/hyperlink" Target="https://www.daloopa.com/src/91528461" TargetMode="External"/><Relationship Id="rId4958" Type="http://schemas.openxmlformats.org/officeDocument/2006/relationships/hyperlink" Target="https://www.daloopa.com/src/18186372" TargetMode="External"/><Relationship Id="rId17372" Type="http://schemas.openxmlformats.org/officeDocument/2006/relationships/hyperlink" Target="https://www.daloopa.com/src/69114019" TargetMode="External"/><Relationship Id="rId7431" Type="http://schemas.openxmlformats.org/officeDocument/2006/relationships/hyperlink" Target="https://www.daloopa.com/src/19045345" TargetMode="External"/><Relationship Id="rId10412" Type="http://schemas.openxmlformats.org/officeDocument/2006/relationships/hyperlink" Target="https://www.daloopa.com/src/44999815" TargetMode="External"/><Relationship Id="rId13982" Type="http://schemas.openxmlformats.org/officeDocument/2006/relationships/hyperlink" Target="https://www.daloopa.com/src/44066197" TargetMode="External"/><Relationship Id="rId17025" Type="http://schemas.openxmlformats.org/officeDocument/2006/relationships/hyperlink" Target="https://www.daloopa.com/src/65368677" TargetMode="External"/><Relationship Id="rId13635" Type="http://schemas.openxmlformats.org/officeDocument/2006/relationships/hyperlink" Target="https://www.daloopa.com/src/44059101" TargetMode="External"/><Relationship Id="rId20851" Type="http://schemas.openxmlformats.org/officeDocument/2006/relationships/hyperlink" Target="https://www.daloopa.com/src/110480998" TargetMode="External"/><Relationship Id="rId1592" Type="http://schemas.openxmlformats.org/officeDocument/2006/relationships/hyperlink" Target="https://www.daloopa.com/src/44615390" TargetMode="External"/><Relationship Id="rId11186" Type="http://schemas.openxmlformats.org/officeDocument/2006/relationships/hyperlink" Target="https://www.daloopa.com/document/23143637" TargetMode="External"/><Relationship Id="rId20504" Type="http://schemas.openxmlformats.org/officeDocument/2006/relationships/hyperlink" Target="https://www.daloopa.com/src/105788174" TargetMode="External"/><Relationship Id="rId1245" Type="http://schemas.openxmlformats.org/officeDocument/2006/relationships/hyperlink" Target="https://www.daloopa.com/src/12623797" TargetMode="External"/><Relationship Id="rId16858" Type="http://schemas.openxmlformats.org/officeDocument/2006/relationships/hyperlink" Target="https://www.daloopa.com/src/56722937" TargetMode="External"/><Relationship Id="rId4468" Type="http://schemas.openxmlformats.org/officeDocument/2006/relationships/hyperlink" Target="https://www.daloopa.com/src/806191" TargetMode="External"/><Relationship Id="rId6917" Type="http://schemas.openxmlformats.org/officeDocument/2006/relationships/hyperlink" Target="https://www.daloopa.com/src/798135" TargetMode="External"/><Relationship Id="rId19331" Type="http://schemas.openxmlformats.org/officeDocument/2006/relationships/hyperlink" Target="https://www.daloopa.com/src/86312171" TargetMode="External"/><Relationship Id="rId15941" Type="http://schemas.openxmlformats.org/officeDocument/2006/relationships/hyperlink" Target="https://www.daloopa.com/src/56745629" TargetMode="External"/><Relationship Id="rId13492" Type="http://schemas.openxmlformats.org/officeDocument/2006/relationships/hyperlink" Target="https://www.daloopa.com/src/44057398" TargetMode="External"/><Relationship Id="rId3551" Type="http://schemas.openxmlformats.org/officeDocument/2006/relationships/hyperlink" Target="https://www.daloopa.com/src/805656" TargetMode="External"/><Relationship Id="rId13145" Type="http://schemas.openxmlformats.org/officeDocument/2006/relationships/hyperlink" Target="https://www.daloopa.com/src/44117080" TargetMode="External"/><Relationship Id="rId20361" Type="http://schemas.openxmlformats.org/officeDocument/2006/relationships/hyperlink" Target="https://www.daloopa.com/src/105788162" TargetMode="External"/><Relationship Id="rId3204" Type="http://schemas.openxmlformats.org/officeDocument/2006/relationships/hyperlink" Target="https://www.daloopa.com/src/19436103" TargetMode="External"/><Relationship Id="rId6774" Type="http://schemas.openxmlformats.org/officeDocument/2006/relationships/hyperlink" Target="https://www.daloopa.com/src/797890" TargetMode="External"/><Relationship Id="rId16368" Type="http://schemas.openxmlformats.org/officeDocument/2006/relationships/hyperlink" Target="https://www.daloopa.com/src/56736691" TargetMode="External"/><Relationship Id="rId18817" Type="http://schemas.openxmlformats.org/officeDocument/2006/relationships/hyperlink" Target="https://www.daloopa.com/src/76431576" TargetMode="External"/><Relationship Id="rId20014" Type="http://schemas.openxmlformats.org/officeDocument/2006/relationships/hyperlink" Target="https://www.daloopa.com/src/99978652" TargetMode="External"/><Relationship Id="rId6427" Type="http://schemas.openxmlformats.org/officeDocument/2006/relationships/hyperlink" Target="https://www.daloopa.com/src/61315039" TargetMode="External"/><Relationship Id="rId9997" Type="http://schemas.openxmlformats.org/officeDocument/2006/relationships/hyperlink" Target="https://www.daloopa.com/src/44615301" TargetMode="External"/><Relationship Id="rId12978" Type="http://schemas.openxmlformats.org/officeDocument/2006/relationships/hyperlink" Target="https://www.daloopa.com/src/51587439" TargetMode="External"/><Relationship Id="rId17900" Type="http://schemas.openxmlformats.org/officeDocument/2006/relationships/hyperlink" Target="https://www.daloopa.com/src/84566978" TargetMode="External"/><Relationship Id="rId15451" Type="http://schemas.openxmlformats.org/officeDocument/2006/relationships/hyperlink" Target="https://www.daloopa.com/document/23143762" TargetMode="External"/><Relationship Id="rId3061" Type="http://schemas.openxmlformats.org/officeDocument/2006/relationships/hyperlink" Target="https://www.daloopa.com/src/46338423" TargetMode="External"/><Relationship Id="rId5510" Type="http://schemas.openxmlformats.org/officeDocument/2006/relationships/hyperlink" Target="https://www.daloopa.com/src/777106" TargetMode="External"/><Relationship Id="rId15104" Type="http://schemas.openxmlformats.org/officeDocument/2006/relationships/hyperlink" Target="https://www.daloopa.com/src/56720311" TargetMode="External"/><Relationship Id="rId18674" Type="http://schemas.openxmlformats.org/officeDocument/2006/relationships/hyperlink" Target="https://www.daloopa.com/src/75779584" TargetMode="External"/><Relationship Id="rId8733" Type="http://schemas.openxmlformats.org/officeDocument/2006/relationships/hyperlink" Target="https://www.daloopa.com/src/44812778" TargetMode="External"/><Relationship Id="rId11714" Type="http://schemas.openxmlformats.org/officeDocument/2006/relationships/hyperlink" Target="https://www.daloopa.com/src/44616167" TargetMode="External"/><Relationship Id="rId18327" Type="http://schemas.openxmlformats.org/officeDocument/2006/relationships/hyperlink" Target="https://www.daloopa.com/src/70533830" TargetMode="External"/><Relationship Id="rId6284" Type="http://schemas.openxmlformats.org/officeDocument/2006/relationships/hyperlink" Target="https://www.daloopa.com/src/797577" TargetMode="External"/><Relationship Id="rId2894" Type="http://schemas.openxmlformats.org/officeDocument/2006/relationships/hyperlink" Target="https://marketplace.daloopa.com/text-fundamental?id=775795&amp;value=156.684&amp;id=775787&amp;value=135.281&amp;id=775783&amp;value=147.076&amp;id=44615537&amp;value=147.51599999999996&amp;id=778899&amp;value=586.557&amp;id=775780&amp;value=148.509&amp;id=775775&amp;value=154.904&amp;id=775765&amp;value=157.724&amp;id=44615538&amp;value=160.94300000000004&amp;id=778895&amp;value=622.08&amp;id=775761&amp;value=166.798&amp;id=775751&amp;value=185.173&amp;id=775744&amp;value=190.985&amp;id=44615539&amp;value=201.361&amp;id=788415&amp;value=744.317&amp;id=775737&amp;value=198.572&amp;id=775730&amp;value=202.079&amp;id=775723&amp;value=202.701&amp;id=44615540&amp;value=216.55600000000004&amp;id=778891&amp;value=819.908&amp;id=775716&amp;value=237.337&amp;id=775706&amp;value=239.36&amp;id=775696&amp;value=262.922&amp;id=44615541&amp;value=270.87199999999996&amp;id=778887&amp;value=1010.491&amp;id=775686&amp;value=258.902&amp;id=771741&amp;value=281.344&amp;id=771620&amp;value=295.492&amp;id=44615542&amp;value=359.26099999999997&amp;id=778877&amp;value=1194.999&amp;id=771402&amp;value=397.286&amp;id=771085&amp;value=407.488&amp;id=1501257&amp;value=415.963&amp;id=44615543&amp;value=451.98299999999995&amp;id=2733937&amp;value=1672.72&amp;id=4298202&amp;value=452&amp;id=7449838&amp;value=415&amp;id=10681141&amp;value=427&amp;id=44615544&amp;value=428&amp;id=13303370&amp;value=1722&amp;id=19433036&amp;value=447&amp;id=28828352&amp;value=444&amp;id=35961571&amp;value=467&amp;id=44625003&amp;value=507&amp;id=44616719&amp;value=1865&amp;id=51587225&amp;value=512&amp;id=57345660&amp;value=539&amp;id=62020065&amp;value=546&amp;" TargetMode="External"/><Relationship Id="rId12488" Type="http://schemas.openxmlformats.org/officeDocument/2006/relationships/hyperlink" Target="https://www.daloopa.com/src/8732123" TargetMode="External"/><Relationship Id="rId14937" Type="http://schemas.openxmlformats.org/officeDocument/2006/relationships/hyperlink" Target="https://www.daloopa.com/src/44095525" TargetMode="External"/><Relationship Id="rId866" Type="http://schemas.openxmlformats.org/officeDocument/2006/relationships/hyperlink" Target="https://www.daloopa.com/document/21907730" TargetMode="External"/><Relationship Id="rId2547" Type="http://schemas.openxmlformats.org/officeDocument/2006/relationships/hyperlink" Target="https://www.daloopa.com/src/775590" TargetMode="External"/><Relationship Id="rId17410" Type="http://schemas.openxmlformats.org/officeDocument/2006/relationships/hyperlink" Target="https://www.daloopa.com/src/69114089" TargetMode="External"/><Relationship Id="rId519" Type="http://schemas.openxmlformats.org/officeDocument/2006/relationships/hyperlink" Target="https://www.daloopa.com/src/1501432" TargetMode="External"/><Relationship Id="rId5020" Type="http://schemas.openxmlformats.org/officeDocument/2006/relationships/hyperlink" Target="https://www.daloopa.com/src/18184889" TargetMode="External"/><Relationship Id="rId8590" Type="http://schemas.openxmlformats.org/officeDocument/2006/relationships/hyperlink" Target="https://www.daloopa.com/src/44810296" TargetMode="External"/><Relationship Id="rId11571" Type="http://schemas.openxmlformats.org/officeDocument/2006/relationships/hyperlink" Target="https://marketplace.daloopa.com/text-fundamental?id=805089&amp;value=1.36&amp;id=805080&amp;value=1.29&amp;id=1501379&amp;value=1.61&amp;id=2734230&amp;value=5.79&amp;" TargetMode="External"/><Relationship Id="rId18184" Type="http://schemas.openxmlformats.org/officeDocument/2006/relationships/hyperlink" Target="https://www.daloopa.com/src/112173050" TargetMode="External"/><Relationship Id="rId1630" Type="http://schemas.openxmlformats.org/officeDocument/2006/relationships/hyperlink" Target="https://www.daloopa.com/src/44615395" TargetMode="External"/><Relationship Id="rId8243" Type="http://schemas.openxmlformats.org/officeDocument/2006/relationships/hyperlink" Target="https://www.daloopa.com/src/756560" TargetMode="External"/><Relationship Id="rId11224" Type="http://schemas.openxmlformats.org/officeDocument/2006/relationships/hyperlink" Target="https://www.daloopa.com/src/56765811" TargetMode="External"/><Relationship Id="rId14794" Type="http://schemas.openxmlformats.org/officeDocument/2006/relationships/hyperlink" Target="https://www.daloopa.com/src/51587423" TargetMode="External"/><Relationship Id="rId4853" Type="http://schemas.openxmlformats.org/officeDocument/2006/relationships/hyperlink" Target="https://www.daloopa.com/src/41990876" TargetMode="External"/><Relationship Id="rId14447" Type="http://schemas.openxmlformats.org/officeDocument/2006/relationships/hyperlink" Target="https://www.daloopa.com/src/44093112" TargetMode="External"/><Relationship Id="rId4506" Type="http://schemas.openxmlformats.org/officeDocument/2006/relationships/hyperlink" Target="https://www.daloopa.com/src/61315129" TargetMode="External"/><Relationship Id="rId376" Type="http://schemas.openxmlformats.org/officeDocument/2006/relationships/hyperlink" Target="https://www.daloopa.com/src/56765768" TargetMode="External"/><Relationship Id="rId2057" Type="http://schemas.openxmlformats.org/officeDocument/2006/relationships/hyperlink" Target="https://www.daloopa.com/src/44615410" TargetMode="External"/><Relationship Id="rId7729" Type="http://schemas.openxmlformats.org/officeDocument/2006/relationships/hyperlink" Target="https://www.daloopa.com/src/9091404" TargetMode="External"/><Relationship Id="rId13530" Type="http://schemas.openxmlformats.org/officeDocument/2006/relationships/hyperlink" Target="https://www.daloopa.com/src/44057600" TargetMode="External"/><Relationship Id="rId1140" Type="http://schemas.openxmlformats.org/officeDocument/2006/relationships/hyperlink" Target="https://www.daloopa.com/src/10681172" TargetMode="External"/><Relationship Id="rId11081" Type="http://schemas.openxmlformats.org/officeDocument/2006/relationships/hyperlink" Target="https://www.daloopa.com/src/777807" TargetMode="External"/><Relationship Id="rId16753" Type="http://schemas.openxmlformats.org/officeDocument/2006/relationships/hyperlink" Target="https://www.daloopa.com/src/56722517" TargetMode="External"/><Relationship Id="rId6812" Type="http://schemas.openxmlformats.org/officeDocument/2006/relationships/hyperlink" Target="https://www.daloopa.com/src/797827" TargetMode="External"/><Relationship Id="rId16406" Type="http://schemas.openxmlformats.org/officeDocument/2006/relationships/hyperlink" Target="https://www.daloopa.com/src/56722695" TargetMode="External"/><Relationship Id="rId19976" Type="http://schemas.openxmlformats.org/officeDocument/2006/relationships/hyperlink" Target="https://www.daloopa.com/src/99100902" TargetMode="External"/><Relationship Id="rId4363" Type="http://schemas.openxmlformats.org/officeDocument/2006/relationships/hyperlink" Target="https://www.daloopa.com/src/44801885" TargetMode="External"/><Relationship Id="rId19629" Type="http://schemas.openxmlformats.org/officeDocument/2006/relationships/hyperlink" Target="https://www.daloopa.com/src/91528537" TargetMode="External"/><Relationship Id="rId4016" Type="http://schemas.openxmlformats.org/officeDocument/2006/relationships/hyperlink" Target="https://www.daloopa.com/src/805942" TargetMode="External"/><Relationship Id="rId7586" Type="http://schemas.openxmlformats.org/officeDocument/2006/relationships/hyperlink" Target="https://www.daloopa.com/src/50786842" TargetMode="External"/><Relationship Id="rId10567" Type="http://schemas.openxmlformats.org/officeDocument/2006/relationships/hyperlink" Target="https://www.daloopa.com/src/35361463" TargetMode="External"/><Relationship Id="rId7239" Type="http://schemas.openxmlformats.org/officeDocument/2006/relationships/hyperlink" Target="https://www.daloopa.com/src/758618" TargetMode="External"/><Relationship Id="rId13040" Type="http://schemas.openxmlformats.org/officeDocument/2006/relationships/hyperlink" Target="https://www.daloopa.com/src/18210635" TargetMode="External"/><Relationship Id="rId18712" Type="http://schemas.openxmlformats.org/officeDocument/2006/relationships/hyperlink" Target="https://www.daloopa.com/src/75779685" TargetMode="External"/><Relationship Id="rId3849" Type="http://schemas.openxmlformats.org/officeDocument/2006/relationships/hyperlink" Target="https://www.daloopa.com/src/19045439" TargetMode="External"/><Relationship Id="rId16263" Type="http://schemas.openxmlformats.org/officeDocument/2006/relationships/hyperlink" Target="https://www.daloopa.com/src/56736376" TargetMode="External"/><Relationship Id="rId20659" Type="http://schemas.openxmlformats.org/officeDocument/2006/relationships/hyperlink" Target="https://www.daloopa.com/src/112173286" TargetMode="External"/><Relationship Id="rId6322" Type="http://schemas.openxmlformats.org/officeDocument/2006/relationships/hyperlink" Target="https://www.daloopa.com/src/35361505" TargetMode="External"/><Relationship Id="rId9892" Type="http://schemas.openxmlformats.org/officeDocument/2006/relationships/hyperlink" Target="https://www.daloopa.com/src/785839" TargetMode="External"/><Relationship Id="rId12873" Type="http://schemas.openxmlformats.org/officeDocument/2006/relationships/hyperlink" Target="https://www.daloopa.com/document/23181367" TargetMode="External"/><Relationship Id="rId19486" Type="http://schemas.openxmlformats.org/officeDocument/2006/relationships/hyperlink" Target="https://www.daloopa.com/src/86312190" TargetMode="External"/><Relationship Id="rId2932" Type="http://schemas.openxmlformats.org/officeDocument/2006/relationships/hyperlink" Target="https://www.daloopa.com/src/51587225" TargetMode="External"/><Relationship Id="rId9545" Type="http://schemas.openxmlformats.org/officeDocument/2006/relationships/hyperlink" Target="https://www.daloopa.com/src/44810527" TargetMode="External"/><Relationship Id="rId12526" Type="http://schemas.openxmlformats.org/officeDocument/2006/relationships/hyperlink" Target="https://www.daloopa.com/src/8731953" TargetMode="External"/><Relationship Id="rId19139" Type="http://schemas.openxmlformats.org/officeDocument/2006/relationships/hyperlink" Target="https://www.daloopa.com/src/81127740" TargetMode="External"/><Relationship Id="rId904" Type="http://schemas.openxmlformats.org/officeDocument/2006/relationships/hyperlink" Target="https://www.daloopa.com/src/50787766" TargetMode="External"/><Relationship Id="rId7096" Type="http://schemas.openxmlformats.org/officeDocument/2006/relationships/hyperlink" Target="https://www.daloopa.com/src/19045427" TargetMode="External"/><Relationship Id="rId10077" Type="http://schemas.openxmlformats.org/officeDocument/2006/relationships/hyperlink" Target="https://www.daloopa.com/src/757312" TargetMode="External"/><Relationship Id="rId15749" Type="http://schemas.openxmlformats.org/officeDocument/2006/relationships/hyperlink" Target="https://www.daloopa.com/src/56722031" TargetMode="External"/><Relationship Id="rId18222" Type="http://schemas.openxmlformats.org/officeDocument/2006/relationships/hyperlink" Target="https://www.daloopa.com/src/110482341" TargetMode="External"/><Relationship Id="rId3359" Type="http://schemas.openxmlformats.org/officeDocument/2006/relationships/hyperlink" Target="https://www.daloopa.com/src/57345718" TargetMode="External"/><Relationship Id="rId5808" Type="http://schemas.openxmlformats.org/officeDocument/2006/relationships/hyperlink" Target="https://www.daloopa.com/src/44616130" TargetMode="External"/><Relationship Id="rId20169" Type="http://schemas.openxmlformats.org/officeDocument/2006/relationships/hyperlink" Target="https://www.daloopa.com/src/99100859" TargetMode="External"/><Relationship Id="rId14832" Type="http://schemas.openxmlformats.org/officeDocument/2006/relationships/hyperlink" Target="https://www.daloopa.com/src/44091272" TargetMode="External"/><Relationship Id="rId9055" Type="http://schemas.openxmlformats.org/officeDocument/2006/relationships/hyperlink" Target="https://www.daloopa.com/src/44809947" TargetMode="External"/><Relationship Id="rId12383" Type="http://schemas.openxmlformats.org/officeDocument/2006/relationships/hyperlink" Target="https://www.daloopa.com/src/8731967" TargetMode="External"/><Relationship Id="rId761" Type="http://schemas.openxmlformats.org/officeDocument/2006/relationships/hyperlink" Target="https://www.daloopa.com/src/56765585" TargetMode="External"/><Relationship Id="rId2442" Type="http://schemas.openxmlformats.org/officeDocument/2006/relationships/hyperlink" Target="https://www.daloopa.com/src/775316" TargetMode="External"/><Relationship Id="rId12036" Type="http://schemas.openxmlformats.org/officeDocument/2006/relationships/hyperlink" Target="https://www.daloopa.com/src/8731349" TargetMode="External"/><Relationship Id="rId17708" Type="http://schemas.openxmlformats.org/officeDocument/2006/relationships/hyperlink" Target="https://www.daloopa.com/src/86300532" TargetMode="External"/><Relationship Id="rId414" Type="http://schemas.openxmlformats.org/officeDocument/2006/relationships/hyperlink" Target="https://www.daloopa.com/src/6028885" TargetMode="External"/><Relationship Id="rId5665" Type="http://schemas.openxmlformats.org/officeDocument/2006/relationships/hyperlink" Target="https://www.daloopa.com/src/44616103" TargetMode="External"/><Relationship Id="rId15259" Type="http://schemas.openxmlformats.org/officeDocument/2006/relationships/hyperlink" Target="https://www.daloopa.com/src/56720507" TargetMode="External"/><Relationship Id="rId5318" Type="http://schemas.openxmlformats.org/officeDocument/2006/relationships/hyperlink" Target="https://www.daloopa.com/src/8649034" TargetMode="External"/><Relationship Id="rId8888" Type="http://schemas.openxmlformats.org/officeDocument/2006/relationships/hyperlink" Target="https://www.daloopa.com/src/46190584" TargetMode="External"/><Relationship Id="rId11869" Type="http://schemas.openxmlformats.org/officeDocument/2006/relationships/hyperlink" Target="https://www.daloopa.com/src/8731247" TargetMode="External"/><Relationship Id="rId1928" Type="http://schemas.openxmlformats.org/officeDocument/2006/relationships/hyperlink" Target="https://www.daloopa.com/src/44125343" TargetMode="External"/><Relationship Id="rId14342" Type="http://schemas.openxmlformats.org/officeDocument/2006/relationships/hyperlink" Target="https://www.daloopa.com/src/44093296" TargetMode="External"/><Relationship Id="rId271" Type="http://schemas.openxmlformats.org/officeDocument/2006/relationships/hyperlink" Target="https://www.daloopa.com/src/46165796" TargetMode="External"/><Relationship Id="rId4401" Type="http://schemas.openxmlformats.org/officeDocument/2006/relationships/hyperlink" Target="https://www.daloopa.com/src/9091868" TargetMode="External"/><Relationship Id="rId7971" Type="http://schemas.openxmlformats.org/officeDocument/2006/relationships/hyperlink" Target="https://www.daloopa.com/src/35361429" TargetMode="External"/><Relationship Id="rId10952" Type="http://schemas.openxmlformats.org/officeDocument/2006/relationships/hyperlink" Target="https://www.daloopa.com/src/777757" TargetMode="External"/><Relationship Id="rId17565" Type="http://schemas.openxmlformats.org/officeDocument/2006/relationships/hyperlink" Target="https://www.daloopa.com/src/66404575" TargetMode="External"/><Relationship Id="rId7624" Type="http://schemas.openxmlformats.org/officeDocument/2006/relationships/hyperlink" Target="https://www.daloopa.com/src/756263" TargetMode="External"/><Relationship Id="rId10605" Type="http://schemas.openxmlformats.org/officeDocument/2006/relationships/hyperlink" Target="https://www.daloopa.com/src/756575" TargetMode="External"/><Relationship Id="rId17218" Type="http://schemas.openxmlformats.org/officeDocument/2006/relationships/hyperlink" Target="https://www.daloopa.com/src/65369488" TargetMode="External"/><Relationship Id="rId5175" Type="http://schemas.openxmlformats.org/officeDocument/2006/relationships/hyperlink" Target="https://www.daloopa.com/src/8648968" TargetMode="External"/><Relationship Id="rId1785" Type="http://schemas.openxmlformats.org/officeDocument/2006/relationships/hyperlink" Target="https://www.daloopa.com/src/44124484" TargetMode="External"/><Relationship Id="rId8398" Type="http://schemas.openxmlformats.org/officeDocument/2006/relationships/hyperlink" Target="https://www.daloopa.com/src/51587566" TargetMode="External"/><Relationship Id="rId11379" Type="http://schemas.openxmlformats.org/officeDocument/2006/relationships/hyperlink" Target="https://www.daloopa.com/document/8465102" TargetMode="External"/><Relationship Id="rId13828" Type="http://schemas.openxmlformats.org/officeDocument/2006/relationships/hyperlink" Target="https://www.daloopa.com/src/44066633" TargetMode="External"/><Relationship Id="rId16301" Type="http://schemas.openxmlformats.org/officeDocument/2006/relationships/hyperlink" Target="https://www.daloopa.com/src/56723463" TargetMode="External"/><Relationship Id="rId1438" Type="http://schemas.openxmlformats.org/officeDocument/2006/relationships/hyperlink" Target="https://marketplace.daloopa.com/text-fundamental?id=46170323&amp;value=0.1&amp;" TargetMode="External"/><Relationship Id="rId19871" Type="http://schemas.openxmlformats.org/officeDocument/2006/relationships/hyperlink" Target="https://www.daloopa.com/src/92469350" TargetMode="External"/><Relationship Id="rId7481" Type="http://schemas.openxmlformats.org/officeDocument/2006/relationships/hyperlink" Target="https://www.daloopa.com/src/12599256" TargetMode="External"/><Relationship Id="rId9930" Type="http://schemas.openxmlformats.org/officeDocument/2006/relationships/hyperlink" Target="https://www.daloopa.com/src/785895" TargetMode="External"/><Relationship Id="rId12911" Type="http://schemas.openxmlformats.org/officeDocument/2006/relationships/hyperlink" Target="https://marketplace.daloopa.com/text-fundamental?id=44106021&amp;value=1300&amp;id=44106010&amp;value=1300&amp;id=44105969&amp;value=1300&amp;id=44109983&amp;value=1300&amp;id=44105884&amp;value=1300&amp;id=44105787&amp;value=1300&amp;id=44105726&amp;value=1300&amp;id=44619154&amp;value=1300&amp;id=51587436&amp;value=1300&amp;id=57345895&amp;value=1300&amp;id=62020248&amp;value=1300&amp;" TargetMode="External"/><Relationship Id="rId17075" Type="http://schemas.openxmlformats.org/officeDocument/2006/relationships/hyperlink" Target="https://www.daloopa.com/src/65369461" TargetMode="External"/><Relationship Id="rId19524" Type="http://schemas.openxmlformats.org/officeDocument/2006/relationships/hyperlink" Target="https://www.daloopa.com/src/86301868" TargetMode="External"/><Relationship Id="rId7134" Type="http://schemas.openxmlformats.org/officeDocument/2006/relationships/hyperlink" Target="https://www.daloopa.com/src/6028680" TargetMode="External"/><Relationship Id="rId10462" Type="http://schemas.openxmlformats.org/officeDocument/2006/relationships/hyperlink" Target="https://www.daloopa.com/src/45000058" TargetMode="External"/><Relationship Id="rId10115" Type="http://schemas.openxmlformats.org/officeDocument/2006/relationships/hyperlink" Target="https://www.daloopa.com/src/761294" TargetMode="External"/><Relationship Id="rId13685" Type="http://schemas.openxmlformats.org/officeDocument/2006/relationships/hyperlink" Target="https://www.daloopa.com/src/44057674" TargetMode="External"/><Relationship Id="rId3744" Type="http://schemas.openxmlformats.org/officeDocument/2006/relationships/hyperlink" Target="https://www.daloopa.com/src/44802616" TargetMode="External"/><Relationship Id="rId13338" Type="http://schemas.openxmlformats.org/officeDocument/2006/relationships/hyperlink" Target="https://www.daloopa.com/src/44120620" TargetMode="External"/><Relationship Id="rId20554" Type="http://schemas.openxmlformats.org/officeDocument/2006/relationships/hyperlink" Target="https://www.daloopa.com/src/105788192" TargetMode="External"/><Relationship Id="rId1295" Type="http://schemas.openxmlformats.org/officeDocument/2006/relationships/hyperlink" Target="https://www.daloopa.com/src/996861" TargetMode="External"/><Relationship Id="rId6967" Type="http://schemas.openxmlformats.org/officeDocument/2006/relationships/hyperlink" Target="https://www.daloopa.com/src/798218" TargetMode="External"/><Relationship Id="rId19381" Type="http://schemas.openxmlformats.org/officeDocument/2006/relationships/hyperlink" Target="https://www.daloopa.com/src/84565987" TargetMode="External"/><Relationship Id="rId20207" Type="http://schemas.openxmlformats.org/officeDocument/2006/relationships/hyperlink" Target="https://www.daloopa.com/src/99978717" TargetMode="External"/><Relationship Id="rId9440" Type="http://schemas.openxmlformats.org/officeDocument/2006/relationships/hyperlink" Target="https://www.daloopa.com/src/44808714" TargetMode="External"/><Relationship Id="rId19034" Type="http://schemas.openxmlformats.org/officeDocument/2006/relationships/hyperlink" Target="https://www.daloopa.com/src/80587633" TargetMode="External"/><Relationship Id="rId12421" Type="http://schemas.openxmlformats.org/officeDocument/2006/relationships/hyperlink" Target="https://www.daloopa.com/src/8732324" TargetMode="External"/><Relationship Id="rId15991" Type="http://schemas.openxmlformats.org/officeDocument/2006/relationships/hyperlink" Target="https://www.daloopa.com/src/56722553" TargetMode="External"/><Relationship Id="rId15644" Type="http://schemas.openxmlformats.org/officeDocument/2006/relationships/hyperlink" Target="https://www.daloopa.com/src/56765527" TargetMode="External"/><Relationship Id="rId5703" Type="http://schemas.openxmlformats.org/officeDocument/2006/relationships/hyperlink" Target="https://www.daloopa.com/src/777594" TargetMode="External"/><Relationship Id="rId13195" Type="http://schemas.openxmlformats.org/officeDocument/2006/relationships/hyperlink" Target="https://www.daloopa.com/src/18210317" TargetMode="External"/><Relationship Id="rId18867" Type="http://schemas.openxmlformats.org/officeDocument/2006/relationships/hyperlink" Target="https://www.daloopa.com/src/75779614" TargetMode="External"/><Relationship Id="rId3254" Type="http://schemas.openxmlformats.org/officeDocument/2006/relationships/hyperlink" Target="https://www.daloopa.com/src/19436104" TargetMode="External"/><Relationship Id="rId8926" Type="http://schemas.openxmlformats.org/officeDocument/2006/relationships/hyperlink" Target="https://www.daloopa.com/src/44812443" TargetMode="External"/><Relationship Id="rId20064" Type="http://schemas.openxmlformats.org/officeDocument/2006/relationships/hyperlink" Target="https://www.daloopa.com/src/99978594" TargetMode="External"/><Relationship Id="rId6477" Type="http://schemas.openxmlformats.org/officeDocument/2006/relationships/hyperlink" Target="https://www.daloopa.com/src/761243" TargetMode="External"/><Relationship Id="rId11907" Type="http://schemas.openxmlformats.org/officeDocument/2006/relationships/hyperlink" Target="https://www.daloopa.com/src/13316974" TargetMode="External"/><Relationship Id="rId17950" Type="http://schemas.openxmlformats.org/officeDocument/2006/relationships/hyperlink" Target="https://www.daloopa.com/src/84567121" TargetMode="External"/><Relationship Id="rId5560" Type="http://schemas.openxmlformats.org/officeDocument/2006/relationships/hyperlink" Target="https://www.daloopa.com/src/777060" TargetMode="External"/><Relationship Id="rId15154" Type="http://schemas.openxmlformats.org/officeDocument/2006/relationships/hyperlink" Target="https://www.daloopa.com/src/56720383" TargetMode="External"/><Relationship Id="rId17603" Type="http://schemas.openxmlformats.org/officeDocument/2006/relationships/hyperlink" Target="https://www.daloopa.com/src/66398901" TargetMode="External"/><Relationship Id="rId5213" Type="http://schemas.openxmlformats.org/officeDocument/2006/relationships/hyperlink" Target="https://www.daloopa.com/src/51587350" TargetMode="External"/><Relationship Id="rId8783" Type="http://schemas.openxmlformats.org/officeDocument/2006/relationships/hyperlink" Target="https://www.daloopa.com/src/44812771" TargetMode="External"/><Relationship Id="rId11764" Type="http://schemas.openxmlformats.org/officeDocument/2006/relationships/hyperlink" Target="https://www.daloopa.com/src/44616175" TargetMode="External"/><Relationship Id="rId18377" Type="http://schemas.openxmlformats.org/officeDocument/2006/relationships/hyperlink" Target="https://www.daloopa.com/src/70533916" TargetMode="External"/><Relationship Id="rId1823" Type="http://schemas.openxmlformats.org/officeDocument/2006/relationships/hyperlink" Target="https://www.daloopa.com/src/44115509" TargetMode="External"/><Relationship Id="rId8436" Type="http://schemas.openxmlformats.org/officeDocument/2006/relationships/hyperlink" Target="https://www.daloopa.com/src/44809180" TargetMode="External"/><Relationship Id="rId11417" Type="http://schemas.openxmlformats.org/officeDocument/2006/relationships/hyperlink" Target="https://marketplace.daloopa.com/text-fundamental?id=804977&amp;value=-195006&amp;id=804985&amp;value=-190282&amp;id=1501364&amp;value=-209056&amp;id=2734165&amp;value=-198692&amp;" TargetMode="External"/><Relationship Id="rId14987" Type="http://schemas.openxmlformats.org/officeDocument/2006/relationships/hyperlink" Target="https://www.daloopa.com/src/44094943" TargetMode="External"/><Relationship Id="rId17460" Type="http://schemas.openxmlformats.org/officeDocument/2006/relationships/hyperlink" Target="https://www.daloopa.com/src/69114281" TargetMode="External"/><Relationship Id="rId2597" Type="http://schemas.openxmlformats.org/officeDocument/2006/relationships/hyperlink" Target="https://www.daloopa.com/src/775614" TargetMode="External"/><Relationship Id="rId17113" Type="http://schemas.openxmlformats.org/officeDocument/2006/relationships/hyperlink" Target="https://www.daloopa.com/src/65368572" TargetMode="External"/><Relationship Id="rId569" Type="http://schemas.openxmlformats.org/officeDocument/2006/relationships/hyperlink" Target="https://www.daloopa.com/src/1001014" TargetMode="External"/><Relationship Id="rId5070" Type="http://schemas.openxmlformats.org/officeDocument/2006/relationships/hyperlink" Target="https://www.daloopa.com/src/18181619" TargetMode="External"/><Relationship Id="rId10500" Type="http://schemas.openxmlformats.org/officeDocument/2006/relationships/hyperlink" Target="https://www.daloopa.com/src/35361465" TargetMode="External"/><Relationship Id="rId8293" Type="http://schemas.openxmlformats.org/officeDocument/2006/relationships/hyperlink" Target="https://www.daloopa.com/src/44813516" TargetMode="External"/><Relationship Id="rId13723" Type="http://schemas.openxmlformats.org/officeDocument/2006/relationships/hyperlink" Target="https://www.daloopa.com/src/44066113" TargetMode="External"/><Relationship Id="rId1680" Type="http://schemas.openxmlformats.org/officeDocument/2006/relationships/hyperlink" Target="https://www.daloopa.com/src/44615403" TargetMode="External"/><Relationship Id="rId11274" Type="http://schemas.openxmlformats.org/officeDocument/2006/relationships/hyperlink" Target="https://www.daloopa.com/src/978763" TargetMode="External"/><Relationship Id="rId16946" Type="http://schemas.openxmlformats.org/officeDocument/2006/relationships/hyperlink" Target="https://www.daloopa.com/src/65368599" TargetMode="External"/><Relationship Id="rId1333" Type="http://schemas.openxmlformats.org/officeDocument/2006/relationships/hyperlink" Target="https://www.daloopa.com/src/997066" TargetMode="External"/><Relationship Id="rId14497" Type="http://schemas.openxmlformats.org/officeDocument/2006/relationships/hyperlink" Target="https://www.daloopa.com/src/44091060" TargetMode="External"/><Relationship Id="rId4556" Type="http://schemas.openxmlformats.org/officeDocument/2006/relationships/hyperlink" Target="https://www.daloopa.com/src/61315116" TargetMode="External"/><Relationship Id="rId4209" Type="http://schemas.openxmlformats.org/officeDocument/2006/relationships/hyperlink" Target="https://www.daloopa.com/src/806059" TargetMode="External"/><Relationship Id="rId7779" Type="http://schemas.openxmlformats.org/officeDocument/2006/relationships/hyperlink" Target="https://www.daloopa.com/src/44615879" TargetMode="External"/><Relationship Id="rId10010" Type="http://schemas.openxmlformats.org/officeDocument/2006/relationships/hyperlink" Target="https://www.daloopa.com/src/770776" TargetMode="External"/><Relationship Id="rId13580" Type="http://schemas.openxmlformats.org/officeDocument/2006/relationships/hyperlink" Target="https://www.daloopa.com/src/51587404" TargetMode="External"/><Relationship Id="rId1190" Type="http://schemas.openxmlformats.org/officeDocument/2006/relationships/hyperlink" Target="https://marketplace.daloopa.com/text-fundamental?id=1001404&amp;value=931.6999999999999&amp;id=1001400&amp;value=943.1&amp;id=1001399&amp;value=990&amp;id=44615353&amp;value=1075.1999999999998&amp;id=1001398&amp;value=3940&amp;id=1001397&amp;value=1138.1&amp;id=1001396&amp;value=1210&amp;id=1001395&amp;value=1270&amp;id=44615354&amp;value=1391.9&amp;id=1001394&amp;value=5010&amp;id=1001393&amp;value=1460&amp;id=1001392&amp;value=1550&amp;id=1001391&amp;value=1610&amp;id=44615355&amp;value=1710&amp;id=1001390&amp;value=6330&amp;id=1001389&amp;value=1776.643&amp;id=1001388&amp;value=1890.151&amp;id=1501437&amp;value=1962.16&amp;id=44615356&amp;value=2078.0290000000005&amp;id=2734550&amp;value=7706.983&amp;id=4298669&amp;value=2169&amp;id=7450368&amp;value=2232&amp;id=10681208&amp;value=2337&amp;id=44615357&amp;value=2495&amp;id=13310800&amp;value=9233&amp;id=19436512&amp;value=2859&amp;id=28828478&amp;value=2787&amp;id=35961596&amp;value=2865&amp;id=44625944&amp;value=3009&amp;id=44625417&amp;value=11520&amp;id=51587342&amp;value=3110&amp;id=57345723&amp;value=3200&amp;id=62020131&amp;value=3232&amp;" TargetMode="External"/><Relationship Id="rId13233" Type="http://schemas.openxmlformats.org/officeDocument/2006/relationships/hyperlink" Target="https://www.daloopa.com/src/44617870" TargetMode="External"/><Relationship Id="rId18905" Type="http://schemas.openxmlformats.org/officeDocument/2006/relationships/hyperlink" Target="https://www.daloopa.com/src/80587742" TargetMode="External"/><Relationship Id="rId20102" Type="http://schemas.openxmlformats.org/officeDocument/2006/relationships/hyperlink" Target="https://www.daloopa.com/src/99100825" TargetMode="External"/><Relationship Id="rId6862" Type="http://schemas.openxmlformats.org/officeDocument/2006/relationships/hyperlink" Target="https://www.daloopa.com/src/797819" TargetMode="External"/><Relationship Id="rId16456" Type="http://schemas.openxmlformats.org/officeDocument/2006/relationships/hyperlink" Target="https://www.daloopa.com/src/56722697" TargetMode="External"/><Relationship Id="rId4066" Type="http://schemas.openxmlformats.org/officeDocument/2006/relationships/hyperlink" Target="https://www.daloopa.com/src/805943" TargetMode="External"/><Relationship Id="rId6515" Type="http://schemas.openxmlformats.org/officeDocument/2006/relationships/hyperlink" Target="https://www.daloopa.com/src/769487" TargetMode="External"/><Relationship Id="rId16109" Type="http://schemas.openxmlformats.org/officeDocument/2006/relationships/hyperlink" Target="https://www.daloopa.com/src/56722491" TargetMode="External"/><Relationship Id="rId19679" Type="http://schemas.openxmlformats.org/officeDocument/2006/relationships/hyperlink" Target="https://www.daloopa.com/src/92469323" TargetMode="External"/><Relationship Id="rId9738" Type="http://schemas.openxmlformats.org/officeDocument/2006/relationships/hyperlink" Target="https://www.daloopa.com/src/46190744" TargetMode="External"/><Relationship Id="rId12719" Type="http://schemas.openxmlformats.org/officeDocument/2006/relationships/hyperlink" Target="https://www.daloopa.com/src/8732314" TargetMode="External"/><Relationship Id="rId7289" Type="http://schemas.openxmlformats.org/officeDocument/2006/relationships/hyperlink" Target="https://www.daloopa.com/src/758619" TargetMode="External"/><Relationship Id="rId13090" Type="http://schemas.openxmlformats.org/officeDocument/2006/relationships/hyperlink" Target="https://www.daloopa.com/src/18301482" TargetMode="External"/><Relationship Id="rId3899" Type="http://schemas.openxmlformats.org/officeDocument/2006/relationships/hyperlink" Target="https://www.daloopa.com/document/23143637" TargetMode="External"/><Relationship Id="rId18762" Type="http://schemas.openxmlformats.org/officeDocument/2006/relationships/hyperlink" Target="https://www.daloopa.com/src/75779694" TargetMode="External"/><Relationship Id="rId6372" Type="http://schemas.openxmlformats.org/officeDocument/2006/relationships/hyperlink" Target="https://www.daloopa.com/src/797517" TargetMode="External"/><Relationship Id="rId8821" Type="http://schemas.openxmlformats.org/officeDocument/2006/relationships/hyperlink" Target="https://www.daloopa.com/src/46190572" TargetMode="External"/><Relationship Id="rId11802" Type="http://schemas.openxmlformats.org/officeDocument/2006/relationships/hyperlink" Target="https://www.daloopa.com/src/8583407" TargetMode="External"/><Relationship Id="rId18415" Type="http://schemas.openxmlformats.org/officeDocument/2006/relationships/hyperlink" Target="https://www.daloopa.com/src/70535431" TargetMode="External"/><Relationship Id="rId6025" Type="http://schemas.openxmlformats.org/officeDocument/2006/relationships/hyperlink" Target="https://www.daloopa.com/src/3606344" TargetMode="External"/><Relationship Id="rId2982" Type="http://schemas.openxmlformats.org/officeDocument/2006/relationships/hyperlink" Target="https://www.daloopa.com/src/51587226" TargetMode="External"/><Relationship Id="rId9595" Type="http://schemas.openxmlformats.org/officeDocument/2006/relationships/hyperlink" Target="https://www.daloopa.com/document/23181367" TargetMode="External"/><Relationship Id="rId12576" Type="http://schemas.openxmlformats.org/officeDocument/2006/relationships/hyperlink" Target="https://www.daloopa.com/src/8732328" TargetMode="External"/><Relationship Id="rId19189" Type="http://schemas.openxmlformats.org/officeDocument/2006/relationships/hyperlink" Target="https://www.daloopa.com/src/80587918" TargetMode="External"/><Relationship Id="rId954" Type="http://schemas.openxmlformats.org/officeDocument/2006/relationships/hyperlink" Target="https://marketplace.daloopa.com/text-fundamental?id=970371&amp;value=501936172&amp;id=970387&amp;value=502261330&amp;id=970388&amp;value=499887325&amp;id=970389&amp;value=496604463&amp;id=970390&amp;value=497730431&amp;id=970391&amp;value=497375239&amp;id=970392&amp;value=498738874&amp;id=970394&amp;value=498314061&amp;id=969634&amp;value=500269100&amp;id=970397&amp;value=497645374&amp;id=970399&amp;value=498799349&amp;id=970401&amp;value=498330407&amp;id=970403&amp;value=500209547&amp;id=970405&amp;value=498290892&amp;id=970407&amp;value=497227020&amp;id=970410&amp;value=494078475&amp;id=970412&amp;value=494697996&amp;id=970414&amp;value=493405675&amp;id=970415&amp;value=492943014&amp;id=970417&amp;value=491578529&amp;id=970420&amp;value=492470335&amp;id=970422&amp;value=489662656&amp;id=970424&amp;value=488133527&amp;id=970426&amp;value=487725915&amp;id=970428&amp;value=487950943&amp;id=970430&amp;value=485438762&amp;id=1501438&amp;value=484078609&amp;id=2734378&amp;value=482130975&amp;id=4298441&amp;value=481800850&amp;id=7425497&amp;value=479665239&amp;id=10681207&amp;value=479718983&amp;id=13301648&amp;value=478700000&amp;id=19431510&amp;value=478000000&amp;id=28828311&amp;value=476400000&amp;id=35961556&amp;value=475800000&amp;id=44616386&amp;value=471700000&amp;id=51587197&amp;value=472500000&amp;id=57345642&amp;value=468000000&amp;id=62020022&amp;value=464900000&amp;" TargetMode="External"/><Relationship Id="rId2635" Type="http://schemas.openxmlformats.org/officeDocument/2006/relationships/hyperlink" Target="https://www.daloopa.com/src/775527" TargetMode="External"/><Relationship Id="rId9248" Type="http://schemas.openxmlformats.org/officeDocument/2006/relationships/hyperlink" Target="https://www.daloopa.com/src/44808580" TargetMode="External"/><Relationship Id="rId12229" Type="http://schemas.openxmlformats.org/officeDocument/2006/relationships/hyperlink" Target="https://www.daloopa.com/src/8731710" TargetMode="External"/><Relationship Id="rId15799" Type="http://schemas.openxmlformats.org/officeDocument/2006/relationships/hyperlink" Target="https://www.daloopa.com/src/56722033" TargetMode="External"/><Relationship Id="rId607" Type="http://schemas.openxmlformats.org/officeDocument/2006/relationships/hyperlink" Target="https://www.daloopa.com/src/1000995" TargetMode="External"/><Relationship Id="rId5858" Type="http://schemas.openxmlformats.org/officeDocument/2006/relationships/hyperlink" Target="https://www.daloopa.com/src/2734021" TargetMode="External"/><Relationship Id="rId18272" Type="http://schemas.openxmlformats.org/officeDocument/2006/relationships/hyperlink" Target="https://www.daloopa.com/src/110482458" TargetMode="External"/><Relationship Id="rId8331" Type="http://schemas.openxmlformats.org/officeDocument/2006/relationships/hyperlink" Target="https://www.daloopa.com/src/44813193" TargetMode="External"/><Relationship Id="rId11312" Type="http://schemas.openxmlformats.org/officeDocument/2006/relationships/hyperlink" Target="https://www.daloopa.com/src/978782" TargetMode="External"/><Relationship Id="rId14882" Type="http://schemas.openxmlformats.org/officeDocument/2006/relationships/hyperlink" Target="https://www.daloopa.com/src/44095099" TargetMode="External"/><Relationship Id="rId2492" Type="http://schemas.openxmlformats.org/officeDocument/2006/relationships/hyperlink" Target="https://www.daloopa.com/src/775350" TargetMode="External"/><Relationship Id="rId4941" Type="http://schemas.openxmlformats.org/officeDocument/2006/relationships/hyperlink" Target="https://www.daloopa.com/src/62020199" TargetMode="External"/><Relationship Id="rId14535" Type="http://schemas.openxmlformats.org/officeDocument/2006/relationships/hyperlink" Target="https://www.daloopa.com/src/44096355" TargetMode="External"/><Relationship Id="rId464" Type="http://schemas.openxmlformats.org/officeDocument/2006/relationships/hyperlink" Target="https://www.daloopa.com/src/56765682" TargetMode="External"/><Relationship Id="rId2145" Type="http://schemas.openxmlformats.org/officeDocument/2006/relationships/hyperlink" Target="https://www.daloopa.com/document/23181367" TargetMode="External"/><Relationship Id="rId12086" Type="http://schemas.openxmlformats.org/officeDocument/2006/relationships/hyperlink" Target="https://www.daloopa.com/src/8731795" TargetMode="External"/><Relationship Id="rId17758" Type="http://schemas.openxmlformats.org/officeDocument/2006/relationships/hyperlink" Target="https://www.daloopa.com/src/84565935" TargetMode="External"/><Relationship Id="rId117" Type="http://schemas.openxmlformats.org/officeDocument/2006/relationships/hyperlink" Target="https://www.daloopa.com/document/10224029" TargetMode="External"/><Relationship Id="rId7817" Type="http://schemas.openxmlformats.org/officeDocument/2006/relationships/hyperlink" Target="https://www.daloopa.com/src/41990451" TargetMode="External"/><Relationship Id="rId5368" Type="http://schemas.openxmlformats.org/officeDocument/2006/relationships/hyperlink" Target="https://www.daloopa.com/src/8649015" TargetMode="External"/><Relationship Id="rId1978" Type="http://schemas.openxmlformats.org/officeDocument/2006/relationships/hyperlink" Target="https://www.daloopa.com/src/44125075" TargetMode="External"/><Relationship Id="rId14392" Type="http://schemas.openxmlformats.org/officeDocument/2006/relationships/hyperlink" Target="https://www.daloopa.com/document/23181367" TargetMode="External"/><Relationship Id="rId16841" Type="http://schemas.openxmlformats.org/officeDocument/2006/relationships/hyperlink" Target="https://www.daloopa.com/src/56736555" TargetMode="External"/><Relationship Id="rId4451" Type="http://schemas.openxmlformats.org/officeDocument/2006/relationships/hyperlink" Target="https://www.daloopa.com/src/9091866" TargetMode="External"/><Relationship Id="rId6900" Type="http://schemas.openxmlformats.org/officeDocument/2006/relationships/hyperlink" Target="https://www.daloopa.com/src/9091771" TargetMode="External"/><Relationship Id="rId14045" Type="http://schemas.openxmlformats.org/officeDocument/2006/relationships/hyperlink" Target="https://www.daloopa.com/src/44067266" TargetMode="External"/><Relationship Id="rId4104" Type="http://schemas.openxmlformats.org/officeDocument/2006/relationships/hyperlink" Target="https://www.daloopa.com/src/806123" TargetMode="External"/><Relationship Id="rId19717" Type="http://schemas.openxmlformats.org/officeDocument/2006/relationships/hyperlink" Target="https://www.daloopa.com/src/92469252" TargetMode="External"/><Relationship Id="rId7674" Type="http://schemas.openxmlformats.org/officeDocument/2006/relationships/hyperlink" Target="https://www.daloopa.com/src/756264" TargetMode="External"/><Relationship Id="rId10655" Type="http://schemas.openxmlformats.org/officeDocument/2006/relationships/hyperlink" Target="https://www.daloopa.com/src/756576" TargetMode="External"/><Relationship Id="rId17268" Type="http://schemas.openxmlformats.org/officeDocument/2006/relationships/hyperlink" Target="https://www.daloopa.com/src/66398888" TargetMode="External"/><Relationship Id="rId7327" Type="http://schemas.openxmlformats.org/officeDocument/2006/relationships/hyperlink" Target="https://www.daloopa.com/document/23143637" TargetMode="External"/><Relationship Id="rId10308" Type="http://schemas.openxmlformats.org/officeDocument/2006/relationships/hyperlink" Target="https://www.daloopa.com/src/757827" TargetMode="External"/><Relationship Id="rId13878" Type="http://schemas.openxmlformats.org/officeDocument/2006/relationships/hyperlink" Target="https://www.daloopa.com/src/44066597" TargetMode="External"/><Relationship Id="rId18800" Type="http://schemas.openxmlformats.org/officeDocument/2006/relationships/hyperlink" Target="https://www.daloopa.com/src/76424619" TargetMode="External"/><Relationship Id="rId3937" Type="http://schemas.openxmlformats.org/officeDocument/2006/relationships/hyperlink" Target="https://www.daloopa.com/src/56765661" TargetMode="External"/><Relationship Id="rId16351" Type="http://schemas.openxmlformats.org/officeDocument/2006/relationships/hyperlink" Target="https://www.daloopa.com/src/56723428" TargetMode="External"/><Relationship Id="rId20747" Type="http://schemas.openxmlformats.org/officeDocument/2006/relationships/hyperlink" Target="https://www.daloopa.com/src/110481602" TargetMode="External"/><Relationship Id="rId1488" Type="http://schemas.openxmlformats.org/officeDocument/2006/relationships/hyperlink" Target="https://www.daloopa.com/src/18255177" TargetMode="External"/><Relationship Id="rId6410" Type="http://schemas.openxmlformats.org/officeDocument/2006/relationships/hyperlink" Target="https://www.daloopa.com/src/797682" TargetMode="External"/><Relationship Id="rId9980" Type="http://schemas.openxmlformats.org/officeDocument/2006/relationships/hyperlink" Target="https://www.daloopa.com/src/786043" TargetMode="External"/><Relationship Id="rId16004" Type="http://schemas.openxmlformats.org/officeDocument/2006/relationships/hyperlink" Target="https://www.daloopa.com/src/56723377" TargetMode="External"/><Relationship Id="rId19574" Type="http://schemas.openxmlformats.org/officeDocument/2006/relationships/hyperlink" Target="https://www.daloopa.com/src/84567054" TargetMode="External"/><Relationship Id="rId9633" Type="http://schemas.openxmlformats.org/officeDocument/2006/relationships/hyperlink" Target="https://www.daloopa.com/src/57346367" TargetMode="External"/><Relationship Id="rId12961" Type="http://schemas.openxmlformats.org/officeDocument/2006/relationships/hyperlink" Target="https://www.daloopa.com/src/44105881" TargetMode="External"/><Relationship Id="rId19227" Type="http://schemas.openxmlformats.org/officeDocument/2006/relationships/hyperlink" Target="https://www.daloopa.com/src/80588030" TargetMode="External"/><Relationship Id="rId7184" Type="http://schemas.openxmlformats.org/officeDocument/2006/relationships/hyperlink" Target="https://www.daloopa.com/src/61315061" TargetMode="External"/><Relationship Id="rId12614" Type="http://schemas.openxmlformats.org/officeDocument/2006/relationships/hyperlink" Target="https://www.daloopa.com/src/8732193" TargetMode="External"/><Relationship Id="rId10165" Type="http://schemas.openxmlformats.org/officeDocument/2006/relationships/hyperlink" Target="https://www.daloopa.com/src/12599714" TargetMode="External"/><Relationship Id="rId15837" Type="http://schemas.openxmlformats.org/officeDocument/2006/relationships/hyperlink" Target="https://www.daloopa.com/src/56722349" TargetMode="External"/><Relationship Id="rId3794" Type="http://schemas.openxmlformats.org/officeDocument/2006/relationships/hyperlink" Target="https://www.daloopa.com/src/44802614" TargetMode="External"/><Relationship Id="rId13388" Type="http://schemas.openxmlformats.org/officeDocument/2006/relationships/hyperlink" Target="https://marketplace.daloopa.com/text-fundamental?id=44122234&amp;value=18.935&amp;id=44121983&amp;value=80.015&amp;id=44121839&amp;value=5.346&amp;id=44121018&amp;value=24.771&amp;" TargetMode="External"/><Relationship Id="rId18310" Type="http://schemas.openxmlformats.org/officeDocument/2006/relationships/hyperlink" Target="https://www.daloopa.com/src/110482586" TargetMode="External"/><Relationship Id="rId3447" Type="http://schemas.openxmlformats.org/officeDocument/2006/relationships/hyperlink" Target="https://www.daloopa.com/src/979883" TargetMode="External"/><Relationship Id="rId20257" Type="http://schemas.openxmlformats.org/officeDocument/2006/relationships/hyperlink" Target="https://www.daloopa.com/src/99100985" TargetMode="External"/><Relationship Id="rId9490" Type="http://schemas.openxmlformats.org/officeDocument/2006/relationships/hyperlink" Target="https://www.daloopa.com/src/63963927" TargetMode="External"/><Relationship Id="rId12471" Type="http://schemas.openxmlformats.org/officeDocument/2006/relationships/hyperlink" Target="https://www.daloopa.com/src/62020188" TargetMode="External"/><Relationship Id="rId14920" Type="http://schemas.openxmlformats.org/officeDocument/2006/relationships/hyperlink" Target="https://marketplace.daloopa.com/text-fundamental?id=44095211&amp;value=86.175&amp;id=44095097&amp;value=86.501&amp;id=44095051&amp;value=83.012&amp;id=44095249&amp;value=78.582&amp;id=44094949&amp;value=73.223&amp;id=44094925&amp;value=68.347&amp;id=44094788&amp;value=64.879&amp;id=44095356&amp;value=62.578&amp;id=44094671&amp;value=58.252&amp;id=44094603&amp;value=53.494&amp;id=44093346&amp;value=49.055&amp;id=44095389&amp;value=43.924&amp;id=44093228&amp;value=39.675&amp;id=44093188&amp;value=34.747&amp;id=44093016&amp;value=31.139&amp;id=44095525&amp;value=26.474&amp;id=44092996&amp;value=24.037&amp;id=44092842&amp;value=21.622&amp;id=44092790&amp;value=19.236&amp;id=44095585&amp;value=16.907&amp;id=44092483&amp;value=14.797&amp;id=44092438&amp;value=13.562&amp;id=44092341&amp;value=11.869&amp;id=44095719&amp;value=10.196&amp;id=44092276&amp;value=14.891&amp;id=44092079&amp;value=13.223&amp;id=44092043&amp;value=12.396&amp;id=44096208&amp;value=12.701&amp;" TargetMode="External"/><Relationship Id="rId19084" Type="http://schemas.openxmlformats.org/officeDocument/2006/relationships/hyperlink" Target="https://www.daloopa.com/src/81128175" TargetMode="External"/><Relationship Id="rId2530" Type="http://schemas.openxmlformats.org/officeDocument/2006/relationships/hyperlink" Target="https://www.daloopa.com/src/775270" TargetMode="External"/><Relationship Id="rId9143" Type="http://schemas.openxmlformats.org/officeDocument/2006/relationships/hyperlink" Target="https://www.daloopa.com/src/46190634" TargetMode="External"/><Relationship Id="rId12124" Type="http://schemas.openxmlformats.org/officeDocument/2006/relationships/hyperlink" Target="https://www.daloopa.com/document/23283" TargetMode="External"/><Relationship Id="rId502" Type="http://schemas.openxmlformats.org/officeDocument/2006/relationships/hyperlink" Target="https://www.daloopa.com/src/56765683" TargetMode="External"/><Relationship Id="rId15694" Type="http://schemas.openxmlformats.org/officeDocument/2006/relationships/hyperlink" Target="https://www.daloopa.com/src/56765529" TargetMode="External"/><Relationship Id="rId5753" Type="http://schemas.openxmlformats.org/officeDocument/2006/relationships/hyperlink" Target="https://www.daloopa.com/src/777493" TargetMode="External"/><Relationship Id="rId15347" Type="http://schemas.openxmlformats.org/officeDocument/2006/relationships/hyperlink" Target="https://www.daloopa.com/src/56765547" TargetMode="External"/><Relationship Id="rId5406" Type="http://schemas.openxmlformats.org/officeDocument/2006/relationships/hyperlink" Target="https://www.daloopa.com/src/44617622" TargetMode="External"/><Relationship Id="rId8976" Type="http://schemas.openxmlformats.org/officeDocument/2006/relationships/hyperlink" Target="https://www.daloopa.com/src/44812453" TargetMode="External"/><Relationship Id="rId11957" Type="http://schemas.openxmlformats.org/officeDocument/2006/relationships/hyperlink" Target="https://www.daloopa.com/src/8731236" TargetMode="External"/><Relationship Id="rId8629" Type="http://schemas.openxmlformats.org/officeDocument/2006/relationships/hyperlink" Target="https://www.daloopa.com/document/23181367" TargetMode="External"/><Relationship Id="rId14430" Type="http://schemas.openxmlformats.org/officeDocument/2006/relationships/hyperlink" Target="https://www.daloopa.com/src/57345870" TargetMode="External"/><Relationship Id="rId17653" Type="http://schemas.openxmlformats.org/officeDocument/2006/relationships/hyperlink" Target="https://www.daloopa.com/src/77415422" TargetMode="External"/><Relationship Id="rId2040" Type="http://schemas.openxmlformats.org/officeDocument/2006/relationships/hyperlink" Target="https://marketplace.daloopa.com/text-fundamental?id=38173223&amp;value=69&amp;id=38173546&amp;value=94.5&amp;id=38173065&amp;value=129.6&amp;id=44615407&amp;value=178.79999999999995&amp;id=38173152&amp;value=471.9&amp;id=779713&amp;value=238&amp;id=779708&amp;value=282.8&amp;id=779697&amp;value=342.1&amp;id=44615408&amp;value=405.4&amp;id=779682&amp;value=1268.3&amp;id=779667&amp;value=483.8&amp;id=779651&amp;value=534.2&amp;id=779640&amp;value=588.3&amp;id=44615409&amp;value=658.3999999999999&amp;id=779632&amp;value=2264.7&amp;id=779620&amp;value=781.9&amp;id=779604&amp;value=797.8&amp;id=779572&amp;value=858.5&amp;id=44615410&amp;value=932.6000000000004&amp;id=779557&amp;value=3370.8&amp;id=779548&amp;value=1006.9&amp;id=779542&amp;value=1082.4&amp;id=779534&amp;value=1149.5&amp;id=44615411&amp;value=1242.0&amp;id=779526&amp;value=4480.8&amp;id=779516&amp;value=1334.6&amp;id=779497&amp;value=1425.9&amp;id=779456&amp;value=1496.9&amp;id=44615412&amp;value=1600.3000000000002&amp;id=779446&amp;value=5857.7&amp;id=779464&amp;value=1663.7&amp;id=779483&amp;value=1773.7&amp;id=1501289&amp;value=1840.6&amp;id=44615413&amp;value=1930.3000000000002&amp;id=2734023&amp;value=7208.3&amp;id=4298251&amp;value=2058&amp;id=7450063&amp;value=2135&amp;id=10681164&amp;value=2240&amp;id=44615414&amp;value=2380&amp;id=13305568&amp;value=8813&amp;id=19434151&amp;value=2731&amp;id=28828359&amp;value=2668&amp;id=35961576&amp;value=2757&amp;id=44624979&amp;value=2892&amp;id=44616772&amp;value=11048&amp;id=51587239&amp;value=2995&amp;id=57345705&amp;value=3079&amp;id=62020379&amp;value=3116&amp;" TargetMode="External"/><Relationship Id="rId7712" Type="http://schemas.openxmlformats.org/officeDocument/2006/relationships/hyperlink" Target="https://www.daloopa.com/src/758426" TargetMode="External"/><Relationship Id="rId17306" Type="http://schemas.openxmlformats.org/officeDocument/2006/relationships/hyperlink" Target="https://www.daloopa.com/src/66398782" TargetMode="External"/><Relationship Id="rId5263" Type="http://schemas.openxmlformats.org/officeDocument/2006/relationships/hyperlink" Target="https://www.daloopa.com/src/8648942" TargetMode="External"/><Relationship Id="rId8486" Type="http://schemas.openxmlformats.org/officeDocument/2006/relationships/hyperlink" Target="https://www.daloopa.com/src/46190516" TargetMode="External"/><Relationship Id="rId13916" Type="http://schemas.openxmlformats.org/officeDocument/2006/relationships/hyperlink" Target="https://marketplace.daloopa.com/text-fundamental?id=44067867&amp;value=66&amp;id=44064401&amp;value=46&amp;id=44064338&amp;value=33&amp;id=44064213&amp;value=38&amp;id=44618667&amp;value=37&amp;id=51587417&amp;value=16&amp;" TargetMode="External"/><Relationship Id="rId1873" Type="http://schemas.openxmlformats.org/officeDocument/2006/relationships/hyperlink" Target="https://www.daloopa.com/src/44115181" TargetMode="External"/><Relationship Id="rId8139" Type="http://schemas.openxmlformats.org/officeDocument/2006/relationships/hyperlink" Target="https://www.daloopa.com/src/760484" TargetMode="External"/><Relationship Id="rId11467" Type="http://schemas.openxmlformats.org/officeDocument/2006/relationships/hyperlink" Target="https://www.daloopa.com/src/2734185" TargetMode="External"/><Relationship Id="rId1526" Type="http://schemas.openxmlformats.org/officeDocument/2006/relationships/hyperlink" Target="https://www.daloopa.com/src/44615378" TargetMode="External"/><Relationship Id="rId19612" Type="http://schemas.openxmlformats.org/officeDocument/2006/relationships/hyperlink" Target="https://www.daloopa.com/src/84565986" TargetMode="External"/><Relationship Id="rId4749" Type="http://schemas.openxmlformats.org/officeDocument/2006/relationships/hyperlink" Target="https://www.daloopa.com/src/12605757" TargetMode="External"/><Relationship Id="rId10550" Type="http://schemas.openxmlformats.org/officeDocument/2006/relationships/hyperlink" Target="https://www.daloopa.com/src/757641" TargetMode="External"/><Relationship Id="rId17163" Type="http://schemas.openxmlformats.org/officeDocument/2006/relationships/hyperlink" Target="https://www.daloopa.com/src/65369383" TargetMode="External"/><Relationship Id="rId7222" Type="http://schemas.openxmlformats.org/officeDocument/2006/relationships/hyperlink" Target="https://www.daloopa.com/src/41990928" TargetMode="External"/><Relationship Id="rId10203" Type="http://schemas.openxmlformats.org/officeDocument/2006/relationships/hyperlink" Target="https://www.daloopa.com/src/760315" TargetMode="External"/><Relationship Id="rId13773" Type="http://schemas.openxmlformats.org/officeDocument/2006/relationships/hyperlink" Target="https://www.daloopa.com/src/44066135" TargetMode="External"/><Relationship Id="rId1383" Type="http://schemas.openxmlformats.org/officeDocument/2006/relationships/hyperlink" Target="https://www.daloopa.com/src/46165925" TargetMode="External"/><Relationship Id="rId3832" Type="http://schemas.openxmlformats.org/officeDocument/2006/relationships/hyperlink" Target="https://www.daloopa.com/src/35361540" TargetMode="External"/><Relationship Id="rId13426" Type="http://schemas.openxmlformats.org/officeDocument/2006/relationships/hyperlink" Target="https://www.daloopa.com/src/44058724" TargetMode="External"/><Relationship Id="rId16996" Type="http://schemas.openxmlformats.org/officeDocument/2006/relationships/hyperlink" Target="https://www.daloopa.com/src/65368722" TargetMode="External"/><Relationship Id="rId20642" Type="http://schemas.openxmlformats.org/officeDocument/2006/relationships/hyperlink" Target="https://www.daloopa.com/src/105190766" TargetMode="External"/><Relationship Id="rId1036" Type="http://schemas.openxmlformats.org/officeDocument/2006/relationships/hyperlink" Target="https://marketplace.daloopa.com/text-fundamental?id=995118&amp;value=0.546&amp;id=995120&amp;value=0.768&amp;id=995142&amp;value=0.987&amp;id=995144&amp;value=1.2&amp;id=995147&amp;value=1.4&amp;id=995202&amp;value=1.676&amp;id=995203&amp;value=1.79&amp;id=995210&amp;value=2.02&amp;id=995311&amp;value=2.282&amp;id=995313&amp;value=2.6&amp;id=780778&amp;value=2.74&amp;id=780777&amp;value=3&amp;id=780776&amp;value=3.26&amp;id=780775&amp;value=3.54&amp;id=780774&amp;value=3.76&amp;id=780773&amp;value=4.04&amp;id=780772&amp;value=4.32&amp;id=780771&amp;value=4.63&amp;id=995649&amp;value=5.07&amp;id=995719&amp;value=5.37&amp;id=995753&amp;value=5.66&amp;id=780767&amp;value=6.03&amp;id=995990&amp;value=6.21&amp;id=996004&amp;value=6.55&amp;id=1501426&amp;value=6.87&amp;id=2750822&amp;value=7.31&amp;id=3606845&amp;value=7.58&amp;id=6028951&amp;value=7.93&amp;id=9092003&amp;value=8.29&amp;id=12608058&amp;value=8.72&amp;id=19045461&amp;value=9.12&amp;id=28076134&amp;value=9.53&amp;id=35361571&amp;value=9.87&amp;id=41990717&amp;value=10.3&amp;id=50787176&amp;value=10.54&amp;id=56765695&amp;value=10.82&amp;id=61315159&amp;value=11.15&amp;" TargetMode="External"/><Relationship Id="rId16649" Type="http://schemas.openxmlformats.org/officeDocument/2006/relationships/hyperlink" Target="https://www.daloopa.com/src/56736431" TargetMode="External"/><Relationship Id="rId6708" Type="http://schemas.openxmlformats.org/officeDocument/2006/relationships/hyperlink" Target="https://www.daloopa.com/src/1501196" TargetMode="External"/><Relationship Id="rId19122" Type="http://schemas.openxmlformats.org/officeDocument/2006/relationships/hyperlink" Target="https://www.daloopa.com/src/80587807" TargetMode="External"/><Relationship Id="rId4259" Type="http://schemas.openxmlformats.org/officeDocument/2006/relationships/hyperlink" Target="https://www.daloopa.com/src/56765671" TargetMode="External"/><Relationship Id="rId10060" Type="http://schemas.openxmlformats.org/officeDocument/2006/relationships/hyperlink" Target="https://www.daloopa.com/src/770777" TargetMode="External"/><Relationship Id="rId13283" Type="http://schemas.openxmlformats.org/officeDocument/2006/relationships/hyperlink" Target="https://www.daloopa.com/src/18210328" TargetMode="External"/><Relationship Id="rId15732" Type="http://schemas.openxmlformats.org/officeDocument/2006/relationships/hyperlink" Target="https://www.daloopa.com/src/56735793" TargetMode="External"/><Relationship Id="rId3342" Type="http://schemas.openxmlformats.org/officeDocument/2006/relationships/hyperlink" Target="https://www.daloopa.com/src/805288" TargetMode="External"/><Relationship Id="rId18955" Type="http://schemas.openxmlformats.org/officeDocument/2006/relationships/hyperlink" Target="https://www.daloopa.com/src/81128262" TargetMode="External"/><Relationship Id="rId20152" Type="http://schemas.openxmlformats.org/officeDocument/2006/relationships/hyperlink" Target="https://www.daloopa.com/src/99978671" TargetMode="External"/><Relationship Id="rId6565" Type="http://schemas.openxmlformats.org/officeDocument/2006/relationships/hyperlink" Target="https://www.daloopa.com/src/758395" TargetMode="External"/><Relationship Id="rId16159" Type="http://schemas.openxmlformats.org/officeDocument/2006/relationships/hyperlink" Target="https://www.daloopa.com/src/56722493" TargetMode="External"/><Relationship Id="rId18608" Type="http://schemas.openxmlformats.org/officeDocument/2006/relationships/hyperlink" Target="https://www.daloopa.com/src/76429712" TargetMode="External"/><Relationship Id="rId6218" Type="http://schemas.openxmlformats.org/officeDocument/2006/relationships/hyperlink" Target="https://www.daloopa.com/document/23143637" TargetMode="External"/><Relationship Id="rId9788" Type="http://schemas.openxmlformats.org/officeDocument/2006/relationships/hyperlink" Target="https://www.daloopa.com/src/46190753" TargetMode="External"/><Relationship Id="rId12769" Type="http://schemas.openxmlformats.org/officeDocument/2006/relationships/hyperlink" Target="https://www.daloopa.com/src/8732287" TargetMode="External"/><Relationship Id="rId2828" Type="http://schemas.openxmlformats.org/officeDocument/2006/relationships/hyperlink" Target="https://www.daloopa.com/src/44625001" TargetMode="External"/><Relationship Id="rId15242" Type="http://schemas.openxmlformats.org/officeDocument/2006/relationships/hyperlink" Target="https://marketplace.daloopa.com/text-fundamental?id=56735121&amp;value=0.03&amp;id=56735109&amp;value=0.03&amp;id=56735097&amp;value=0.03&amp;id=56735082&amp;value=0.03&amp;id=56735073&amp;value=0.03&amp;id=56734950&amp;value=0.03&amp;id=56734938&amp;value=0.03&amp;id=56734926&amp;value=0.02&amp;id=56734865&amp;value=0.02&amp;id=56734816&amp;value=0.02&amp;id=56720575&amp;value=0.06&amp;id=56720572&amp;value=0.04&amp;id=56720569&amp;value=0.04&amp;id=56720566&amp;value=0.03&amp;id=56720563&amp;value=0.04&amp;id=56720516&amp;value=0.03&amp;id=56720513&amp;value=0.03&amp;id=56720510&amp;value=0.02&amp;id=56720507&amp;value=0.02&amp;id=56720504&amp;value=0.03&amp;id=56720501&amp;value=0.02&amp;id=56765552&amp;value=0.02&amp;id=61315437&amp;value=0.02&amp;" TargetMode="External"/><Relationship Id="rId5301" Type="http://schemas.openxmlformats.org/officeDocument/2006/relationships/hyperlink" Target="https://www.daloopa.com/src/8648894" TargetMode="External"/><Relationship Id="rId8871" Type="http://schemas.openxmlformats.org/officeDocument/2006/relationships/hyperlink" Target="https://www.daloopa.com/src/44811822" TargetMode="External"/><Relationship Id="rId18465" Type="http://schemas.openxmlformats.org/officeDocument/2006/relationships/hyperlink" Target="https://www.daloopa.com/src/70536389" TargetMode="External"/><Relationship Id="rId8524" Type="http://schemas.openxmlformats.org/officeDocument/2006/relationships/hyperlink" Target="https://www.daloopa.com/src/44813652" TargetMode="External"/><Relationship Id="rId11852" Type="http://schemas.openxmlformats.org/officeDocument/2006/relationships/hyperlink" Target="https://www.daloopa.com/src/8731332" TargetMode="External"/><Relationship Id="rId18118" Type="http://schemas.openxmlformats.org/officeDocument/2006/relationships/hyperlink" Target="https://www.daloopa.com/src/110482555" TargetMode="External"/><Relationship Id="rId1911" Type="http://schemas.openxmlformats.org/officeDocument/2006/relationships/hyperlink" Target="https://www.daloopa.com/src/44616264" TargetMode="External"/><Relationship Id="rId6075" Type="http://schemas.openxmlformats.org/officeDocument/2006/relationships/hyperlink" Target="https://www.daloopa.com/src/56765416" TargetMode="External"/><Relationship Id="rId11505" Type="http://schemas.openxmlformats.org/officeDocument/2006/relationships/hyperlink" Target="https://www.daloopa.com/document/8465102" TargetMode="External"/><Relationship Id="rId9298" Type="http://schemas.openxmlformats.org/officeDocument/2006/relationships/hyperlink" Target="https://www.daloopa.com/src/44808578" TargetMode="External"/><Relationship Id="rId14728" Type="http://schemas.openxmlformats.org/officeDocument/2006/relationships/hyperlink" Target="https://www.daloopa.com/document/7102163" TargetMode="External"/><Relationship Id="rId2685" Type="http://schemas.openxmlformats.org/officeDocument/2006/relationships/hyperlink" Target="https://www.daloopa.com/src/778825" TargetMode="External"/><Relationship Id="rId12279" Type="http://schemas.openxmlformats.org/officeDocument/2006/relationships/hyperlink" Target="https://www.daloopa.com/src/8731741" TargetMode="External"/><Relationship Id="rId17201" Type="http://schemas.openxmlformats.org/officeDocument/2006/relationships/hyperlink" Target="https://www.daloopa.com/src/65369452" TargetMode="External"/><Relationship Id="rId657" Type="http://schemas.openxmlformats.org/officeDocument/2006/relationships/hyperlink" Target="https://www.daloopa.com/src/12604200" TargetMode="External"/><Relationship Id="rId2338" Type="http://schemas.openxmlformats.org/officeDocument/2006/relationships/hyperlink" Target="https://www.daloopa.com/src/778753" TargetMode="External"/><Relationship Id="rId8381" Type="http://schemas.openxmlformats.org/officeDocument/2006/relationships/hyperlink" Target="https://www.daloopa.com/src/44813194" TargetMode="External"/><Relationship Id="rId11362" Type="http://schemas.openxmlformats.org/officeDocument/2006/relationships/hyperlink" Target="https://www.daloopa.com/src/804961" TargetMode="External"/><Relationship Id="rId13811" Type="http://schemas.openxmlformats.org/officeDocument/2006/relationships/hyperlink" Target="https://www.daloopa.com/src/44065749" TargetMode="External"/><Relationship Id="rId1421" Type="http://schemas.openxmlformats.org/officeDocument/2006/relationships/hyperlink" Target="https://www.daloopa.com/src/19158597" TargetMode="External"/><Relationship Id="rId4991" Type="http://schemas.openxmlformats.org/officeDocument/2006/relationships/hyperlink" Target="https://www.daloopa.com/src/18186683" TargetMode="External"/><Relationship Id="rId8034" Type="http://schemas.openxmlformats.org/officeDocument/2006/relationships/hyperlink" Target="https://www.daloopa.com/src/769574" TargetMode="External"/><Relationship Id="rId11015" Type="http://schemas.openxmlformats.org/officeDocument/2006/relationships/hyperlink" Target="https://www.daloopa.com/src/3606431" TargetMode="External"/><Relationship Id="rId4644" Type="http://schemas.openxmlformats.org/officeDocument/2006/relationships/hyperlink" Target="https://www.daloopa.com/src/1501419" TargetMode="External"/><Relationship Id="rId14238" Type="http://schemas.openxmlformats.org/officeDocument/2006/relationships/hyperlink" Target="https://www.daloopa.com/src/44091529" TargetMode="External"/><Relationship Id="rId14585" Type="http://schemas.openxmlformats.org/officeDocument/2006/relationships/hyperlink" Target="https://www.daloopa.com/document/23181367" TargetMode="External"/><Relationship Id="rId2195" Type="http://schemas.openxmlformats.org/officeDocument/2006/relationships/hyperlink" Target="https://marketplace.daloopa.com/text-fundamental?id=38173226&amp;value=224.3&amp;id=38173549&amp;value=254.5&amp;id=38173063&amp;value=299.3&amp;id=44615431&amp;value=359.80000000000007&amp;id=38173155&amp;value=1137.9&amp;id=779716&amp;value=423.6&amp;id=779707&amp;value=476.7&amp;id=779700&amp;value=547.4&amp;id=44615432&amp;value=628.9000000000001&amp;id=779685&amp;value=2076.6&amp;id=779670&amp;value=713.4&amp;id=779654&amp;value=774&amp;id=779643&amp;value=829.1&amp;id=44615433&amp;value=907.4000000000001&amp;id=779635&amp;value=3223.9&amp;id=779623&amp;value=1070.2&amp;id=779607&amp;value=1083.7&amp;id=779575&amp;value=1168.6&amp;id=44615434&amp;value=1262.3000000000002&amp;id=779560&amp;value=4584.8&amp;id=779551&amp;value=1383.8&amp;id=779545&amp;value=1483.7&amp;id=779537&amp;value=1570.3&amp;id=44615435&amp;value=1696.0999999999995&amp;id=779529&amp;value=6133.9&amp;id=779519&amp;value=1793.3&amp;id=779500&amp;value=1923.1&amp;id=779459&amp;value=2021.5&amp;id=44615436&amp;value=2184.3&amp;id=779449&amp;value=7922.2&amp;id=779467&amp;value=2305&amp;id=779486&amp;value=2456.1&amp;id=1501292&amp;value=2546.6&amp;id=44615437&amp;value=2686.7999999999993&amp;id=2734026&amp;value=9994.5&amp;id=4298254&amp;value=2825&amp;id=7450066&amp;value=2874&amp;id=10681165&amp;value=3000&amp;id=44615438&amp;value=2927&amp;id=13305571&amp;value=11626&amp;id=19434150&amp;value=3584&amp;id=28828356&amp;value=3520&amp;id=35961573&amp;value=3657&amp;id=44624982&amp;value=3812&amp;id=44616773&amp;value=14573&amp;id=51587237&amp;value=3958&amp;id=57345706&amp;value=4070&amp;id=62020376&amp;value=4128&amp;" TargetMode="External"/><Relationship Id="rId167" Type="http://schemas.openxmlformats.org/officeDocument/2006/relationships/hyperlink" Target="https://marketplace.daloopa.com/text-fundamental?id=41990669&amp;value=0.17&amp;id=56765744&amp;value=0.17&amp;" TargetMode="External"/><Relationship Id="rId7867" Type="http://schemas.openxmlformats.org/officeDocument/2006/relationships/hyperlink" Target="https://www.daloopa.com/src/41990465" TargetMode="External"/><Relationship Id="rId10848" Type="http://schemas.openxmlformats.org/officeDocument/2006/relationships/hyperlink" Target="https://www.daloopa.com/src/757656" TargetMode="External"/><Relationship Id="rId13321" Type="http://schemas.openxmlformats.org/officeDocument/2006/relationships/hyperlink" Target="https://www.daloopa.com/src/44121979" TargetMode="External"/><Relationship Id="rId16891" Type="http://schemas.openxmlformats.org/officeDocument/2006/relationships/hyperlink" Target="https://www.daloopa.com/src/65368976" TargetMode="External"/><Relationship Id="rId6950" Type="http://schemas.openxmlformats.org/officeDocument/2006/relationships/hyperlink" Target="https://marketplace.daloopa.com/text-fundamental?id=798302&amp;value=0.061&amp;id=798514&amp;value=0.061&amp;id=798493&amp;value=0.061&amp;id=798472&amp;value=0.061&amp;id=798451&amp;value=0.061&amp;id=798429&amp;value=0.061&amp;id=798408&amp;value=0.061&amp;id=798372&amp;value=0.061&amp;id=798350&amp;value=0.061&amp;id=798329&amp;value=0.061&amp;id=798308&amp;value=0.061&amp;id=798242&amp;value=0.061&amp;id=798236&amp;value=0.061&amp;id=798230&amp;value=0.061&amp;id=798224&amp;value=0.061&amp;id=798218&amp;value=0.061&amp;id=798212&amp;value=0.061&amp;id=798206&amp;value=0.061&amp;id=798200&amp;value=0.061&amp;id=798194&amp;value=0.061&amp;id=798176&amp;value=0.061&amp;id=798170&amp;value=0.061&amp;id=798164&amp;value=0.061&amp;id=798158&amp;value=0.061&amp;id=798152&amp;value=0.061&amp;id=798146&amp;value=0.061&amp;id=1501201&amp;value=0.061&amp;id=2750540&amp;value=0.061&amp;" TargetMode="External"/><Relationship Id="rId16544" Type="http://schemas.openxmlformats.org/officeDocument/2006/relationships/hyperlink" Target="https://www.daloopa.com/src/56736660" TargetMode="External"/><Relationship Id="rId6603" Type="http://schemas.openxmlformats.org/officeDocument/2006/relationships/hyperlink" Target="https://www.daloopa.com/src/770058" TargetMode="External"/><Relationship Id="rId14095" Type="http://schemas.openxmlformats.org/officeDocument/2006/relationships/hyperlink" Target="https://marketplace.daloopa.com/text-fundamental?id=44072064&amp;value=21.887&amp;id=44072033&amp;value=21.355&amp;id=44072023&amp;value=28.759&amp;id=44071963&amp;value=47.34&amp;id=44071874&amp;value=66.069&amp;id=44071769&amp;value=92.54&amp;id=44071668&amp;value=68.321&amp;id=44071560&amp;value=43&amp;id=44618888&amp;value=17&amp;" TargetMode="External"/><Relationship Id="rId4154" Type="http://schemas.openxmlformats.org/officeDocument/2006/relationships/hyperlink" Target="https://www.daloopa.com/src/806125" TargetMode="External"/><Relationship Id="rId19767" Type="http://schemas.openxmlformats.org/officeDocument/2006/relationships/hyperlink" Target="https://www.daloopa.com/src/91527705" TargetMode="External"/><Relationship Id="rId7377" Type="http://schemas.openxmlformats.org/officeDocument/2006/relationships/hyperlink" Target="https://www.daloopa.com/document/23143637" TargetMode="External"/><Relationship Id="rId9826" Type="http://schemas.openxmlformats.org/officeDocument/2006/relationships/hyperlink" Target="https://www.daloopa.com/src/44812510" TargetMode="External"/><Relationship Id="rId12807" Type="http://schemas.openxmlformats.org/officeDocument/2006/relationships/hyperlink" Target="https://www.daloopa.com/src/18193924" TargetMode="External"/><Relationship Id="rId10358" Type="http://schemas.openxmlformats.org/officeDocument/2006/relationships/hyperlink" Target="https://www.daloopa.com/src/757637" TargetMode="External"/><Relationship Id="rId18850" Type="http://schemas.openxmlformats.org/officeDocument/2006/relationships/hyperlink" Target="https://www.daloopa.com/src/75779563" TargetMode="External"/><Relationship Id="rId3987" Type="http://schemas.openxmlformats.org/officeDocument/2006/relationships/hyperlink" Target="https://www.daloopa.com/src/56765672" TargetMode="External"/><Relationship Id="rId18503" Type="http://schemas.openxmlformats.org/officeDocument/2006/relationships/hyperlink" Target="https://www.daloopa.com/src/69114597" TargetMode="External"/><Relationship Id="rId20797" Type="http://schemas.openxmlformats.org/officeDocument/2006/relationships/hyperlink" Target="https://www.daloopa.com/src/110480893" TargetMode="External"/><Relationship Id="rId6460" Type="http://schemas.openxmlformats.org/officeDocument/2006/relationships/hyperlink" Target="https://www.daloopa.com/src/9091371" TargetMode="External"/><Relationship Id="rId16054" Type="http://schemas.openxmlformats.org/officeDocument/2006/relationships/hyperlink" Target="https://www.daloopa.com/src/56723077" TargetMode="External"/><Relationship Id="rId6113" Type="http://schemas.openxmlformats.org/officeDocument/2006/relationships/hyperlink" Target="https://www.daloopa.com/src/35361406" TargetMode="External"/><Relationship Id="rId9683" Type="http://schemas.openxmlformats.org/officeDocument/2006/relationships/hyperlink" Target="https://www.daloopa.com/src/57346369" TargetMode="External"/><Relationship Id="rId19277" Type="http://schemas.openxmlformats.org/officeDocument/2006/relationships/hyperlink" Target="https://www.daloopa.com/src/84566053" TargetMode="External"/><Relationship Id="rId2723" Type="http://schemas.openxmlformats.org/officeDocument/2006/relationships/hyperlink" Target="https://www.daloopa.com/document/23181367" TargetMode="External"/><Relationship Id="rId9336" Type="http://schemas.openxmlformats.org/officeDocument/2006/relationships/hyperlink" Target="https://www.daloopa.com/src/46190670" TargetMode="External"/><Relationship Id="rId12317" Type="http://schemas.openxmlformats.org/officeDocument/2006/relationships/hyperlink" Target="https://www.daloopa.com/src/8731777" TargetMode="External"/><Relationship Id="rId12664" Type="http://schemas.openxmlformats.org/officeDocument/2006/relationships/hyperlink" Target="https://www.daloopa.com/src/8732254" TargetMode="External"/><Relationship Id="rId15887" Type="http://schemas.openxmlformats.org/officeDocument/2006/relationships/hyperlink" Target="https://www.daloopa.com/src/61315481" TargetMode="External"/><Relationship Id="rId3497" Type="http://schemas.openxmlformats.org/officeDocument/2006/relationships/hyperlink" Target="https://www.daloopa.com/src/18203300" TargetMode="External"/><Relationship Id="rId5946" Type="http://schemas.openxmlformats.org/officeDocument/2006/relationships/hyperlink" Target="https://www.daloopa.com/src/28828648" TargetMode="External"/><Relationship Id="rId18360" Type="http://schemas.openxmlformats.org/officeDocument/2006/relationships/hyperlink" Target="https://www.daloopa.com/src/70534825" TargetMode="External"/><Relationship Id="rId11400" Type="http://schemas.openxmlformats.org/officeDocument/2006/relationships/hyperlink" Target="https://www.daloopa.com/src/1501359" TargetMode="External"/><Relationship Id="rId14970" Type="http://schemas.openxmlformats.org/officeDocument/2006/relationships/hyperlink" Target="https://www.daloopa.com/src/44092789" TargetMode="External"/><Relationship Id="rId18013" Type="http://schemas.openxmlformats.org/officeDocument/2006/relationships/hyperlink" Target="https://www.daloopa.com/src/112173090" TargetMode="External"/><Relationship Id="rId14623" Type="http://schemas.openxmlformats.org/officeDocument/2006/relationships/hyperlink" Target="https://www.daloopa.com/src/57345874" TargetMode="External"/><Relationship Id="rId2580" Type="http://schemas.openxmlformats.org/officeDocument/2006/relationships/hyperlink" Target="https://www.daloopa.com/src/775552" TargetMode="External"/><Relationship Id="rId9193" Type="http://schemas.openxmlformats.org/officeDocument/2006/relationships/hyperlink" Target="https://www.daloopa.com/src/44812786" TargetMode="External"/><Relationship Id="rId12174" Type="http://schemas.openxmlformats.org/officeDocument/2006/relationships/hyperlink" Target="https://www.daloopa.com/src/57345746" TargetMode="External"/><Relationship Id="rId552" Type="http://schemas.openxmlformats.org/officeDocument/2006/relationships/hyperlink" Target="https://www.daloopa.com/document/21731911" TargetMode="External"/><Relationship Id="rId2233" Type="http://schemas.openxmlformats.org/officeDocument/2006/relationships/hyperlink" Target="https://www.daloopa.com/src/51587237" TargetMode="External"/><Relationship Id="rId15397" Type="http://schemas.openxmlformats.org/officeDocument/2006/relationships/hyperlink" Target="https://www.daloopa.com/src/56735090" TargetMode="External"/><Relationship Id="rId17846" Type="http://schemas.openxmlformats.org/officeDocument/2006/relationships/hyperlink" Target="https://www.daloopa.com/src/84566339" TargetMode="External"/><Relationship Id="rId205" Type="http://schemas.openxmlformats.org/officeDocument/2006/relationships/hyperlink" Target="https://www.daloopa.com/src/12608804" TargetMode="External"/><Relationship Id="rId5456" Type="http://schemas.openxmlformats.org/officeDocument/2006/relationships/hyperlink" Target="https://www.daloopa.com/src/802524" TargetMode="External"/><Relationship Id="rId7905" Type="http://schemas.openxmlformats.org/officeDocument/2006/relationships/hyperlink" Target="https://www.daloopa.com/src/44615903" TargetMode="External"/><Relationship Id="rId5109" Type="http://schemas.openxmlformats.org/officeDocument/2006/relationships/hyperlink" Target="https://www.daloopa.com/src/18180606" TargetMode="External"/><Relationship Id="rId8679" Type="http://schemas.openxmlformats.org/officeDocument/2006/relationships/hyperlink" Target="https://www.daloopa.com/document/23181367" TargetMode="External"/><Relationship Id="rId14480" Type="http://schemas.openxmlformats.org/officeDocument/2006/relationships/hyperlink" Target="https://www.daloopa.com/src/44092883" TargetMode="External"/><Relationship Id="rId1719" Type="http://schemas.openxmlformats.org/officeDocument/2006/relationships/hyperlink" Target="https://www.daloopa.com/src/44126007" TargetMode="External"/><Relationship Id="rId14133" Type="http://schemas.openxmlformats.org/officeDocument/2006/relationships/hyperlink" Target="https://www.daloopa.com/src/44071877" TargetMode="External"/><Relationship Id="rId19805" Type="http://schemas.openxmlformats.org/officeDocument/2006/relationships/hyperlink" Target="https://www.daloopa.com/src/91527898" TargetMode="External"/><Relationship Id="rId2090" Type="http://schemas.openxmlformats.org/officeDocument/2006/relationships/hyperlink" Target="https://marketplace.daloopa.com/text-fundamental?id=38173225&amp;value=154.9&amp;id=38173547&amp;value=159.5&amp;id=38173062&amp;value=169&amp;id=44615415&amp;value=179.70000000000005&amp;id=38173153&amp;value=663.1&amp;id=779714&amp;value=183.8&amp;id=779705&amp;value=191.8&amp;id=779698&amp;value=202.4&amp;id=44615416&amp;value=219.5&amp;id=779683&amp;value=797.5&amp;id=779668&amp;value=224.9&amp;id=779652&amp;value=234.6&amp;id=779641&amp;value=235.2&amp;id=44615417&amp;value=242.29999999999995&amp;id=779633&amp;value=937&amp;id=779621&amp;value=280.9&amp;id=779605&amp;value=277.9&amp;id=779573&amp;value=301.8&amp;id=44615418&amp;value=319.8000000000002&amp;id=779558&amp;value=1180.4&amp;id=779549&amp;value=367.1&amp;id=779543&amp;value=390.8&amp;id=779535&amp;value=409.6&amp;id=44615419&amp;value=442.0&amp;id=779527&amp;value=1609.5&amp;" TargetMode="External"/><Relationship Id="rId7762" Type="http://schemas.openxmlformats.org/officeDocument/2006/relationships/hyperlink" Target="https://www.daloopa.com/src/19045349" TargetMode="External"/><Relationship Id="rId17356" Type="http://schemas.openxmlformats.org/officeDocument/2006/relationships/hyperlink" Target="https://www.daloopa.com/src/66399208" TargetMode="External"/><Relationship Id="rId7415" Type="http://schemas.openxmlformats.org/officeDocument/2006/relationships/hyperlink" Target="https://www.daloopa.com/src/61314874" TargetMode="External"/><Relationship Id="rId10743" Type="http://schemas.openxmlformats.org/officeDocument/2006/relationships/hyperlink" Target="https://www.daloopa.com/src/780004" TargetMode="External"/><Relationship Id="rId17009" Type="http://schemas.openxmlformats.org/officeDocument/2006/relationships/hyperlink" Target="https://www.daloopa.com/src/65368661" TargetMode="External"/><Relationship Id="rId13966" Type="http://schemas.openxmlformats.org/officeDocument/2006/relationships/hyperlink" Target="https://www.daloopa.com/src/44067221" TargetMode="External"/><Relationship Id="rId1576" Type="http://schemas.openxmlformats.org/officeDocument/2006/relationships/hyperlink" Target="https://www.daloopa.com/src/44615386" TargetMode="External"/><Relationship Id="rId8189" Type="http://schemas.openxmlformats.org/officeDocument/2006/relationships/hyperlink" Target="https://www.daloopa.com/src/760485" TargetMode="External"/><Relationship Id="rId13619" Type="http://schemas.openxmlformats.org/officeDocument/2006/relationships/hyperlink" Target="https://www.daloopa.com/src/44057079" TargetMode="External"/><Relationship Id="rId20835" Type="http://schemas.openxmlformats.org/officeDocument/2006/relationships/hyperlink" Target="https://www.daloopa.com/src/112172845" TargetMode="External"/><Relationship Id="rId1229" Type="http://schemas.openxmlformats.org/officeDocument/2006/relationships/hyperlink" Target="https://www.daloopa.com/src/997146" TargetMode="External"/><Relationship Id="rId19662" Type="http://schemas.openxmlformats.org/officeDocument/2006/relationships/hyperlink" Target="https://www.daloopa.com/src/92469264" TargetMode="External"/><Relationship Id="rId4799" Type="http://schemas.openxmlformats.org/officeDocument/2006/relationships/hyperlink" Target="https://www.daloopa.com/src/12605815" TargetMode="External"/><Relationship Id="rId9721" Type="http://schemas.openxmlformats.org/officeDocument/2006/relationships/hyperlink" Target="https://www.daloopa.com/src/44811936" TargetMode="External"/><Relationship Id="rId12702" Type="http://schemas.openxmlformats.org/officeDocument/2006/relationships/hyperlink" Target="https://www.daloopa.com/src/8732207" TargetMode="External"/><Relationship Id="rId19315" Type="http://schemas.openxmlformats.org/officeDocument/2006/relationships/hyperlink" Target="https://www.daloopa.com/src/86312141" TargetMode="External"/><Relationship Id="rId7272" Type="http://schemas.openxmlformats.org/officeDocument/2006/relationships/hyperlink" Target="https://www.daloopa.com/src/44615781" TargetMode="External"/><Relationship Id="rId10253" Type="http://schemas.openxmlformats.org/officeDocument/2006/relationships/hyperlink" Target="https://www.daloopa.com/src/758664" TargetMode="External"/><Relationship Id="rId3882" Type="http://schemas.openxmlformats.org/officeDocument/2006/relationships/hyperlink" Target="https://www.daloopa.com/src/805801" TargetMode="External"/><Relationship Id="rId13476" Type="http://schemas.openxmlformats.org/officeDocument/2006/relationships/hyperlink" Target="https://www.daloopa.com/src/44059057" TargetMode="External"/><Relationship Id="rId15925" Type="http://schemas.openxmlformats.org/officeDocument/2006/relationships/hyperlink" Target="https://www.daloopa.com/src/56736441" TargetMode="External"/><Relationship Id="rId20692" Type="http://schemas.openxmlformats.org/officeDocument/2006/relationships/hyperlink" Target="https://www.daloopa.com/src/110481791" TargetMode="External"/><Relationship Id="rId3535" Type="http://schemas.openxmlformats.org/officeDocument/2006/relationships/hyperlink" Target="https://www.daloopa.com/src/18205636" TargetMode="External"/><Relationship Id="rId13129" Type="http://schemas.openxmlformats.org/officeDocument/2006/relationships/hyperlink" Target="https://marketplace.daloopa.com/text-fundamental?id=44117653&amp;value=2463.828&amp;id=44117607&amp;value=2406.141&amp;id=44117393&amp;value=2312.158&amp;id=44117350&amp;value=2351.462&amp;id=44117115&amp;value=2762.046&amp;" TargetMode="External"/><Relationship Id="rId20345" Type="http://schemas.openxmlformats.org/officeDocument/2006/relationships/hyperlink" Target="https://www.daloopa.com/src/105788120" TargetMode="External"/><Relationship Id="rId1086" Type="http://schemas.openxmlformats.org/officeDocument/2006/relationships/hyperlink" Target="https://www.daloopa.com/src/781070" TargetMode="External"/><Relationship Id="rId16699" Type="http://schemas.openxmlformats.org/officeDocument/2006/relationships/hyperlink" Target="https://www.daloopa.com/src/56722859" TargetMode="External"/><Relationship Id="rId6758" Type="http://schemas.openxmlformats.org/officeDocument/2006/relationships/hyperlink" Target="https://www.daloopa.com/src/41991003" TargetMode="External"/><Relationship Id="rId9231" Type="http://schemas.openxmlformats.org/officeDocument/2006/relationships/hyperlink" Target="https://www.daloopa.com/src/46190646" TargetMode="External"/><Relationship Id="rId19172" Type="http://schemas.openxmlformats.org/officeDocument/2006/relationships/hyperlink" Target="https://www.daloopa.com/src/81130118" TargetMode="External"/><Relationship Id="rId12212" Type="http://schemas.openxmlformats.org/officeDocument/2006/relationships/hyperlink" Target="https://www.daloopa.com/src/8731716" TargetMode="External"/><Relationship Id="rId15782" Type="http://schemas.openxmlformats.org/officeDocument/2006/relationships/hyperlink" Target="https://www.daloopa.com/src/56735795" TargetMode="External"/><Relationship Id="rId5841" Type="http://schemas.openxmlformats.org/officeDocument/2006/relationships/hyperlink" Target="https://www.daloopa.com/src/777403" TargetMode="External"/><Relationship Id="rId15435" Type="http://schemas.openxmlformats.org/officeDocument/2006/relationships/hyperlink" Target="https://www.daloopa.com/src/56722371" TargetMode="External"/><Relationship Id="rId3392" Type="http://schemas.openxmlformats.org/officeDocument/2006/relationships/hyperlink" Target="https://marketplace.daloopa.com/text-fundamental?id=979724&amp;value=535.062&amp;id=979772&amp;value=651.937&amp;id=979855&amp;value=621.549&amp;id=979870&amp;value=643.382&amp;id=979878&amp;value=756.19&amp;id=979886&amp;value=912.62&amp;id=2734353&amp;value=1129.141&amp;id=13310447&amp;value=1330&amp;id=44617286&amp;value=1481&amp;" TargetMode="External"/><Relationship Id="rId18658" Type="http://schemas.openxmlformats.org/officeDocument/2006/relationships/hyperlink" Target="https://www.daloopa.com/src/76424204" TargetMode="External"/><Relationship Id="rId3045" Type="http://schemas.openxmlformats.org/officeDocument/2006/relationships/hyperlink" Target="https://www.daloopa.com/src/47277142" TargetMode="External"/><Relationship Id="rId8717" Type="http://schemas.openxmlformats.org/officeDocument/2006/relationships/hyperlink" Target="https://www.daloopa.com/src/57346359" TargetMode="External"/><Relationship Id="rId6268" Type="http://schemas.openxmlformats.org/officeDocument/2006/relationships/hyperlink" Target="https://www.daloopa.com/src/50787074" TargetMode="External"/><Relationship Id="rId17741" Type="http://schemas.openxmlformats.org/officeDocument/2006/relationships/hyperlink" Target="https://www.daloopa.com/src/84565910" TargetMode="External"/><Relationship Id="rId100" Type="http://schemas.openxmlformats.org/officeDocument/2006/relationships/hyperlink" Target="https://www.daloopa.com/document/10224079" TargetMode="External"/><Relationship Id="rId2878" Type="http://schemas.openxmlformats.org/officeDocument/2006/relationships/hyperlink" Target="https://www.daloopa.com/src/19433035" TargetMode="External"/><Relationship Id="rId7800" Type="http://schemas.openxmlformats.org/officeDocument/2006/relationships/hyperlink" Target="https://www.daloopa.com/src/757283" TargetMode="External"/><Relationship Id="rId15292" Type="http://schemas.openxmlformats.org/officeDocument/2006/relationships/hyperlink" Target="https://marketplace.daloopa.com/text-fundamental?id=56735123&amp;value=5074&amp;id=56735111&amp;value=5370&amp;id=56735099&amp;value=5659&amp;id=56735084&amp;value=6032&amp;" TargetMode="External"/><Relationship Id="rId5351" Type="http://schemas.openxmlformats.org/officeDocument/2006/relationships/hyperlink" Target="https://www.daloopa.com/src/19440867" TargetMode="External"/><Relationship Id="rId1961" Type="http://schemas.openxmlformats.org/officeDocument/2006/relationships/hyperlink" Target="https://www.daloopa.com/src/44625022" TargetMode="External"/><Relationship Id="rId5004" Type="http://schemas.openxmlformats.org/officeDocument/2006/relationships/hyperlink" Target="https://www.daloopa.com/src/18186887" TargetMode="External"/><Relationship Id="rId8574" Type="http://schemas.openxmlformats.org/officeDocument/2006/relationships/hyperlink" Target="https://www.daloopa.com/src/46190539" TargetMode="External"/><Relationship Id="rId11555" Type="http://schemas.openxmlformats.org/officeDocument/2006/relationships/hyperlink" Target="https://www.daloopa.com/src/1501376" TargetMode="External"/><Relationship Id="rId18168" Type="http://schemas.openxmlformats.org/officeDocument/2006/relationships/hyperlink" Target="https://www.daloopa.com/src/112173106" TargetMode="External"/><Relationship Id="rId1614" Type="http://schemas.openxmlformats.org/officeDocument/2006/relationships/hyperlink" Target="https://www.daloopa.com/src/44615391" TargetMode="External"/><Relationship Id="rId8227" Type="http://schemas.openxmlformats.org/officeDocument/2006/relationships/hyperlink" Target="https://www.daloopa.com/src/761291" TargetMode="External"/><Relationship Id="rId11208" Type="http://schemas.openxmlformats.org/officeDocument/2006/relationships/hyperlink" Target="https://marketplace.daloopa.com/text-fundamental?id=50787786&amp;value=0.26&amp;id=56765809&amp;value=0.28&amp;id=61315319&amp;value=0.25&amp;" TargetMode="External"/><Relationship Id="rId14778" Type="http://schemas.openxmlformats.org/officeDocument/2006/relationships/hyperlink" Target="https://www.daloopa.com/src/44092491" TargetMode="External"/><Relationship Id="rId19700" Type="http://schemas.openxmlformats.org/officeDocument/2006/relationships/hyperlink" Target="https://www.daloopa.com/src/91528085" TargetMode="External"/><Relationship Id="rId2388" Type="http://schemas.openxmlformats.org/officeDocument/2006/relationships/hyperlink" Target="https://www.daloopa.com/src/778754" TargetMode="External"/><Relationship Id="rId4837" Type="http://schemas.openxmlformats.org/officeDocument/2006/relationships/hyperlink" Target="https://www.daloopa.com/src/799682" TargetMode="External"/><Relationship Id="rId7310" Type="http://schemas.openxmlformats.org/officeDocument/2006/relationships/hyperlink" Target="https://www.daloopa.com/src/19045343" TargetMode="External"/><Relationship Id="rId17251" Type="http://schemas.openxmlformats.org/officeDocument/2006/relationships/hyperlink" Target="https://www.daloopa.com/src/66404667" TargetMode="External"/><Relationship Id="rId13861" Type="http://schemas.openxmlformats.org/officeDocument/2006/relationships/hyperlink" Target="https://www.daloopa.com/src/44064789" TargetMode="External"/><Relationship Id="rId3920" Type="http://schemas.openxmlformats.org/officeDocument/2006/relationships/hyperlink" Target="https://www.daloopa.com/src/805794" TargetMode="External"/><Relationship Id="rId8084" Type="http://schemas.openxmlformats.org/officeDocument/2006/relationships/hyperlink" Target="https://www.daloopa.com/src/769600" TargetMode="External"/><Relationship Id="rId13514" Type="http://schemas.openxmlformats.org/officeDocument/2006/relationships/hyperlink" Target="https://www.daloopa.com/src/44057983" TargetMode="External"/><Relationship Id="rId20730" Type="http://schemas.openxmlformats.org/officeDocument/2006/relationships/hyperlink" Target="https://www.daloopa.com/src/110481546" TargetMode="External"/><Relationship Id="rId1471" Type="http://schemas.openxmlformats.org/officeDocument/2006/relationships/hyperlink" Target="https://marketplace.daloopa.com/text-fundamental?id=18248598&amp;value=88.5&amp;id=18248420&amp;value=87.9&amp;id=18248332&amp;value=113.6&amp;id=18248303&amp;value=135.8&amp;id=18248273&amp;value=141.7&amp;id=18240197&amp;value=173.6&amp;id=18229930&amp;value=221.1&amp;id=18239920&amp;value=362&amp;id=44617938&amp;value=540&amp;" TargetMode="External"/><Relationship Id="rId11065" Type="http://schemas.openxmlformats.org/officeDocument/2006/relationships/hyperlink" Target="https://www.daloopa.com/src/777760" TargetMode="External"/><Relationship Id="rId16737" Type="http://schemas.openxmlformats.org/officeDocument/2006/relationships/hyperlink" Target="https://www.daloopa.com/src/56736742" TargetMode="External"/><Relationship Id="rId1124" Type="http://schemas.openxmlformats.org/officeDocument/2006/relationships/hyperlink" Target="https://www.daloopa.com/src/782326" TargetMode="External"/><Relationship Id="rId4694" Type="http://schemas.openxmlformats.org/officeDocument/2006/relationships/hyperlink" Target="https://www.daloopa.com/src/1501305" TargetMode="External"/><Relationship Id="rId14288" Type="http://schemas.openxmlformats.org/officeDocument/2006/relationships/hyperlink" Target="https://www.daloopa.com/src/62020226" TargetMode="External"/><Relationship Id="rId19210" Type="http://schemas.openxmlformats.org/officeDocument/2006/relationships/hyperlink" Target="https://www.daloopa.com/src/80588012" TargetMode="External"/><Relationship Id="rId4347" Type="http://schemas.openxmlformats.org/officeDocument/2006/relationships/hyperlink" Target="https://www.daloopa.com/src/805823" TargetMode="External"/><Relationship Id="rId10898" Type="http://schemas.openxmlformats.org/officeDocument/2006/relationships/hyperlink" Target="https://www.daloopa.com/src/774515" TargetMode="External"/><Relationship Id="rId15820" Type="http://schemas.openxmlformats.org/officeDocument/2006/relationships/hyperlink" Target="https://www.daloopa.com/src/61315478" TargetMode="External"/><Relationship Id="rId13371" Type="http://schemas.openxmlformats.org/officeDocument/2006/relationships/hyperlink" Target="https://www.daloopa.com/src/44122238" TargetMode="External"/><Relationship Id="rId3430" Type="http://schemas.openxmlformats.org/officeDocument/2006/relationships/hyperlink" Target="https://marketplace.daloopa.com/text-fundamental?id=979728&amp;value=72.694&amp;id=979776&amp;value=86.806&amp;id=979859&amp;value=121.929&amp;id=979874&amp;value=124.22&amp;id=979882&amp;value=126.605&amp;id=979890&amp;value=111.419&amp;id=2734355&amp;value=109.48&amp;id=13310448&amp;value=123&amp;id=44617282&amp;value=129&amp;" TargetMode="External"/><Relationship Id="rId13024" Type="http://schemas.openxmlformats.org/officeDocument/2006/relationships/hyperlink" Target="https://www.daloopa.com/document/23027" TargetMode="External"/><Relationship Id="rId16594" Type="http://schemas.openxmlformats.org/officeDocument/2006/relationships/hyperlink" Target="https://www.daloopa.com/src/56736662" TargetMode="External"/><Relationship Id="rId20240" Type="http://schemas.openxmlformats.org/officeDocument/2006/relationships/hyperlink" Target="https://www.daloopa.com/src/99100967" TargetMode="External"/><Relationship Id="rId6653" Type="http://schemas.openxmlformats.org/officeDocument/2006/relationships/hyperlink" Target="https://www.daloopa.com/src/758397" TargetMode="External"/><Relationship Id="rId16247" Type="http://schemas.openxmlformats.org/officeDocument/2006/relationships/hyperlink" Target="https://www.daloopa.com/src/56736531" TargetMode="External"/><Relationship Id="rId6306" Type="http://schemas.openxmlformats.org/officeDocument/2006/relationships/hyperlink" Target="https://www.daloopa.com/src/28076086" TargetMode="External"/><Relationship Id="rId9876" Type="http://schemas.openxmlformats.org/officeDocument/2006/relationships/hyperlink" Target="https://marketplace.daloopa.com/text-fundamental?id=785908&amp;value=49.863&amp;id=785896&amp;value=18.644000000000005&amp;id=785894&amp;value=42.19&amp;id=785882&amp;value=19.00399999999999&amp;id=44615281&amp;value=129.701&amp;id=785880&amp;value=16.401&amp;id=785878&amp;value=11.131&amp;id=785876&amp;value=-20.418&amp;id=785874&amp;value=13.026&amp;id=44615282&amp;value=20.14&amp;id=785872&amp;value=5.994&amp;id=785866&amp;value=14.213999999999999&amp;id=785860&amp;value=41.338&amp;id=785858&amp;value=141.464&amp;id=44615283&amp;value=203.01&amp;id=802535&amp;value=15.973&amp;id=785845&amp;value=17.97&amp;id=785839&amp;value=74.565&amp;id=785827&amp;value=141.37599999999998&amp;id=44615284&amp;value=249.884&amp;id=785821&amp;value=27.254&amp;id=785815&amp;value=21.416&amp;id=785809&amp;value=162.673&amp;id=785804&amp;value=185.32500000000002&amp;id=44615285&amp;value=396.668&amp;id=785793&amp;value=31.107&amp;id=785791&amp;value=42.400999999999996&amp;id=785789&amp;value=68.16600000000001&amp;id=785787&amp;value=68.695&amp;id=44615286&amp;value=210.369&amp;id=785781&amp;value=51.887&amp;id=785779&amp;value=56.051&amp;id=1501226&amp;value=123.87499999999999&amp;id=2733925&amp;value=120.66500000000002&amp;id=44615287&amp;value=352.478&amp;id=4298184&amp;value=45&amp;id=7449643&amp;value=71&amp;id=10681176&amp;value=84&amp;id=13307452&amp;value=269&amp;id=44615288&amp;value=469&amp;id=19435362&amp;value=91&amp;id=28828435&amp;value=186&amp;id=35961584&amp;value=312&amp;id=44617036&amp;value=254&amp;id=44624967&amp;value=843&amp;id=51587324&amp;value=59&amp;id=57345709&amp;value=201&amp;id=62020118&amp;value=226&amp;" TargetMode="External"/><Relationship Id="rId9529" Type="http://schemas.openxmlformats.org/officeDocument/2006/relationships/hyperlink" Target="https://www.daloopa.com/src/46190713" TargetMode="External"/><Relationship Id="rId12857" Type="http://schemas.openxmlformats.org/officeDocument/2006/relationships/hyperlink" Target="https://www.daloopa.com/src/18179235" TargetMode="External"/><Relationship Id="rId2916" Type="http://schemas.openxmlformats.org/officeDocument/2006/relationships/hyperlink" Target="https://www.daloopa.com/src/775686" TargetMode="External"/><Relationship Id="rId15330" Type="http://schemas.openxmlformats.org/officeDocument/2006/relationships/hyperlink" Target="https://www.daloopa.com/src/56735124" TargetMode="External"/><Relationship Id="rId11940" Type="http://schemas.openxmlformats.org/officeDocument/2006/relationships/hyperlink" Target="https://www.daloopa.com/src/8731207" TargetMode="External"/><Relationship Id="rId18553" Type="http://schemas.openxmlformats.org/officeDocument/2006/relationships/hyperlink" Target="https://www.daloopa.com/src/75779657" TargetMode="External"/><Relationship Id="rId6163" Type="http://schemas.openxmlformats.org/officeDocument/2006/relationships/hyperlink" Target="https://www.daloopa.com/src/1501185" TargetMode="External"/><Relationship Id="rId8612" Type="http://schemas.openxmlformats.org/officeDocument/2006/relationships/hyperlink" Target="https://www.daloopa.com/src/44812588" TargetMode="External"/><Relationship Id="rId18206" Type="http://schemas.openxmlformats.org/officeDocument/2006/relationships/hyperlink" Target="https://www.daloopa.com/src/112172933" TargetMode="External"/><Relationship Id="rId14816" Type="http://schemas.openxmlformats.org/officeDocument/2006/relationships/hyperlink" Target="https://www.daloopa.com/src/44092846" TargetMode="External"/><Relationship Id="rId2773" Type="http://schemas.openxmlformats.org/officeDocument/2006/relationships/hyperlink" Target="https://marketplace.daloopa.com/text-fundamental?id=775441&amp;value=59.638&amp;id=771738&amp;value=57.096&amp;id=771617&amp;value=61.874&amp;id=44615497&amp;value=59.14099999999999&amp;id=778842&amp;value=237.749&amp;id=771390&amp;value=75.644&amp;id=771078&amp;value=65.508&amp;id=1501254&amp;value=46.148&amp;id=44615498&amp;value=50.650000000000006&amp;id=2733923&amp;value=237.95&amp;id=4298199&amp;value=60&amp;id=7449811&amp;value=65&amp;id=10681137&amp;value=44&amp;" TargetMode="External"/><Relationship Id="rId9386" Type="http://schemas.openxmlformats.org/officeDocument/2006/relationships/hyperlink" Target="https://www.daloopa.com/src/46190679" TargetMode="External"/><Relationship Id="rId12367" Type="http://schemas.openxmlformats.org/officeDocument/2006/relationships/hyperlink" Target="https://www.daloopa.com/src/57345748" TargetMode="External"/><Relationship Id="rId745" Type="http://schemas.openxmlformats.org/officeDocument/2006/relationships/hyperlink" Target="https://marketplace.daloopa.com/text-fundamental?id=780199&amp;value=-0.036000000000000004&amp;id=780136&amp;value=0.006999999999999999&amp;id=780045&amp;value=-0.034&amp;id=780036&amp;value=-0.01&amp;id=2750676&amp;value=-0.013999999999999999&amp;id=3606583&amp;value=-0.018000000000000002&amp;id=6028786&amp;value=-0.011000000000000001&amp;id=9091670&amp;value=-0.009000000000000001&amp;id=12611931&amp;value=-0.009000000000000001&amp;id=19045393&amp;value=-0.013999999999999999&amp;id=28076079&amp;value=-0.013999999999999999&amp;id=35361498&amp;value=-0.009000000000000001&amp;id=41990843&amp;value=-0.009000000000000001&amp;id=50786918&amp;value=-0.013999999999999999&amp;id=56765585&amp;value=-0.013999999999999999&amp;id=61315017&amp;value=-0.013999999999999999&amp;" TargetMode="External"/><Relationship Id="rId2426" Type="http://schemas.openxmlformats.org/officeDocument/2006/relationships/hyperlink" Target="https://www.daloopa.com/src/62020054" TargetMode="External"/><Relationship Id="rId5996" Type="http://schemas.openxmlformats.org/officeDocument/2006/relationships/hyperlink" Target="https://www.daloopa.com/document/23143637" TargetMode="External"/><Relationship Id="rId9039" Type="http://schemas.openxmlformats.org/officeDocument/2006/relationships/hyperlink" Target="https://www.daloopa.com/src/46190612" TargetMode="External"/><Relationship Id="rId5649" Type="http://schemas.openxmlformats.org/officeDocument/2006/relationships/hyperlink" Target="https://www.daloopa.com/src/44616102" TargetMode="External"/><Relationship Id="rId18063" Type="http://schemas.openxmlformats.org/officeDocument/2006/relationships/hyperlink" Target="https://www.daloopa.com/src/110481549" TargetMode="External"/><Relationship Id="rId8122" Type="http://schemas.openxmlformats.org/officeDocument/2006/relationships/hyperlink" Target="https://www.daloopa.com/src/44615945" TargetMode="External"/><Relationship Id="rId11450" Type="http://schemas.openxmlformats.org/officeDocument/2006/relationships/hyperlink" Target="https://www.daloopa.com/src/804990" TargetMode="External"/><Relationship Id="rId11103" Type="http://schemas.openxmlformats.org/officeDocument/2006/relationships/hyperlink" Target="https://www.daloopa.com/src/777896" TargetMode="External"/><Relationship Id="rId14673" Type="http://schemas.openxmlformats.org/officeDocument/2006/relationships/hyperlink" Target="https://www.daloopa.com/src/44092920" TargetMode="External"/><Relationship Id="rId4732" Type="http://schemas.openxmlformats.org/officeDocument/2006/relationships/hyperlink" Target="https://www.daloopa.com/src/799620" TargetMode="External"/><Relationship Id="rId14326" Type="http://schemas.openxmlformats.org/officeDocument/2006/relationships/hyperlink" Target="https://www.daloopa.com/src/44618936" TargetMode="External"/><Relationship Id="rId17896" Type="http://schemas.openxmlformats.org/officeDocument/2006/relationships/hyperlink" Target="https://www.daloopa.com/src/84566974" TargetMode="External"/><Relationship Id="rId2283" Type="http://schemas.openxmlformats.org/officeDocument/2006/relationships/hyperlink" Target="https://www.daloopa.com/src/51587205" TargetMode="External"/><Relationship Id="rId7955" Type="http://schemas.openxmlformats.org/officeDocument/2006/relationships/hyperlink" Target="https://www.daloopa.com/src/760257" TargetMode="External"/><Relationship Id="rId17549" Type="http://schemas.openxmlformats.org/officeDocument/2006/relationships/hyperlink" Target="https://www.daloopa.com/src/66396971" TargetMode="External"/><Relationship Id="rId255" Type="http://schemas.openxmlformats.org/officeDocument/2006/relationships/hyperlink" Target="https://www.daloopa.com/src/1015359" TargetMode="External"/><Relationship Id="rId7608" Type="http://schemas.openxmlformats.org/officeDocument/2006/relationships/hyperlink" Target="https://www.daloopa.com/src/760708" TargetMode="External"/><Relationship Id="rId10936" Type="http://schemas.openxmlformats.org/officeDocument/2006/relationships/hyperlink" Target="https://www.daloopa.com/src/777969" TargetMode="External"/><Relationship Id="rId5159" Type="http://schemas.openxmlformats.org/officeDocument/2006/relationships/hyperlink" Target="https://www.daloopa.com/src/8649023" TargetMode="External"/><Relationship Id="rId16632" Type="http://schemas.openxmlformats.org/officeDocument/2006/relationships/hyperlink" Target="https://www.daloopa.com/src/56722639" TargetMode="External"/><Relationship Id="rId1769" Type="http://schemas.openxmlformats.org/officeDocument/2006/relationships/hyperlink" Target="https://www.daloopa.com/src/44125950" TargetMode="External"/><Relationship Id="rId4242" Type="http://schemas.openxmlformats.org/officeDocument/2006/relationships/hyperlink" Target="https://www.daloopa.com/src/805890" TargetMode="External"/><Relationship Id="rId14183" Type="http://schemas.openxmlformats.org/officeDocument/2006/relationships/hyperlink" Target="https://www.daloopa.com/src/44071660" TargetMode="External"/><Relationship Id="rId19855" Type="http://schemas.openxmlformats.org/officeDocument/2006/relationships/hyperlink" Target="https://www.daloopa.com/src/92469333" TargetMode="External"/><Relationship Id="rId9914" Type="http://schemas.openxmlformats.org/officeDocument/2006/relationships/hyperlink" Target="https://www.daloopa.com/src/51587324" TargetMode="External"/><Relationship Id="rId10793" Type="http://schemas.openxmlformats.org/officeDocument/2006/relationships/hyperlink" Target="https://www.daloopa.com/src/6028716" TargetMode="External"/><Relationship Id="rId19508" Type="http://schemas.openxmlformats.org/officeDocument/2006/relationships/hyperlink" Target="https://www.daloopa.com/src/86301686" TargetMode="External"/><Relationship Id="rId7465" Type="http://schemas.openxmlformats.org/officeDocument/2006/relationships/hyperlink" Target="https://www.daloopa.com/src/757930" TargetMode="External"/><Relationship Id="rId10446" Type="http://schemas.openxmlformats.org/officeDocument/2006/relationships/hyperlink" Target="https://www.daloopa.com/src/9091505" TargetMode="External"/><Relationship Id="rId17059" Type="http://schemas.openxmlformats.org/officeDocument/2006/relationships/hyperlink" Target="https://www.daloopa.com/src/65369427" TargetMode="External"/><Relationship Id="rId7118" Type="http://schemas.openxmlformats.org/officeDocument/2006/relationships/hyperlink" Target="https://www.daloopa.com/src/798233" TargetMode="External"/><Relationship Id="rId3728" Type="http://schemas.openxmlformats.org/officeDocument/2006/relationships/hyperlink" Target="https://www.daloopa.com/src/9091852" TargetMode="External"/><Relationship Id="rId13669" Type="http://schemas.openxmlformats.org/officeDocument/2006/relationships/hyperlink" Target="https://www.daloopa.com/src/44058653" TargetMode="External"/><Relationship Id="rId16142" Type="http://schemas.openxmlformats.org/officeDocument/2006/relationships/hyperlink" Target="https://www.daloopa.com/document/23143762" TargetMode="External"/><Relationship Id="rId20538" Type="http://schemas.openxmlformats.org/officeDocument/2006/relationships/hyperlink" Target="https://www.daloopa.com/src/105788150" TargetMode="External"/><Relationship Id="rId20885" Type="http://schemas.openxmlformats.org/officeDocument/2006/relationships/hyperlink" Target="https://www.daloopa.com/src/112172813" TargetMode="External"/><Relationship Id="rId1279" Type="http://schemas.openxmlformats.org/officeDocument/2006/relationships/hyperlink" Target="https://www.daloopa.com/src/46406354" TargetMode="External"/><Relationship Id="rId6201" Type="http://schemas.openxmlformats.org/officeDocument/2006/relationships/hyperlink" Target="https://www.daloopa.com/src/797519" TargetMode="External"/><Relationship Id="rId9771" Type="http://schemas.openxmlformats.org/officeDocument/2006/relationships/hyperlink" Target="https://www.daloopa.com/src/44811946" TargetMode="External"/><Relationship Id="rId12752" Type="http://schemas.openxmlformats.org/officeDocument/2006/relationships/hyperlink" Target="https://www.daloopa.com/src/8732227" TargetMode="External"/><Relationship Id="rId19365" Type="http://schemas.openxmlformats.org/officeDocument/2006/relationships/hyperlink" Target="https://www.daloopa.com/src/86312177" TargetMode="External"/><Relationship Id="rId2811" Type="http://schemas.openxmlformats.org/officeDocument/2006/relationships/hyperlink" Target="https://www.daloopa.com/src/44616692" TargetMode="External"/><Relationship Id="rId9424" Type="http://schemas.openxmlformats.org/officeDocument/2006/relationships/hyperlink" Target="https://www.daloopa.com/src/44812671" TargetMode="External"/><Relationship Id="rId12405" Type="http://schemas.openxmlformats.org/officeDocument/2006/relationships/hyperlink" Target="https://www.daloopa.com/src/8732134" TargetMode="External"/><Relationship Id="rId15975" Type="http://schemas.openxmlformats.org/officeDocument/2006/relationships/hyperlink" Target="https://www.daloopa.com/src/56736443" TargetMode="External"/><Relationship Id="rId19018" Type="http://schemas.openxmlformats.org/officeDocument/2006/relationships/hyperlink" Target="https://www.daloopa.com/src/81127824" TargetMode="External"/><Relationship Id="rId15628" Type="http://schemas.openxmlformats.org/officeDocument/2006/relationships/hyperlink" Target="https://www.daloopa.com/src/56735882" TargetMode="External"/><Relationship Id="rId3585" Type="http://schemas.openxmlformats.org/officeDocument/2006/relationships/hyperlink" Target="https://www.daloopa.com/src/44801553" TargetMode="External"/><Relationship Id="rId13179" Type="http://schemas.openxmlformats.org/officeDocument/2006/relationships/hyperlink" Target="https://marketplace.daloopa.com/text-fundamental?id=18211028&amp;value=223.225&amp;id=18210776&amp;value=169.813&amp;id=18210500&amp;value=284.41&amp;id=18210327&amp;value=629.389&amp;id=18209790&amp;value=1081.485&amp;id=18208111&amp;value=2250.928&amp;id=18206129&amp;value=2767.138&amp;id=18206333&amp;value=3086&amp;id=44617866&amp;value=3969&amp;" TargetMode="External"/><Relationship Id="rId18101" Type="http://schemas.openxmlformats.org/officeDocument/2006/relationships/hyperlink" Target="https://www.daloopa.com/src/110482533" TargetMode="External"/><Relationship Id="rId20395" Type="http://schemas.openxmlformats.org/officeDocument/2006/relationships/hyperlink" Target="https://www.daloopa.com/src/105190956" TargetMode="External"/><Relationship Id="rId3238" Type="http://schemas.openxmlformats.org/officeDocument/2006/relationships/hyperlink" Target="https://www.daloopa.com/src/805302" TargetMode="External"/><Relationship Id="rId20048" Type="http://schemas.openxmlformats.org/officeDocument/2006/relationships/hyperlink" Target="https://www.daloopa.com/src/99100849" TargetMode="External"/><Relationship Id="rId9281" Type="http://schemas.openxmlformats.org/officeDocument/2006/relationships/hyperlink" Target="https://www.daloopa.com/src/44812645" TargetMode="External"/><Relationship Id="rId14711" Type="http://schemas.openxmlformats.org/officeDocument/2006/relationships/hyperlink" Target="https://www.daloopa.com/src/44095693" TargetMode="External"/><Relationship Id="rId12262" Type="http://schemas.openxmlformats.org/officeDocument/2006/relationships/hyperlink" Target="https://www.daloopa.com/document/23027" TargetMode="External"/><Relationship Id="rId17934" Type="http://schemas.openxmlformats.org/officeDocument/2006/relationships/hyperlink" Target="https://www.daloopa.com/src/84567093" TargetMode="External"/><Relationship Id="rId640" Type="http://schemas.openxmlformats.org/officeDocument/2006/relationships/hyperlink" Target="https://www.daloopa.com/src/28076076" TargetMode="External"/><Relationship Id="rId2321" Type="http://schemas.openxmlformats.org/officeDocument/2006/relationships/hyperlink" Target="https://www.daloopa.com/src/771166" TargetMode="External"/><Relationship Id="rId5891" Type="http://schemas.openxmlformats.org/officeDocument/2006/relationships/hyperlink" Target="https://www.daloopa.com/src/46243809" TargetMode="External"/><Relationship Id="rId15485" Type="http://schemas.openxmlformats.org/officeDocument/2006/relationships/hyperlink" Target="https://www.daloopa.com/src/56722374" TargetMode="External"/><Relationship Id="rId5544" Type="http://schemas.openxmlformats.org/officeDocument/2006/relationships/hyperlink" Target="https://www.daloopa.com/src/777149" TargetMode="External"/><Relationship Id="rId15138" Type="http://schemas.openxmlformats.org/officeDocument/2006/relationships/hyperlink" Target="https://www.daloopa.com/src/56735068" TargetMode="External"/><Relationship Id="rId3095" Type="http://schemas.openxmlformats.org/officeDocument/2006/relationships/hyperlink" Target="https://www.daloopa.com/src/47277309" TargetMode="External"/><Relationship Id="rId8767" Type="http://schemas.openxmlformats.org/officeDocument/2006/relationships/hyperlink" Target="https://www.daloopa.com/src/57346358" TargetMode="External"/><Relationship Id="rId1807" Type="http://schemas.openxmlformats.org/officeDocument/2006/relationships/hyperlink" Target="https://www.daloopa.com/src/44126109" TargetMode="External"/><Relationship Id="rId11748" Type="http://schemas.openxmlformats.org/officeDocument/2006/relationships/hyperlink" Target="https://www.daloopa.com/src/8583279" TargetMode="External"/><Relationship Id="rId14221" Type="http://schemas.openxmlformats.org/officeDocument/2006/relationships/hyperlink" Target="https://www.daloopa.com/src/44093266" TargetMode="External"/><Relationship Id="rId17791" Type="http://schemas.openxmlformats.org/officeDocument/2006/relationships/hyperlink" Target="https://www.daloopa.com/src/84566921" TargetMode="External"/><Relationship Id="rId150" Type="http://schemas.openxmlformats.org/officeDocument/2006/relationships/hyperlink" Target="https://www.daloopa.com/src/1000482" TargetMode="External"/><Relationship Id="rId7850" Type="http://schemas.openxmlformats.org/officeDocument/2006/relationships/hyperlink" Target="https://www.daloopa.com/src/757287" TargetMode="External"/><Relationship Id="rId10831" Type="http://schemas.openxmlformats.org/officeDocument/2006/relationships/hyperlink" Target="https://www.daloopa.com/src/770888" TargetMode="External"/><Relationship Id="rId17444" Type="http://schemas.openxmlformats.org/officeDocument/2006/relationships/hyperlink" Target="https://www.daloopa.com/src/69114204" TargetMode="External"/><Relationship Id="rId5054" Type="http://schemas.openxmlformats.org/officeDocument/2006/relationships/hyperlink" Target="https://marketplace.daloopa.com/text-fundamental?id=18187430&amp;value=0.02&amp;id=18187230&amp;value=0.03&amp;id=18187195&amp;value=0.03&amp;id=18187104&amp;value=0.02&amp;id=18187078&amp;value=0.03&amp;id=18187041&amp;value=0.01&amp;id=18186995&amp;value=0.01&amp;id=18186937&amp;value=0.02&amp;id=18186829&amp;value=0.01&amp;id=18186764&amp;value=0.02&amp;id=18186728&amp;value=0.03&amp;id=18186684&amp;value=0.04&amp;id=18186623&amp;value=0.02&amp;id=18186452&amp;value=0.01&amp;id=18186399&amp;value=0.04&amp;id=18186371&amp;value=0.01&amp;id=18184887&amp;value=0.01&amp;id=18182293&amp;value=0.03&amp;id=18181619&amp;value=0.06&amp;id=18181444&amp;value=0.05&amp;id=18179859&amp;value=0.01&amp;id=18180604&amp;value=-0.02&amp;id=18180510&amp;value=-0.04&amp;id=18179948&amp;value=-0.01&amp;id=19445285&amp;value=-0.01&amp;id=28828640&amp;value=0.02&amp;id=44617742&amp;value=0.01&amp;id=57345768&amp;value=0.02&amp;id=62020204&amp;value=0.01&amp;" TargetMode="External"/><Relationship Id="rId7503" Type="http://schemas.openxmlformats.org/officeDocument/2006/relationships/hyperlink" Target="https://www.daloopa.com/src/769525" TargetMode="External"/><Relationship Id="rId13707" Type="http://schemas.openxmlformats.org/officeDocument/2006/relationships/hyperlink" Target="https://www.daloopa.com/src/44066790" TargetMode="External"/><Relationship Id="rId20923" Type="http://schemas.openxmlformats.org/officeDocument/2006/relationships/hyperlink" Target="https://www.daloopa.com/src/110482220" TargetMode="External"/><Relationship Id="rId1664" Type="http://schemas.openxmlformats.org/officeDocument/2006/relationships/hyperlink" Target="https://www.daloopa.com/src/44615399" TargetMode="External"/><Relationship Id="rId8277" Type="http://schemas.openxmlformats.org/officeDocument/2006/relationships/hyperlink" Target="https://www.daloopa.com/src/44813026" TargetMode="External"/><Relationship Id="rId11258" Type="http://schemas.openxmlformats.org/officeDocument/2006/relationships/hyperlink" Target="https://www.daloopa.com/src/13310291" TargetMode="External"/><Relationship Id="rId1317" Type="http://schemas.openxmlformats.org/officeDocument/2006/relationships/hyperlink" Target="https://www.daloopa.com/document/23143637" TargetMode="External"/><Relationship Id="rId4887" Type="http://schemas.openxmlformats.org/officeDocument/2006/relationships/hyperlink" Target="https://www.daloopa.com/src/18181622" TargetMode="External"/><Relationship Id="rId19403" Type="http://schemas.openxmlformats.org/officeDocument/2006/relationships/hyperlink" Target="https://www.daloopa.com/src/84566004" TargetMode="External"/><Relationship Id="rId19750" Type="http://schemas.openxmlformats.org/officeDocument/2006/relationships/hyperlink" Target="https://www.daloopa.com/src/91528055" TargetMode="External"/><Relationship Id="rId23" Type="http://schemas.openxmlformats.org/officeDocument/2006/relationships/hyperlink" Target="https://www.daloopa.com/document/40331" TargetMode="External"/><Relationship Id="rId7360" Type="http://schemas.openxmlformats.org/officeDocument/2006/relationships/hyperlink" Target="https://www.daloopa.com/src/19045344" TargetMode="External"/><Relationship Id="rId7013" Type="http://schemas.openxmlformats.org/officeDocument/2006/relationships/hyperlink" Target="https://www.daloopa.com/src/12605656" TargetMode="External"/><Relationship Id="rId10341" Type="http://schemas.openxmlformats.org/officeDocument/2006/relationships/hyperlink" Target="https://www.daloopa.com/document/479950" TargetMode="External"/><Relationship Id="rId3970" Type="http://schemas.openxmlformats.org/officeDocument/2006/relationships/hyperlink" Target="https://www.daloopa.com/src/805885" TargetMode="External"/><Relationship Id="rId13564" Type="http://schemas.openxmlformats.org/officeDocument/2006/relationships/hyperlink" Target="https://www.daloopa.com/src/44057700" TargetMode="External"/><Relationship Id="rId20780" Type="http://schemas.openxmlformats.org/officeDocument/2006/relationships/hyperlink" Target="https://www.daloopa.com/src/110480871" TargetMode="External"/><Relationship Id="rId3623" Type="http://schemas.openxmlformats.org/officeDocument/2006/relationships/hyperlink" Target="https://www.daloopa.com/src/2750752" TargetMode="External"/><Relationship Id="rId13217" Type="http://schemas.openxmlformats.org/officeDocument/2006/relationships/hyperlink" Target="https://www.daloopa.com/src/18210322" TargetMode="External"/><Relationship Id="rId16787" Type="http://schemas.openxmlformats.org/officeDocument/2006/relationships/hyperlink" Target="https://www.daloopa.com/src/56736744" TargetMode="External"/><Relationship Id="rId20433" Type="http://schemas.openxmlformats.org/officeDocument/2006/relationships/hyperlink" Target="https://www.daloopa.com/src/105190905" TargetMode="External"/><Relationship Id="rId1174" Type="http://schemas.openxmlformats.org/officeDocument/2006/relationships/hyperlink" Target="https://www.daloopa.com/src/7450109" TargetMode="External"/><Relationship Id="rId6846" Type="http://schemas.openxmlformats.org/officeDocument/2006/relationships/hyperlink" Target="https://www.daloopa.com/src/12605527" TargetMode="External"/><Relationship Id="rId19260" Type="http://schemas.openxmlformats.org/officeDocument/2006/relationships/hyperlink" Target="https://www.daloopa.com/src/84566033" TargetMode="External"/><Relationship Id="rId4397" Type="http://schemas.openxmlformats.org/officeDocument/2006/relationships/hyperlink" Target="https://www.daloopa.com/src/805824" TargetMode="External"/><Relationship Id="rId12300" Type="http://schemas.openxmlformats.org/officeDocument/2006/relationships/hyperlink" Target="https://www.daloopa.com/src/8731856" TargetMode="External"/><Relationship Id="rId15870" Type="http://schemas.openxmlformats.org/officeDocument/2006/relationships/hyperlink" Target="https://www.daloopa.com/src/56735892" TargetMode="External"/><Relationship Id="rId3480" Type="http://schemas.openxmlformats.org/officeDocument/2006/relationships/hyperlink" Target="https://www.daloopa.com/src/18203303" TargetMode="External"/><Relationship Id="rId13074" Type="http://schemas.openxmlformats.org/officeDocument/2006/relationships/hyperlink" Target="https://marketplace.daloopa.com/text-fundamental?id=18200362&amp;value=645&amp;id=44617789&amp;value=768&amp;" TargetMode="External"/><Relationship Id="rId15523" Type="http://schemas.openxmlformats.org/officeDocument/2006/relationships/hyperlink" Target="https://www.daloopa.com/src/56722173" TargetMode="External"/><Relationship Id="rId20290" Type="http://schemas.openxmlformats.org/officeDocument/2006/relationships/hyperlink" Target="https://www.daloopa.com/src/99101018" TargetMode="External"/><Relationship Id="rId3133" Type="http://schemas.openxmlformats.org/officeDocument/2006/relationships/hyperlink" Target="https://www.daloopa.com/src/47276690" TargetMode="External"/><Relationship Id="rId18746" Type="http://schemas.openxmlformats.org/officeDocument/2006/relationships/hyperlink" Target="https://www.daloopa.com/src/76424511" TargetMode="External"/><Relationship Id="rId8805" Type="http://schemas.openxmlformats.org/officeDocument/2006/relationships/hyperlink" Target="https://www.daloopa.com/src/44811879" TargetMode="External"/><Relationship Id="rId16297" Type="http://schemas.openxmlformats.org/officeDocument/2006/relationships/hyperlink" Target="https://www.daloopa.com/src/56736533" TargetMode="External"/><Relationship Id="rId6356" Type="http://schemas.openxmlformats.org/officeDocument/2006/relationships/hyperlink" Target="https://www.daloopa.com/src/797644" TargetMode="External"/><Relationship Id="rId2966" Type="http://schemas.openxmlformats.org/officeDocument/2006/relationships/hyperlink" Target="https://www.daloopa.com/src/775687" TargetMode="External"/><Relationship Id="rId6009" Type="http://schemas.openxmlformats.org/officeDocument/2006/relationships/hyperlink" Target="https://www.daloopa.com/src/758379" TargetMode="External"/><Relationship Id="rId9579" Type="http://schemas.openxmlformats.org/officeDocument/2006/relationships/hyperlink" Target="https://www.daloopa.com/src/44810149" TargetMode="External"/><Relationship Id="rId15380" Type="http://schemas.openxmlformats.org/officeDocument/2006/relationships/hyperlink" Target="https://marketplace.daloopa.com/text-fundamental?id=56720682&amp;value=1927&amp;id=56720671&amp;value=2030&amp;" TargetMode="External"/><Relationship Id="rId938" Type="http://schemas.openxmlformats.org/officeDocument/2006/relationships/hyperlink" Target="https://www.daloopa.com/document/21946882" TargetMode="External"/><Relationship Id="rId2619" Type="http://schemas.openxmlformats.org/officeDocument/2006/relationships/hyperlink" Target="https://www.daloopa.com/src/779057" TargetMode="External"/><Relationship Id="rId15033" Type="http://schemas.openxmlformats.org/officeDocument/2006/relationships/hyperlink" Target="https://www.daloopa.com/src/44094606" TargetMode="External"/><Relationship Id="rId8662" Type="http://schemas.openxmlformats.org/officeDocument/2006/relationships/hyperlink" Target="https://www.daloopa.com/src/44812582" TargetMode="External"/><Relationship Id="rId11990" Type="http://schemas.openxmlformats.org/officeDocument/2006/relationships/hyperlink" Target="https://www.daloopa.com/src/8731353" TargetMode="External"/><Relationship Id="rId8315" Type="http://schemas.openxmlformats.org/officeDocument/2006/relationships/hyperlink" Target="https://www.daloopa.com/src/44812775" TargetMode="External"/><Relationship Id="rId11643" Type="http://schemas.openxmlformats.org/officeDocument/2006/relationships/hyperlink" Target="https://www.daloopa.com/src/805024" TargetMode="External"/><Relationship Id="rId18256" Type="http://schemas.openxmlformats.org/officeDocument/2006/relationships/hyperlink" Target="https://www.daloopa.com/src/110482439" TargetMode="External"/><Relationship Id="rId1702" Type="http://schemas.openxmlformats.org/officeDocument/2006/relationships/hyperlink" Target="https://www.daloopa.com/src/805494" TargetMode="External"/><Relationship Id="rId14866" Type="http://schemas.openxmlformats.org/officeDocument/2006/relationships/hyperlink" Target="https://www.daloopa.com/src/44092041" TargetMode="External"/><Relationship Id="rId4925" Type="http://schemas.openxmlformats.org/officeDocument/2006/relationships/hyperlink" Target="https://www.daloopa.com/src/18179947" TargetMode="External"/><Relationship Id="rId9089" Type="http://schemas.openxmlformats.org/officeDocument/2006/relationships/hyperlink" Target="https://www.daloopa.com/src/46190621" TargetMode="External"/><Relationship Id="rId14519" Type="http://schemas.openxmlformats.org/officeDocument/2006/relationships/hyperlink" Target="https://www.daloopa.com/src/44095516" TargetMode="External"/><Relationship Id="rId795" Type="http://schemas.openxmlformats.org/officeDocument/2006/relationships/hyperlink" Target="https://www.daloopa.com/src/28076080" TargetMode="External"/><Relationship Id="rId2476" Type="http://schemas.openxmlformats.org/officeDocument/2006/relationships/hyperlink" Target="https://www.daloopa.com/src/44615506" TargetMode="External"/><Relationship Id="rId448" Type="http://schemas.openxmlformats.org/officeDocument/2006/relationships/hyperlink" Target="https://www.daloopa.com/src/2750797" TargetMode="External"/><Relationship Id="rId2129" Type="http://schemas.openxmlformats.org/officeDocument/2006/relationships/hyperlink" Target="https://www.daloopa.com/src/779642" TargetMode="External"/><Relationship Id="rId5699" Type="http://schemas.openxmlformats.org/officeDocument/2006/relationships/hyperlink" Target="https://www.daloopa.com/src/777644" TargetMode="External"/><Relationship Id="rId8172" Type="http://schemas.openxmlformats.org/officeDocument/2006/relationships/hyperlink" Target="https://www.daloopa.com/src/44615954" TargetMode="External"/><Relationship Id="rId11153" Type="http://schemas.openxmlformats.org/officeDocument/2006/relationships/hyperlink" Target="https://www.daloopa.com/src/61315309" TargetMode="External"/><Relationship Id="rId13602" Type="http://schemas.openxmlformats.org/officeDocument/2006/relationships/hyperlink" Target="https://www.daloopa.com/src/44057770" TargetMode="External"/><Relationship Id="rId1212" Type="http://schemas.openxmlformats.org/officeDocument/2006/relationships/hyperlink" Target="https://www.daloopa.com/src/19436512" TargetMode="External"/><Relationship Id="rId16825" Type="http://schemas.openxmlformats.org/officeDocument/2006/relationships/hyperlink" Target="https://www.daloopa.com/src/56722768" TargetMode="External"/><Relationship Id="rId4782" Type="http://schemas.openxmlformats.org/officeDocument/2006/relationships/hyperlink" Target="https://www.daloopa.com/src/799691" TargetMode="External"/><Relationship Id="rId14376" Type="http://schemas.openxmlformats.org/officeDocument/2006/relationships/hyperlink" Target="https://www.daloopa.com/src/44093050" TargetMode="External"/><Relationship Id="rId4435" Type="http://schemas.openxmlformats.org/officeDocument/2006/relationships/hyperlink" Target="https://www.daloopa.com/src/805978" TargetMode="External"/><Relationship Id="rId10986" Type="http://schemas.openxmlformats.org/officeDocument/2006/relationships/hyperlink" Target="https://www.daloopa.com/src/777758" TargetMode="External"/><Relationship Id="rId14029" Type="http://schemas.openxmlformats.org/officeDocument/2006/relationships/hyperlink" Target="https://www.daloopa.com/src/44064792" TargetMode="External"/><Relationship Id="rId17599" Type="http://schemas.openxmlformats.org/officeDocument/2006/relationships/hyperlink" Target="https://www.daloopa.com/src/66398891" TargetMode="External"/><Relationship Id="rId7658" Type="http://schemas.openxmlformats.org/officeDocument/2006/relationships/hyperlink" Target="https://www.daloopa.com/src/760709" TargetMode="External"/><Relationship Id="rId10639" Type="http://schemas.openxmlformats.org/officeDocument/2006/relationships/hyperlink" Target="https://www.daloopa.com/src/761308" TargetMode="External"/><Relationship Id="rId13112" Type="http://schemas.openxmlformats.org/officeDocument/2006/relationships/hyperlink" Target="https://www.daloopa.com/src/18301481" TargetMode="External"/><Relationship Id="rId6741" Type="http://schemas.openxmlformats.org/officeDocument/2006/relationships/hyperlink" Target="https://www.daloopa.com/src/798076" TargetMode="External"/><Relationship Id="rId16682" Type="http://schemas.openxmlformats.org/officeDocument/2006/relationships/hyperlink" Target="https://www.daloopa.com/src/56722641" TargetMode="External"/><Relationship Id="rId4292" Type="http://schemas.openxmlformats.org/officeDocument/2006/relationships/hyperlink" Target="https://www.daloopa.com/src/805891" TargetMode="External"/><Relationship Id="rId16335" Type="http://schemas.openxmlformats.org/officeDocument/2006/relationships/hyperlink" Target="https://www.daloopa.com/src/61315619" TargetMode="External"/><Relationship Id="rId9964" Type="http://schemas.openxmlformats.org/officeDocument/2006/relationships/hyperlink" Target="https://www.daloopa.com/src/51587323" TargetMode="External"/><Relationship Id="rId12945" Type="http://schemas.openxmlformats.org/officeDocument/2006/relationships/hyperlink" Target="https://www.daloopa.com/src/44106012" TargetMode="External"/><Relationship Id="rId19558" Type="http://schemas.openxmlformats.org/officeDocument/2006/relationships/hyperlink" Target="https://www.daloopa.com/src/84567036" TargetMode="External"/><Relationship Id="rId7168" Type="http://schemas.openxmlformats.org/officeDocument/2006/relationships/hyperlink" Target="https://www.daloopa.com/src/798169" TargetMode="External"/><Relationship Id="rId9617" Type="http://schemas.openxmlformats.org/officeDocument/2006/relationships/hyperlink" Target="https://www.daloopa.com/src/44811569" TargetMode="External"/><Relationship Id="rId10496" Type="http://schemas.openxmlformats.org/officeDocument/2006/relationships/hyperlink" Target="https://www.daloopa.com/src/9091504" TargetMode="External"/><Relationship Id="rId10149" Type="http://schemas.openxmlformats.org/officeDocument/2006/relationships/hyperlink" Target="https://www.daloopa.com/src/757991" TargetMode="External"/><Relationship Id="rId18641" Type="http://schemas.openxmlformats.org/officeDocument/2006/relationships/hyperlink" Target="https://www.daloopa.com/src/75779533" TargetMode="External"/><Relationship Id="rId3778" Type="http://schemas.openxmlformats.org/officeDocument/2006/relationships/hyperlink" Target="https://www.daloopa.com/src/9091857" TargetMode="External"/><Relationship Id="rId8700" Type="http://schemas.openxmlformats.org/officeDocument/2006/relationships/hyperlink" Target="https://www.daloopa.com/src/44811345" TargetMode="External"/><Relationship Id="rId16192" Type="http://schemas.openxmlformats.org/officeDocument/2006/relationships/hyperlink" Target="https://www.daloopa.com/document/23143762" TargetMode="External"/><Relationship Id="rId20588" Type="http://schemas.openxmlformats.org/officeDocument/2006/relationships/hyperlink" Target="https://www.daloopa.com/src/105191114" TargetMode="External"/><Relationship Id="rId6251" Type="http://schemas.openxmlformats.org/officeDocument/2006/relationships/hyperlink" Target="https://www.daloopa.com/src/797539" TargetMode="External"/><Relationship Id="rId9474" Type="http://schemas.openxmlformats.org/officeDocument/2006/relationships/hyperlink" Target="https://www.daloopa.com/src/44812667" TargetMode="External"/><Relationship Id="rId14904" Type="http://schemas.openxmlformats.org/officeDocument/2006/relationships/hyperlink" Target="https://www.daloopa.com/src/44095720" TargetMode="External"/><Relationship Id="rId19068" Type="http://schemas.openxmlformats.org/officeDocument/2006/relationships/hyperlink" Target="https://www.daloopa.com/src/80587698" TargetMode="External"/><Relationship Id="rId2861" Type="http://schemas.openxmlformats.org/officeDocument/2006/relationships/hyperlink" Target="https://www.daloopa.com/src/44615532" TargetMode="External"/><Relationship Id="rId9127" Type="http://schemas.openxmlformats.org/officeDocument/2006/relationships/hyperlink" Target="https://www.daloopa.com/src/44812547" TargetMode="External"/><Relationship Id="rId12455" Type="http://schemas.openxmlformats.org/officeDocument/2006/relationships/hyperlink" Target="https://www.daloopa.com/src/8731944" TargetMode="External"/><Relationship Id="rId833" Type="http://schemas.openxmlformats.org/officeDocument/2006/relationships/hyperlink" Target="https://www.daloopa.com/document/479731" TargetMode="External"/><Relationship Id="rId2514" Type="http://schemas.openxmlformats.org/officeDocument/2006/relationships/hyperlink" Target="https://www.daloopa.com/src/779044" TargetMode="External"/><Relationship Id="rId12108" Type="http://schemas.openxmlformats.org/officeDocument/2006/relationships/hyperlink" Target="https://www.daloopa.com/src/8731831" TargetMode="External"/><Relationship Id="rId15678" Type="http://schemas.openxmlformats.org/officeDocument/2006/relationships/hyperlink" Target="https://www.daloopa.com/src/56735884" TargetMode="External"/><Relationship Id="rId5737" Type="http://schemas.openxmlformats.org/officeDocument/2006/relationships/hyperlink" Target="https://www.daloopa.com/src/46244121" TargetMode="External"/><Relationship Id="rId18151" Type="http://schemas.openxmlformats.org/officeDocument/2006/relationships/hyperlink" Target="https://www.daloopa.com/src/110480984" TargetMode="External"/><Relationship Id="rId3288" Type="http://schemas.openxmlformats.org/officeDocument/2006/relationships/hyperlink" Target="https://www.daloopa.com/src/805303" TargetMode="External"/><Relationship Id="rId8210" Type="http://schemas.openxmlformats.org/officeDocument/2006/relationships/hyperlink" Target="https://www.daloopa.com/src/9091471" TargetMode="External"/><Relationship Id="rId20098" Type="http://schemas.openxmlformats.org/officeDocument/2006/relationships/hyperlink" Target="https://www.daloopa.com/src/99100826" TargetMode="External"/><Relationship Id="rId14761" Type="http://schemas.openxmlformats.org/officeDocument/2006/relationships/hyperlink" Target="https://www.daloopa.com/src/44095264" TargetMode="External"/><Relationship Id="rId690" Type="http://schemas.openxmlformats.org/officeDocument/2006/relationships/hyperlink" Target="https://www.daloopa.com/src/1501297" TargetMode="External"/><Relationship Id="rId2371" Type="http://schemas.openxmlformats.org/officeDocument/2006/relationships/hyperlink" Target="https://www.daloopa.com/src/771167" TargetMode="External"/><Relationship Id="rId4820" Type="http://schemas.openxmlformats.org/officeDocument/2006/relationships/hyperlink" Target="https://www.daloopa.com/src/799716" TargetMode="External"/><Relationship Id="rId14414" Type="http://schemas.openxmlformats.org/officeDocument/2006/relationships/hyperlink" Target="https://www.daloopa.com/src/44092392" TargetMode="External"/><Relationship Id="rId17984" Type="http://schemas.openxmlformats.org/officeDocument/2006/relationships/hyperlink" Target="https://www.daloopa.com/src/84567307" TargetMode="External"/><Relationship Id="rId343" Type="http://schemas.openxmlformats.org/officeDocument/2006/relationships/hyperlink" Target="https://www.daloopa.com/src/56765777" TargetMode="External"/><Relationship Id="rId2024" Type="http://schemas.openxmlformats.org/officeDocument/2006/relationships/hyperlink" Target="https://www.daloopa.com/src/44124480" TargetMode="External"/><Relationship Id="rId17637" Type="http://schemas.openxmlformats.org/officeDocument/2006/relationships/hyperlink" Target="https://www.daloopa.com/src/66399199" TargetMode="External"/><Relationship Id="rId5247" Type="http://schemas.openxmlformats.org/officeDocument/2006/relationships/hyperlink" Target="https://www.daloopa.com/src/8649039" TargetMode="External"/><Relationship Id="rId5594" Type="http://schemas.openxmlformats.org/officeDocument/2006/relationships/hyperlink" Target="https://www.daloopa.com/src/777091" TargetMode="External"/><Relationship Id="rId15188" Type="http://schemas.openxmlformats.org/officeDocument/2006/relationships/hyperlink" Target="https://www.daloopa.com/src/56735070" TargetMode="External"/><Relationship Id="rId11798" Type="http://schemas.openxmlformats.org/officeDocument/2006/relationships/hyperlink" Target="https://www.daloopa.com/src/8583280" TargetMode="External"/><Relationship Id="rId16720" Type="http://schemas.openxmlformats.org/officeDocument/2006/relationships/hyperlink" Target="https://www.daloopa.com/src/56723480" TargetMode="External"/><Relationship Id="rId1857" Type="http://schemas.openxmlformats.org/officeDocument/2006/relationships/hyperlink" Target="https://www.daloopa.com/src/44126071" TargetMode="External"/><Relationship Id="rId14271" Type="http://schemas.openxmlformats.org/officeDocument/2006/relationships/hyperlink" Target="https://www.daloopa.com/src/44092391" TargetMode="External"/><Relationship Id="rId4330" Type="http://schemas.openxmlformats.org/officeDocument/2006/relationships/hyperlink" Target="https://www.daloopa.com/src/806069" TargetMode="External"/><Relationship Id="rId17494" Type="http://schemas.openxmlformats.org/officeDocument/2006/relationships/hyperlink" Target="https://www.daloopa.com/src/66396952" TargetMode="External"/><Relationship Id="rId19943" Type="http://schemas.openxmlformats.org/officeDocument/2006/relationships/hyperlink" Target="https://www.daloopa.com/src/92469328" TargetMode="External"/><Relationship Id="rId7553" Type="http://schemas.openxmlformats.org/officeDocument/2006/relationships/hyperlink" Target="https://www.daloopa.com/src/769526" TargetMode="External"/><Relationship Id="rId10881" Type="http://schemas.openxmlformats.org/officeDocument/2006/relationships/hyperlink" Target="https://www.daloopa.com/src/774643" TargetMode="External"/><Relationship Id="rId17147" Type="http://schemas.openxmlformats.org/officeDocument/2006/relationships/hyperlink" Target="https://www.daloopa.com/src/65368714" TargetMode="External"/><Relationship Id="rId7206" Type="http://schemas.openxmlformats.org/officeDocument/2006/relationships/hyperlink" Target="https://www.daloopa.com/src/798614" TargetMode="External"/><Relationship Id="rId10534" Type="http://schemas.openxmlformats.org/officeDocument/2006/relationships/hyperlink" Target="https://www.daloopa.com/src/770800" TargetMode="External"/><Relationship Id="rId13757" Type="http://schemas.openxmlformats.org/officeDocument/2006/relationships/hyperlink" Target="https://www.daloopa.com/src/51587415" TargetMode="External"/><Relationship Id="rId20973" Type="http://schemas.openxmlformats.org/officeDocument/2006/relationships/hyperlink" Target="https://www.daloopa.com/src/110482399" TargetMode="External"/><Relationship Id="rId3816" Type="http://schemas.openxmlformats.org/officeDocument/2006/relationships/hyperlink" Target="https://www.daloopa.com/src/805784" TargetMode="External"/><Relationship Id="rId16230" Type="http://schemas.openxmlformats.org/officeDocument/2006/relationships/hyperlink" Target="https://www.daloopa.com/src/56722840" TargetMode="External"/><Relationship Id="rId20626" Type="http://schemas.openxmlformats.org/officeDocument/2006/relationships/hyperlink" Target="https://www.daloopa.com/src/105191154" TargetMode="External"/><Relationship Id="rId1367" Type="http://schemas.openxmlformats.org/officeDocument/2006/relationships/hyperlink" Target="https://www.daloopa.com/src/4300250" TargetMode="External"/><Relationship Id="rId19453" Type="http://schemas.openxmlformats.org/officeDocument/2006/relationships/hyperlink" Target="https://www.daloopa.com/src/84566286" TargetMode="External"/><Relationship Id="rId73" Type="http://schemas.openxmlformats.org/officeDocument/2006/relationships/hyperlink" Target="https://www.daloopa.com/document/21111901" TargetMode="External"/><Relationship Id="rId9512" Type="http://schemas.openxmlformats.org/officeDocument/2006/relationships/hyperlink" Target="https://www.daloopa.com/src/44812063" TargetMode="External"/><Relationship Id="rId10391" Type="http://schemas.openxmlformats.org/officeDocument/2006/relationships/hyperlink" Target="https://www.daloopa.com/src/756297" TargetMode="External"/><Relationship Id="rId12840" Type="http://schemas.openxmlformats.org/officeDocument/2006/relationships/hyperlink" Target="https://www.daloopa.com/src/18182695" TargetMode="External"/><Relationship Id="rId19106" Type="http://schemas.openxmlformats.org/officeDocument/2006/relationships/hyperlink" Target="https://www.daloopa.com/src/80587786" TargetMode="External"/><Relationship Id="rId7063" Type="http://schemas.openxmlformats.org/officeDocument/2006/relationships/hyperlink" Target="https://www.daloopa.com/document/23143637" TargetMode="External"/><Relationship Id="rId10044" Type="http://schemas.openxmlformats.org/officeDocument/2006/relationships/hyperlink" Target="https://www.daloopa.com/src/41990512" TargetMode="External"/><Relationship Id="rId15716" Type="http://schemas.openxmlformats.org/officeDocument/2006/relationships/hyperlink" Target="https://www.daloopa.com/src/56722066" TargetMode="External"/><Relationship Id="rId3326" Type="http://schemas.openxmlformats.org/officeDocument/2006/relationships/hyperlink" Target="https://www.daloopa.com/src/805348" TargetMode="External"/><Relationship Id="rId3673" Type="http://schemas.openxmlformats.org/officeDocument/2006/relationships/hyperlink" Target="https://www.daloopa.com/src/805617" TargetMode="External"/><Relationship Id="rId13267" Type="http://schemas.openxmlformats.org/officeDocument/2006/relationships/hyperlink" Target="https://marketplace.daloopa.com/text-fundamental?id=18211036&amp;value=-7.328&amp;id=18210799&amp;value=-6.476&amp;id=18210503&amp;value=-25.511&amp;id=18210324&amp;value=-9.287&amp;id=18209788&amp;value=5.682&amp;id=18208104&amp;value=8.757&amp;id=18206139&amp;value=-6.2&amp;id=18206331&amp;value=-68&amp;id=44617865&amp;value=-19&amp;" TargetMode="External"/><Relationship Id="rId18939" Type="http://schemas.openxmlformats.org/officeDocument/2006/relationships/hyperlink" Target="https://www.daloopa.com/src/81128528" TargetMode="External"/><Relationship Id="rId20483" Type="http://schemas.openxmlformats.org/officeDocument/2006/relationships/hyperlink" Target="https://www.daloopa.com/src/105788225" TargetMode="External"/><Relationship Id="rId6896" Type="http://schemas.openxmlformats.org/officeDocument/2006/relationships/hyperlink" Target="https://www.daloopa.com/src/1501200" TargetMode="External"/><Relationship Id="rId20136" Type="http://schemas.openxmlformats.org/officeDocument/2006/relationships/hyperlink" Target="https://www.daloopa.com/src/99978639" TargetMode="External"/><Relationship Id="rId6549" Type="http://schemas.openxmlformats.org/officeDocument/2006/relationships/hyperlink" Target="https://www.daloopa.com/src/56765423" TargetMode="External"/><Relationship Id="rId12350" Type="http://schemas.openxmlformats.org/officeDocument/2006/relationships/hyperlink" Target="https://www.daloopa.com/src/8731699" TargetMode="External"/><Relationship Id="rId9022" Type="http://schemas.openxmlformats.org/officeDocument/2006/relationships/hyperlink" Target="https://www.daloopa.com/src/44811905" TargetMode="External"/><Relationship Id="rId12003" Type="http://schemas.openxmlformats.org/officeDocument/2006/relationships/hyperlink" Target="https://www.daloopa.com/src/44616225" TargetMode="External"/><Relationship Id="rId15573" Type="http://schemas.openxmlformats.org/officeDocument/2006/relationships/hyperlink" Target="https://www.daloopa.com/src/56722177" TargetMode="External"/><Relationship Id="rId5632" Type="http://schemas.openxmlformats.org/officeDocument/2006/relationships/hyperlink" Target="https://www.daloopa.com/src/777098" TargetMode="External"/><Relationship Id="rId15226" Type="http://schemas.openxmlformats.org/officeDocument/2006/relationships/hyperlink" Target="https://www.daloopa.com/src/56734864" TargetMode="External"/><Relationship Id="rId3183" Type="http://schemas.openxmlformats.org/officeDocument/2006/relationships/hyperlink" Target="https://www.daloopa.com/src/44615555" TargetMode="External"/><Relationship Id="rId18796" Type="http://schemas.openxmlformats.org/officeDocument/2006/relationships/hyperlink" Target="https://www.daloopa.com/src/76424606" TargetMode="External"/><Relationship Id="rId8855" Type="http://schemas.openxmlformats.org/officeDocument/2006/relationships/hyperlink" Target="https://www.daloopa.com/src/44810037" TargetMode="External"/><Relationship Id="rId11836" Type="http://schemas.openxmlformats.org/officeDocument/2006/relationships/hyperlink" Target="https://www.daloopa.com/src/8731161" TargetMode="External"/><Relationship Id="rId18449" Type="http://schemas.openxmlformats.org/officeDocument/2006/relationships/hyperlink" Target="https://www.daloopa.com/src/70536252" TargetMode="External"/><Relationship Id="rId6059" Type="http://schemas.openxmlformats.org/officeDocument/2006/relationships/hyperlink" Target="https://www.daloopa.com/src/756626" TargetMode="External"/><Relationship Id="rId8508" Type="http://schemas.openxmlformats.org/officeDocument/2006/relationships/hyperlink" Target="https://www.daloopa.com/src/44813196" TargetMode="External"/><Relationship Id="rId17532" Type="http://schemas.openxmlformats.org/officeDocument/2006/relationships/hyperlink" Target="https://www.daloopa.com/src/66398872" TargetMode="External"/><Relationship Id="rId988" Type="http://schemas.openxmlformats.org/officeDocument/2006/relationships/hyperlink" Target="https://www.daloopa.com/src/19431510" TargetMode="External"/><Relationship Id="rId2669" Type="http://schemas.openxmlformats.org/officeDocument/2006/relationships/hyperlink" Target="https://www.daloopa.com/src/10681127" TargetMode="External"/><Relationship Id="rId15083" Type="http://schemas.openxmlformats.org/officeDocument/2006/relationships/hyperlink" Target="https://www.daloopa.com/src/44091423" TargetMode="External"/><Relationship Id="rId5142" Type="http://schemas.openxmlformats.org/officeDocument/2006/relationships/hyperlink" Target="https://www.daloopa.com/src/8648918" TargetMode="External"/><Relationship Id="rId8365" Type="http://schemas.openxmlformats.org/officeDocument/2006/relationships/hyperlink" Target="https://www.daloopa.com/src/44812770" TargetMode="External"/><Relationship Id="rId11693" Type="http://schemas.openxmlformats.org/officeDocument/2006/relationships/hyperlink" Target="https://marketplace.daloopa.com/text-fundamental?id=805031&amp;value=1.32&amp;id=805022&amp;value=1.24&amp;id=1501353&amp;value=1.55&amp;id=2734208&amp;value=6.07&amp;" TargetMode="External"/><Relationship Id="rId1405" Type="http://schemas.openxmlformats.org/officeDocument/2006/relationships/hyperlink" Target="https://www.daloopa.com/src/46168516" TargetMode="External"/><Relationship Id="rId1752" Type="http://schemas.openxmlformats.org/officeDocument/2006/relationships/hyperlink" Target="https://www.daloopa.com/src/44115178" TargetMode="External"/><Relationship Id="rId8018" Type="http://schemas.openxmlformats.org/officeDocument/2006/relationships/hyperlink" Target="https://www.daloopa.com/src/12599561" TargetMode="External"/><Relationship Id="rId11346" Type="http://schemas.openxmlformats.org/officeDocument/2006/relationships/hyperlink" Target="https://www.daloopa.com/src/2734284" TargetMode="External"/><Relationship Id="rId4975" Type="http://schemas.openxmlformats.org/officeDocument/2006/relationships/hyperlink" Target="https://www.daloopa.com/src/18185633" TargetMode="External"/><Relationship Id="rId14569" Type="http://schemas.openxmlformats.org/officeDocument/2006/relationships/hyperlink" Target="https://www.daloopa.com/src/44092272" TargetMode="External"/><Relationship Id="rId498" Type="http://schemas.openxmlformats.org/officeDocument/2006/relationships/hyperlink" Target="https://www.daloopa.com/src/28076131" TargetMode="External"/><Relationship Id="rId2179" Type="http://schemas.openxmlformats.org/officeDocument/2006/relationships/hyperlink" Target="https://www.daloopa.com/src/44616771" TargetMode="External"/><Relationship Id="rId4628" Type="http://schemas.openxmlformats.org/officeDocument/2006/relationships/hyperlink" Target="https://www.daloopa.com/src/806044" TargetMode="External"/><Relationship Id="rId17042" Type="http://schemas.openxmlformats.org/officeDocument/2006/relationships/hyperlink" Target="https://www.daloopa.com/src/65369393" TargetMode="External"/><Relationship Id="rId7101" Type="http://schemas.openxmlformats.org/officeDocument/2006/relationships/hyperlink" Target="https://www.daloopa.com/src/56765647" TargetMode="External"/><Relationship Id="rId13652" Type="http://schemas.openxmlformats.org/officeDocument/2006/relationships/hyperlink" Target="https://www.daloopa.com/src/44057387" TargetMode="External"/><Relationship Id="rId3711" Type="http://schemas.openxmlformats.org/officeDocument/2006/relationships/hyperlink" Target="https://www.daloopa.com/src/805626" TargetMode="External"/><Relationship Id="rId13305" Type="http://schemas.openxmlformats.org/officeDocument/2006/relationships/hyperlink" Target="https://www.daloopa.com/src/44617869" TargetMode="External"/><Relationship Id="rId20521" Type="http://schemas.openxmlformats.org/officeDocument/2006/relationships/hyperlink" Target="https://www.daloopa.com/src/105190894" TargetMode="External"/><Relationship Id="rId1262" Type="http://schemas.openxmlformats.org/officeDocument/2006/relationships/hyperlink" Target="https://www.daloopa.com/src/996900" TargetMode="External"/><Relationship Id="rId16875" Type="http://schemas.openxmlformats.org/officeDocument/2006/relationships/hyperlink" Target="https://www.daloopa.com/src/65369191" TargetMode="External"/><Relationship Id="rId4485" Type="http://schemas.openxmlformats.org/officeDocument/2006/relationships/hyperlink" Target="https://www.daloopa.com/src/805937" TargetMode="External"/><Relationship Id="rId6934" Type="http://schemas.openxmlformats.org/officeDocument/2006/relationships/hyperlink" Target="https://www.daloopa.com/src/798106" TargetMode="External"/><Relationship Id="rId14079" Type="http://schemas.openxmlformats.org/officeDocument/2006/relationships/hyperlink" Target="https://www.daloopa.com/src/44064220" TargetMode="External"/><Relationship Id="rId16528" Type="http://schemas.openxmlformats.org/officeDocument/2006/relationships/hyperlink" Target="https://www.daloopa.com/src/56723096" TargetMode="External"/><Relationship Id="rId4138" Type="http://schemas.openxmlformats.org/officeDocument/2006/relationships/hyperlink" Target="https://www.daloopa.com/src/61315123" TargetMode="External"/><Relationship Id="rId19001" Type="http://schemas.openxmlformats.org/officeDocument/2006/relationships/hyperlink" Target="https://www.daloopa.com/src/80587601" TargetMode="External"/><Relationship Id="rId10689" Type="http://schemas.openxmlformats.org/officeDocument/2006/relationships/hyperlink" Target="https://www.daloopa.com/src/770886" TargetMode="External"/><Relationship Id="rId15611" Type="http://schemas.openxmlformats.org/officeDocument/2006/relationships/hyperlink" Target="https://www.daloopa.com/src/56722359" TargetMode="External"/><Relationship Id="rId13162" Type="http://schemas.openxmlformats.org/officeDocument/2006/relationships/hyperlink" Target="https://www.daloopa.com/src/44117349" TargetMode="External"/><Relationship Id="rId3221" Type="http://schemas.openxmlformats.org/officeDocument/2006/relationships/hyperlink" Target="https://www.daloopa.com/document/23181367" TargetMode="External"/><Relationship Id="rId6791" Type="http://schemas.openxmlformats.org/officeDocument/2006/relationships/hyperlink" Target="https://www.daloopa.com/src/2750537" TargetMode="External"/><Relationship Id="rId16385" Type="http://schemas.openxmlformats.org/officeDocument/2006/relationships/hyperlink" Target="https://www.daloopa.com/src/61315621" TargetMode="External"/><Relationship Id="rId18834" Type="http://schemas.openxmlformats.org/officeDocument/2006/relationships/hyperlink" Target="https://www.daloopa.com/src/75779546" TargetMode="External"/><Relationship Id="rId20031" Type="http://schemas.openxmlformats.org/officeDocument/2006/relationships/hyperlink" Target="https://www.daloopa.com/src/99978711" TargetMode="External"/><Relationship Id="rId8" Type="http://schemas.openxmlformats.org/officeDocument/2006/relationships/hyperlink" Target="https://www.daloopa.com/document/23027" TargetMode="External"/><Relationship Id="rId6444" Type="http://schemas.openxmlformats.org/officeDocument/2006/relationships/hyperlink" Target="https://www.daloopa.com/src/758091" TargetMode="External"/><Relationship Id="rId16038" Type="http://schemas.openxmlformats.org/officeDocument/2006/relationships/hyperlink" Target="https://www.daloopa.com/src/56736367" TargetMode="External"/><Relationship Id="rId9667" Type="http://schemas.openxmlformats.org/officeDocument/2006/relationships/hyperlink" Target="https://www.daloopa.com/src/44811575" TargetMode="External"/><Relationship Id="rId12995" Type="http://schemas.openxmlformats.org/officeDocument/2006/relationships/hyperlink" Target="https://www.daloopa.com/src/18208014" TargetMode="External"/><Relationship Id="rId12648" Type="http://schemas.openxmlformats.org/officeDocument/2006/relationships/hyperlink" Target="https://www.daloopa.com/src/8732299" TargetMode="External"/><Relationship Id="rId2707" Type="http://schemas.openxmlformats.org/officeDocument/2006/relationships/hyperlink" Target="https://www.daloopa.com/src/57345650" TargetMode="External"/><Relationship Id="rId10199" Type="http://schemas.openxmlformats.org/officeDocument/2006/relationships/hyperlink" Target="https://www.daloopa.com/src/761073" TargetMode="External"/><Relationship Id="rId15121" Type="http://schemas.openxmlformats.org/officeDocument/2006/relationships/hyperlink" Target="https://www.daloopa.com/src/56735092" TargetMode="External"/><Relationship Id="rId18691" Type="http://schemas.openxmlformats.org/officeDocument/2006/relationships/hyperlink" Target="https://www.daloopa.com/src/75779593" TargetMode="External"/><Relationship Id="rId8750" Type="http://schemas.openxmlformats.org/officeDocument/2006/relationships/hyperlink" Target="https://www.daloopa.com/src/44811340" TargetMode="External"/><Relationship Id="rId11731" Type="http://schemas.openxmlformats.org/officeDocument/2006/relationships/hyperlink" Target="https://www.daloopa.com/src/8581882" TargetMode="External"/><Relationship Id="rId18344" Type="http://schemas.openxmlformats.org/officeDocument/2006/relationships/hyperlink" Target="https://www.daloopa.com/src/70534969" TargetMode="External"/><Relationship Id="rId8403" Type="http://schemas.openxmlformats.org/officeDocument/2006/relationships/hyperlink" Target="https://www.daloopa.com/src/46190496" TargetMode="External"/><Relationship Id="rId14954" Type="http://schemas.openxmlformats.org/officeDocument/2006/relationships/hyperlink" Target="https://www.daloopa.com/src/44095054" TargetMode="External"/><Relationship Id="rId883" Type="http://schemas.openxmlformats.org/officeDocument/2006/relationships/hyperlink" Target="https://www.daloopa.com/src/50787764" TargetMode="External"/><Relationship Id="rId2564" Type="http://schemas.openxmlformats.org/officeDocument/2006/relationships/hyperlink" Target="https://www.daloopa.com/src/779064" TargetMode="External"/><Relationship Id="rId9177" Type="http://schemas.openxmlformats.org/officeDocument/2006/relationships/hyperlink" Target="https://www.daloopa.com/src/51587556" TargetMode="External"/><Relationship Id="rId12158" Type="http://schemas.openxmlformats.org/officeDocument/2006/relationships/hyperlink" Target="https://www.daloopa.com/src/8731701" TargetMode="External"/><Relationship Id="rId14607" Type="http://schemas.openxmlformats.org/officeDocument/2006/relationships/hyperlink" Target="https://www.daloopa.com/src/44092406" TargetMode="External"/><Relationship Id="rId536" Type="http://schemas.openxmlformats.org/officeDocument/2006/relationships/hyperlink" Target="https://www.daloopa.com/src/1000991" TargetMode="External"/><Relationship Id="rId2217" Type="http://schemas.openxmlformats.org/officeDocument/2006/relationships/hyperlink" Target="https://www.daloopa.com/src/779519" TargetMode="External"/><Relationship Id="rId5787" Type="http://schemas.openxmlformats.org/officeDocument/2006/relationships/hyperlink" Target="https://www.daloopa.com/src/777554" TargetMode="External"/><Relationship Id="rId8260" Type="http://schemas.openxmlformats.org/officeDocument/2006/relationships/hyperlink" Target="https://marketplace.daloopa.com/text-fundamental?id=44808557&amp;value=65.117&amp;id=44808900&amp;value=76.546&amp;id=44809178&amp;value=83.00199999999998&amp;id=44812772&amp;value=65.32000000000002&amp;id=46190476&amp;value=289.985&amp;id=44809223&amp;value=47.046&amp;id=44809398&amp;value=88.52700000000002&amp;id=44809594&amp;value=44.68599999999998&amp;id=44812876&amp;value=88.136&amp;id=46190477&amp;value=268.395&amp;id=44810027&amp;value=84.888&amp;id=44810068&amp;value=147.493&amp;id=44810294&amp;value=174.465&amp;id=44812940&amp;value=222.70500000000004&amp;id=46190478&amp;value=629.551&amp;id=44810496&amp;value=254.307&amp;id=44810600&amp;value=244.07399999999998&amp;id=44810713&amp;value=270.788&amp;id=44813026&amp;value=399.61299999999994&amp;id=46190479&amp;value=1168.782&amp;id=44810846&amp;value=398.446&amp;id=44811046&amp;value=374.39&amp;id=44811150&amp;value=419.56899999999996&amp;id=44813191&amp;value=501.549&amp;id=46190480&amp;value=1693.954&amp;id=44811349&amp;value=583.076&amp;id=44811515&amp;value=663.1669999999999&amp;id=44811653&amp;value=666.2910000000002&amp;id=44813379&amp;value=678.2399999999998&amp;id=46190481&amp;value=2590.774&amp;id=44811824&amp;value=674.241&amp;id=44811875&amp;value=632.5930000000001&amp;id=44812087&amp;value=792.7630000000001&amp;id=44813432&amp;value=851.8609999999999&amp;id=46190482&amp;value=2951.458&amp;id=44812382&amp;value=955&amp;id=44812452&amp;value=1100&amp;id=44812534&amp;value=955&amp;id=44813516&amp;value=2250&amp;id=46190483&amp;value=5260&amp;id=44812589&amp;value=1261&amp;id=44812628&amp;value=1116&amp;id=44812730&amp;value=1212&amp;id=44813644&amp;value=1233&amp;id=46190484&amp;value=4822&amp;id=51587570&amp;value=1266&amp;id=57346362&amp;value=1178&amp;id=62020275&amp;value=1136&amp;" TargetMode="External"/><Relationship Id="rId11241" Type="http://schemas.openxmlformats.org/officeDocument/2006/relationships/hyperlink" Target="https://www.daloopa.com/src/50787793" TargetMode="External"/><Relationship Id="rId1300" Type="http://schemas.openxmlformats.org/officeDocument/2006/relationships/hyperlink" Target="https://www.daloopa.com/src/3607617" TargetMode="External"/><Relationship Id="rId4870" Type="http://schemas.openxmlformats.org/officeDocument/2006/relationships/hyperlink" Target="https://www.daloopa.com/src/18187234" TargetMode="External"/><Relationship Id="rId14464" Type="http://schemas.openxmlformats.org/officeDocument/2006/relationships/hyperlink" Target="https://www.daloopa.com/src/44095131" TargetMode="External"/><Relationship Id="rId16913" Type="http://schemas.openxmlformats.org/officeDocument/2006/relationships/hyperlink" Target="https://www.daloopa.com/src/65368556" TargetMode="External"/><Relationship Id="rId4523" Type="http://schemas.openxmlformats.org/officeDocument/2006/relationships/hyperlink" Target="https://www.daloopa.com/src/806117" TargetMode="External"/><Relationship Id="rId14117" Type="http://schemas.openxmlformats.org/officeDocument/2006/relationships/hyperlink" Target="https://marketplace.daloopa.com/text-fundamental?id=44072062&amp;value=4.09&amp;id=44072040&amp;value=4.024&amp;id=44072025&amp;value=3.309&amp;id=44071968&amp;value=2.88&amp;id=44071878&amp;value=1.673&amp;id=44071777&amp;value=0.655&amp;id=44071663&amp;value=0.171&amp;id=44071556&amp;value=1&amp;" TargetMode="External"/><Relationship Id="rId393" Type="http://schemas.openxmlformats.org/officeDocument/2006/relationships/hyperlink" Target="https://marketplace.daloopa.com/text-fundamental?id=41991220&amp;value=0.02&amp;id=56765773&amp;value=0.02&amp;" TargetMode="External"/><Relationship Id="rId2074" Type="http://schemas.openxmlformats.org/officeDocument/2006/relationships/hyperlink" Target="https://www.daloopa.com/src/19434151" TargetMode="External"/><Relationship Id="rId7746" Type="http://schemas.openxmlformats.org/officeDocument/2006/relationships/hyperlink" Target="https://www.daloopa.com/src/44615869" TargetMode="External"/><Relationship Id="rId17687" Type="http://schemas.openxmlformats.org/officeDocument/2006/relationships/hyperlink" Target="https://www.daloopa.com/src/86300708" TargetMode="External"/><Relationship Id="rId5297" Type="http://schemas.openxmlformats.org/officeDocument/2006/relationships/hyperlink" Target="https://www.daloopa.com/src/8648936" TargetMode="External"/><Relationship Id="rId10727" Type="http://schemas.openxmlformats.org/officeDocument/2006/relationships/hyperlink" Target="https://www.daloopa.com/src/61314973" TargetMode="External"/><Relationship Id="rId13200" Type="http://schemas.openxmlformats.org/officeDocument/2006/relationships/hyperlink" Target="https://www.daloopa.com/src/44617862" TargetMode="External"/><Relationship Id="rId16770" Type="http://schemas.openxmlformats.org/officeDocument/2006/relationships/hyperlink" Target="https://www.daloopa.com/src/56723482" TargetMode="External"/><Relationship Id="rId16423" Type="http://schemas.openxmlformats.org/officeDocument/2006/relationships/hyperlink" Target="https://www.daloopa.com/src/56736461" TargetMode="External"/><Relationship Id="rId19993" Type="http://schemas.openxmlformats.org/officeDocument/2006/relationships/hyperlink" Target="https://www.daloopa.com/src/99100939" TargetMode="External"/><Relationship Id="rId20819" Type="http://schemas.openxmlformats.org/officeDocument/2006/relationships/hyperlink" Target="https://www.daloopa.com/src/112172861" TargetMode="External"/><Relationship Id="rId4380" Type="http://schemas.openxmlformats.org/officeDocument/2006/relationships/hyperlink" Target="https://www.daloopa.com/src/806070" TargetMode="External"/><Relationship Id="rId19646" Type="http://schemas.openxmlformats.org/officeDocument/2006/relationships/hyperlink" Target="https://www.daloopa.com/src/92469299" TargetMode="External"/><Relationship Id="rId4033" Type="http://schemas.openxmlformats.org/officeDocument/2006/relationships/hyperlink" Target="https://www.daloopa.com/src/28076126" TargetMode="External"/><Relationship Id="rId9705" Type="http://schemas.openxmlformats.org/officeDocument/2006/relationships/hyperlink" Target="https://www.daloopa.com/src/44810156" TargetMode="External"/><Relationship Id="rId10584" Type="http://schemas.openxmlformats.org/officeDocument/2006/relationships/hyperlink" Target="https://www.daloopa.com/src/770903" TargetMode="External"/><Relationship Id="rId17197" Type="http://schemas.openxmlformats.org/officeDocument/2006/relationships/hyperlink" Target="https://www.daloopa.com/src/65369444" TargetMode="External"/><Relationship Id="rId7256" Type="http://schemas.openxmlformats.org/officeDocument/2006/relationships/hyperlink" Target="https://www.daloopa.com/src/3606388" TargetMode="External"/><Relationship Id="rId10237" Type="http://schemas.openxmlformats.org/officeDocument/2006/relationships/hyperlink" Target="https://www.daloopa.com/src/44999881" TargetMode="External"/><Relationship Id="rId15909" Type="http://schemas.openxmlformats.org/officeDocument/2006/relationships/hyperlink" Target="https://www.daloopa.com/src/56722611" TargetMode="External"/><Relationship Id="rId3866" Type="http://schemas.openxmlformats.org/officeDocument/2006/relationships/hyperlink" Target="https://www.daloopa.com/src/805737" TargetMode="External"/><Relationship Id="rId16280" Type="http://schemas.openxmlformats.org/officeDocument/2006/relationships/hyperlink" Target="https://www.daloopa.com/src/56722842" TargetMode="External"/><Relationship Id="rId20676" Type="http://schemas.openxmlformats.org/officeDocument/2006/relationships/hyperlink" Target="https://www.daloopa.com/src/110481952" TargetMode="External"/><Relationship Id="rId3519" Type="http://schemas.openxmlformats.org/officeDocument/2006/relationships/hyperlink" Target="https://www.daloopa.com/src/18203003" TargetMode="External"/><Relationship Id="rId12890" Type="http://schemas.openxmlformats.org/officeDocument/2006/relationships/hyperlink" Target="https://www.daloopa.com/src/44109981" TargetMode="External"/><Relationship Id="rId20329" Type="http://schemas.openxmlformats.org/officeDocument/2006/relationships/hyperlink" Target="https://www.daloopa.com/src/105190573" TargetMode="External"/><Relationship Id="rId9562" Type="http://schemas.openxmlformats.org/officeDocument/2006/relationships/hyperlink" Target="https://www.daloopa.com/src/44812974" TargetMode="External"/><Relationship Id="rId12543" Type="http://schemas.openxmlformats.org/officeDocument/2006/relationships/hyperlink" Target="https://www.daloopa.com/src/62020192" TargetMode="External"/><Relationship Id="rId19156" Type="http://schemas.openxmlformats.org/officeDocument/2006/relationships/hyperlink" Target="https://www.daloopa.com/src/81130063" TargetMode="External"/><Relationship Id="rId921" Type="http://schemas.openxmlformats.org/officeDocument/2006/relationships/hyperlink" Target="https://www.daloopa.com/src/61315217" TargetMode="External"/><Relationship Id="rId2602" Type="http://schemas.openxmlformats.org/officeDocument/2006/relationships/hyperlink" Target="https://www.daloopa.com/src/44615525" TargetMode="External"/><Relationship Id="rId9215" Type="http://schemas.openxmlformats.org/officeDocument/2006/relationships/hyperlink" Target="https://www.daloopa.com/src/44811903" TargetMode="External"/><Relationship Id="rId10094" Type="http://schemas.openxmlformats.org/officeDocument/2006/relationships/hyperlink" Target="https://www.daloopa.com/src/41990513" TargetMode="External"/><Relationship Id="rId5825" Type="http://schemas.openxmlformats.org/officeDocument/2006/relationships/hyperlink" Target="https://www.daloopa.com/src/777597" TargetMode="External"/><Relationship Id="rId15766" Type="http://schemas.openxmlformats.org/officeDocument/2006/relationships/hyperlink" Target="https://www.daloopa.com/src/56722068" TargetMode="External"/><Relationship Id="rId3376" Type="http://schemas.openxmlformats.org/officeDocument/2006/relationships/hyperlink" Target="https://www.daloopa.com/src/979876" TargetMode="External"/><Relationship Id="rId15419" Type="http://schemas.openxmlformats.org/officeDocument/2006/relationships/hyperlink" Target="https://www.daloopa.com/src/56720673" TargetMode="External"/><Relationship Id="rId18989" Type="http://schemas.openxmlformats.org/officeDocument/2006/relationships/hyperlink" Target="https://www.daloopa.com/src/80587591" TargetMode="External"/><Relationship Id="rId20186" Type="http://schemas.openxmlformats.org/officeDocument/2006/relationships/hyperlink" Target="https://www.daloopa.com/src/99978480" TargetMode="External"/><Relationship Id="rId3029" Type="http://schemas.openxmlformats.org/officeDocument/2006/relationships/hyperlink" Target="https://www.daloopa.com/src/778893" TargetMode="External"/><Relationship Id="rId6599" Type="http://schemas.openxmlformats.org/officeDocument/2006/relationships/hyperlink" Target="https://www.daloopa.com/src/56765424" TargetMode="External"/><Relationship Id="rId9072" Type="http://schemas.openxmlformats.org/officeDocument/2006/relationships/hyperlink" Target="https://www.daloopa.com/src/44811904" TargetMode="External"/><Relationship Id="rId14502" Type="http://schemas.openxmlformats.org/officeDocument/2006/relationships/hyperlink" Target="https://marketplace.daloopa.com/text-fundamental?id=44095165&amp;value=-162.882&amp;id=44095115&amp;value=-181.269&amp;id=44095042&amp;value=-200.85&amp;id=44095269&amp;value=-220.414&amp;id=44094968&amp;value=-218.93&amp;id=44094886&amp;value=-237.064&amp;id=44094796&amp;value=-254.595&amp;id=44095341&amp;value=-264.697&amp;id=44094668&amp;value=-279.237&amp;id=44094614&amp;value=-296.137&amp;id=44093335&amp;value=-282.737&amp;id=44095400&amp;value=-104.704&amp;id=44093259&amp;value=-113.047&amp;id=44093147&amp;value=-106.09&amp;id=44093034&amp;value=-99.741&amp;id=44095516&amp;value=-82.091&amp;id=44092924&amp;value=-92.233&amp;id=44092857&amp;value=-105.679&amp;id=44092769&amp;value=-119.042&amp;id=44095605&amp;value=-110.433&amp;id=44092489&amp;value=-90.103&amp;id=44092402&amp;value=-88.062&amp;id=44092350&amp;value=-100.832&amp;id=44095697&amp;value=-118.812&amp;id=44092273&amp;value=-139.2&amp;id=44092179&amp;value=-170.752&amp;id=44092021&amp;value=-206.104&amp;id=44096222&amp;value=-223.115&amp;id=44091777&amp;value=-255&amp;id=44091600&amp;value=-287&amp;id=44091444&amp;value=-322&amp;id=44096355&amp;value=-347&amp;id=44091383&amp;value=-297&amp;id=44091313&amp;value=-332&amp;id=44091151&amp;value=-326&amp;id=44618942&amp;value=-344&amp;id=51587424&amp;value=-396&amp;id=57345877&amp;value=-438&amp;id=62020235&amp;value=-477&amp;" TargetMode="External"/><Relationship Id="rId12053" Type="http://schemas.openxmlformats.org/officeDocument/2006/relationships/hyperlink" Target="https://www.daloopa.com/src/44616235" TargetMode="External"/><Relationship Id="rId17725" Type="http://schemas.openxmlformats.org/officeDocument/2006/relationships/hyperlink" Target="https://www.daloopa.com/src/86300468" TargetMode="External"/><Relationship Id="rId431" Type="http://schemas.openxmlformats.org/officeDocument/2006/relationships/hyperlink" Target="https://www.daloopa.com/src/3606751" TargetMode="External"/><Relationship Id="rId2112" Type="http://schemas.openxmlformats.org/officeDocument/2006/relationships/hyperlink" Target="https://www.daloopa.com/src/38173153" TargetMode="External"/><Relationship Id="rId5682" Type="http://schemas.openxmlformats.org/officeDocument/2006/relationships/hyperlink" Target="https://www.daloopa.com/src/777399" TargetMode="External"/><Relationship Id="rId15276" Type="http://schemas.openxmlformats.org/officeDocument/2006/relationships/hyperlink" Target="https://www.daloopa.com/src/56734866" TargetMode="External"/><Relationship Id="rId5335" Type="http://schemas.openxmlformats.org/officeDocument/2006/relationships/hyperlink" Target="https://www.daloopa.com/src/8648958" TargetMode="External"/><Relationship Id="rId18499" Type="http://schemas.openxmlformats.org/officeDocument/2006/relationships/hyperlink" Target="https://www.daloopa.com/src/69114593" TargetMode="External"/><Relationship Id="rId8558" Type="http://schemas.openxmlformats.org/officeDocument/2006/relationships/hyperlink" Target="https://marketplace.daloopa.com/text-fundamental?id=63963899&amp;value=0.0&amp;id=44812776&amp;value=-40.619&amp;id=46190539&amp;value=-40.619&amp;id=63963900&amp;value=0.0&amp;id=44809409&amp;value=-4.875&amp;id=44809600&amp;value=-27.078&amp;id=44812871&amp;value=-21.282&amp;id=46190540&amp;value=-53.235&amp;id=44810036&amp;value=-33.599&amp;id=44810077&amp;value=-11.14&amp;id=44810288&amp;value=-13.606000000000002&amp;id=44812943&amp;value=-9.808000000000007&amp;id=46190541&amp;value=-68.153&amp;id=44810493&amp;value=-14.859&amp;id=44810606&amp;value=-50.43&amp;id=44810709&amp;value=-3.980000000000004&amp;id=44813031&amp;value=-5.8359999999999985&amp;id=46190542&amp;value=-75.105&amp;" TargetMode="External"/><Relationship Id="rId11886" Type="http://schemas.openxmlformats.org/officeDocument/2006/relationships/hyperlink" Target="https://www.daloopa.com/src/8731162" TargetMode="External"/><Relationship Id="rId1945" Type="http://schemas.openxmlformats.org/officeDocument/2006/relationships/hyperlink" Target="https://www.daloopa.com/document/23181367" TargetMode="External"/><Relationship Id="rId11539" Type="http://schemas.openxmlformats.org/officeDocument/2006/relationships/hyperlink" Target="https://www.daloopa.com/src/44616148" TargetMode="External"/><Relationship Id="rId14012" Type="http://schemas.openxmlformats.org/officeDocument/2006/relationships/hyperlink" Target="https://www.daloopa.com/src/44066688" TargetMode="External"/><Relationship Id="rId17582" Type="http://schemas.openxmlformats.org/officeDocument/2006/relationships/hyperlink" Target="https://www.daloopa.com/src/66404592" TargetMode="External"/><Relationship Id="rId7641" Type="http://schemas.openxmlformats.org/officeDocument/2006/relationships/hyperlink" Target="https://www.daloopa.com/src/44615845" TargetMode="External"/><Relationship Id="rId10622" Type="http://schemas.openxmlformats.org/officeDocument/2006/relationships/hyperlink" Target="https://www.daloopa.com/src/44995459" TargetMode="External"/><Relationship Id="rId17235" Type="http://schemas.openxmlformats.org/officeDocument/2006/relationships/hyperlink" Target="https://www.daloopa.com/src/66404644" TargetMode="External"/><Relationship Id="rId5192" Type="http://schemas.openxmlformats.org/officeDocument/2006/relationships/hyperlink" Target="https://www.daloopa.com/src/10681249" TargetMode="External"/><Relationship Id="rId3904" Type="http://schemas.openxmlformats.org/officeDocument/2006/relationships/hyperlink" Target="https://www.daloopa.com/src/805730" TargetMode="External"/><Relationship Id="rId11396" Type="http://schemas.openxmlformats.org/officeDocument/2006/relationships/hyperlink" Target="https://marketplace.daloopa.com/text-fundamental?id=804967&amp;value=3083839&amp;id=804952&amp;value=3011552&amp;id=1501359&amp;value=3120186&amp;id=2734123&amp;value=3377986&amp;" TargetMode="External"/><Relationship Id="rId13845" Type="http://schemas.openxmlformats.org/officeDocument/2006/relationships/hyperlink" Target="https://www.daloopa.com/src/44064558" TargetMode="External"/><Relationship Id="rId1455" Type="http://schemas.openxmlformats.org/officeDocument/2006/relationships/hyperlink" Target="https://marketplace.daloopa.com/text-fundamental?id=19172565&amp;value=1&amp;" TargetMode="External"/><Relationship Id="rId8068" Type="http://schemas.openxmlformats.org/officeDocument/2006/relationships/hyperlink" Target="https://www.daloopa.com/src/56765441" TargetMode="External"/><Relationship Id="rId11049" Type="http://schemas.openxmlformats.org/officeDocument/2006/relationships/hyperlink" Target="https://www.daloopa.com/src/777985" TargetMode="External"/><Relationship Id="rId20714" Type="http://schemas.openxmlformats.org/officeDocument/2006/relationships/hyperlink" Target="https://www.daloopa.com/src/112173348" TargetMode="External"/><Relationship Id="rId1108" Type="http://schemas.openxmlformats.org/officeDocument/2006/relationships/hyperlink" Target="https://www.daloopa.com/src/35361572" TargetMode="External"/><Relationship Id="rId4678" Type="http://schemas.openxmlformats.org/officeDocument/2006/relationships/hyperlink" Target="https://www.daloopa.com/src/799632" TargetMode="External"/><Relationship Id="rId17092" Type="http://schemas.openxmlformats.org/officeDocument/2006/relationships/hyperlink" Target="https://www.daloopa.com/src/65369497" TargetMode="External"/><Relationship Id="rId19541" Type="http://schemas.openxmlformats.org/officeDocument/2006/relationships/hyperlink" Target="https://www.daloopa.com/src/84567000" TargetMode="External"/><Relationship Id="rId7151" Type="http://schemas.openxmlformats.org/officeDocument/2006/relationships/hyperlink" Target="https://www.daloopa.com/src/798434" TargetMode="External"/><Relationship Id="rId9600" Type="http://schemas.openxmlformats.org/officeDocument/2006/relationships/hyperlink" Target="https://www.daloopa.com/src/44809316" TargetMode="External"/><Relationship Id="rId10132" Type="http://schemas.openxmlformats.org/officeDocument/2006/relationships/hyperlink" Target="https://marketplace.daloopa.com/text-fundamental?id=770774&amp;value=57.377&amp;id=770779&amp;value=31.359&amp;id=770784&amp;value=32.315&amp;id=769611&amp;value=32.789&amp;id=44993846&amp;value=153.84&amp;id=769413&amp;value=32.054&amp;id=769281&amp;value=31.835&amp;id=761295&amp;value=31.78&amp;id=761072&amp;value=31.331&amp;id=44998360&amp;value=127.0&amp;id=760747&amp;value=33.791&amp;id=760499&amp;value=40.08&amp;id=760296&amp;value=41.041&amp;id=760314&amp;value=37.678&amp;id=44998910&amp;value=152.59&amp;id=758455&amp;value=36.264&amp;id=758306&amp;value=32.567&amp;id=758149&amp;value=36.082&amp;id=757991&amp;value=31.143&amp;id=44999206&amp;value=136.056&amp;id=757820&amp;value=35.464&amp;id=757627&amp;value=36.556&amp;id=757313&amp;value=36.655&amp;id=757353&amp;value=34.817&amp;id=44999243&amp;value=143.492&amp;id=757327&amp;value=31.704&amp;id=756717&amp;value=32.378&amp;id=756563&amp;value=44.815&amp;id=756451&amp;value=65.397&amp;id=44999436&amp;value=174.294&amp;id=756288&amp;value=102.69&amp;id=755992&amp;value=96.714&amp;id=1501230&amp;value=100.139&amp;id=2750608&amp;value=95.861&amp;id=44999880&amp;value=395.403&amp;id=3606412&amp;value=94&amp;id=6028703&amp;value=92&amp;id=9091482&amp;value=90&amp;id=12599714&amp;value=84&amp;id=45000037&amp;value=360&amp;id=19045360&amp;value=89&amp;id=28076050&amp;value=87&amp;id=35361461&amp;value=83&amp;id=41990514&amp;value=91&amp;id=41990559&amp;value=350&amp;id=50786861&amp;value=101&amp;id=56765449&amp;value=100&amp;id=61314937&amp;value=100&amp;" TargetMode="External"/><Relationship Id="rId15804" Type="http://schemas.openxmlformats.org/officeDocument/2006/relationships/hyperlink" Target="https://www.daloopa.com/src/56735870" TargetMode="External"/><Relationship Id="rId3761" Type="http://schemas.openxmlformats.org/officeDocument/2006/relationships/hyperlink" Target="https://www.daloopa.com/src/805763" TargetMode="External"/><Relationship Id="rId13355" Type="http://schemas.openxmlformats.org/officeDocument/2006/relationships/hyperlink" Target="https://www.daloopa.com/src/44120307" TargetMode="External"/><Relationship Id="rId20571" Type="http://schemas.openxmlformats.org/officeDocument/2006/relationships/hyperlink" Target="https://www.daloopa.com/src/105191094" TargetMode="External"/><Relationship Id="rId3414" Type="http://schemas.openxmlformats.org/officeDocument/2006/relationships/hyperlink" Target="https://marketplace.daloopa.com/text-fundamental?id=979726&amp;value=58.013&amp;id=979774&amp;value=76.428&amp;id=979857&amp;value=111.662&amp;id=979872&amp;value=106.322&amp;id=979880&amp;value=109.051&amp;id=979888&amp;value=93.259&amp;" TargetMode="External"/><Relationship Id="rId6984" Type="http://schemas.openxmlformats.org/officeDocument/2006/relationships/hyperlink" Target="https://www.daloopa.com/src/798494" TargetMode="External"/><Relationship Id="rId13008" Type="http://schemas.openxmlformats.org/officeDocument/2006/relationships/hyperlink" Target="https://www.daloopa.com/src/18210631" TargetMode="External"/><Relationship Id="rId16578" Type="http://schemas.openxmlformats.org/officeDocument/2006/relationships/hyperlink" Target="https://www.daloopa.com/src/56723098" TargetMode="External"/><Relationship Id="rId20224" Type="http://schemas.openxmlformats.org/officeDocument/2006/relationships/hyperlink" Target="https://www.daloopa.com/src/99978735" TargetMode="External"/><Relationship Id="rId6637" Type="http://schemas.openxmlformats.org/officeDocument/2006/relationships/hyperlink" Target="https://www.daloopa.com/src/760154" TargetMode="External"/><Relationship Id="rId19051" Type="http://schemas.openxmlformats.org/officeDocument/2006/relationships/hyperlink" Target="https://www.daloopa.com/src/80587664" TargetMode="External"/><Relationship Id="rId4188" Type="http://schemas.openxmlformats.org/officeDocument/2006/relationships/hyperlink" Target="https://www.daloopa.com/src/61315120" TargetMode="External"/><Relationship Id="rId9110" Type="http://schemas.openxmlformats.org/officeDocument/2006/relationships/hyperlink" Target="https://www.daloopa.com/src/44810586" TargetMode="External"/><Relationship Id="rId15661" Type="http://schemas.openxmlformats.org/officeDocument/2006/relationships/hyperlink" Target="https://www.daloopa.com/src/56722361" TargetMode="External"/><Relationship Id="rId5720" Type="http://schemas.openxmlformats.org/officeDocument/2006/relationships/hyperlink" Target="https://www.daloopa.com/src/777395" TargetMode="External"/><Relationship Id="rId15314" Type="http://schemas.openxmlformats.org/officeDocument/2006/relationships/hyperlink" Target="https://www.daloopa.com/src/56725749" TargetMode="External"/><Relationship Id="rId18884" Type="http://schemas.openxmlformats.org/officeDocument/2006/relationships/hyperlink" Target="https://www.daloopa.com/src/75779632" TargetMode="External"/><Relationship Id="rId3271" Type="http://schemas.openxmlformats.org/officeDocument/2006/relationships/hyperlink" Target="https://www.daloopa.com/document/23181367" TargetMode="External"/><Relationship Id="rId8943" Type="http://schemas.openxmlformats.org/officeDocument/2006/relationships/hyperlink" Target="https://www.daloopa.com/src/46190598" TargetMode="External"/><Relationship Id="rId18537" Type="http://schemas.openxmlformats.org/officeDocument/2006/relationships/hyperlink" Target="https://www.daloopa.com/src/77415238" TargetMode="External"/><Relationship Id="rId20081" Type="http://schemas.openxmlformats.org/officeDocument/2006/relationships/hyperlink" Target="https://www.daloopa.com/src/99100780" TargetMode="External"/><Relationship Id="rId6494" Type="http://schemas.openxmlformats.org/officeDocument/2006/relationships/hyperlink" Target="https://www.daloopa.com/src/756370" TargetMode="External"/><Relationship Id="rId11924" Type="http://schemas.openxmlformats.org/officeDocument/2006/relationships/hyperlink" Target="https://www.daloopa.com/src/44616211" TargetMode="External"/><Relationship Id="rId16088" Type="http://schemas.openxmlformats.org/officeDocument/2006/relationships/hyperlink" Target="https://www.daloopa.com/src/56736369" TargetMode="External"/><Relationship Id="rId6147" Type="http://schemas.openxmlformats.org/officeDocument/2006/relationships/hyperlink" Target="https://www.daloopa.com/src/760106" TargetMode="External"/><Relationship Id="rId12698" Type="http://schemas.openxmlformats.org/officeDocument/2006/relationships/hyperlink" Target="https://www.daloopa.com/src/8732230" TargetMode="External"/><Relationship Id="rId15171" Type="http://schemas.openxmlformats.org/officeDocument/2006/relationships/hyperlink" Target="https://www.daloopa.com/src/56735094" TargetMode="External"/><Relationship Id="rId17620" Type="http://schemas.openxmlformats.org/officeDocument/2006/relationships/hyperlink" Target="https://www.daloopa.com/src/66399094" TargetMode="External"/><Relationship Id="rId729" Type="http://schemas.openxmlformats.org/officeDocument/2006/relationships/hyperlink" Target="https://www.daloopa.com/src/3606580" TargetMode="External"/><Relationship Id="rId2757" Type="http://schemas.openxmlformats.org/officeDocument/2006/relationships/hyperlink" Target="https://www.daloopa.com/src/2733921" TargetMode="External"/><Relationship Id="rId5230" Type="http://schemas.openxmlformats.org/officeDocument/2006/relationships/hyperlink" Target="https://www.daloopa.com/src/8648941" TargetMode="External"/><Relationship Id="rId11781" Type="http://schemas.openxmlformats.org/officeDocument/2006/relationships/hyperlink" Target="https://www.daloopa.com/src/8581883" TargetMode="External"/><Relationship Id="rId18394" Type="http://schemas.openxmlformats.org/officeDocument/2006/relationships/hyperlink" Target="https://www.daloopa.com/src/70535391" TargetMode="External"/><Relationship Id="rId1840" Type="http://schemas.openxmlformats.org/officeDocument/2006/relationships/hyperlink" Target="https://www.daloopa.com/src/44125672" TargetMode="External"/><Relationship Id="rId8453" Type="http://schemas.openxmlformats.org/officeDocument/2006/relationships/hyperlink" Target="https://www.daloopa.com/src/44813195" TargetMode="External"/><Relationship Id="rId11434" Type="http://schemas.openxmlformats.org/officeDocument/2006/relationships/hyperlink" Target="https://www.daloopa.com/src/2734167" TargetMode="External"/><Relationship Id="rId18047" Type="http://schemas.openxmlformats.org/officeDocument/2006/relationships/hyperlink" Target="https://www.daloopa.com/src/112172496" TargetMode="External"/><Relationship Id="rId8106" Type="http://schemas.openxmlformats.org/officeDocument/2006/relationships/hyperlink" Target="https://www.daloopa.com/src/755958" TargetMode="External"/><Relationship Id="rId14657" Type="http://schemas.openxmlformats.org/officeDocument/2006/relationships/hyperlink" Target="https://www.daloopa.com/src/44095163" TargetMode="External"/><Relationship Id="rId4716" Type="http://schemas.openxmlformats.org/officeDocument/2006/relationships/hyperlink" Target="https://marketplace.daloopa.com/text-fundamental?id=799658&amp;value=0.13&amp;id=799656&amp;value=0.15&amp;id=799653&amp;value=0.16&amp;id=799651&amp;value=0.13&amp;id=44801558&amp;value=0.56&amp;id=799649&amp;value=0.09&amp;id=799647&amp;value=0.17&amp;id=799645&amp;value=0.09&amp;id=799643&amp;value=0.14&amp;id=44801778&amp;value=0.5&amp;id=799639&amp;value=0.17&amp;id=799636&amp;value=0.29&amp;id=799633&amp;value=0.34&amp;id=799630&amp;value=0.44&amp;id=44801886&amp;value=1.24&amp;id=799627&amp;value=0.5&amp;id=799623&amp;value=0.48&amp;id=799620&amp;value=0.54&amp;id=799617&amp;value=0.8&amp;id=44802130&amp;value=2.32&amp;id=799614&amp;value=0.8&amp;id=799611&amp;value=0.75&amp;id=799608&amp;value=0.84&amp;id=799605&amp;value=1&amp;id=44802197&amp;value=3.38&amp;id=799601&amp;value=1.17&amp;id=799598&amp;value=1.33&amp;id=799595&amp;value=1.34&amp;id=799591&amp;value=1.37&amp;id=44802418&amp;value=5.2&amp;id=815826&amp;value=1.36&amp;id=815828&amp;value=1.29&amp;id=1501306&amp;value=1.61&amp;id=2750704&amp;value=1.74&amp;id=44802540&amp;value=6&amp;id=3606614&amp;value=1.96&amp;id=6028807&amp;value=2.27&amp;id=9091827&amp;value=1.97&amp;id=12605757&amp;value=4.64&amp;id=44802619&amp;value=10.83&amp;id=19045431&amp;value=2.61&amp;id=28076103&amp;value=2.32&amp;id=35361530&amp;value=2.52&amp;id=41990900&amp;value=2.57&amp;id=41990901&amp;value=10.02&amp;id=50787127&amp;value=2.66&amp;id=56765654&amp;value=2.49&amp;id=61315079&amp;value=2.42&amp;" TargetMode="External"/><Relationship Id="rId17130" Type="http://schemas.openxmlformats.org/officeDocument/2006/relationships/hyperlink" Target="https://www.daloopa.com/src/65369512" TargetMode="External"/><Relationship Id="rId586" Type="http://schemas.openxmlformats.org/officeDocument/2006/relationships/hyperlink" Target="https://www.daloopa.com/document/23143637" TargetMode="External"/><Relationship Id="rId2267" Type="http://schemas.openxmlformats.org/officeDocument/2006/relationships/hyperlink" Target="https://www.daloopa.com/src/774018" TargetMode="External"/><Relationship Id="rId239" Type="http://schemas.openxmlformats.org/officeDocument/2006/relationships/hyperlink" Target="https://www.daloopa.com/document/19418495" TargetMode="External"/><Relationship Id="rId7939" Type="http://schemas.openxmlformats.org/officeDocument/2006/relationships/hyperlink" Target="https://www.daloopa.com/src/770429" TargetMode="External"/><Relationship Id="rId13740" Type="http://schemas.openxmlformats.org/officeDocument/2006/relationships/hyperlink" Target="https://www.daloopa.com/src/57345833" TargetMode="External"/><Relationship Id="rId11291" Type="http://schemas.openxmlformats.org/officeDocument/2006/relationships/hyperlink" Target="https://www.daloopa.com/src/978789" TargetMode="External"/><Relationship Id="rId16963" Type="http://schemas.openxmlformats.org/officeDocument/2006/relationships/hyperlink" Target="https://www.daloopa.com/src/65368636" TargetMode="External"/><Relationship Id="rId1350" Type="http://schemas.openxmlformats.org/officeDocument/2006/relationships/hyperlink" Target="https://www.daloopa.com/src/50787181" TargetMode="External"/><Relationship Id="rId16616" Type="http://schemas.openxmlformats.org/officeDocument/2006/relationships/hyperlink" Target="https://www.daloopa.com/document/23143762" TargetMode="External"/><Relationship Id="rId1003" Type="http://schemas.openxmlformats.org/officeDocument/2006/relationships/hyperlink" Target="https://www.daloopa.com/src/995146" TargetMode="External"/><Relationship Id="rId4573" Type="http://schemas.openxmlformats.org/officeDocument/2006/relationships/hyperlink" Target="https://www.daloopa.com/src/806118" TargetMode="External"/><Relationship Id="rId14167" Type="http://schemas.openxmlformats.org/officeDocument/2006/relationships/hyperlink" Target="https://www.daloopa.com/document/21946882" TargetMode="External"/><Relationship Id="rId19839" Type="http://schemas.openxmlformats.org/officeDocument/2006/relationships/hyperlink" Target="https://www.daloopa.com/src/92469359" TargetMode="External"/><Relationship Id="rId4226" Type="http://schemas.openxmlformats.org/officeDocument/2006/relationships/hyperlink" Target="https://www.daloopa.com/src/806126" TargetMode="External"/><Relationship Id="rId7796" Type="http://schemas.openxmlformats.org/officeDocument/2006/relationships/hyperlink" Target="https://www.daloopa.com/src/758131" TargetMode="External"/><Relationship Id="rId7449" Type="http://schemas.openxmlformats.org/officeDocument/2006/relationships/hyperlink" Target="https://www.daloopa.com/document/23143637" TargetMode="External"/><Relationship Id="rId10777" Type="http://schemas.openxmlformats.org/officeDocument/2006/relationships/hyperlink" Target="https://www.daloopa.com/src/758341" TargetMode="External"/><Relationship Id="rId13250" Type="http://schemas.openxmlformats.org/officeDocument/2006/relationships/hyperlink" Target="https://www.daloopa.com/src/18210320" TargetMode="External"/><Relationship Id="rId18922" Type="http://schemas.openxmlformats.org/officeDocument/2006/relationships/hyperlink" Target="https://www.daloopa.com/src/80587721" TargetMode="External"/><Relationship Id="rId16473" Type="http://schemas.openxmlformats.org/officeDocument/2006/relationships/hyperlink" Target="https://www.daloopa.com/src/56736463" TargetMode="External"/><Relationship Id="rId20869" Type="http://schemas.openxmlformats.org/officeDocument/2006/relationships/hyperlink" Target="https://www.daloopa.com/src/112172991" TargetMode="External"/><Relationship Id="rId4083" Type="http://schemas.openxmlformats.org/officeDocument/2006/relationships/hyperlink" Target="https://www.daloopa.com/src/28076127" TargetMode="External"/><Relationship Id="rId6532" Type="http://schemas.openxmlformats.org/officeDocument/2006/relationships/hyperlink" Target="https://www.daloopa.com/src/756839" TargetMode="External"/><Relationship Id="rId16126" Type="http://schemas.openxmlformats.org/officeDocument/2006/relationships/hyperlink" Target="https://www.daloopa.com/src/56723456" TargetMode="External"/><Relationship Id="rId19696" Type="http://schemas.openxmlformats.org/officeDocument/2006/relationships/hyperlink" Target="https://www.daloopa.com/src/91528083" TargetMode="External"/><Relationship Id="rId9755" Type="http://schemas.openxmlformats.org/officeDocument/2006/relationships/hyperlink" Target="https://www.daloopa.com/src/44810154" TargetMode="External"/><Relationship Id="rId12736" Type="http://schemas.openxmlformats.org/officeDocument/2006/relationships/hyperlink" Target="https://www.daloopa.com/src/13317271" TargetMode="External"/><Relationship Id="rId19349" Type="http://schemas.openxmlformats.org/officeDocument/2006/relationships/hyperlink" Target="https://www.daloopa.com/src/84565925" TargetMode="External"/><Relationship Id="rId9408" Type="http://schemas.openxmlformats.org/officeDocument/2006/relationships/hyperlink" Target="https://www.daloopa.com/src/44811279" TargetMode="External"/><Relationship Id="rId10287" Type="http://schemas.openxmlformats.org/officeDocument/2006/relationships/hyperlink" Target="https://www.daloopa.com/src/44999816" TargetMode="External"/><Relationship Id="rId15959" Type="http://schemas.openxmlformats.org/officeDocument/2006/relationships/hyperlink" Target="https://www.daloopa.com/src/56722612" TargetMode="External"/><Relationship Id="rId3569" Type="http://schemas.openxmlformats.org/officeDocument/2006/relationships/hyperlink" Target="https://www.daloopa.com/src/805583" TargetMode="External"/><Relationship Id="rId18432" Type="http://schemas.openxmlformats.org/officeDocument/2006/relationships/hyperlink" Target="https://www.daloopa.com/src/70536023" TargetMode="External"/><Relationship Id="rId20379" Type="http://schemas.openxmlformats.org/officeDocument/2006/relationships/hyperlink" Target="https://www.daloopa.com/src/105190938" TargetMode="External"/><Relationship Id="rId6042" Type="http://schemas.openxmlformats.org/officeDocument/2006/relationships/hyperlink" Target="https://www.daloopa.com/src/769335" TargetMode="External"/><Relationship Id="rId12593" Type="http://schemas.openxmlformats.org/officeDocument/2006/relationships/hyperlink" Target="https://www.daloopa.com/src/8732297" TargetMode="External"/><Relationship Id="rId971" Type="http://schemas.openxmlformats.org/officeDocument/2006/relationships/hyperlink" Target="https://www.daloopa.com/src/970410" TargetMode="External"/><Relationship Id="rId2652" Type="http://schemas.openxmlformats.org/officeDocument/2006/relationships/hyperlink" Target="https://www.daloopa.com/src/4298193" TargetMode="External"/><Relationship Id="rId9265" Type="http://schemas.openxmlformats.org/officeDocument/2006/relationships/hyperlink" Target="https://www.daloopa.com/src/44811026" TargetMode="External"/><Relationship Id="rId12246" Type="http://schemas.openxmlformats.org/officeDocument/2006/relationships/hyperlink" Target="https://www.daloopa.com/src/62020186" TargetMode="External"/><Relationship Id="rId624" Type="http://schemas.openxmlformats.org/officeDocument/2006/relationships/hyperlink" Target="https://www.daloopa.com/src/50787040" TargetMode="External"/><Relationship Id="rId2305" Type="http://schemas.openxmlformats.org/officeDocument/2006/relationships/hyperlink" Target="https://www.daloopa.com/src/774055" TargetMode="External"/><Relationship Id="rId5875" Type="http://schemas.openxmlformats.org/officeDocument/2006/relationships/hyperlink" Target="https://www.daloopa.com/src/777464" TargetMode="External"/><Relationship Id="rId15469" Type="http://schemas.openxmlformats.org/officeDocument/2006/relationships/hyperlink" Target="https://www.daloopa.com/src/56765520" TargetMode="External"/><Relationship Id="rId17918" Type="http://schemas.openxmlformats.org/officeDocument/2006/relationships/hyperlink" Target="https://www.daloopa.com/src/84567030" TargetMode="External"/><Relationship Id="rId5528" Type="http://schemas.openxmlformats.org/officeDocument/2006/relationships/hyperlink" Target="https://www.daloopa.com/src/3612926" TargetMode="External"/><Relationship Id="rId3079" Type="http://schemas.openxmlformats.org/officeDocument/2006/relationships/hyperlink" Target="https://www.daloopa.com/src/47275600" TargetMode="External"/><Relationship Id="rId8001" Type="http://schemas.openxmlformats.org/officeDocument/2006/relationships/hyperlink" Target="https://marketplace.daloopa.com/text-fundamental?id=3606403&amp;value=-3150&amp;id=44615927&amp;value=-3150&amp;" TargetMode="External"/><Relationship Id="rId14552" Type="http://schemas.openxmlformats.org/officeDocument/2006/relationships/hyperlink" Target="https://www.daloopa.com/src/44095340" TargetMode="External"/><Relationship Id="rId481" Type="http://schemas.openxmlformats.org/officeDocument/2006/relationships/hyperlink" Target="https://www.daloopa.com/src/61315154" TargetMode="External"/><Relationship Id="rId2162" Type="http://schemas.openxmlformats.org/officeDocument/2006/relationships/hyperlink" Target="https://www.daloopa.com/src/51587236" TargetMode="External"/><Relationship Id="rId4611" Type="http://schemas.openxmlformats.org/officeDocument/2006/relationships/hyperlink" Target="https://www.daloopa.com/src/44802207" TargetMode="External"/><Relationship Id="rId14205" Type="http://schemas.openxmlformats.org/officeDocument/2006/relationships/hyperlink" Target="https://www.daloopa.com/src/44071562" TargetMode="External"/><Relationship Id="rId17775" Type="http://schemas.openxmlformats.org/officeDocument/2006/relationships/hyperlink" Target="https://www.daloopa.com/src/86296352" TargetMode="External"/><Relationship Id="rId134" Type="http://schemas.openxmlformats.org/officeDocument/2006/relationships/hyperlink" Target="https://www.daloopa.com/document/10224066" TargetMode="External"/><Relationship Id="rId7834" Type="http://schemas.openxmlformats.org/officeDocument/2006/relationships/hyperlink" Target="https://www.daloopa.com/src/770442" TargetMode="External"/><Relationship Id="rId10815" Type="http://schemas.openxmlformats.org/officeDocument/2006/relationships/hyperlink" Target="https://www.daloopa.com/src/769643" TargetMode="External"/><Relationship Id="rId17428" Type="http://schemas.openxmlformats.org/officeDocument/2006/relationships/hyperlink" Target="https://www.daloopa.com/src/69114191" TargetMode="External"/><Relationship Id="rId5385" Type="http://schemas.openxmlformats.org/officeDocument/2006/relationships/hyperlink" Target="https://www.daloopa.com/src/8648882" TargetMode="External"/><Relationship Id="rId1995" Type="http://schemas.openxmlformats.org/officeDocument/2006/relationships/hyperlink" Target="https://www.daloopa.com/src/44616273" TargetMode="External"/><Relationship Id="rId5038" Type="http://schemas.openxmlformats.org/officeDocument/2006/relationships/hyperlink" Target="https://www.daloopa.com/src/18186768" TargetMode="External"/><Relationship Id="rId11589" Type="http://schemas.openxmlformats.org/officeDocument/2006/relationships/hyperlink" Target="https://www.daloopa.com/src/44616153" TargetMode="External"/><Relationship Id="rId1648" Type="http://schemas.openxmlformats.org/officeDocument/2006/relationships/hyperlink" Target="https://www.daloopa.com/src/57345721" TargetMode="External"/><Relationship Id="rId14062" Type="http://schemas.openxmlformats.org/officeDocument/2006/relationships/hyperlink" Target="https://www.daloopa.com/src/44066193" TargetMode="External"/><Relationship Id="rId16511" Type="http://schemas.openxmlformats.org/officeDocument/2006/relationships/hyperlink" Target="https://www.daloopa.com/src/56736580" TargetMode="External"/><Relationship Id="rId20907" Type="http://schemas.openxmlformats.org/officeDocument/2006/relationships/hyperlink" Target="https://www.daloopa.com/src/112172793" TargetMode="External"/><Relationship Id="rId4121" Type="http://schemas.openxmlformats.org/officeDocument/2006/relationships/hyperlink" Target="https://www.daloopa.com/src/805874" TargetMode="External"/><Relationship Id="rId19734" Type="http://schemas.openxmlformats.org/officeDocument/2006/relationships/hyperlink" Target="https://www.daloopa.com/src/91527788" TargetMode="External"/><Relationship Id="rId7691" Type="http://schemas.openxmlformats.org/officeDocument/2006/relationships/hyperlink" Target="https://www.daloopa.com/src/44615854" TargetMode="External"/><Relationship Id="rId10672" Type="http://schemas.openxmlformats.org/officeDocument/2006/relationships/hyperlink" Target="https://www.daloopa.com/src/44995460" TargetMode="External"/><Relationship Id="rId17285" Type="http://schemas.openxmlformats.org/officeDocument/2006/relationships/hyperlink" Target="https://www.daloopa.com/src/66398757" TargetMode="External"/><Relationship Id="rId7344" Type="http://schemas.openxmlformats.org/officeDocument/2006/relationships/hyperlink" Target="https://www.daloopa.com/src/757770" TargetMode="External"/><Relationship Id="rId10325" Type="http://schemas.openxmlformats.org/officeDocument/2006/relationships/hyperlink" Target="https://www.daloopa.com/src/28076058" TargetMode="External"/><Relationship Id="rId13895" Type="http://schemas.openxmlformats.org/officeDocument/2006/relationships/hyperlink" Target="https://www.daloopa.com/src/44064440" TargetMode="External"/><Relationship Id="rId3954" Type="http://schemas.openxmlformats.org/officeDocument/2006/relationships/hyperlink" Target="https://www.daloopa.com/src/806120" TargetMode="External"/><Relationship Id="rId13548" Type="http://schemas.openxmlformats.org/officeDocument/2006/relationships/hyperlink" Target="https://www.daloopa.com/src/44058723" TargetMode="External"/><Relationship Id="rId20764" Type="http://schemas.openxmlformats.org/officeDocument/2006/relationships/hyperlink" Target="https://www.daloopa.com/src/110480859" TargetMode="External"/><Relationship Id="rId3607" Type="http://schemas.openxmlformats.org/officeDocument/2006/relationships/hyperlink" Target="https://www.daloopa.com/src/805632" TargetMode="External"/><Relationship Id="rId11099" Type="http://schemas.openxmlformats.org/officeDocument/2006/relationships/hyperlink" Target="https://www.daloopa.com/src/777920" TargetMode="External"/><Relationship Id="rId16021" Type="http://schemas.openxmlformats.org/officeDocument/2006/relationships/hyperlink" Target="https://www.daloopa.com/src/56736600" TargetMode="External"/><Relationship Id="rId19591" Type="http://schemas.openxmlformats.org/officeDocument/2006/relationships/hyperlink" Target="https://www.daloopa.com/src/84567073" TargetMode="External"/><Relationship Id="rId20417" Type="http://schemas.openxmlformats.org/officeDocument/2006/relationships/hyperlink" Target="https://www.daloopa.com/src/105788084" TargetMode="External"/><Relationship Id="rId1158" Type="http://schemas.openxmlformats.org/officeDocument/2006/relationships/hyperlink" Target="https://www.daloopa.com/src/782554" TargetMode="External"/><Relationship Id="rId9650" Type="http://schemas.openxmlformats.org/officeDocument/2006/relationships/hyperlink" Target="https://www.daloopa.com/src/44809325" TargetMode="External"/><Relationship Id="rId19244" Type="http://schemas.openxmlformats.org/officeDocument/2006/relationships/hyperlink" Target="https://www.daloopa.com/src/80588049" TargetMode="External"/><Relationship Id="rId9303" Type="http://schemas.openxmlformats.org/officeDocument/2006/relationships/hyperlink" Target="https://www.daloopa.com/src/44809472" TargetMode="External"/><Relationship Id="rId12631" Type="http://schemas.openxmlformats.org/officeDocument/2006/relationships/hyperlink" Target="https://www.daloopa.com/src/44617674" TargetMode="External"/><Relationship Id="rId10182" Type="http://schemas.openxmlformats.org/officeDocument/2006/relationships/hyperlink" Target="https://marketplace.daloopa.com/text-fundamental?id=769414&amp;value=10.0&amp;id=44998361&amp;value=10.0&amp;" TargetMode="External"/><Relationship Id="rId15854" Type="http://schemas.openxmlformats.org/officeDocument/2006/relationships/hyperlink" Target="https://www.daloopa.com/src/56735779" TargetMode="External"/><Relationship Id="rId5913" Type="http://schemas.openxmlformats.org/officeDocument/2006/relationships/hyperlink" Target="https://www.daloopa.com/src/28828649" TargetMode="External"/><Relationship Id="rId15507" Type="http://schemas.openxmlformats.org/officeDocument/2006/relationships/hyperlink" Target="https://www.daloopa.com/src/56735784" TargetMode="External"/><Relationship Id="rId3464" Type="http://schemas.openxmlformats.org/officeDocument/2006/relationships/hyperlink" Target="https://www.daloopa.com/document/21946882" TargetMode="External"/><Relationship Id="rId13058" Type="http://schemas.openxmlformats.org/officeDocument/2006/relationships/hyperlink" Target="https://www.daloopa.com/src/18202930" TargetMode="External"/><Relationship Id="rId20274" Type="http://schemas.openxmlformats.org/officeDocument/2006/relationships/hyperlink" Target="https://www.daloopa.com/src/99101002" TargetMode="External"/><Relationship Id="rId3117" Type="http://schemas.openxmlformats.org/officeDocument/2006/relationships/hyperlink" Target="https://www.daloopa.com/src/47275937" TargetMode="External"/><Relationship Id="rId6687" Type="http://schemas.openxmlformats.org/officeDocument/2006/relationships/hyperlink" Target="https://www.daloopa.com/src/797796" TargetMode="External"/><Relationship Id="rId9160" Type="http://schemas.openxmlformats.org/officeDocument/2006/relationships/hyperlink" Target="https://www.daloopa.com/src/44813055" TargetMode="External"/><Relationship Id="rId12141" Type="http://schemas.openxmlformats.org/officeDocument/2006/relationships/hyperlink" Target="https://www.daloopa.com/src/8731765" TargetMode="External"/><Relationship Id="rId2200" Type="http://schemas.openxmlformats.org/officeDocument/2006/relationships/hyperlink" Target="https://www.daloopa.com/src/44615431" TargetMode="External"/><Relationship Id="rId17813" Type="http://schemas.openxmlformats.org/officeDocument/2006/relationships/hyperlink" Target="https://www.daloopa.com/src/86312104" TargetMode="External"/><Relationship Id="rId5770" Type="http://schemas.openxmlformats.org/officeDocument/2006/relationships/hyperlink" Target="https://www.daloopa.com/src/46244122" TargetMode="External"/><Relationship Id="rId15364" Type="http://schemas.openxmlformats.org/officeDocument/2006/relationships/hyperlink" Target="https://www.daloopa.com/src/56734930" TargetMode="External"/><Relationship Id="rId5423" Type="http://schemas.openxmlformats.org/officeDocument/2006/relationships/hyperlink" Target="https://www.daloopa.com/src/777209" TargetMode="External"/><Relationship Id="rId8993" Type="http://schemas.openxmlformats.org/officeDocument/2006/relationships/hyperlink" Target="https://www.daloopa.com/src/46190607" TargetMode="External"/><Relationship Id="rId11974" Type="http://schemas.openxmlformats.org/officeDocument/2006/relationships/hyperlink" Target="https://www.daloopa.com/src/8731153" TargetMode="External"/><Relationship Id="rId15017" Type="http://schemas.openxmlformats.org/officeDocument/2006/relationships/hyperlink" Target="https://www.daloopa.com/src/44091177" TargetMode="External"/><Relationship Id="rId18587" Type="http://schemas.openxmlformats.org/officeDocument/2006/relationships/hyperlink" Target="https://www.daloopa.com/src/76430235" TargetMode="External"/><Relationship Id="rId8646" Type="http://schemas.openxmlformats.org/officeDocument/2006/relationships/hyperlink" Target="https://www.daloopa.com/src/44810845" TargetMode="External"/><Relationship Id="rId11627" Type="http://schemas.openxmlformats.org/officeDocument/2006/relationships/hyperlink" Target="https://www.daloopa.com/src/44616158" TargetMode="External"/><Relationship Id="rId6197" Type="http://schemas.openxmlformats.org/officeDocument/2006/relationships/hyperlink" Target="https://www.daloopa.com/src/797538" TargetMode="External"/><Relationship Id="rId14100" Type="http://schemas.openxmlformats.org/officeDocument/2006/relationships/hyperlink" Target="https://www.daloopa.com/src/44071963" TargetMode="External"/><Relationship Id="rId17670" Type="http://schemas.openxmlformats.org/officeDocument/2006/relationships/hyperlink" Target="https://www.daloopa.com/src/77415572" TargetMode="External"/><Relationship Id="rId4909" Type="http://schemas.openxmlformats.org/officeDocument/2006/relationships/hyperlink" Target="https://www.daloopa.com/src/18180599" TargetMode="External"/><Relationship Id="rId17323" Type="http://schemas.openxmlformats.org/officeDocument/2006/relationships/hyperlink" Target="https://www.daloopa.com/src/66399234" TargetMode="External"/><Relationship Id="rId779" Type="http://schemas.openxmlformats.org/officeDocument/2006/relationships/hyperlink" Target="https://www.daloopa.com/src/35361497" TargetMode="External"/><Relationship Id="rId5280" Type="http://schemas.openxmlformats.org/officeDocument/2006/relationships/hyperlink" Target="https://www.daloopa.com/src/8649040" TargetMode="External"/><Relationship Id="rId10710" Type="http://schemas.openxmlformats.org/officeDocument/2006/relationships/hyperlink" Target="https://www.daloopa.com/src/756752" TargetMode="External"/><Relationship Id="rId13933" Type="http://schemas.openxmlformats.org/officeDocument/2006/relationships/hyperlink" Target="https://www.daloopa.com/src/44067434" TargetMode="External"/><Relationship Id="rId18097" Type="http://schemas.openxmlformats.org/officeDocument/2006/relationships/hyperlink" Target="https://www.daloopa.com/src/112172769" TargetMode="External"/><Relationship Id="rId1890" Type="http://schemas.openxmlformats.org/officeDocument/2006/relationships/hyperlink" Target="https://www.daloopa.com/src/44125649" TargetMode="External"/><Relationship Id="rId8156" Type="http://schemas.openxmlformats.org/officeDocument/2006/relationships/hyperlink" Target="https://www.daloopa.com/src/1501223" TargetMode="External"/><Relationship Id="rId11484" Type="http://schemas.openxmlformats.org/officeDocument/2006/relationships/hyperlink" Target="https://www.daloopa.com/src/1501341" TargetMode="External"/><Relationship Id="rId20802" Type="http://schemas.openxmlformats.org/officeDocument/2006/relationships/hyperlink" Target="https://www.daloopa.com/src/110480898" TargetMode="External"/><Relationship Id="rId1543" Type="http://schemas.openxmlformats.org/officeDocument/2006/relationships/hyperlink" Target="https://www.daloopa.com/src/19436265" TargetMode="External"/><Relationship Id="rId11137" Type="http://schemas.openxmlformats.org/officeDocument/2006/relationships/hyperlink" Target="https://www.daloopa.com/src/816762" TargetMode="External"/><Relationship Id="rId16809" Type="http://schemas.openxmlformats.org/officeDocument/2006/relationships/hyperlink" Target="https://www.daloopa.com/src/56722586" TargetMode="External"/><Relationship Id="rId4766" Type="http://schemas.openxmlformats.org/officeDocument/2006/relationships/hyperlink" Target="https://marketplace.daloopa.com/text-fundamental?id=799719&amp;value=498.607&amp;id=799717&amp;value=503.384&amp;id=799715&amp;value=504.116&amp;id=799713&amp;value=499.363&amp;id=44801556&amp;value=501.372&amp;id=799711&amp;value=496.948&amp;id=799709&amp;value=497.931&amp;id=799707&amp;value=498.468&amp;id=799705&amp;value=498.124&amp;id=44801755&amp;value=497.867&amp;id=799703&amp;value=498.754&amp;id=799701&amp;value=499.29&amp;id=799699&amp;value=498.63&amp;id=799697&amp;value=498.384&amp;id=44801876&amp;value=498.764&amp;id=799695&amp;value=499.125&amp;id=799693&amp;value=499.974&amp;id=799691&amp;value=498.584&amp;id=799689&amp;value=495.641&amp;id=44802129&amp;value=498.345&amp;id=799687&amp;value=494.612&amp;id=799685&amp;value=494.371&amp;id=799683&amp;value=493.426&amp;id=799681&amp;value=492.108&amp;id=44802201&amp;value=493.632&amp;id=799679&amp;value=492.061&amp;id=799676&amp;value=491.914&amp;id=799674&amp;value=490.025&amp;id=799672&amp;value=488.246&amp;id=44802422&amp;value=490.564&amp;id=799669&amp;value=488.056&amp;id=799667&amp;value=487.535&amp;id=1501310&amp;value=485.848&amp;id=2750740&amp;value=483.731&amp;id=44802523&amp;value=486.291&amp;id=3606656&amp;value=482&amp;id=6028818&amp;value=481&amp;id=9091828&amp;value=480&amp;id=12605815&amp;value=479&amp;id=44802625&amp;value=481&amp;id=19045432&amp;value=479&amp;id=28076106&amp;value=478&amp;id=35361531&amp;value=477&amp;id=41990875&amp;value=476&amp;id=41990887&amp;value=477&amp;id=50787132&amp;value=473&amp;id=56765656&amp;value=472&amp;id=61315082&amp;value=469&amp;" TargetMode="External"/><Relationship Id="rId17180" Type="http://schemas.openxmlformats.org/officeDocument/2006/relationships/hyperlink" Target="https://www.daloopa.com/src/65369406" TargetMode="External"/><Relationship Id="rId4419" Type="http://schemas.openxmlformats.org/officeDocument/2006/relationships/hyperlink" Target="https://marketplace.daloopa.com/text-fundamental?id=806188&amp;value=1.246&amp;id=806173&amp;value=1.268&amp;id=806158&amp;value=1.732&amp;id=806143&amp;value=0.695&amp;id=44801572&amp;value=4.941&amp;id=806128&amp;value=3.145&amp;id=806113&amp;value=2.563&amp;id=806098&amp;value=1.454&amp;id=806083&amp;value=0.105&amp;id=44801775&amp;value=7.267&amp;id=806068&amp;value=3.338&amp;id=806052&amp;value=3.739&amp;id=806038&amp;value=4.433&amp;id=806023&amp;value=22.399&amp;id=44801881&amp;value=33.909&amp;id=806008&amp;value=4.187&amp;id=805993&amp;value=6.083&amp;id=805978&amp;value=2.725&amp;id=805963&amp;value=0.553&amp;id=44802120&amp;value=13.548&amp;id=805948&amp;value=7.206&amp;id=805934&amp;value=5.154&amp;id=805920&amp;value=13.539&amp;id=805906&amp;value=10.496&amp;id=44802204&amp;value=36.395&amp;id=805892&amp;value=16.672&amp;id=805878&amp;value=11.599&amp;id=805864&amp;value=1.608&amp;id=805850&amp;value=9.657&amp;id=44802427&amp;value=39.536&amp;id=805836&amp;value=4.266&amp;id=805822&amp;value=2.558&amp;id=1501413&amp;value=16.552&amp;id=2750771&amp;value=18.879&amp;id=44802530&amp;value=42.255&amp;id=3606685&amp;value=18&amp;id=6028880&amp;value=12&amp;id=9091866&amp;value=9&amp;id=12606374&amp;value=3&amp;id=44802626&amp;value=42&amp;id=19045448&amp;value=4&amp;id=35361552&amp;value=-3&amp;id=41990771&amp;value=-1&amp;id=56765673&amp;value=-1&amp;id=61315128&amp;value=6&amp;" TargetMode="External"/><Relationship Id="rId7989" Type="http://schemas.openxmlformats.org/officeDocument/2006/relationships/hyperlink" Target="https://www.daloopa.com/src/6028694" TargetMode="External"/><Relationship Id="rId10220" Type="http://schemas.openxmlformats.org/officeDocument/2006/relationships/hyperlink" Target="https://www.daloopa.com/src/3606413" TargetMode="External"/><Relationship Id="rId289" Type="http://schemas.openxmlformats.org/officeDocument/2006/relationships/hyperlink" Target="https://www.daloopa.com/document/22944212" TargetMode="External"/><Relationship Id="rId13790" Type="http://schemas.openxmlformats.org/officeDocument/2006/relationships/hyperlink" Target="https://www.daloopa.com/src/44067224" TargetMode="External"/><Relationship Id="rId13443" Type="http://schemas.openxmlformats.org/officeDocument/2006/relationships/hyperlink" Target="https://www.daloopa.com/src/44057695" TargetMode="External"/><Relationship Id="rId1053" Type="http://schemas.openxmlformats.org/officeDocument/2006/relationships/hyperlink" Target="https://www.daloopa.com/src/780773" TargetMode="External"/><Relationship Id="rId3502" Type="http://schemas.openxmlformats.org/officeDocument/2006/relationships/hyperlink" Target="https://marketplace.daloopa.com/text-fundamental?id=18205641&amp;value=472.11&amp;id=18205465&amp;value=365.57&amp;id=18204628&amp;value=347.74&amp;id=18203626&amp;value=401.205&amp;id=18203299&amp;value=524.254&amp;id=18203001&amp;value=609.361&amp;id=18201548&amp;value=751.542&amp;id=18199484&amp;value=893&amp;" TargetMode="External"/><Relationship Id="rId16666" Type="http://schemas.openxmlformats.org/officeDocument/2006/relationships/hyperlink" Target="https://www.daloopa.com/document/23143762" TargetMode="External"/><Relationship Id="rId20312" Type="http://schemas.openxmlformats.org/officeDocument/2006/relationships/hyperlink" Target="https://www.daloopa.com/src/105190730" TargetMode="External"/><Relationship Id="rId6725" Type="http://schemas.openxmlformats.org/officeDocument/2006/relationships/hyperlink" Target="https://www.daloopa.com/src/797751" TargetMode="External"/><Relationship Id="rId16319" Type="http://schemas.openxmlformats.org/officeDocument/2006/relationships/hyperlink" Target="https://www.daloopa.com/src/56736651" TargetMode="External"/><Relationship Id="rId19889" Type="http://schemas.openxmlformats.org/officeDocument/2006/relationships/hyperlink" Target="https://www.daloopa.com/src/91531409" TargetMode="External"/><Relationship Id="rId4276" Type="http://schemas.openxmlformats.org/officeDocument/2006/relationships/hyperlink" Target="https://www.daloopa.com/src/806127" TargetMode="External"/><Relationship Id="rId9948" Type="http://schemas.openxmlformats.org/officeDocument/2006/relationships/hyperlink" Target="https://www.daloopa.com/src/785794" TargetMode="External"/><Relationship Id="rId7499" Type="http://schemas.openxmlformats.org/officeDocument/2006/relationships/hyperlink" Target="https://www.daloopa.com/document/23143637" TargetMode="External"/><Relationship Id="rId12929" Type="http://schemas.openxmlformats.org/officeDocument/2006/relationships/hyperlink" Target="https://www.daloopa.com/src/44109982" TargetMode="External"/><Relationship Id="rId15402" Type="http://schemas.openxmlformats.org/officeDocument/2006/relationships/hyperlink" Target="https://marketplace.daloopa.com/text-fundamental?id=56734873&amp;value=8332&amp;id=56725769&amp;value=8732&amp;id=56725764&amp;value=9175&amp;id=56725759&amp;value=9633&amp;id=56725753&amp;value=10181&amp;" TargetMode="External"/><Relationship Id="rId18972" Type="http://schemas.openxmlformats.org/officeDocument/2006/relationships/hyperlink" Target="https://www.daloopa.com/src/80588051" TargetMode="External"/><Relationship Id="rId3012" Type="http://schemas.openxmlformats.org/officeDocument/2006/relationships/hyperlink" Target="https://www.daloopa.com/src/771743" TargetMode="External"/><Relationship Id="rId6582" Type="http://schemas.openxmlformats.org/officeDocument/2006/relationships/hyperlink" Target="https://www.daloopa.com/src/6028663" TargetMode="External"/><Relationship Id="rId16176" Type="http://schemas.openxmlformats.org/officeDocument/2006/relationships/hyperlink" Target="https://www.daloopa.com/src/56723458" TargetMode="External"/><Relationship Id="rId18625" Type="http://schemas.openxmlformats.org/officeDocument/2006/relationships/hyperlink" Target="https://www.daloopa.com/src/75779672" TargetMode="External"/><Relationship Id="rId6235" Type="http://schemas.openxmlformats.org/officeDocument/2006/relationships/hyperlink" Target="https://www.daloopa.com/src/797618" TargetMode="External"/><Relationship Id="rId12786" Type="http://schemas.openxmlformats.org/officeDocument/2006/relationships/hyperlink" Target="https://www.daloopa.com/src/18194042" TargetMode="External"/><Relationship Id="rId19399" Type="http://schemas.openxmlformats.org/officeDocument/2006/relationships/hyperlink" Target="https://www.daloopa.com/src/84565997" TargetMode="External"/><Relationship Id="rId2845" Type="http://schemas.openxmlformats.org/officeDocument/2006/relationships/hyperlink" Target="https://www.daloopa.com/document/23181367" TargetMode="External"/><Relationship Id="rId9458" Type="http://schemas.openxmlformats.org/officeDocument/2006/relationships/hyperlink" Target="https://www.daloopa.com/src/44811282" TargetMode="External"/><Relationship Id="rId12439" Type="http://schemas.openxmlformats.org/officeDocument/2006/relationships/hyperlink" Target="https://www.daloopa.com/src/8731965" TargetMode="External"/><Relationship Id="rId817" Type="http://schemas.openxmlformats.org/officeDocument/2006/relationships/hyperlink" Target="https://marketplace.daloopa.com/text-fundamental?id=793420&amp;value=0.08&amp;" TargetMode="External"/><Relationship Id="rId18482" Type="http://schemas.openxmlformats.org/officeDocument/2006/relationships/hyperlink" Target="https://www.daloopa.com/src/69114636" TargetMode="External"/><Relationship Id="rId8541" Type="http://schemas.openxmlformats.org/officeDocument/2006/relationships/hyperlink" Target="https://www.daloopa.com/src/46190526" TargetMode="External"/><Relationship Id="rId18135" Type="http://schemas.openxmlformats.org/officeDocument/2006/relationships/hyperlink" Target="https://www.daloopa.com/src/112173305" TargetMode="External"/><Relationship Id="rId6092" Type="http://schemas.openxmlformats.org/officeDocument/2006/relationships/hyperlink" Target="https://www.daloopa.com/src/758208" TargetMode="External"/><Relationship Id="rId11522" Type="http://schemas.openxmlformats.org/officeDocument/2006/relationships/hyperlink" Target="https://www.daloopa.com/src/805082" TargetMode="External"/><Relationship Id="rId14745" Type="http://schemas.openxmlformats.org/officeDocument/2006/relationships/hyperlink" Target="https://www.daloopa.com/src/44092923" TargetMode="External"/><Relationship Id="rId4804" Type="http://schemas.openxmlformats.org/officeDocument/2006/relationships/hyperlink" Target="https://www.daloopa.com/src/50787132" TargetMode="External"/><Relationship Id="rId12296" Type="http://schemas.openxmlformats.org/officeDocument/2006/relationships/hyperlink" Target="https://www.daloopa.com/src/8731452" TargetMode="External"/><Relationship Id="rId17968" Type="http://schemas.openxmlformats.org/officeDocument/2006/relationships/hyperlink" Target="https://www.daloopa.com/src/115037981" TargetMode="External"/><Relationship Id="rId674" Type="http://schemas.openxmlformats.org/officeDocument/2006/relationships/hyperlink" Target="https://www.daloopa.com/src/6028757" TargetMode="External"/><Relationship Id="rId2355" Type="http://schemas.openxmlformats.org/officeDocument/2006/relationships/hyperlink" Target="https://www.daloopa.com/src/774056" TargetMode="External"/><Relationship Id="rId327" Type="http://schemas.openxmlformats.org/officeDocument/2006/relationships/hyperlink" Target="https://www.daloopa.com/src/41990806" TargetMode="External"/><Relationship Id="rId2008" Type="http://schemas.openxmlformats.org/officeDocument/2006/relationships/hyperlink" Target="https://www.daloopa.com/src/44125655" TargetMode="External"/><Relationship Id="rId5578" Type="http://schemas.openxmlformats.org/officeDocument/2006/relationships/hyperlink" Target="https://www.daloopa.com/src/802527" TargetMode="External"/><Relationship Id="rId8051" Type="http://schemas.openxmlformats.org/officeDocument/2006/relationships/hyperlink" Target="https://www.daloopa.com/src/756930" TargetMode="External"/><Relationship Id="rId11032" Type="http://schemas.openxmlformats.org/officeDocument/2006/relationships/hyperlink" Target="https://marketplace.daloopa.com/text-fundamental?id=778055&amp;value=0.015&amp;id=778031&amp;value=-0.001&amp;" TargetMode="External"/><Relationship Id="rId4661" Type="http://schemas.openxmlformats.org/officeDocument/2006/relationships/hyperlink" Target="https://www.daloopa.com/src/44802186" TargetMode="External"/><Relationship Id="rId14255" Type="http://schemas.openxmlformats.org/officeDocument/2006/relationships/hyperlink" Target="https://www.daloopa.com/src/44094871" TargetMode="External"/><Relationship Id="rId16704" Type="http://schemas.openxmlformats.org/officeDocument/2006/relationships/hyperlink" Target="https://www.daloopa.com/src/56765500" TargetMode="External"/><Relationship Id="rId4314" Type="http://schemas.openxmlformats.org/officeDocument/2006/relationships/hyperlink" Target="https://www.daloopa.com/src/44802119" TargetMode="External"/><Relationship Id="rId19927" Type="http://schemas.openxmlformats.org/officeDocument/2006/relationships/hyperlink" Target="https://www.daloopa.com/src/91531495" TargetMode="External"/><Relationship Id="rId184" Type="http://schemas.openxmlformats.org/officeDocument/2006/relationships/hyperlink" Target="https://marketplace.daloopa.com/text-fundamental?id=1015353&amp;value=0.25&amp;" TargetMode="External"/><Relationship Id="rId7884" Type="http://schemas.openxmlformats.org/officeDocument/2006/relationships/hyperlink" Target="https://www.daloopa.com/src/770444" TargetMode="External"/><Relationship Id="rId10865" Type="http://schemas.openxmlformats.org/officeDocument/2006/relationships/hyperlink" Target="https://www.daloopa.com/src/35361474" TargetMode="External"/><Relationship Id="rId17478" Type="http://schemas.openxmlformats.org/officeDocument/2006/relationships/hyperlink" Target="https://www.daloopa.com/src/69113969" TargetMode="External"/><Relationship Id="rId5088" Type="http://schemas.openxmlformats.org/officeDocument/2006/relationships/hyperlink" Target="https://www.daloopa.com/src/18187270" TargetMode="External"/><Relationship Id="rId7537" Type="http://schemas.openxmlformats.org/officeDocument/2006/relationships/hyperlink" Target="https://www.daloopa.com/src/56765427" TargetMode="External"/><Relationship Id="rId10518" Type="http://schemas.openxmlformats.org/officeDocument/2006/relationships/hyperlink" Target="https://www.daloopa.com/src/44994360" TargetMode="External"/><Relationship Id="rId16561" Type="http://schemas.openxmlformats.org/officeDocument/2006/relationships/hyperlink" Target="https://www.daloopa.com/src/56736582" TargetMode="External"/><Relationship Id="rId20957" Type="http://schemas.openxmlformats.org/officeDocument/2006/relationships/hyperlink" Target="https://www.daloopa.com/src/110482382" TargetMode="External"/><Relationship Id="rId1698" Type="http://schemas.openxmlformats.org/officeDocument/2006/relationships/hyperlink" Target="https://www.daloopa.com/src/57345722" TargetMode="External"/><Relationship Id="rId6620" Type="http://schemas.openxmlformats.org/officeDocument/2006/relationships/hyperlink" Target="https://www.daloopa.com/src/35361413" TargetMode="External"/><Relationship Id="rId16214" Type="http://schemas.openxmlformats.org/officeDocument/2006/relationships/hyperlink" Target="https://www.daloopa.com/src/56722911" TargetMode="External"/><Relationship Id="rId4171" Type="http://schemas.openxmlformats.org/officeDocument/2006/relationships/hyperlink" Target="https://www.daloopa.com/src/805875" TargetMode="External"/><Relationship Id="rId19784" Type="http://schemas.openxmlformats.org/officeDocument/2006/relationships/hyperlink" Target="https://www.daloopa.com/src/92469236" TargetMode="External"/><Relationship Id="rId57" Type="http://schemas.openxmlformats.org/officeDocument/2006/relationships/hyperlink" Target="https://www.daloopa.com/document/479932" TargetMode="External"/><Relationship Id="rId7394" Type="http://schemas.openxmlformats.org/officeDocument/2006/relationships/hyperlink" Target="https://www.daloopa.com/src/757771" TargetMode="External"/><Relationship Id="rId9843" Type="http://schemas.openxmlformats.org/officeDocument/2006/relationships/hyperlink" Target="https://www.daloopa.com/src/44809638" TargetMode="External"/><Relationship Id="rId12824" Type="http://schemas.openxmlformats.org/officeDocument/2006/relationships/hyperlink" Target="https://www.daloopa.com/src/18179365" TargetMode="External"/><Relationship Id="rId19437" Type="http://schemas.openxmlformats.org/officeDocument/2006/relationships/hyperlink" Target="https://www.daloopa.com/src/86299943" TargetMode="External"/><Relationship Id="rId7047" Type="http://schemas.openxmlformats.org/officeDocument/2006/relationships/hyperlink" Target="https://www.daloopa.com/src/798154" TargetMode="External"/><Relationship Id="rId10375" Type="http://schemas.openxmlformats.org/officeDocument/2006/relationships/hyperlink" Target="https://www.daloopa.com/src/760757" TargetMode="External"/><Relationship Id="rId10028" Type="http://schemas.openxmlformats.org/officeDocument/2006/relationships/hyperlink" Target="https://www.daloopa.com/src/757350" TargetMode="External"/><Relationship Id="rId13598" Type="http://schemas.openxmlformats.org/officeDocument/2006/relationships/hyperlink" Target="https://www.daloopa.com/src/44057828" TargetMode="External"/><Relationship Id="rId18520" Type="http://schemas.openxmlformats.org/officeDocument/2006/relationships/hyperlink" Target="https://www.daloopa.com/src/69114615" TargetMode="External"/><Relationship Id="rId3657" Type="http://schemas.openxmlformats.org/officeDocument/2006/relationships/hyperlink" Target="https://www.daloopa.com/document/12451652" TargetMode="External"/><Relationship Id="rId16071" Type="http://schemas.openxmlformats.org/officeDocument/2006/relationships/hyperlink" Target="https://www.daloopa.com/src/56736602" TargetMode="External"/><Relationship Id="rId20467" Type="http://schemas.openxmlformats.org/officeDocument/2006/relationships/hyperlink" Target="https://www.daloopa.com/src/105190761" TargetMode="External"/><Relationship Id="rId6130" Type="http://schemas.openxmlformats.org/officeDocument/2006/relationships/hyperlink" Target="https://www.daloopa.com/src/760104" TargetMode="External"/><Relationship Id="rId12681" Type="http://schemas.openxmlformats.org/officeDocument/2006/relationships/hyperlink" Target="https://www.daloopa.com/src/35961635" TargetMode="External"/><Relationship Id="rId19294" Type="http://schemas.openxmlformats.org/officeDocument/2006/relationships/hyperlink" Target="https://www.daloopa.com/src/86312130" TargetMode="External"/><Relationship Id="rId2740" Type="http://schemas.openxmlformats.org/officeDocument/2006/relationships/hyperlink" Target="https://www.daloopa.com/src/62020055" TargetMode="External"/><Relationship Id="rId9353" Type="http://schemas.openxmlformats.org/officeDocument/2006/relationships/hyperlink" Target="https://www.daloopa.com/src/44810584" TargetMode="External"/><Relationship Id="rId12334" Type="http://schemas.openxmlformats.org/officeDocument/2006/relationships/hyperlink" Target="https://www.daloopa.com/src/8731857" TargetMode="External"/><Relationship Id="rId712" Type="http://schemas.openxmlformats.org/officeDocument/2006/relationships/hyperlink" Target="https://www.daloopa.com/src/6028782" TargetMode="External"/><Relationship Id="rId9006" Type="http://schemas.openxmlformats.org/officeDocument/2006/relationships/hyperlink" Target="https://www.daloopa.com/src/44810095" TargetMode="External"/><Relationship Id="rId5963" Type="http://schemas.openxmlformats.org/officeDocument/2006/relationships/hyperlink" Target="https://www.daloopa.com/src/760828" TargetMode="External"/><Relationship Id="rId15557" Type="http://schemas.openxmlformats.org/officeDocument/2006/relationships/hyperlink" Target="https://www.daloopa.com/src/56735786" TargetMode="External"/><Relationship Id="rId3167" Type="http://schemas.openxmlformats.org/officeDocument/2006/relationships/hyperlink" Target="https://www.daloopa.com/src/47275644" TargetMode="External"/><Relationship Id="rId5616" Type="http://schemas.openxmlformats.org/officeDocument/2006/relationships/hyperlink" Target="https://www.daloopa.com/src/779173" TargetMode="External"/><Relationship Id="rId18030" Type="http://schemas.openxmlformats.org/officeDocument/2006/relationships/hyperlink" Target="https://www.daloopa.com/src/112172662" TargetMode="External"/><Relationship Id="rId8839" Type="http://schemas.openxmlformats.org/officeDocument/2006/relationships/hyperlink" Target="https://www.daloopa.com/src/44810076" TargetMode="External"/><Relationship Id="rId14640" Type="http://schemas.openxmlformats.org/officeDocument/2006/relationships/hyperlink" Target="https://www.daloopa.com/src/44093144" TargetMode="External"/><Relationship Id="rId12191" Type="http://schemas.openxmlformats.org/officeDocument/2006/relationships/hyperlink" Target="https://www.daloopa.com/src/8731760" TargetMode="External"/><Relationship Id="rId2250" Type="http://schemas.openxmlformats.org/officeDocument/2006/relationships/hyperlink" Target="https://www.daloopa.com/src/44615439" TargetMode="External"/><Relationship Id="rId17863" Type="http://schemas.openxmlformats.org/officeDocument/2006/relationships/hyperlink" Target="https://www.daloopa.com/src/86306926" TargetMode="External"/><Relationship Id="rId222" Type="http://schemas.openxmlformats.org/officeDocument/2006/relationships/hyperlink" Target="https://www.daloopa.com/src/1000448" TargetMode="External"/><Relationship Id="rId5473" Type="http://schemas.openxmlformats.org/officeDocument/2006/relationships/hyperlink" Target="https://www.daloopa.com/src/777084" TargetMode="External"/><Relationship Id="rId7922" Type="http://schemas.openxmlformats.org/officeDocument/2006/relationships/hyperlink" Target="https://www.daloopa.com/src/769258" TargetMode="External"/><Relationship Id="rId10903" Type="http://schemas.openxmlformats.org/officeDocument/2006/relationships/hyperlink" Target="https://www.daloopa.com/src/774510" TargetMode="External"/><Relationship Id="rId15067" Type="http://schemas.openxmlformats.org/officeDocument/2006/relationships/hyperlink" Target="https://www.daloopa.com/src/44093013" TargetMode="External"/><Relationship Id="rId17516" Type="http://schemas.openxmlformats.org/officeDocument/2006/relationships/hyperlink" Target="https://www.daloopa.com/src/66397446" TargetMode="External"/><Relationship Id="rId5126" Type="http://schemas.openxmlformats.org/officeDocument/2006/relationships/hyperlink" Target="https://marketplace.daloopa.com/text-fundamental?id=8649009&amp;value=65.117&amp;id=8649002&amp;value=76.546&amp;id=8648995&amp;value=83.002&amp;id=8649016&amp;value=289.985&amp;id=8648988&amp;value=47.046&amp;id=8648981&amp;value=88.527&amp;id=8648974&amp;value=44.686&amp;id=8649023&amp;value=268.395&amp;id=8648967&amp;value=84.888&amp;id=8648960&amp;value=147.493&amp;id=8648953&amp;value=174.465&amp;id=8649030&amp;value=629.551&amp;id=8648946&amp;value=254.307&amp;id=8648939&amp;value=244.074&amp;id=8648932&amp;value=270.788&amp;id=8649037&amp;value=1168.782&amp;id=8648925&amp;value=398.446&amp;id=9099273&amp;value=374.39&amp;id=8648918&amp;value=419.569&amp;id=8649044&amp;value=1693.954&amp;id=8648890&amp;value=583.076&amp;id=8648883&amp;value=663.167&amp;id=8648876&amp;value=666.291&amp;id=8649051&amp;value=2590.774&amp;id=8648869&amp;value=674.241&amp;id=8648861&amp;value=632.593&amp;id=8648853&amp;value=792.763&amp;id=8649058&amp;value=2951.458&amp;id=8648845&amp;value=955&amp;id=8648837&amp;value=1100&amp;id=10681250&amp;value=955&amp;id=13316905&amp;value=5260&amp;id=19440866&amp;value=1261&amp;id=28828615&amp;value=1116&amp;id=35961617&amp;value=1212&amp;id=44617624&amp;value=4822&amp;id=51587346&amp;value=1266&amp;id=57345731&amp;value=1178&amp;id=62020165&amp;value=1136&amp;" TargetMode="External"/><Relationship Id="rId8349" Type="http://schemas.openxmlformats.org/officeDocument/2006/relationships/hyperlink" Target="https://www.daloopa.com/src/57346361" TargetMode="External"/><Relationship Id="rId8696" Type="http://schemas.openxmlformats.org/officeDocument/2006/relationships/hyperlink" Target="https://www.daloopa.com/src/44810840" TargetMode="External"/><Relationship Id="rId11677" Type="http://schemas.openxmlformats.org/officeDocument/2006/relationships/hyperlink" Target="https://www.daloopa.com/document/8465102" TargetMode="External"/><Relationship Id="rId1736" Type="http://schemas.openxmlformats.org/officeDocument/2006/relationships/hyperlink" Target="https://www.daloopa.com/src/44125316" TargetMode="External"/><Relationship Id="rId14150" Type="http://schemas.openxmlformats.org/officeDocument/2006/relationships/hyperlink" Target="https://www.daloopa.com/src/44071967" TargetMode="External"/><Relationship Id="rId19822" Type="http://schemas.openxmlformats.org/officeDocument/2006/relationships/hyperlink" Target="https://www.daloopa.com/src/91528464" TargetMode="External"/><Relationship Id="rId4959" Type="http://schemas.openxmlformats.org/officeDocument/2006/relationships/hyperlink" Target="https://www.daloopa.com/src/18184602" TargetMode="External"/><Relationship Id="rId17373" Type="http://schemas.openxmlformats.org/officeDocument/2006/relationships/hyperlink" Target="https://www.daloopa.com/src/69114018" TargetMode="External"/><Relationship Id="rId7432" Type="http://schemas.openxmlformats.org/officeDocument/2006/relationships/hyperlink" Target="https://www.daloopa.com/src/28076021" TargetMode="External"/><Relationship Id="rId10413" Type="http://schemas.openxmlformats.org/officeDocument/2006/relationships/hyperlink" Target="https://www.daloopa.com/src/45000060" TargetMode="External"/><Relationship Id="rId10760" Type="http://schemas.openxmlformats.org/officeDocument/2006/relationships/hyperlink" Target="https://www.daloopa.com/src/45000118" TargetMode="External"/><Relationship Id="rId17026" Type="http://schemas.openxmlformats.org/officeDocument/2006/relationships/hyperlink" Target="https://www.daloopa.com/src/65368678" TargetMode="External"/><Relationship Id="rId13983" Type="http://schemas.openxmlformats.org/officeDocument/2006/relationships/hyperlink" Target="https://www.daloopa.com/src/44066138" TargetMode="External"/><Relationship Id="rId1593" Type="http://schemas.openxmlformats.org/officeDocument/2006/relationships/hyperlink" Target="https://www.daloopa.com/src/19436264" TargetMode="External"/><Relationship Id="rId11187" Type="http://schemas.openxmlformats.org/officeDocument/2006/relationships/hyperlink" Target="https://www.daloopa.com/src/50787781" TargetMode="External"/><Relationship Id="rId13636" Type="http://schemas.openxmlformats.org/officeDocument/2006/relationships/hyperlink" Target="https://www.daloopa.com/src/44057867" TargetMode="External"/><Relationship Id="rId20852" Type="http://schemas.openxmlformats.org/officeDocument/2006/relationships/hyperlink" Target="https://www.daloopa.com/src/110480997" TargetMode="External"/><Relationship Id="rId1246" Type="http://schemas.openxmlformats.org/officeDocument/2006/relationships/hyperlink" Target="https://www.daloopa.com/src/19045475" TargetMode="External"/><Relationship Id="rId16859" Type="http://schemas.openxmlformats.org/officeDocument/2006/relationships/hyperlink" Target="https://www.daloopa.com/src/56722588" TargetMode="External"/><Relationship Id="rId20505" Type="http://schemas.openxmlformats.org/officeDocument/2006/relationships/hyperlink" Target="https://www.daloopa.com/src/105190769" TargetMode="External"/><Relationship Id="rId6918" Type="http://schemas.openxmlformats.org/officeDocument/2006/relationships/hyperlink" Target="https://www.daloopa.com/src/798134" TargetMode="External"/><Relationship Id="rId19332" Type="http://schemas.openxmlformats.org/officeDocument/2006/relationships/hyperlink" Target="https://www.daloopa.com/src/86301348" TargetMode="External"/><Relationship Id="rId4469" Type="http://schemas.openxmlformats.org/officeDocument/2006/relationships/hyperlink" Target="https://www.daloopa.com/src/806176" TargetMode="External"/><Relationship Id="rId10270" Type="http://schemas.openxmlformats.org/officeDocument/2006/relationships/hyperlink" Target="https://www.daloopa.com/src/3606414" TargetMode="External"/><Relationship Id="rId13493" Type="http://schemas.openxmlformats.org/officeDocument/2006/relationships/hyperlink" Target="https://www.daloopa.com/src/44057392" TargetMode="External"/><Relationship Id="rId15942" Type="http://schemas.openxmlformats.org/officeDocument/2006/relationships/hyperlink" Target="https://marketplace.daloopa.com/text-fundamental?id=56736712&amp;value=1820&amp;id=56736674&amp;value=1914&amp;id=56736636&amp;value=1996&amp;id=56736597&amp;value=2106&amp;id=56736558&amp;value=7835&amp;id=56736519&amp;value=2204&amp;id=56736481&amp;value=2337&amp;id=56736442&amp;value=2418&amp;id=56736403&amp;value=2540&amp;id=56736364&amp;value=9498&amp;id=56723449&amp;value=2639&amp;id=56723413&amp;value=2713&amp;id=56723375&amp;value=2798&amp;id=56723073&amp;value=2996&amp;id=56722901&amp;value=11146&amp;id=56722829&amp;value=3458&amp;id=56722733&amp;value=3391&amp;id=56722677&amp;value=3468&amp;id=56722612&amp;value=3603&amp;id=56722552&amp;value=13920&amp;id=56722485&amp;value=3750&amp;id=56765471&amp;value=3847&amp;id=61315604&amp;value=3887&amp;" TargetMode="External"/><Relationship Id="rId3552" Type="http://schemas.openxmlformats.org/officeDocument/2006/relationships/hyperlink" Target="https://www.daloopa.com/src/805652" TargetMode="External"/><Relationship Id="rId13146" Type="http://schemas.openxmlformats.org/officeDocument/2006/relationships/hyperlink" Target="https://www.daloopa.com/src/44116850" TargetMode="External"/><Relationship Id="rId20362" Type="http://schemas.openxmlformats.org/officeDocument/2006/relationships/hyperlink" Target="https://www.daloopa.com/src/105788164" TargetMode="External"/><Relationship Id="rId3205" Type="http://schemas.openxmlformats.org/officeDocument/2006/relationships/hyperlink" Target="https://www.daloopa.com/src/28828447" TargetMode="External"/><Relationship Id="rId18818" Type="http://schemas.openxmlformats.org/officeDocument/2006/relationships/hyperlink" Target="https://www.daloopa.com/src/76431587" TargetMode="External"/><Relationship Id="rId20015" Type="http://schemas.openxmlformats.org/officeDocument/2006/relationships/hyperlink" Target="https://www.daloopa.com/src/99978649" TargetMode="External"/><Relationship Id="rId6428" Type="http://schemas.openxmlformats.org/officeDocument/2006/relationships/hyperlink" Target="https://marketplace.daloopa.com/text-fundamental?id=770056&amp;value=72.725&amp;id=770046&amp;value=53.685&amp;id=770039&amp;value=71.07&amp;id=769484&amp;value=62.096&amp;id=769349&amp;value=64.508&amp;id=769215&amp;value=54.858&amp;id=761242&amp;value=53.791&amp;id=760875&amp;value=68.377&amp;id=760645&amp;value=71.67&amp;id=760447&amp;value=56.539&amp;id=760152&amp;value=69.823&amp;id=758582&amp;value=93.307&amp;id=758393&amp;value=71.706&amp;id=758232&amp;value=75.582&amp;id=758091&amp;value=83.444&amp;id=757898&amp;value=88.024&amp;id=757732&amp;value=191.484&amp;id=757563&amp;value=77.905&amp;id=757213&amp;value=90.327&amp;id=757007&amp;value=113.538&amp;id=756836&amp;value=131.09&amp;id=756642&amp;value=117.194&amp;id=756514&amp;value=145.566&amp;id=756369&amp;value=186.258&amp;id=756192&amp;value=145.292&amp;id=755707&amp;value=169.101&amp;id=1501190&amp;value=186.999&amp;id=2750529&amp;value=209.499&amp;id=3606353&amp;value=265&amp;id=6028660&amp;value=289&amp;id=9091371&amp;value=229&amp;id=12598714&amp;value=306&amp;id=19045335&amp;value=254&amp;id=28076015&amp;value=312&amp;id=35361410&amp;value=331&amp;id=41990398&amp;value=312&amp;id=50786834&amp;value=295&amp;id=56765421&amp;value=366&amp;id=61314835&amp;value=316&amp;" TargetMode="External"/><Relationship Id="rId6775" Type="http://schemas.openxmlformats.org/officeDocument/2006/relationships/hyperlink" Target="https://www.daloopa.com/src/797941" TargetMode="External"/><Relationship Id="rId16369" Type="http://schemas.openxmlformats.org/officeDocument/2006/relationships/hyperlink" Target="https://www.daloopa.com/src/56736653" TargetMode="External"/><Relationship Id="rId9998" Type="http://schemas.openxmlformats.org/officeDocument/2006/relationships/hyperlink" Target="https://marketplace.daloopa.com/text-fundamental?id=786093&amp;value=126.8&amp;id=786104&amp;value=0.0&amp;id=44615302&amp;value=126.8&amp;id=786061&amp;value=80.439&amp;id=786040&amp;value=0.0&amp;id=786025&amp;value=0.0&amp;id=44615303&amp;value=80.439&amp;" TargetMode="External"/><Relationship Id="rId12979" Type="http://schemas.openxmlformats.org/officeDocument/2006/relationships/hyperlink" Target="https://www.daloopa.com/src/57345891" TargetMode="External"/><Relationship Id="rId17901" Type="http://schemas.openxmlformats.org/officeDocument/2006/relationships/hyperlink" Target="https://www.daloopa.com/src/84566979" TargetMode="External"/><Relationship Id="rId15452" Type="http://schemas.openxmlformats.org/officeDocument/2006/relationships/hyperlink" Target="https://www.daloopa.com/src/56735894" TargetMode="External"/><Relationship Id="rId5511" Type="http://schemas.openxmlformats.org/officeDocument/2006/relationships/hyperlink" Target="https://www.daloopa.com/src/777101" TargetMode="External"/><Relationship Id="rId15105" Type="http://schemas.openxmlformats.org/officeDocument/2006/relationships/hyperlink" Target="https://www.daloopa.com/src/56720310" TargetMode="External"/><Relationship Id="rId18675" Type="http://schemas.openxmlformats.org/officeDocument/2006/relationships/hyperlink" Target="https://www.daloopa.com/src/75779580" TargetMode="External"/><Relationship Id="rId3062" Type="http://schemas.openxmlformats.org/officeDocument/2006/relationships/hyperlink" Target="https://www.daloopa.com/src/47275341" TargetMode="External"/><Relationship Id="rId8734" Type="http://schemas.openxmlformats.org/officeDocument/2006/relationships/hyperlink" Target="https://www.daloopa.com/src/44809231" TargetMode="External"/><Relationship Id="rId18328" Type="http://schemas.openxmlformats.org/officeDocument/2006/relationships/hyperlink" Target="https://www.daloopa.com/src/70533883" TargetMode="External"/><Relationship Id="rId6285" Type="http://schemas.openxmlformats.org/officeDocument/2006/relationships/hyperlink" Target="https://www.daloopa.com/src/797572" TargetMode="External"/><Relationship Id="rId11715" Type="http://schemas.openxmlformats.org/officeDocument/2006/relationships/hyperlink" Target="https://www.daloopa.com/src/8583124" TargetMode="External"/><Relationship Id="rId14938" Type="http://schemas.openxmlformats.org/officeDocument/2006/relationships/hyperlink" Target="https://www.daloopa.com/src/44092996" TargetMode="External"/><Relationship Id="rId2895" Type="http://schemas.openxmlformats.org/officeDocument/2006/relationships/hyperlink" Target="https://www.daloopa.com/document/23181367" TargetMode="External"/><Relationship Id="rId12489" Type="http://schemas.openxmlformats.org/officeDocument/2006/relationships/hyperlink" Target="https://www.daloopa.com/src/8732104" TargetMode="External"/><Relationship Id="rId17411" Type="http://schemas.openxmlformats.org/officeDocument/2006/relationships/hyperlink" Target="https://www.daloopa.com/src/69114090" TargetMode="External"/><Relationship Id="rId867" Type="http://schemas.openxmlformats.org/officeDocument/2006/relationships/hyperlink" Target="https://www.daloopa.com/src/41991265" TargetMode="External"/><Relationship Id="rId2548" Type="http://schemas.openxmlformats.org/officeDocument/2006/relationships/hyperlink" Target="https://www.daloopa.com/src/44615515" TargetMode="External"/><Relationship Id="rId5021" Type="http://schemas.openxmlformats.org/officeDocument/2006/relationships/hyperlink" Target="https://www.daloopa.com/src/18184605" TargetMode="External"/><Relationship Id="rId8591" Type="http://schemas.openxmlformats.org/officeDocument/2006/relationships/hyperlink" Target="https://www.daloopa.com/src/44812944" TargetMode="External"/><Relationship Id="rId11572" Type="http://schemas.openxmlformats.org/officeDocument/2006/relationships/hyperlink" Target="https://www.daloopa.com/document/8465102" TargetMode="External"/><Relationship Id="rId18185" Type="http://schemas.openxmlformats.org/officeDocument/2006/relationships/hyperlink" Target="https://www.daloopa.com/src/112173051" TargetMode="External"/><Relationship Id="rId1631" Type="http://schemas.openxmlformats.org/officeDocument/2006/relationships/hyperlink" Target="https://www.daloopa.com/src/805423" TargetMode="External"/><Relationship Id="rId8244" Type="http://schemas.openxmlformats.org/officeDocument/2006/relationships/hyperlink" Target="https://www.daloopa.com/src/756444" TargetMode="External"/><Relationship Id="rId11225" Type="http://schemas.openxmlformats.org/officeDocument/2006/relationships/hyperlink" Target="https://www.daloopa.com/src/61315321" TargetMode="External"/><Relationship Id="rId14795" Type="http://schemas.openxmlformats.org/officeDocument/2006/relationships/hyperlink" Target="https://www.daloopa.com/src/57345876" TargetMode="External"/><Relationship Id="rId4854" Type="http://schemas.openxmlformats.org/officeDocument/2006/relationships/hyperlink" Target="https://www.daloopa.com/src/50787131" TargetMode="External"/><Relationship Id="rId14448" Type="http://schemas.openxmlformats.org/officeDocument/2006/relationships/hyperlink" Target="https://www.daloopa.com/src/44093047" TargetMode="External"/><Relationship Id="rId377" Type="http://schemas.openxmlformats.org/officeDocument/2006/relationships/hyperlink" Target="https://marketplace.daloopa.com/text-fundamental?id=41991205&amp;value=0.02&amp;id=56765769&amp;value=0.02&amp;" TargetMode="External"/><Relationship Id="rId2058" Type="http://schemas.openxmlformats.org/officeDocument/2006/relationships/hyperlink" Target="https://www.daloopa.com/src/779548" TargetMode="External"/><Relationship Id="rId4507" Type="http://schemas.openxmlformats.org/officeDocument/2006/relationships/hyperlink" Target="https://www.daloopa.com/src/44801575" TargetMode="External"/><Relationship Id="rId13531" Type="http://schemas.openxmlformats.org/officeDocument/2006/relationships/hyperlink" Target="https://www.daloopa.com/src/44059345" TargetMode="External"/><Relationship Id="rId11082" Type="http://schemas.openxmlformats.org/officeDocument/2006/relationships/hyperlink" Target="https://www.daloopa.com/src/777782" TargetMode="External"/><Relationship Id="rId16754" Type="http://schemas.openxmlformats.org/officeDocument/2006/relationships/hyperlink" Target="https://www.daloopa.com/src/56765502" TargetMode="External"/><Relationship Id="rId20400" Type="http://schemas.openxmlformats.org/officeDocument/2006/relationships/hyperlink" Target="https://www.daloopa.com/src/105190949" TargetMode="External"/><Relationship Id="rId1141" Type="http://schemas.openxmlformats.org/officeDocument/2006/relationships/hyperlink" Target="https://www.daloopa.com/src/44615362" TargetMode="External"/><Relationship Id="rId6813" Type="http://schemas.openxmlformats.org/officeDocument/2006/relationships/hyperlink" Target="https://www.daloopa.com/src/797863" TargetMode="External"/><Relationship Id="rId16407" Type="http://schemas.openxmlformats.org/officeDocument/2006/relationships/hyperlink" Target="https://www.daloopa.com/src/56722630" TargetMode="External"/><Relationship Id="rId4364" Type="http://schemas.openxmlformats.org/officeDocument/2006/relationships/hyperlink" Target="https://www.daloopa.com/src/44802121" TargetMode="External"/><Relationship Id="rId19977" Type="http://schemas.openxmlformats.org/officeDocument/2006/relationships/hyperlink" Target="https://www.daloopa.com/src/99100896" TargetMode="External"/><Relationship Id="rId4017" Type="http://schemas.openxmlformats.org/officeDocument/2006/relationships/hyperlink" Target="https://www.daloopa.com/src/805928" TargetMode="External"/><Relationship Id="rId7587" Type="http://schemas.openxmlformats.org/officeDocument/2006/relationships/hyperlink" Target="https://www.daloopa.com/src/56765432" TargetMode="External"/><Relationship Id="rId10568" Type="http://schemas.openxmlformats.org/officeDocument/2006/relationships/hyperlink" Target="https://www.daloopa.com/src/41990522" TargetMode="External"/><Relationship Id="rId13041" Type="http://schemas.openxmlformats.org/officeDocument/2006/relationships/hyperlink" Target="https://marketplace.daloopa.com/text-fundamental?id=18204825&amp;value=434.7&amp;id=18204773&amp;value=455.5&amp;id=18203475&amp;value=589.6&amp;id=18203077&amp;value=825.6&amp;id=18202929&amp;value=1044.7&amp;id=18202384&amp;value=1309.9&amp;id=18197683&amp;value=1603.2&amp;id=18200365&amp;value=1887&amp;id=44617788&amp;value=2209&amp;" TargetMode="External"/><Relationship Id="rId18713" Type="http://schemas.openxmlformats.org/officeDocument/2006/relationships/hyperlink" Target="https://www.daloopa.com/src/75779685" TargetMode="External"/><Relationship Id="rId3100" Type="http://schemas.openxmlformats.org/officeDocument/2006/relationships/hyperlink" Target="https://www.daloopa.com/src/46341728" TargetMode="External"/><Relationship Id="rId6670" Type="http://schemas.openxmlformats.org/officeDocument/2006/relationships/hyperlink" Target="https://www.daloopa.com/src/6028665" TargetMode="External"/><Relationship Id="rId16264" Type="http://schemas.openxmlformats.org/officeDocument/2006/relationships/hyperlink" Target="https://www.daloopa.com/src/56722913" TargetMode="External"/><Relationship Id="rId6323" Type="http://schemas.openxmlformats.org/officeDocument/2006/relationships/hyperlink" Target="https://www.daloopa.com/src/41991041" TargetMode="External"/><Relationship Id="rId9893" Type="http://schemas.openxmlformats.org/officeDocument/2006/relationships/hyperlink" Target="https://www.daloopa.com/src/785827" TargetMode="External"/><Relationship Id="rId19487" Type="http://schemas.openxmlformats.org/officeDocument/2006/relationships/hyperlink" Target="https://www.daloopa.com/src/86301973" TargetMode="External"/><Relationship Id="rId9546" Type="http://schemas.openxmlformats.org/officeDocument/2006/relationships/hyperlink" Target="https://www.daloopa.com/src/44810625" TargetMode="External"/><Relationship Id="rId12874" Type="http://schemas.openxmlformats.org/officeDocument/2006/relationships/hyperlink" Target="https://www.daloopa.com/src/44106023" TargetMode="External"/><Relationship Id="rId2933" Type="http://schemas.openxmlformats.org/officeDocument/2006/relationships/hyperlink" Target="https://www.daloopa.com/src/57345660" TargetMode="External"/><Relationship Id="rId7097" Type="http://schemas.openxmlformats.org/officeDocument/2006/relationships/hyperlink" Target="https://www.daloopa.com/src/28076097" TargetMode="External"/><Relationship Id="rId10078" Type="http://schemas.openxmlformats.org/officeDocument/2006/relationships/hyperlink" Target="https://www.daloopa.com/src/757351" TargetMode="External"/><Relationship Id="rId12527" Type="http://schemas.openxmlformats.org/officeDocument/2006/relationships/hyperlink" Target="https://www.daloopa.com/src/8731948" TargetMode="External"/><Relationship Id="rId15000" Type="http://schemas.openxmlformats.org/officeDocument/2006/relationships/hyperlink" Target="https://www.daloopa.com/src/44092840" TargetMode="External"/><Relationship Id="rId905" Type="http://schemas.openxmlformats.org/officeDocument/2006/relationships/hyperlink" Target="https://www.daloopa.com/src/56765761" TargetMode="External"/><Relationship Id="rId18570" Type="http://schemas.openxmlformats.org/officeDocument/2006/relationships/hyperlink" Target="https://www.daloopa.com/src/75779731" TargetMode="External"/><Relationship Id="rId5809" Type="http://schemas.openxmlformats.org/officeDocument/2006/relationships/hyperlink" Target="https://www.daloopa.com/src/4298248" TargetMode="External"/><Relationship Id="rId6180" Type="http://schemas.openxmlformats.org/officeDocument/2006/relationships/hyperlink" Target="https://www.daloopa.com/src/797610" TargetMode="External"/><Relationship Id="rId11610" Type="http://schemas.openxmlformats.org/officeDocument/2006/relationships/hyperlink" Target="https://www.daloopa.com/src/44616156" TargetMode="External"/><Relationship Id="rId18223" Type="http://schemas.openxmlformats.org/officeDocument/2006/relationships/hyperlink" Target="https://www.daloopa.com/src/110482342" TargetMode="External"/><Relationship Id="rId14833" Type="http://schemas.openxmlformats.org/officeDocument/2006/relationships/hyperlink" Target="https://www.daloopa.com/src/44091180" TargetMode="External"/><Relationship Id="rId2790" Type="http://schemas.openxmlformats.org/officeDocument/2006/relationships/hyperlink" Target="https://www.daloopa.com/src/775442" TargetMode="External"/><Relationship Id="rId12384" Type="http://schemas.openxmlformats.org/officeDocument/2006/relationships/hyperlink" Target="https://www.daloopa.com/src/8731962" TargetMode="External"/><Relationship Id="rId762" Type="http://schemas.openxmlformats.org/officeDocument/2006/relationships/hyperlink" Target="https://www.daloopa.com/src/61315017" TargetMode="External"/><Relationship Id="rId2443" Type="http://schemas.openxmlformats.org/officeDocument/2006/relationships/hyperlink" Target="https://www.daloopa.com/src/775312" TargetMode="External"/><Relationship Id="rId9056" Type="http://schemas.openxmlformats.org/officeDocument/2006/relationships/hyperlink" Target="https://www.daloopa.com/src/44810096" TargetMode="External"/><Relationship Id="rId12037" Type="http://schemas.openxmlformats.org/officeDocument/2006/relationships/hyperlink" Target="https://www.daloopa.com/src/8731354" TargetMode="External"/><Relationship Id="rId415" Type="http://schemas.openxmlformats.org/officeDocument/2006/relationships/hyperlink" Target="https://www.daloopa.com/src/9091873" TargetMode="External"/><Relationship Id="rId5666" Type="http://schemas.openxmlformats.org/officeDocument/2006/relationships/hyperlink" Target="https://www.daloopa.com/src/777593" TargetMode="External"/><Relationship Id="rId17709" Type="http://schemas.openxmlformats.org/officeDocument/2006/relationships/hyperlink" Target="https://www.daloopa.com/src/86300531" TargetMode="External"/><Relationship Id="rId18080" Type="http://schemas.openxmlformats.org/officeDocument/2006/relationships/hyperlink" Target="https://www.daloopa.com/src/110481625" TargetMode="External"/><Relationship Id="rId5319" Type="http://schemas.openxmlformats.org/officeDocument/2006/relationships/hyperlink" Target="https://www.daloopa.com/src/8649041" TargetMode="External"/><Relationship Id="rId8889" Type="http://schemas.openxmlformats.org/officeDocument/2006/relationships/hyperlink" Target="https://www.daloopa.com/src/46190585" TargetMode="External"/><Relationship Id="rId11120" Type="http://schemas.openxmlformats.org/officeDocument/2006/relationships/hyperlink" Target="https://marketplace.daloopa.com/text-fundamental?id=816757&amp;value=1.31&amp;" TargetMode="External"/><Relationship Id="rId14690" Type="http://schemas.openxmlformats.org/officeDocument/2006/relationships/hyperlink" Target="https://www.daloopa.com/src/44095047" TargetMode="External"/><Relationship Id="rId1929" Type="http://schemas.openxmlformats.org/officeDocument/2006/relationships/hyperlink" Target="https://www.daloopa.com/src/44125317" TargetMode="External"/><Relationship Id="rId14343" Type="http://schemas.openxmlformats.org/officeDocument/2006/relationships/hyperlink" Target="https://www.daloopa.com/src/44095427" TargetMode="External"/><Relationship Id="rId4402" Type="http://schemas.openxmlformats.org/officeDocument/2006/relationships/hyperlink" Target="https://www.daloopa.com/src/12606373" TargetMode="External"/><Relationship Id="rId7972" Type="http://schemas.openxmlformats.org/officeDocument/2006/relationships/hyperlink" Target="https://www.daloopa.com/src/61314906" TargetMode="External"/><Relationship Id="rId17566" Type="http://schemas.openxmlformats.org/officeDocument/2006/relationships/hyperlink" Target="https://www.daloopa.com/src/66404576" TargetMode="External"/><Relationship Id="rId272" Type="http://schemas.openxmlformats.org/officeDocument/2006/relationships/hyperlink" Target="https://www.daloopa.com/src/46163501" TargetMode="External"/><Relationship Id="rId7625" Type="http://schemas.openxmlformats.org/officeDocument/2006/relationships/hyperlink" Target="https://www.daloopa.com/src/755887" TargetMode="External"/><Relationship Id="rId10953" Type="http://schemas.openxmlformats.org/officeDocument/2006/relationships/hyperlink" Target="https://www.daloopa.com/src/1501283" TargetMode="External"/><Relationship Id="rId17219" Type="http://schemas.openxmlformats.org/officeDocument/2006/relationships/hyperlink" Target="https://www.daloopa.com/src/65369490" TargetMode="External"/><Relationship Id="rId5176" Type="http://schemas.openxmlformats.org/officeDocument/2006/relationships/hyperlink" Target="https://www.daloopa.com/src/8648961" TargetMode="External"/><Relationship Id="rId10606" Type="http://schemas.openxmlformats.org/officeDocument/2006/relationships/hyperlink" Target="https://www.daloopa.com/src/756462" TargetMode="External"/><Relationship Id="rId8399" Type="http://schemas.openxmlformats.org/officeDocument/2006/relationships/hyperlink" Target="https://www.daloopa.com/src/57346363" TargetMode="External"/><Relationship Id="rId13829" Type="http://schemas.openxmlformats.org/officeDocument/2006/relationships/hyperlink" Target="https://www.daloopa.com/src/44066621" TargetMode="External"/><Relationship Id="rId1786" Type="http://schemas.openxmlformats.org/officeDocument/2006/relationships/hyperlink" Target="https://www.daloopa.com/src/44124365" TargetMode="External"/><Relationship Id="rId16302" Type="http://schemas.openxmlformats.org/officeDocument/2006/relationships/hyperlink" Target="https://www.daloopa.com/src/56723389" TargetMode="External"/><Relationship Id="rId19872" Type="http://schemas.openxmlformats.org/officeDocument/2006/relationships/hyperlink" Target="https://www.daloopa.com/src/92469349" TargetMode="External"/><Relationship Id="rId1439" Type="http://schemas.openxmlformats.org/officeDocument/2006/relationships/hyperlink" Target="https://www.daloopa.com/document/19372142" TargetMode="External"/><Relationship Id="rId9931" Type="http://schemas.openxmlformats.org/officeDocument/2006/relationships/hyperlink" Target="https://www.daloopa.com/src/785883" TargetMode="External"/><Relationship Id="rId12912" Type="http://schemas.openxmlformats.org/officeDocument/2006/relationships/hyperlink" Target="https://www.daloopa.com/document/23181367" TargetMode="External"/><Relationship Id="rId19525" Type="http://schemas.openxmlformats.org/officeDocument/2006/relationships/hyperlink" Target="https://www.daloopa.com/src/86301870" TargetMode="External"/><Relationship Id="rId7482" Type="http://schemas.openxmlformats.org/officeDocument/2006/relationships/hyperlink" Target="https://www.daloopa.com/src/19045341" TargetMode="External"/><Relationship Id="rId10463" Type="http://schemas.openxmlformats.org/officeDocument/2006/relationships/hyperlink" Target="https://www.daloopa.com/src/41990564" TargetMode="External"/><Relationship Id="rId17076" Type="http://schemas.openxmlformats.org/officeDocument/2006/relationships/hyperlink" Target="https://www.daloopa.com/src/65369463" TargetMode="External"/><Relationship Id="rId7135" Type="http://schemas.openxmlformats.org/officeDocument/2006/relationships/hyperlink" Target="https://www.daloopa.com/src/9091790" TargetMode="External"/><Relationship Id="rId10116" Type="http://schemas.openxmlformats.org/officeDocument/2006/relationships/hyperlink" Target="https://www.daloopa.com/src/761071" TargetMode="External"/><Relationship Id="rId13686" Type="http://schemas.openxmlformats.org/officeDocument/2006/relationships/hyperlink" Target="https://www.daloopa.com/src/44059307" TargetMode="External"/><Relationship Id="rId3745" Type="http://schemas.openxmlformats.org/officeDocument/2006/relationships/hyperlink" Target="https://www.daloopa.com/src/41990828" TargetMode="External"/><Relationship Id="rId13339" Type="http://schemas.openxmlformats.org/officeDocument/2006/relationships/hyperlink" Target="https://www.daloopa.com/src/44120312" TargetMode="External"/><Relationship Id="rId20555" Type="http://schemas.openxmlformats.org/officeDocument/2006/relationships/hyperlink" Target="https://www.daloopa.com/src/105788199" TargetMode="External"/><Relationship Id="rId1296" Type="http://schemas.openxmlformats.org/officeDocument/2006/relationships/hyperlink" Target="https://www.daloopa.com/src/996811" TargetMode="External"/><Relationship Id="rId20208" Type="http://schemas.openxmlformats.org/officeDocument/2006/relationships/hyperlink" Target="https://www.daloopa.com/src/99978715" TargetMode="External"/><Relationship Id="rId6968" Type="http://schemas.openxmlformats.org/officeDocument/2006/relationships/hyperlink" Target="https://www.daloopa.com/src/798212" TargetMode="External"/><Relationship Id="rId19382" Type="http://schemas.openxmlformats.org/officeDocument/2006/relationships/hyperlink" Target="https://www.daloopa.com/src/84565989" TargetMode="External"/><Relationship Id="rId9441" Type="http://schemas.openxmlformats.org/officeDocument/2006/relationships/hyperlink" Target="https://www.daloopa.com/src/44808855" TargetMode="External"/><Relationship Id="rId12422" Type="http://schemas.openxmlformats.org/officeDocument/2006/relationships/hyperlink" Target="https://www.daloopa.com/src/8731931" TargetMode="External"/><Relationship Id="rId15992" Type="http://schemas.openxmlformats.org/officeDocument/2006/relationships/hyperlink" Target="https://marketplace.daloopa.com/text-fundamental?id=56736714&amp;value=703&amp;id=56736676&amp;value=698&amp;id=56736638&amp;value=719&amp;id=56736599&amp;value=721&amp;id=56736560&amp;value=2840&amp;id=56736521&amp;value=695&amp;id=56736483&amp;value=750&amp;id=56736444&amp;value=854&amp;id=56736405&amp;value=970&amp;id=56736366&amp;value=3268&amp;id=56723451&amp;value=937&amp;id=56723415&amp;value=1016&amp;id=56723377&amp;value=1069&amp;id=56723075&amp;value=1215&amp;id=56722903&amp;value=4237&amp;id=56722831&amp;value=1454&amp;id=56722735&amp;value=1406&amp;id=56722679&amp;value=1441&amp;id=56722614&amp;value=1501&amp;id=56722554&amp;value=5802&amp;id=56722487&amp;value=1580&amp;id=56765473&amp;value=1529&amp;id=61315606&amp;value=1484&amp;" TargetMode="External"/><Relationship Id="rId19035" Type="http://schemas.openxmlformats.org/officeDocument/2006/relationships/hyperlink" Target="https://www.daloopa.com/src/80587636" TargetMode="External"/><Relationship Id="rId800" Type="http://schemas.openxmlformats.org/officeDocument/2006/relationships/hyperlink" Target="https://www.daloopa.com/document/23143637" TargetMode="External"/><Relationship Id="rId15645" Type="http://schemas.openxmlformats.org/officeDocument/2006/relationships/hyperlink" Target="https://www.daloopa.com/src/61315471" TargetMode="External"/><Relationship Id="rId5704" Type="http://schemas.openxmlformats.org/officeDocument/2006/relationships/hyperlink" Target="https://www.daloopa.com/src/777565" TargetMode="External"/><Relationship Id="rId13196" Type="http://schemas.openxmlformats.org/officeDocument/2006/relationships/hyperlink" Target="https://www.daloopa.com/src/18209791" TargetMode="External"/><Relationship Id="rId3255" Type="http://schemas.openxmlformats.org/officeDocument/2006/relationships/hyperlink" Target="https://www.daloopa.com/src/28828448" TargetMode="External"/><Relationship Id="rId8927" Type="http://schemas.openxmlformats.org/officeDocument/2006/relationships/hyperlink" Target="https://www.daloopa.com/src/44812526" TargetMode="External"/><Relationship Id="rId18868" Type="http://schemas.openxmlformats.org/officeDocument/2006/relationships/hyperlink" Target="https://www.daloopa.com/src/75779615" TargetMode="External"/><Relationship Id="rId20065" Type="http://schemas.openxmlformats.org/officeDocument/2006/relationships/hyperlink" Target="https://www.daloopa.com/src/99978596" TargetMode="External"/><Relationship Id="rId6478" Type="http://schemas.openxmlformats.org/officeDocument/2006/relationships/hyperlink" Target="https://www.daloopa.com/src/760876" TargetMode="External"/><Relationship Id="rId11908" Type="http://schemas.openxmlformats.org/officeDocument/2006/relationships/hyperlink" Target="https://marketplace.daloopa.com/text-fundamental?id=8731254&amp;value=0.1&amp;id=8731241&amp;value=0.2&amp;id=44616208&amp;value=0.29999999999999993&amp;id=8731261&amp;value=0.6&amp;id=8731234&amp;value=0.1&amp;id=8731227&amp;value=0.4&amp;id=8731220&amp;value=0.2&amp;id=44616209&amp;value=-0.8999999999999999&amp;id=8731268&amp;value=-0.2&amp;id=8731213&amp;value=-2&amp;id=8731206&amp;value=-3.6&amp;id=8731199&amp;value=-3.4&amp;id=44616210&amp;value=-3.3000000000000007&amp;id=8731334&amp;value=-12.3&amp;id=8731192&amp;value=-1.4&amp;id=8731185&amp;value=-1&amp;id=8731178&amp;value=-0.9&amp;id=44616211&amp;value=-0.5&amp;id=8731341&amp;value=-3.8&amp;" TargetMode="External"/><Relationship Id="rId17951" Type="http://schemas.openxmlformats.org/officeDocument/2006/relationships/hyperlink" Target="https://www.daloopa.com/src/84567109" TargetMode="External"/><Relationship Id="rId310" Type="http://schemas.openxmlformats.org/officeDocument/2006/relationships/hyperlink" Target="https://www.daloopa.com/document/22944212" TargetMode="External"/><Relationship Id="rId17604" Type="http://schemas.openxmlformats.org/officeDocument/2006/relationships/hyperlink" Target="https://www.daloopa.com/src/66398898" TargetMode="External"/><Relationship Id="rId5561" Type="http://schemas.openxmlformats.org/officeDocument/2006/relationships/hyperlink" Target="https://www.daloopa.com/src/44616086" TargetMode="External"/><Relationship Id="rId15155" Type="http://schemas.openxmlformats.org/officeDocument/2006/relationships/hyperlink" Target="https://www.daloopa.com/src/56720380" TargetMode="External"/><Relationship Id="rId5214" Type="http://schemas.openxmlformats.org/officeDocument/2006/relationships/hyperlink" Target="https://www.daloopa.com/src/57345727" TargetMode="External"/><Relationship Id="rId8784" Type="http://schemas.openxmlformats.org/officeDocument/2006/relationships/hyperlink" Target="https://www.daloopa.com/src/44809235" TargetMode="External"/><Relationship Id="rId11765" Type="http://schemas.openxmlformats.org/officeDocument/2006/relationships/hyperlink" Target="https://www.daloopa.com/src/8583125" TargetMode="External"/><Relationship Id="rId18378" Type="http://schemas.openxmlformats.org/officeDocument/2006/relationships/hyperlink" Target="https://www.daloopa.com/src/70533917" TargetMode="External"/><Relationship Id="rId1824" Type="http://schemas.openxmlformats.org/officeDocument/2006/relationships/hyperlink" Target="https://www.daloopa.com/src/44115179" TargetMode="External"/><Relationship Id="rId8437" Type="http://schemas.openxmlformats.org/officeDocument/2006/relationships/hyperlink" Target="https://www.daloopa.com/src/44812783" TargetMode="External"/><Relationship Id="rId11418" Type="http://schemas.openxmlformats.org/officeDocument/2006/relationships/hyperlink" Target="https://www.daloopa.com/document/8465102" TargetMode="External"/><Relationship Id="rId14988" Type="http://schemas.openxmlformats.org/officeDocument/2006/relationships/hyperlink" Target="https://www.daloopa.com/src/44094927" TargetMode="External"/><Relationship Id="rId19910" Type="http://schemas.openxmlformats.org/officeDocument/2006/relationships/hyperlink" Target="https://www.daloopa.com/src/91531476" TargetMode="External"/><Relationship Id="rId2598" Type="http://schemas.openxmlformats.org/officeDocument/2006/relationships/hyperlink" Target="https://www.daloopa.com/src/44615524" TargetMode="External"/><Relationship Id="rId17461" Type="http://schemas.openxmlformats.org/officeDocument/2006/relationships/hyperlink" Target="https://www.daloopa.com/src/69114278" TargetMode="External"/><Relationship Id="rId5071" Type="http://schemas.openxmlformats.org/officeDocument/2006/relationships/hyperlink" Target="https://www.daloopa.com/src/18181444" TargetMode="External"/><Relationship Id="rId7520" Type="http://schemas.openxmlformats.org/officeDocument/2006/relationships/hyperlink" Target="https://www.daloopa.com/src/756900" TargetMode="External"/><Relationship Id="rId10501" Type="http://schemas.openxmlformats.org/officeDocument/2006/relationships/hyperlink" Target="https://www.daloopa.com/src/41990527" TargetMode="External"/><Relationship Id="rId17114" Type="http://schemas.openxmlformats.org/officeDocument/2006/relationships/hyperlink" Target="https://www.daloopa.com/src/65368574" TargetMode="External"/><Relationship Id="rId13724" Type="http://schemas.openxmlformats.org/officeDocument/2006/relationships/hyperlink" Target="https://www.daloopa.com/src/44066028" TargetMode="External"/><Relationship Id="rId20940" Type="http://schemas.openxmlformats.org/officeDocument/2006/relationships/hyperlink" Target="https://www.daloopa.com/src/110482301" TargetMode="External"/><Relationship Id="rId1681" Type="http://schemas.openxmlformats.org/officeDocument/2006/relationships/hyperlink" Target="https://www.daloopa.com/src/805424" TargetMode="External"/><Relationship Id="rId8294" Type="http://schemas.openxmlformats.org/officeDocument/2006/relationships/hyperlink" Target="https://www.daloopa.com/src/44812589" TargetMode="External"/><Relationship Id="rId11275" Type="http://schemas.openxmlformats.org/officeDocument/2006/relationships/hyperlink" Target="https://marketplace.daloopa.com/text-fundamental?id=978742&amp;value=54.593&amp;id=978764&amp;value=68.652&amp;id=978779&amp;value=12.394&amp;id=978788&amp;value=7.648&amp;id=978798&amp;value=5.575&amp;id=978842&amp;value=23.026&amp;id=2734282&amp;value=112.232&amp;id=13310288&amp;value=199&amp;id=44617256&amp;value=402&amp;" TargetMode="External"/><Relationship Id="rId1334" Type="http://schemas.openxmlformats.org/officeDocument/2006/relationships/hyperlink" Target="https://www.daloopa.com/src/997006" TargetMode="External"/><Relationship Id="rId14498" Type="http://schemas.openxmlformats.org/officeDocument/2006/relationships/hyperlink" Target="https://www.daloopa.com/src/44618940" TargetMode="External"/><Relationship Id="rId16947" Type="http://schemas.openxmlformats.org/officeDocument/2006/relationships/hyperlink" Target="https://www.daloopa.com/src/65368604" TargetMode="External"/><Relationship Id="rId19420" Type="http://schemas.openxmlformats.org/officeDocument/2006/relationships/hyperlink" Target="https://www.daloopa.com/src/84566022" TargetMode="External"/><Relationship Id="rId40" Type="http://schemas.openxmlformats.org/officeDocument/2006/relationships/hyperlink" Target="https://www.daloopa.com/document/477744" TargetMode="External"/><Relationship Id="rId4557" Type="http://schemas.openxmlformats.org/officeDocument/2006/relationships/hyperlink" Target="https://www.daloopa.com/src/44801576" TargetMode="External"/><Relationship Id="rId7030" Type="http://schemas.openxmlformats.org/officeDocument/2006/relationships/hyperlink" Target="https://www.daloopa.com/src/798374" TargetMode="External"/><Relationship Id="rId10011" Type="http://schemas.openxmlformats.org/officeDocument/2006/relationships/hyperlink" Target="https://www.daloopa.com/src/770781" TargetMode="External"/><Relationship Id="rId13581" Type="http://schemas.openxmlformats.org/officeDocument/2006/relationships/hyperlink" Target="https://www.daloopa.com/src/57345787" TargetMode="External"/><Relationship Id="rId1191" Type="http://schemas.openxmlformats.org/officeDocument/2006/relationships/hyperlink" Target="https://www.daloopa.com/document/23181367" TargetMode="External"/><Relationship Id="rId3640" Type="http://schemas.openxmlformats.org/officeDocument/2006/relationships/hyperlink" Target="https://www.daloopa.com/src/44802425" TargetMode="External"/><Relationship Id="rId13234" Type="http://schemas.openxmlformats.org/officeDocument/2006/relationships/hyperlink" Target="https://marketplace.daloopa.com/text-fundamental?id=18211038&amp;value=14.941&amp;id=18210794&amp;value=83.219&amp;id=18210509&amp;value=241.984&amp;id=18210319&amp;value=169.367&amp;id=18209793&amp;value=393.342&amp;id=18208108&amp;value=670.192&amp;id=18206133&amp;value=248.63&amp;id=18206329&amp;value=420&amp;id=44617860&amp;value=691&amp;" TargetMode="External"/><Relationship Id="rId18906" Type="http://schemas.openxmlformats.org/officeDocument/2006/relationships/hyperlink" Target="https://www.daloopa.com/src/80587733" TargetMode="External"/><Relationship Id="rId20450" Type="http://schemas.openxmlformats.org/officeDocument/2006/relationships/hyperlink" Target="https://www.daloopa.com/src/105190920" TargetMode="External"/><Relationship Id="rId6863" Type="http://schemas.openxmlformats.org/officeDocument/2006/relationships/hyperlink" Target="https://www.daloopa.com/src/797825" TargetMode="External"/><Relationship Id="rId16457" Type="http://schemas.openxmlformats.org/officeDocument/2006/relationships/hyperlink" Target="https://www.daloopa.com/src/56722632" TargetMode="External"/><Relationship Id="rId20103" Type="http://schemas.openxmlformats.org/officeDocument/2006/relationships/hyperlink" Target="https://www.daloopa.com/src/99100876" TargetMode="External"/><Relationship Id="rId6516" Type="http://schemas.openxmlformats.org/officeDocument/2006/relationships/hyperlink" Target="https://www.daloopa.com/src/769354" TargetMode="External"/><Relationship Id="rId4067" Type="http://schemas.openxmlformats.org/officeDocument/2006/relationships/hyperlink" Target="https://www.daloopa.com/src/805929" TargetMode="External"/><Relationship Id="rId9739" Type="http://schemas.openxmlformats.org/officeDocument/2006/relationships/hyperlink" Target="https://www.daloopa.com/src/46190745" TargetMode="External"/><Relationship Id="rId13091" Type="http://schemas.openxmlformats.org/officeDocument/2006/relationships/hyperlink" Target="https://www.daloopa.com/src/18301340" TargetMode="External"/><Relationship Id="rId15540" Type="http://schemas.openxmlformats.org/officeDocument/2006/relationships/hyperlink" Target="https://www.daloopa.com/src/56722078" TargetMode="External"/><Relationship Id="rId3150" Type="http://schemas.openxmlformats.org/officeDocument/2006/relationships/hyperlink" Target="https://www.daloopa.com/src/46339300" TargetMode="External"/><Relationship Id="rId18763" Type="http://schemas.openxmlformats.org/officeDocument/2006/relationships/hyperlink" Target="https://www.daloopa.com/src/75779697" TargetMode="External"/><Relationship Id="rId8822" Type="http://schemas.openxmlformats.org/officeDocument/2006/relationships/hyperlink" Target="https://www.daloopa.com/src/46190573" TargetMode="External"/><Relationship Id="rId11803" Type="http://schemas.openxmlformats.org/officeDocument/2006/relationships/hyperlink" Target="https://www.daloopa.com/src/13361869" TargetMode="External"/><Relationship Id="rId18416" Type="http://schemas.openxmlformats.org/officeDocument/2006/relationships/hyperlink" Target="https://www.daloopa.com/src/70535131" TargetMode="External"/><Relationship Id="rId6373" Type="http://schemas.openxmlformats.org/officeDocument/2006/relationships/hyperlink" Target="https://www.daloopa.com/src/797514" TargetMode="External"/><Relationship Id="rId2983" Type="http://schemas.openxmlformats.org/officeDocument/2006/relationships/hyperlink" Target="https://www.daloopa.com/src/57345661" TargetMode="External"/><Relationship Id="rId6026" Type="http://schemas.openxmlformats.org/officeDocument/2006/relationships/hyperlink" Target="https://www.daloopa.com/src/6028649" TargetMode="External"/><Relationship Id="rId9596" Type="http://schemas.openxmlformats.org/officeDocument/2006/relationships/hyperlink" Target="https://www.daloopa.com/src/44808718" TargetMode="External"/><Relationship Id="rId12577" Type="http://schemas.openxmlformats.org/officeDocument/2006/relationships/hyperlink" Target="https://www.daloopa.com/src/8732211" TargetMode="External"/><Relationship Id="rId955" Type="http://schemas.openxmlformats.org/officeDocument/2006/relationships/hyperlink" Target="https://www.daloopa.com/document/23181367" TargetMode="External"/><Relationship Id="rId2636" Type="http://schemas.openxmlformats.org/officeDocument/2006/relationships/hyperlink" Target="https://www.daloopa.com/src/775509" TargetMode="External"/><Relationship Id="rId9249" Type="http://schemas.openxmlformats.org/officeDocument/2006/relationships/hyperlink" Target="https://www.daloopa.com/src/44808953" TargetMode="External"/><Relationship Id="rId15050" Type="http://schemas.openxmlformats.org/officeDocument/2006/relationships/hyperlink" Target="https://www.daloopa.com/src/44092046" TargetMode="External"/><Relationship Id="rId608" Type="http://schemas.openxmlformats.org/officeDocument/2006/relationships/hyperlink" Target="https://marketplace.daloopa.com/text-fundamental?id=780154&amp;value=0.71&amp;id=779888&amp;value=1.14&amp;id=779861&amp;value=1.2&amp;id=780011&amp;value=1.4&amp;id=1501293&amp;value=1.68&amp;id=2750660&amp;value=1.76&amp;id=3606512&amp;value=2.1&amp;id=6028754&amp;value=1.78&amp;id=9091662&amp;value=4.29&amp;id=12604197&amp;value=2.19&amp;id=19045387&amp;value=2.09&amp;id=28076072&amp;value=2.27&amp;id=35361488&amp;value=2.52&amp;id=41990925&amp;value=2.63&amp;id=50787040&amp;value=2.44&amp;id=56765619&amp;value=2.35&amp;id=61315009&amp;value=2.44&amp;" TargetMode="External"/><Relationship Id="rId18273" Type="http://schemas.openxmlformats.org/officeDocument/2006/relationships/hyperlink" Target="https://www.daloopa.com/src/110482459" TargetMode="External"/><Relationship Id="rId5859" Type="http://schemas.openxmlformats.org/officeDocument/2006/relationships/hyperlink" Target="https://marketplace.daloopa.com/text-fundamental?id=777648&amp;value=67.703&amp;id=777639&amp;value=65.825&amp;id=777617&amp;value=68.505&amp;id=44616138&amp;value=73.601&amp;id=779228&amp;value=275.634&amp;id=777598&amp;value=70.79&amp;id=777569&amp;value=71.742&amp;id=777556&amp;value=71.166&amp;id=44616139&amp;value=74.84099999999998&amp;id=779280&amp;value=288.539&amp;id=777541&amp;value=74.137&amp;id=777528&amp;value=73.947&amp;id=777513&amp;value=75.378&amp;id=44616140&amp;value=70.70600000000002&amp;id=779301&amp;value=294.168&amp;id=777496&amp;value=81.285&amp;id=777481&amp;value=74.078&amp;id=777464&amp;value=74.698&amp;id=44616141&amp;value=77.411&amp;id=779323&amp;value=307.472&amp;id=777451&amp;value=89.101&amp;id=777435&amp;value=103.943&amp;id=777420&amp;value=104.382&amp;id=44616142&amp;value=106.51400000000001&amp;id=779339&amp;value=403.94&amp;id=777404&amp;value=120.592&amp;id=777394&amp;value=130.907&amp;id=777382&amp;value=139.344&amp;id=44616143&amp;value=147.87100000000004&amp;id=779354&amp;value=538.714&amp;id=777353&amp;value=159.221&amp;id=777344&amp;value=179.996&amp;id=3613189&amp;value=166.673&amp;id=44616144&amp;value=179.207&amp;id=2734022&amp;value=685.097&amp;id=4298250&amp;value=193&amp;id=46244123&amp;value=206&amp;id=46243809&amp;value=204&amp;" TargetMode="External"/><Relationship Id="rId8332" Type="http://schemas.openxmlformats.org/officeDocument/2006/relationships/hyperlink" Target="https://www.daloopa.com/src/44811338" TargetMode="External"/><Relationship Id="rId11660" Type="http://schemas.openxmlformats.org/officeDocument/2006/relationships/hyperlink" Target="https://www.daloopa.com/src/44616161" TargetMode="External"/><Relationship Id="rId11313" Type="http://schemas.openxmlformats.org/officeDocument/2006/relationships/hyperlink" Target="https://www.daloopa.com/src/978791" TargetMode="External"/><Relationship Id="rId14883" Type="http://schemas.openxmlformats.org/officeDocument/2006/relationships/hyperlink" Target="https://www.daloopa.com/src/44095053" TargetMode="External"/><Relationship Id="rId4942" Type="http://schemas.openxmlformats.org/officeDocument/2006/relationships/hyperlink" Target="https://www.daloopa.com/src/18187194" TargetMode="External"/><Relationship Id="rId14536" Type="http://schemas.openxmlformats.org/officeDocument/2006/relationships/hyperlink" Target="https://www.daloopa.com/src/44091383" TargetMode="External"/><Relationship Id="rId2493" Type="http://schemas.openxmlformats.org/officeDocument/2006/relationships/hyperlink" Target="https://www.daloopa.com/src/775340" TargetMode="External"/><Relationship Id="rId12087" Type="http://schemas.openxmlformats.org/officeDocument/2006/relationships/hyperlink" Target="https://www.daloopa.com/src/8731791" TargetMode="External"/><Relationship Id="rId17759" Type="http://schemas.openxmlformats.org/officeDocument/2006/relationships/hyperlink" Target="https://www.daloopa.com/src/84565938" TargetMode="External"/><Relationship Id="rId465" Type="http://schemas.openxmlformats.org/officeDocument/2006/relationships/hyperlink" Target="https://www.daloopa.com/src/61315152" TargetMode="External"/><Relationship Id="rId2146" Type="http://schemas.openxmlformats.org/officeDocument/2006/relationships/hyperlink" Target="https://www.daloopa.com/src/779517" TargetMode="External"/><Relationship Id="rId7818" Type="http://schemas.openxmlformats.org/officeDocument/2006/relationships/hyperlink" Target="https://www.daloopa.com/src/50786848" TargetMode="External"/><Relationship Id="rId118" Type="http://schemas.openxmlformats.org/officeDocument/2006/relationships/hyperlink" Target="https://www.daloopa.com/document/10223974" TargetMode="External"/><Relationship Id="rId5369" Type="http://schemas.openxmlformats.org/officeDocument/2006/relationships/hyperlink" Target="https://www.daloopa.com/src/8649008" TargetMode="External"/><Relationship Id="rId11170" Type="http://schemas.openxmlformats.org/officeDocument/2006/relationships/hyperlink" Target="https://www.daloopa.com/src/56765802" TargetMode="External"/><Relationship Id="rId16842" Type="http://schemas.openxmlformats.org/officeDocument/2006/relationships/hyperlink" Target="https://www.daloopa.com/src/56736516" TargetMode="External"/><Relationship Id="rId1979" Type="http://schemas.openxmlformats.org/officeDocument/2006/relationships/hyperlink" Target="https://www.daloopa.com/src/44125063" TargetMode="External"/><Relationship Id="rId6901" Type="http://schemas.openxmlformats.org/officeDocument/2006/relationships/hyperlink" Target="https://www.daloopa.com/src/12605528" TargetMode="External"/><Relationship Id="rId14393" Type="http://schemas.openxmlformats.org/officeDocument/2006/relationships/hyperlink" Target="https://www.daloopa.com/src/44095151" TargetMode="External"/><Relationship Id="rId4452" Type="http://schemas.openxmlformats.org/officeDocument/2006/relationships/hyperlink" Target="https://www.daloopa.com/src/12606374" TargetMode="External"/><Relationship Id="rId14046" Type="http://schemas.openxmlformats.org/officeDocument/2006/relationships/hyperlink" Target="https://www.daloopa.com/src/44067219" TargetMode="External"/><Relationship Id="rId19718" Type="http://schemas.openxmlformats.org/officeDocument/2006/relationships/hyperlink" Target="https://www.daloopa.com/src/92469253" TargetMode="External"/><Relationship Id="rId4105" Type="http://schemas.openxmlformats.org/officeDocument/2006/relationships/hyperlink" Target="https://www.daloopa.com/src/806108" TargetMode="External"/><Relationship Id="rId7675" Type="http://schemas.openxmlformats.org/officeDocument/2006/relationships/hyperlink" Target="https://www.daloopa.com/src/755888" TargetMode="External"/><Relationship Id="rId10656" Type="http://schemas.openxmlformats.org/officeDocument/2006/relationships/hyperlink" Target="https://www.daloopa.com/src/756463" TargetMode="External"/><Relationship Id="rId17269" Type="http://schemas.openxmlformats.org/officeDocument/2006/relationships/hyperlink" Target="https://www.daloopa.com/src/66404679" TargetMode="External"/><Relationship Id="rId7328" Type="http://schemas.openxmlformats.org/officeDocument/2006/relationships/hyperlink" Target="https://www.daloopa.com/src/770322" TargetMode="External"/><Relationship Id="rId10309" Type="http://schemas.openxmlformats.org/officeDocument/2006/relationships/hyperlink" Target="https://www.daloopa.com/src/757636" TargetMode="External"/><Relationship Id="rId13879" Type="http://schemas.openxmlformats.org/officeDocument/2006/relationships/hyperlink" Target="https://www.daloopa.com/src/44066473" TargetMode="External"/><Relationship Id="rId16352" Type="http://schemas.openxmlformats.org/officeDocument/2006/relationships/hyperlink" Target="https://www.daloopa.com/src/56723391" TargetMode="External"/><Relationship Id="rId18801" Type="http://schemas.openxmlformats.org/officeDocument/2006/relationships/hyperlink" Target="https://www.daloopa.com/src/76431547" TargetMode="External"/><Relationship Id="rId1489" Type="http://schemas.openxmlformats.org/officeDocument/2006/relationships/hyperlink" Target="https://www.daloopa.com/src/18255140" TargetMode="External"/><Relationship Id="rId3938" Type="http://schemas.openxmlformats.org/officeDocument/2006/relationships/hyperlink" Target="https://www.daloopa.com/src/61315113" TargetMode="External"/><Relationship Id="rId6411" Type="http://schemas.openxmlformats.org/officeDocument/2006/relationships/hyperlink" Target="https://www.daloopa.com/src/797683" TargetMode="External"/><Relationship Id="rId16005" Type="http://schemas.openxmlformats.org/officeDocument/2006/relationships/hyperlink" Target="https://www.daloopa.com/src/56723075" TargetMode="External"/><Relationship Id="rId20748" Type="http://schemas.openxmlformats.org/officeDocument/2006/relationships/hyperlink" Target="https://www.daloopa.com/src/110481603" TargetMode="External"/><Relationship Id="rId9981" Type="http://schemas.openxmlformats.org/officeDocument/2006/relationships/hyperlink" Target="https://www.daloopa.com/src/786047" TargetMode="External"/><Relationship Id="rId12962" Type="http://schemas.openxmlformats.org/officeDocument/2006/relationships/hyperlink" Target="https://www.daloopa.com/src/44105789" TargetMode="External"/><Relationship Id="rId19575" Type="http://schemas.openxmlformats.org/officeDocument/2006/relationships/hyperlink" Target="https://www.daloopa.com/src/84567055" TargetMode="External"/><Relationship Id="rId7185" Type="http://schemas.openxmlformats.org/officeDocument/2006/relationships/hyperlink" Target="https://marketplace.daloopa.com/text-fundamental?id=798695&amp;value=10165.711&amp;id=798709&amp;value=10280.369&amp;id=798710&amp;value=10234.156&amp;id=798723&amp;value=10380.298&amp;id=798736&amp;value=10245.882&amp;id=798749&amp;value=10372.199&amp;id=798750&amp;value=10493.68&amp;id=798774&amp;value=10786.136&amp;id=798775&amp;value=11008.422&amp;id=798776&amp;value=11165.383&amp;id=798777&amp;value=11508.395&amp;id=798778&amp;value=11726.472&amp;id=798779&amp;value=11896.682&amp;id=798782&amp;value=12216.783&amp;id=798783&amp;value=12367.441&amp;id=798642&amp;value=12707.114&amp;id=798629&amp;value=13044.783&amp;id=798628&amp;value=13364.9&amp;id=798615&amp;value=13906.815&amp;id=798614&amp;value=14535.556&amp;id=798589&amp;value=14973.485&amp;id=798588&amp;value=15163.404&amp;id=798575&amp;value=15395.62&amp;id=798574&amp;value=18768.682&amp;id=798561&amp;value=19467.989&amp;id=798548&amp;value=19665.909&amp;id=1501309&amp;value=20054.88&amp;id=2750738&amp;value=20762.4&amp;id=3606648&amp;value=21214&amp;id=6028817&amp;value=21603&amp;id=9091799&amp;value=22414&amp;id=12605664&amp;value=24284&amp;id=19045429&amp;value=24985&amp;id=28076102&amp;value=25582&amp;id=35361527&amp;value=26144&amp;id=41990928&amp;value=27241&amp;id=50787108&amp;value=25976&amp;id=56765652&amp;value=26326&amp;id=61315076&amp;value=26744&amp;" TargetMode="External"/><Relationship Id="rId9634" Type="http://schemas.openxmlformats.org/officeDocument/2006/relationships/hyperlink" Target="https://www.daloopa.com/src/62020288" TargetMode="External"/><Relationship Id="rId12615" Type="http://schemas.openxmlformats.org/officeDocument/2006/relationships/hyperlink" Target="https://www.daloopa.com/src/8732186" TargetMode="External"/><Relationship Id="rId19228" Type="http://schemas.openxmlformats.org/officeDocument/2006/relationships/hyperlink" Target="https://www.daloopa.com/src/80588031" TargetMode="External"/><Relationship Id="rId10166" Type="http://schemas.openxmlformats.org/officeDocument/2006/relationships/hyperlink" Target="https://www.daloopa.com/src/19045360" TargetMode="External"/><Relationship Id="rId15838" Type="http://schemas.openxmlformats.org/officeDocument/2006/relationships/hyperlink" Target="https://www.daloopa.com/src/56722205" TargetMode="External"/><Relationship Id="rId3795" Type="http://schemas.openxmlformats.org/officeDocument/2006/relationships/hyperlink" Target="https://www.daloopa.com/src/41990799" TargetMode="External"/><Relationship Id="rId13389" Type="http://schemas.openxmlformats.org/officeDocument/2006/relationships/hyperlink" Target="https://www.daloopa.com/document/23285" TargetMode="External"/><Relationship Id="rId18311" Type="http://schemas.openxmlformats.org/officeDocument/2006/relationships/hyperlink" Target="https://www.daloopa.com/src/110482587" TargetMode="External"/><Relationship Id="rId3448" Type="http://schemas.openxmlformats.org/officeDocument/2006/relationships/hyperlink" Target="https://www.daloopa.com/src/979891" TargetMode="External"/><Relationship Id="rId20258" Type="http://schemas.openxmlformats.org/officeDocument/2006/relationships/hyperlink" Target="https://www.daloopa.com/src/99100986" TargetMode="External"/><Relationship Id="rId9491" Type="http://schemas.openxmlformats.org/officeDocument/2006/relationships/hyperlink" Target="https://www.daloopa.com/src/44809384" TargetMode="External"/><Relationship Id="rId14921" Type="http://schemas.openxmlformats.org/officeDocument/2006/relationships/hyperlink" Target="https://www.daloopa.com/document/8465102" TargetMode="External"/><Relationship Id="rId19085" Type="http://schemas.openxmlformats.org/officeDocument/2006/relationships/hyperlink" Target="https://www.daloopa.com/src/81128177" TargetMode="External"/><Relationship Id="rId9144" Type="http://schemas.openxmlformats.org/officeDocument/2006/relationships/hyperlink" Target="https://www.daloopa.com/src/46190635" TargetMode="External"/><Relationship Id="rId12472" Type="http://schemas.openxmlformats.org/officeDocument/2006/relationships/hyperlink" Target="https://www.daloopa.com/src/8732135" TargetMode="External"/><Relationship Id="rId850" Type="http://schemas.openxmlformats.org/officeDocument/2006/relationships/hyperlink" Target="https://marketplace.daloopa.com/text-fundamental?id=793436&amp;value=0.01&amp;" TargetMode="External"/><Relationship Id="rId2531" Type="http://schemas.openxmlformats.org/officeDocument/2006/relationships/hyperlink" Target="https://www.daloopa.com/src/775254" TargetMode="External"/><Relationship Id="rId12125" Type="http://schemas.openxmlformats.org/officeDocument/2006/relationships/hyperlink" Target="https://www.daloopa.com/src/8731726" TargetMode="External"/><Relationship Id="rId15695" Type="http://schemas.openxmlformats.org/officeDocument/2006/relationships/hyperlink" Target="https://www.daloopa.com/src/61315473" TargetMode="External"/><Relationship Id="rId503" Type="http://schemas.openxmlformats.org/officeDocument/2006/relationships/hyperlink" Target="https://www.daloopa.com/src/61315155" TargetMode="External"/><Relationship Id="rId5754" Type="http://schemas.openxmlformats.org/officeDocument/2006/relationships/hyperlink" Target="https://www.daloopa.com/src/777478" TargetMode="External"/><Relationship Id="rId15348" Type="http://schemas.openxmlformats.org/officeDocument/2006/relationships/hyperlink" Target="https://www.daloopa.com/src/61315440" TargetMode="External"/><Relationship Id="rId5407" Type="http://schemas.openxmlformats.org/officeDocument/2006/relationships/hyperlink" Target="https://marketplace.daloopa.com/text-fundamental?id=8648868&amp;value=0.078&amp;id=8648860&amp;value=0.146&amp;id=8649065&amp;value=0.175&amp;id=8648852&amp;value=1.1&amp;id=8648844&amp;value=0.6&amp;id=13316902&amp;value=0.5&amp;id=28828612&amp;value=0.2&amp;id=35961621&amp;value=0.1&amp;id=44617620&amp;value=0.2&amp;id=51587351&amp;value=0.9&amp;id=57345728&amp;value=4.7&amp;id=62020164&amp;value=5&amp;" TargetMode="External"/><Relationship Id="rId8977" Type="http://schemas.openxmlformats.org/officeDocument/2006/relationships/hyperlink" Target="https://www.daloopa.com/src/44812527" TargetMode="External"/><Relationship Id="rId11958" Type="http://schemas.openxmlformats.org/officeDocument/2006/relationships/hyperlink" Target="https://www.daloopa.com/src/8731229" TargetMode="External"/><Relationship Id="rId14431" Type="http://schemas.openxmlformats.org/officeDocument/2006/relationships/hyperlink" Target="https://www.daloopa.com/src/62020228" TargetMode="External"/><Relationship Id="rId360" Type="http://schemas.openxmlformats.org/officeDocument/2006/relationships/hyperlink" Target="https://www.daloopa.com/src/56765766" TargetMode="External"/><Relationship Id="rId2041" Type="http://schemas.openxmlformats.org/officeDocument/2006/relationships/hyperlink" Target="https://www.daloopa.com/document/23181367" TargetMode="External"/><Relationship Id="rId17654" Type="http://schemas.openxmlformats.org/officeDocument/2006/relationships/hyperlink" Target="https://www.daloopa.com/src/77415425" TargetMode="External"/><Relationship Id="rId5264" Type="http://schemas.openxmlformats.org/officeDocument/2006/relationships/hyperlink" Target="https://www.daloopa.com/src/8648935" TargetMode="External"/><Relationship Id="rId7713" Type="http://schemas.openxmlformats.org/officeDocument/2006/relationships/hyperlink" Target="https://www.daloopa.com/src/758273" TargetMode="External"/><Relationship Id="rId17307" Type="http://schemas.openxmlformats.org/officeDocument/2006/relationships/hyperlink" Target="https://www.daloopa.com/src/66398781" TargetMode="External"/><Relationship Id="rId13917" Type="http://schemas.openxmlformats.org/officeDocument/2006/relationships/hyperlink" Target="https://www.daloopa.com/document/22727591" TargetMode="External"/><Relationship Id="rId1874" Type="http://schemas.openxmlformats.org/officeDocument/2006/relationships/hyperlink" Target="https://www.daloopa.com/src/44115158" TargetMode="External"/><Relationship Id="rId8487" Type="http://schemas.openxmlformats.org/officeDocument/2006/relationships/hyperlink" Target="https://marketplace.daloopa.com/text-fundamental?id=44808562&amp;value=-0.418&amp;id=44808891&amp;value=4.312&amp;id=44809179&amp;value=2.825&amp;id=44812781&amp;value=-1.0540000000000003&amp;id=46190517&amp;value=5.665&amp;id=44809227&amp;value=0.975&amp;id=44809400&amp;value=-0.352&amp;id=44809587&amp;value=-0.576&amp;id=44812875&amp;value=-0.121&amp;id=46190518&amp;value=-0.074&amp;id=44810028&amp;value=-9.687&amp;id=44810071&amp;value=-0.2759999999999998&amp;id=44810299&amp;value=1.4149999999999991&amp;id=44812938&amp;value=-0.6620000000000008&amp;id=46190519&amp;value=-9.21&amp;id=44810487&amp;value=2.047&amp;id=44810605&amp;value=3.3399999999999994&amp;id=44810717&amp;value=-1.4709999999999996&amp;id=44813029&amp;value=-0.7709999999999999&amp;id=46190520&amp;value=3.145&amp;id=44810836&amp;value=-1.021&amp;id=44811040&amp;value=-1.5790000000000002&amp;id=44811148&amp;value=-0.6429999999999998&amp;id=44813196&amp;value=-2.251&amp;id=46190521&amp;value=-5.494&amp;id=44811339&amp;value=-0.929&amp;id=44811510&amp;value=-0.573&amp;id=44811645&amp;value=-1.6130000000000002&amp;id=44813378&amp;value=3.9080000000000004&amp;id=46190522&amp;value=0.793&amp;id=44811816&amp;value=-41.678&amp;id=44811873&amp;value=1.6999999999999957&amp;id=44812092&amp;value=-3.4780000000000015&amp;id=44813436&amp;value=-4.169999999999995&amp;id=46190523&amp;value=-47.626&amp;id=44812387&amp;value=6&amp;id=44812448&amp;value=-1&amp;id=44812530&amp;value=-9&amp;id=44813512&amp;value=-7&amp;id=46190524&amp;value=-11&amp;id=63963896&amp;value=0&amp;id=44812634&amp;value=-7&amp;id=44812724&amp;value=-4&amp;id=44813652&amp;value=7&amp;id=46190525&amp;value=-4&amp;id=51587561&amp;value=17&amp;id=57346353&amp;value=10&amp;id=62020266&amp;value=6&amp;" TargetMode="External"/><Relationship Id="rId11468" Type="http://schemas.openxmlformats.org/officeDocument/2006/relationships/hyperlink" Target="https://marketplace.daloopa.com/text-fundamental?id=805004&amp;value=370109&amp;id=804995&amp;value=400716&amp;id=1501339&amp;value=518555&amp;id=2734186&amp;value=584448&amp;" TargetMode="External"/><Relationship Id="rId1527" Type="http://schemas.openxmlformats.org/officeDocument/2006/relationships/hyperlink" Target="https://www.daloopa.com/src/805438" TargetMode="External"/><Relationship Id="rId19960" Type="http://schemas.openxmlformats.org/officeDocument/2006/relationships/hyperlink" Target="https://www.daloopa.com/src/99100890" TargetMode="External"/><Relationship Id="rId4000" Type="http://schemas.openxmlformats.org/officeDocument/2006/relationships/hyperlink" Target="https://www.daloopa.com/src/806181" TargetMode="External"/><Relationship Id="rId7570" Type="http://schemas.openxmlformats.org/officeDocument/2006/relationships/hyperlink" Target="https://www.daloopa.com/src/756901" TargetMode="External"/><Relationship Id="rId17164" Type="http://schemas.openxmlformats.org/officeDocument/2006/relationships/hyperlink" Target="https://www.daloopa.com/src/65369384" TargetMode="External"/><Relationship Id="rId19613" Type="http://schemas.openxmlformats.org/officeDocument/2006/relationships/hyperlink" Target="https://www.daloopa.com/src/84566356" TargetMode="External"/><Relationship Id="rId7223" Type="http://schemas.openxmlformats.org/officeDocument/2006/relationships/hyperlink" Target="https://www.daloopa.com/src/50787108" TargetMode="External"/><Relationship Id="rId10551" Type="http://schemas.openxmlformats.org/officeDocument/2006/relationships/hyperlink" Target="https://www.daloopa.com/src/774271" TargetMode="External"/><Relationship Id="rId10204" Type="http://schemas.openxmlformats.org/officeDocument/2006/relationships/hyperlink" Target="https://www.daloopa.com/src/758456" TargetMode="External"/><Relationship Id="rId13774" Type="http://schemas.openxmlformats.org/officeDocument/2006/relationships/hyperlink" Target="https://www.daloopa.com/src/44067694" TargetMode="External"/><Relationship Id="rId20990" Type="http://schemas.openxmlformats.org/officeDocument/2006/relationships/hyperlink" Target="https://www.daloopa.com/src/112173356" TargetMode="External"/><Relationship Id="rId3833" Type="http://schemas.openxmlformats.org/officeDocument/2006/relationships/hyperlink" Target="https://www.daloopa.com/src/41990797" TargetMode="External"/><Relationship Id="rId13427" Type="http://schemas.openxmlformats.org/officeDocument/2006/relationships/hyperlink" Target="https://www.daloopa.com/src/44058678" TargetMode="External"/><Relationship Id="rId16997" Type="http://schemas.openxmlformats.org/officeDocument/2006/relationships/hyperlink" Target="https://www.daloopa.com/src/65368736" TargetMode="External"/><Relationship Id="rId20643" Type="http://schemas.openxmlformats.org/officeDocument/2006/relationships/hyperlink" Target="https://www.daloopa.com/src/105190773" TargetMode="External"/><Relationship Id="rId1384" Type="http://schemas.openxmlformats.org/officeDocument/2006/relationships/hyperlink" Target="https://www.daloopa.com/src/46164755" TargetMode="External"/><Relationship Id="rId19470" Type="http://schemas.openxmlformats.org/officeDocument/2006/relationships/hyperlink" Target="https://www.daloopa.com/src/84566354" TargetMode="External"/><Relationship Id="rId90" Type="http://schemas.openxmlformats.org/officeDocument/2006/relationships/hyperlink" Target="https://www.daloopa.com/document/10223969" TargetMode="External"/><Relationship Id="rId1037" Type="http://schemas.openxmlformats.org/officeDocument/2006/relationships/hyperlink" Target="https://www.daloopa.com/document/23143637" TargetMode="External"/><Relationship Id="rId6709" Type="http://schemas.openxmlformats.org/officeDocument/2006/relationships/hyperlink" Target="https://www.daloopa.com/src/2750535" TargetMode="External"/><Relationship Id="rId19123" Type="http://schemas.openxmlformats.org/officeDocument/2006/relationships/hyperlink" Target="https://www.daloopa.com/src/80587806" TargetMode="External"/><Relationship Id="rId7080" Type="http://schemas.openxmlformats.org/officeDocument/2006/relationships/hyperlink" Target="https://www.daloopa.com/src/798215" TargetMode="External"/><Relationship Id="rId10061" Type="http://schemas.openxmlformats.org/officeDocument/2006/relationships/hyperlink" Target="https://www.daloopa.com/src/770782" TargetMode="External"/><Relationship Id="rId12510" Type="http://schemas.openxmlformats.org/officeDocument/2006/relationships/hyperlink" Target="https://www.daloopa.com/src/8732166" TargetMode="External"/><Relationship Id="rId3690" Type="http://schemas.openxmlformats.org/officeDocument/2006/relationships/hyperlink" Target="https://www.daloopa.com/src/44801764" TargetMode="External"/><Relationship Id="rId15733" Type="http://schemas.openxmlformats.org/officeDocument/2006/relationships/hyperlink" Target="https://www.daloopa.com/src/56735774" TargetMode="External"/><Relationship Id="rId3343" Type="http://schemas.openxmlformats.org/officeDocument/2006/relationships/hyperlink" Target="https://www.daloopa.com/src/805284" TargetMode="External"/><Relationship Id="rId13284" Type="http://schemas.openxmlformats.org/officeDocument/2006/relationships/hyperlink" Target="https://www.daloopa.com/src/18209795" TargetMode="External"/><Relationship Id="rId18956" Type="http://schemas.openxmlformats.org/officeDocument/2006/relationships/hyperlink" Target="https://www.daloopa.com/src/81128261" TargetMode="External"/><Relationship Id="rId18609" Type="http://schemas.openxmlformats.org/officeDocument/2006/relationships/hyperlink" Target="https://www.daloopa.com/src/76429719" TargetMode="External"/><Relationship Id="rId20153" Type="http://schemas.openxmlformats.org/officeDocument/2006/relationships/hyperlink" Target="https://www.daloopa.com/src/99978668" TargetMode="External"/><Relationship Id="rId6566" Type="http://schemas.openxmlformats.org/officeDocument/2006/relationships/hyperlink" Target="https://www.daloopa.com/src/758234" TargetMode="External"/><Relationship Id="rId6219" Type="http://schemas.openxmlformats.org/officeDocument/2006/relationships/hyperlink" Target="https://www.daloopa.com/src/3606349" TargetMode="External"/><Relationship Id="rId9789" Type="http://schemas.openxmlformats.org/officeDocument/2006/relationships/hyperlink" Target="https://www.daloopa.com/src/46190754" TargetMode="External"/><Relationship Id="rId12020" Type="http://schemas.openxmlformats.org/officeDocument/2006/relationships/hyperlink" Target="https://www.daloopa.com/src/8731159" TargetMode="External"/><Relationship Id="rId15590" Type="http://schemas.openxmlformats.org/officeDocument/2006/relationships/hyperlink" Target="https://www.daloopa.com/src/56722080" TargetMode="External"/><Relationship Id="rId2829" Type="http://schemas.openxmlformats.org/officeDocument/2006/relationships/hyperlink" Target="https://www.daloopa.com/src/51587221" TargetMode="External"/><Relationship Id="rId15243" Type="http://schemas.openxmlformats.org/officeDocument/2006/relationships/hyperlink" Target="https://www.daloopa.com/document/23143762" TargetMode="External"/><Relationship Id="rId5302" Type="http://schemas.openxmlformats.org/officeDocument/2006/relationships/hyperlink" Target="https://www.daloopa.com/src/8648887" TargetMode="External"/><Relationship Id="rId8872" Type="http://schemas.openxmlformats.org/officeDocument/2006/relationships/hyperlink" Target="https://www.daloopa.com/src/44811869" TargetMode="External"/><Relationship Id="rId11853" Type="http://schemas.openxmlformats.org/officeDocument/2006/relationships/hyperlink" Target="https://www.daloopa.com/src/8731339" TargetMode="External"/><Relationship Id="rId18466" Type="http://schemas.openxmlformats.org/officeDocument/2006/relationships/hyperlink" Target="https://www.daloopa.com/src/70536390" TargetMode="External"/><Relationship Id="rId1912" Type="http://schemas.openxmlformats.org/officeDocument/2006/relationships/hyperlink" Target="https://www.daloopa.com/src/44124479" TargetMode="External"/><Relationship Id="rId6076" Type="http://schemas.openxmlformats.org/officeDocument/2006/relationships/hyperlink" Target="https://www.daloopa.com/src/61314777" TargetMode="External"/><Relationship Id="rId8525" Type="http://schemas.openxmlformats.org/officeDocument/2006/relationships/hyperlink" Target="https://www.daloopa.com/src/51587561" TargetMode="External"/><Relationship Id="rId11506" Type="http://schemas.openxmlformats.org/officeDocument/2006/relationships/hyperlink" Target="https://www.daloopa.com/src/805010" TargetMode="External"/><Relationship Id="rId18119" Type="http://schemas.openxmlformats.org/officeDocument/2006/relationships/hyperlink" Target="https://www.daloopa.com/src/112173288" TargetMode="External"/><Relationship Id="rId14729" Type="http://schemas.openxmlformats.org/officeDocument/2006/relationships/hyperlink" Target="https://www.daloopa.com/src/44095166" TargetMode="External"/><Relationship Id="rId2686" Type="http://schemas.openxmlformats.org/officeDocument/2006/relationships/hyperlink" Target="https://www.daloopa.com/src/2733919" TargetMode="External"/><Relationship Id="rId9299" Type="http://schemas.openxmlformats.org/officeDocument/2006/relationships/hyperlink" Target="https://www.daloopa.com/src/44808954" TargetMode="External"/><Relationship Id="rId17202" Type="http://schemas.openxmlformats.org/officeDocument/2006/relationships/hyperlink" Target="https://www.daloopa.com/src/65369454" TargetMode="External"/><Relationship Id="rId658" Type="http://schemas.openxmlformats.org/officeDocument/2006/relationships/hyperlink" Target="https://www.daloopa.com/src/19045389" TargetMode="External"/><Relationship Id="rId2339" Type="http://schemas.openxmlformats.org/officeDocument/2006/relationships/hyperlink" Target="https://www.daloopa.com/src/778742" TargetMode="External"/><Relationship Id="rId8382" Type="http://schemas.openxmlformats.org/officeDocument/2006/relationships/hyperlink" Target="https://www.daloopa.com/src/44811350" TargetMode="External"/><Relationship Id="rId13812" Type="http://schemas.openxmlformats.org/officeDocument/2006/relationships/hyperlink" Target="https://www.daloopa.com/src/44067754" TargetMode="External"/><Relationship Id="rId1422" Type="http://schemas.openxmlformats.org/officeDocument/2006/relationships/hyperlink" Target="https://www.daloopa.com/src/19168280" TargetMode="External"/><Relationship Id="rId8035" Type="http://schemas.openxmlformats.org/officeDocument/2006/relationships/hyperlink" Target="https://www.daloopa.com/src/769399" TargetMode="External"/><Relationship Id="rId11016" Type="http://schemas.openxmlformats.org/officeDocument/2006/relationships/hyperlink" Target="https://www.daloopa.com/src/12601965" TargetMode="External"/><Relationship Id="rId11363" Type="http://schemas.openxmlformats.org/officeDocument/2006/relationships/hyperlink" Target="https://www.daloopa.com/src/804950" TargetMode="External"/><Relationship Id="rId4992" Type="http://schemas.openxmlformats.org/officeDocument/2006/relationships/hyperlink" Target="https://www.daloopa.com/src/18184604" TargetMode="External"/><Relationship Id="rId14586" Type="http://schemas.openxmlformats.org/officeDocument/2006/relationships/hyperlink" Target="https://www.daloopa.com/src/44095160" TargetMode="External"/><Relationship Id="rId2196" Type="http://schemas.openxmlformats.org/officeDocument/2006/relationships/hyperlink" Target="https://www.daloopa.com/document/23181367" TargetMode="External"/><Relationship Id="rId4645" Type="http://schemas.openxmlformats.org/officeDocument/2006/relationships/hyperlink" Target="https://www.daloopa.com/src/2750777" TargetMode="External"/><Relationship Id="rId14239" Type="http://schemas.openxmlformats.org/officeDocument/2006/relationships/hyperlink" Target="https://www.daloopa.com/src/44091480" TargetMode="External"/><Relationship Id="rId168" Type="http://schemas.openxmlformats.org/officeDocument/2006/relationships/hyperlink" Target="https://www.daloopa.com/document/22944212" TargetMode="External"/><Relationship Id="rId7868" Type="http://schemas.openxmlformats.org/officeDocument/2006/relationships/hyperlink" Target="https://www.daloopa.com/src/50786853" TargetMode="External"/><Relationship Id="rId10849" Type="http://schemas.openxmlformats.org/officeDocument/2006/relationships/hyperlink" Target="https://www.daloopa.com/src/757479" TargetMode="External"/><Relationship Id="rId13322" Type="http://schemas.openxmlformats.org/officeDocument/2006/relationships/hyperlink" Target="https://www.daloopa.com/src/44121848" TargetMode="External"/><Relationship Id="rId16892" Type="http://schemas.openxmlformats.org/officeDocument/2006/relationships/hyperlink" Target="https://www.daloopa.com/src/65368977" TargetMode="External"/><Relationship Id="rId6951" Type="http://schemas.openxmlformats.org/officeDocument/2006/relationships/hyperlink" Target="https://www.daloopa.com/document/8073780" TargetMode="External"/><Relationship Id="rId14096" Type="http://schemas.openxmlformats.org/officeDocument/2006/relationships/hyperlink" Target="https://www.daloopa.com/document/21946882" TargetMode="External"/><Relationship Id="rId16545" Type="http://schemas.openxmlformats.org/officeDocument/2006/relationships/hyperlink" Target="https://www.daloopa.com/src/56736621" TargetMode="External"/><Relationship Id="rId4155" Type="http://schemas.openxmlformats.org/officeDocument/2006/relationships/hyperlink" Target="https://www.daloopa.com/src/806110" TargetMode="External"/><Relationship Id="rId6604" Type="http://schemas.openxmlformats.org/officeDocument/2006/relationships/hyperlink" Target="https://www.daloopa.com/src/770048" TargetMode="External"/><Relationship Id="rId19768" Type="http://schemas.openxmlformats.org/officeDocument/2006/relationships/hyperlink" Target="https://www.daloopa.com/src/91527706" TargetMode="External"/><Relationship Id="rId9827" Type="http://schemas.openxmlformats.org/officeDocument/2006/relationships/hyperlink" Target="https://www.daloopa.com/src/44813495" TargetMode="External"/><Relationship Id="rId12808" Type="http://schemas.openxmlformats.org/officeDocument/2006/relationships/hyperlink" Target="https://www.daloopa.com/src/18182694" TargetMode="External"/><Relationship Id="rId7378" Type="http://schemas.openxmlformats.org/officeDocument/2006/relationships/hyperlink" Target="https://www.daloopa.com/src/770323" TargetMode="External"/><Relationship Id="rId10359" Type="http://schemas.openxmlformats.org/officeDocument/2006/relationships/hyperlink" Target="https://www.daloopa.com/src/774311" TargetMode="External"/><Relationship Id="rId18851" Type="http://schemas.openxmlformats.org/officeDocument/2006/relationships/hyperlink" Target="https://www.daloopa.com/src/75779597" TargetMode="External"/><Relationship Id="rId3988" Type="http://schemas.openxmlformats.org/officeDocument/2006/relationships/hyperlink" Target="https://www.daloopa.com/src/61315119" TargetMode="External"/><Relationship Id="rId8910" Type="http://schemas.openxmlformats.org/officeDocument/2006/relationships/hyperlink" Target="https://www.daloopa.com/src/44810611" TargetMode="External"/><Relationship Id="rId18504" Type="http://schemas.openxmlformats.org/officeDocument/2006/relationships/hyperlink" Target="https://www.daloopa.com/src/69114598" TargetMode="External"/><Relationship Id="rId20798" Type="http://schemas.openxmlformats.org/officeDocument/2006/relationships/hyperlink" Target="https://www.daloopa.com/src/110480894" TargetMode="External"/><Relationship Id="rId6461" Type="http://schemas.openxmlformats.org/officeDocument/2006/relationships/hyperlink" Target="https://www.daloopa.com/src/12598714" TargetMode="External"/><Relationship Id="rId16055" Type="http://schemas.openxmlformats.org/officeDocument/2006/relationships/hyperlink" Target="https://www.daloopa.com/src/56722833" TargetMode="External"/><Relationship Id="rId6114" Type="http://schemas.openxmlformats.org/officeDocument/2006/relationships/hyperlink" Target="https://www.daloopa.com/src/41990375" TargetMode="External"/><Relationship Id="rId9684" Type="http://schemas.openxmlformats.org/officeDocument/2006/relationships/hyperlink" Target="https://www.daloopa.com/src/62020282" TargetMode="External"/><Relationship Id="rId19278" Type="http://schemas.openxmlformats.org/officeDocument/2006/relationships/hyperlink" Target="https://www.daloopa.com/src/84566047" TargetMode="External"/><Relationship Id="rId9337" Type="http://schemas.openxmlformats.org/officeDocument/2006/relationships/hyperlink" Target="https://www.daloopa.com/src/46190671" TargetMode="External"/><Relationship Id="rId12665" Type="http://schemas.openxmlformats.org/officeDocument/2006/relationships/hyperlink" Target="https://www.daloopa.com/src/8732250" TargetMode="External"/><Relationship Id="rId2724" Type="http://schemas.openxmlformats.org/officeDocument/2006/relationships/hyperlink" Target="https://www.daloopa.com/src/19432936" TargetMode="External"/><Relationship Id="rId12318" Type="http://schemas.openxmlformats.org/officeDocument/2006/relationships/hyperlink" Target="https://www.daloopa.com/src/8731489" TargetMode="External"/><Relationship Id="rId15888" Type="http://schemas.openxmlformats.org/officeDocument/2006/relationships/hyperlink" Target="https://www.daloopa.com/src/56735835" TargetMode="External"/><Relationship Id="rId5947" Type="http://schemas.openxmlformats.org/officeDocument/2006/relationships/hyperlink" Target="https://www.daloopa.com/src/35961654" TargetMode="External"/><Relationship Id="rId18361" Type="http://schemas.openxmlformats.org/officeDocument/2006/relationships/hyperlink" Target="https://www.daloopa.com/src/70534826" TargetMode="External"/><Relationship Id="rId3498" Type="http://schemas.openxmlformats.org/officeDocument/2006/relationships/hyperlink" Target="https://www.daloopa.com/src/18202999" TargetMode="External"/><Relationship Id="rId8420" Type="http://schemas.openxmlformats.org/officeDocument/2006/relationships/hyperlink" Target="https://www.daloopa.com/src/44812440" TargetMode="External"/><Relationship Id="rId11401" Type="http://schemas.openxmlformats.org/officeDocument/2006/relationships/hyperlink" Target="https://www.daloopa.com/src/2734123" TargetMode="External"/><Relationship Id="rId18014" Type="http://schemas.openxmlformats.org/officeDocument/2006/relationships/hyperlink" Target="https://www.daloopa.com/src/112173105" TargetMode="External"/><Relationship Id="rId14971" Type="http://schemas.openxmlformats.org/officeDocument/2006/relationships/hyperlink" Target="https://www.daloopa.com/src/44095584" TargetMode="External"/><Relationship Id="rId2581" Type="http://schemas.openxmlformats.org/officeDocument/2006/relationships/hyperlink" Target="https://www.daloopa.com/src/775546" TargetMode="External"/><Relationship Id="rId9194" Type="http://schemas.openxmlformats.org/officeDocument/2006/relationships/hyperlink" Target="https://www.daloopa.com/src/44809280" TargetMode="External"/><Relationship Id="rId12175" Type="http://schemas.openxmlformats.org/officeDocument/2006/relationships/hyperlink" Target="https://www.daloopa.com/src/62020185" TargetMode="External"/><Relationship Id="rId14624" Type="http://schemas.openxmlformats.org/officeDocument/2006/relationships/hyperlink" Target="https://www.daloopa.com/src/62020234" TargetMode="External"/><Relationship Id="rId553" Type="http://schemas.openxmlformats.org/officeDocument/2006/relationships/hyperlink" Target="https://www.daloopa.com/src/1015460" TargetMode="External"/><Relationship Id="rId2234" Type="http://schemas.openxmlformats.org/officeDocument/2006/relationships/hyperlink" Target="https://www.daloopa.com/src/57345706" TargetMode="External"/><Relationship Id="rId17847" Type="http://schemas.openxmlformats.org/officeDocument/2006/relationships/hyperlink" Target="https://www.daloopa.com/src/86304177" TargetMode="External"/><Relationship Id="rId206" Type="http://schemas.openxmlformats.org/officeDocument/2006/relationships/hyperlink" Target="https://www.daloopa.com/src/19045483" TargetMode="External"/><Relationship Id="rId7906" Type="http://schemas.openxmlformats.org/officeDocument/2006/relationships/hyperlink" Target="https://www.daloopa.com/src/44615904" TargetMode="External"/><Relationship Id="rId15398" Type="http://schemas.openxmlformats.org/officeDocument/2006/relationships/hyperlink" Target="https://www.daloopa.com/src/56734955" TargetMode="External"/><Relationship Id="rId5457" Type="http://schemas.openxmlformats.org/officeDocument/2006/relationships/hyperlink" Target="https://www.daloopa.com/src/2733990" TargetMode="External"/><Relationship Id="rId16930" Type="http://schemas.openxmlformats.org/officeDocument/2006/relationships/hyperlink" Target="https://www.daloopa.com/src/65368590" TargetMode="External"/><Relationship Id="rId14481" Type="http://schemas.openxmlformats.org/officeDocument/2006/relationships/hyperlink" Target="https://www.daloopa.com/src/44092716" TargetMode="External"/><Relationship Id="rId4540" Type="http://schemas.openxmlformats.org/officeDocument/2006/relationships/hyperlink" Target="https://www.daloopa.com/src/805867" TargetMode="External"/><Relationship Id="rId14134" Type="http://schemas.openxmlformats.org/officeDocument/2006/relationships/hyperlink" Target="https://www.daloopa.com/src/44071775" TargetMode="External"/><Relationship Id="rId2091" Type="http://schemas.openxmlformats.org/officeDocument/2006/relationships/hyperlink" Target="https://www.daloopa.com/document/23285" TargetMode="External"/><Relationship Id="rId7763" Type="http://schemas.openxmlformats.org/officeDocument/2006/relationships/hyperlink" Target="https://www.daloopa.com/src/41990452" TargetMode="External"/><Relationship Id="rId17357" Type="http://schemas.openxmlformats.org/officeDocument/2006/relationships/hyperlink" Target="https://www.daloopa.com/src/66399212" TargetMode="External"/><Relationship Id="rId19806" Type="http://schemas.openxmlformats.org/officeDocument/2006/relationships/hyperlink" Target="https://www.daloopa.com/src/91527900" TargetMode="External"/><Relationship Id="rId7416" Type="http://schemas.openxmlformats.org/officeDocument/2006/relationships/hyperlink" Target="https://www.daloopa.com/src/44615803" TargetMode="External"/><Relationship Id="rId10744" Type="http://schemas.openxmlformats.org/officeDocument/2006/relationships/hyperlink" Target="https://www.daloopa.com/src/1501241" TargetMode="External"/><Relationship Id="rId13967" Type="http://schemas.openxmlformats.org/officeDocument/2006/relationships/hyperlink" Target="https://www.daloopa.com/src/44067191" TargetMode="External"/><Relationship Id="rId16440" Type="http://schemas.openxmlformats.org/officeDocument/2006/relationships/hyperlink" Target="https://marketplace.daloopa.com/text-fundamental?id=56736731&amp;value=871&amp;id=56736694&amp;value=877&amp;id=56736656&amp;value=925&amp;id=56736617&amp;value=953&amp;id=56736578&amp;value=3625&amp;id=56736539&amp;value=985&amp;id=56736501&amp;value=1050&amp;id=56736462&amp;value=1153&amp;id=56736423&amp;value=1274&amp;id=56736384&amp;value=4461&amp;id=56723469&amp;value=1245&amp;id=56723432&amp;value=1335&amp;id=56723395&amp;value=1403&amp;id=56723093&amp;value=1538&amp;id=56722921&amp;value=5521&amp;id=56722849&amp;value=1829&amp;id=56722753&amp;value=1762&amp;id=56722697&amp;value=1811&amp;id=56722632&amp;value=1857&amp;id=56722572&amp;value=7259&amp;id=56722505&amp;value=1993&amp;id=56765490&amp;value=1974&amp;id=61315624&amp;value=1955&amp;" TargetMode="External"/><Relationship Id="rId20836" Type="http://schemas.openxmlformats.org/officeDocument/2006/relationships/hyperlink" Target="https://www.daloopa.com/src/112172862" TargetMode="External"/><Relationship Id="rId1577" Type="http://schemas.openxmlformats.org/officeDocument/2006/relationships/hyperlink" Target="https://www.daloopa.com/src/805437" TargetMode="External"/><Relationship Id="rId19663" Type="http://schemas.openxmlformats.org/officeDocument/2006/relationships/hyperlink" Target="https://www.daloopa.com/src/92469265" TargetMode="External"/><Relationship Id="rId4050" Type="http://schemas.openxmlformats.org/officeDocument/2006/relationships/hyperlink" Target="https://www.daloopa.com/src/806182" TargetMode="External"/><Relationship Id="rId9722" Type="http://schemas.openxmlformats.org/officeDocument/2006/relationships/hyperlink" Target="https://www.daloopa.com/src/44812054" TargetMode="External"/><Relationship Id="rId19316" Type="http://schemas.openxmlformats.org/officeDocument/2006/relationships/hyperlink" Target="https://www.daloopa.com/src/86312142" TargetMode="External"/><Relationship Id="rId7273" Type="http://schemas.openxmlformats.org/officeDocument/2006/relationships/hyperlink" Target="https://www.daloopa.com/src/44615782" TargetMode="External"/><Relationship Id="rId10254" Type="http://schemas.openxmlformats.org/officeDocument/2006/relationships/hyperlink" Target="https://www.daloopa.com/src/758462" TargetMode="External"/><Relationship Id="rId12703" Type="http://schemas.openxmlformats.org/officeDocument/2006/relationships/hyperlink" Target="https://www.daloopa.com/src/8732200" TargetMode="External"/><Relationship Id="rId15926" Type="http://schemas.openxmlformats.org/officeDocument/2006/relationships/hyperlink" Target="https://www.daloopa.com/src/56736402" TargetMode="External"/><Relationship Id="rId3883" Type="http://schemas.openxmlformats.org/officeDocument/2006/relationships/hyperlink" Target="https://www.daloopa.com/src/805805" TargetMode="External"/><Relationship Id="rId13477" Type="http://schemas.openxmlformats.org/officeDocument/2006/relationships/hyperlink" Target="https://www.daloopa.com/src/44057854" TargetMode="External"/><Relationship Id="rId20693" Type="http://schemas.openxmlformats.org/officeDocument/2006/relationships/hyperlink" Target="https://www.daloopa.com/src/110481899" TargetMode="External"/><Relationship Id="rId1087" Type="http://schemas.openxmlformats.org/officeDocument/2006/relationships/hyperlink" Target="https://www.daloopa.com/src/781047" TargetMode="External"/><Relationship Id="rId3536" Type="http://schemas.openxmlformats.org/officeDocument/2006/relationships/hyperlink" Target="https://www.daloopa.com/src/18205461" TargetMode="External"/><Relationship Id="rId20346" Type="http://schemas.openxmlformats.org/officeDocument/2006/relationships/hyperlink" Target="https://www.daloopa.com/src/105788122" TargetMode="External"/><Relationship Id="rId6759" Type="http://schemas.openxmlformats.org/officeDocument/2006/relationships/hyperlink" Target="https://www.daloopa.com/src/50787084" TargetMode="External"/><Relationship Id="rId12560" Type="http://schemas.openxmlformats.org/officeDocument/2006/relationships/hyperlink" Target="https://marketplace.daloopa.com/text-fundamental?id=8732279&amp;value=0.07&amp;id=8732274&amp;value=0.04&amp;id=8732270&amp;value=0.05&amp;id=8732284&amp;value=0.04&amp;id=8732267&amp;value=0.02&amp;id=8732264&amp;value=0.02&amp;id=8732288&amp;value=0.01&amp;id=8732257&amp;value=0.02&amp;id=8732253&amp;value=0.02&amp;id=8732248&amp;value=0.04&amp;id=8732291&amp;value=0.03&amp;id=8732243&amp;value=0.06&amp;id=8732238&amp;value=0.05&amp;id=8732233&amp;value=0.05&amp;id=8732297&amp;value=0.05&amp;id=8732228&amp;value=0.05&amp;id=8732222&amp;value=0.05&amp;id=8732216&amp;value=0.05&amp;id=8732303&amp;value=0.05&amp;id=8732328&amp;value=0.04&amp;id=8732211&amp;value=0.04&amp;id=8732206&amp;value=0.06&amp;id=8732309&amp;value=0.07&amp;id=8732199&amp;value=0.1&amp;id=8732192&amp;value=0.09&amp;id=8732185&amp;value=0.07&amp;id=8732315&amp;value=0.07&amp;id=8732181&amp;value=0.01&amp;id=8732175&amp;value=0.01&amp;id=13317268&amp;value=0.01&amp;id=19442610&amp;value=0.03&amp;id=28828630&amp;value=0.03&amp;id=35961638&amp;value=0.03&amp;id=44617672&amp;value=0.03&amp;id=51587388&amp;value=0.01&amp;id=57345759&amp;value=0.04&amp;id=62020193&amp;value=0.05&amp;" TargetMode="External"/><Relationship Id="rId19173" Type="http://schemas.openxmlformats.org/officeDocument/2006/relationships/hyperlink" Target="https://www.daloopa.com/src/81130153" TargetMode="External"/><Relationship Id="rId9232" Type="http://schemas.openxmlformats.org/officeDocument/2006/relationships/hyperlink" Target="https://www.daloopa.com/src/46190647" TargetMode="External"/><Relationship Id="rId12213" Type="http://schemas.openxmlformats.org/officeDocument/2006/relationships/hyperlink" Target="https://www.daloopa.com/src/8731709" TargetMode="External"/><Relationship Id="rId5842" Type="http://schemas.openxmlformats.org/officeDocument/2006/relationships/hyperlink" Target="https://www.daloopa.com/src/777393" TargetMode="External"/><Relationship Id="rId15436" Type="http://schemas.openxmlformats.org/officeDocument/2006/relationships/hyperlink" Target="https://www.daloopa.com/src/56722352" TargetMode="External"/><Relationship Id="rId15783" Type="http://schemas.openxmlformats.org/officeDocument/2006/relationships/hyperlink" Target="https://www.daloopa.com/src/56735776" TargetMode="External"/><Relationship Id="rId3393" Type="http://schemas.openxmlformats.org/officeDocument/2006/relationships/hyperlink" Target="https://www.daloopa.com/document/21946882" TargetMode="External"/><Relationship Id="rId3046" Type="http://schemas.openxmlformats.org/officeDocument/2006/relationships/hyperlink" Target="https://www.daloopa.com/src/47277176" TargetMode="External"/><Relationship Id="rId18659" Type="http://schemas.openxmlformats.org/officeDocument/2006/relationships/hyperlink" Target="https://www.daloopa.com/src/76424203" TargetMode="External"/><Relationship Id="rId6269" Type="http://schemas.openxmlformats.org/officeDocument/2006/relationships/hyperlink" Target="https://www.daloopa.com/src/56765634" TargetMode="External"/><Relationship Id="rId8718" Type="http://schemas.openxmlformats.org/officeDocument/2006/relationships/hyperlink" Target="https://www.daloopa.com/src/62020272" TargetMode="External"/><Relationship Id="rId12070" Type="http://schemas.openxmlformats.org/officeDocument/2006/relationships/hyperlink" Target="https://www.daloopa.com/src/8731124" TargetMode="External"/><Relationship Id="rId17742" Type="http://schemas.openxmlformats.org/officeDocument/2006/relationships/hyperlink" Target="https://www.daloopa.com/src/84565911" TargetMode="External"/><Relationship Id="rId2879" Type="http://schemas.openxmlformats.org/officeDocument/2006/relationships/hyperlink" Target="https://www.daloopa.com/src/28828353" TargetMode="External"/><Relationship Id="rId7801" Type="http://schemas.openxmlformats.org/officeDocument/2006/relationships/hyperlink" Target="https://www.daloopa.com/src/757077" TargetMode="External"/><Relationship Id="rId15293" Type="http://schemas.openxmlformats.org/officeDocument/2006/relationships/hyperlink" Target="https://www.daloopa.com/document/12155094" TargetMode="External"/><Relationship Id="rId101" Type="http://schemas.openxmlformats.org/officeDocument/2006/relationships/hyperlink" Target="https://www.daloopa.com/document/10224071" TargetMode="External"/><Relationship Id="rId5352" Type="http://schemas.openxmlformats.org/officeDocument/2006/relationships/hyperlink" Target="https://www.daloopa.com/src/28828613" TargetMode="External"/><Relationship Id="rId5005" Type="http://schemas.openxmlformats.org/officeDocument/2006/relationships/hyperlink" Target="https://www.daloopa.com/src/18186992" TargetMode="External"/><Relationship Id="rId8575" Type="http://schemas.openxmlformats.org/officeDocument/2006/relationships/hyperlink" Target="https://www.daloopa.com/src/46190540" TargetMode="External"/><Relationship Id="rId18169" Type="http://schemas.openxmlformats.org/officeDocument/2006/relationships/hyperlink" Target="https://www.daloopa.com/src/112172713" TargetMode="External"/><Relationship Id="rId1962" Type="http://schemas.openxmlformats.org/officeDocument/2006/relationships/hyperlink" Target="https://www.daloopa.com/src/51587485" TargetMode="External"/><Relationship Id="rId8228" Type="http://schemas.openxmlformats.org/officeDocument/2006/relationships/hyperlink" Target="https://www.daloopa.com/src/761052" TargetMode="External"/><Relationship Id="rId11556" Type="http://schemas.openxmlformats.org/officeDocument/2006/relationships/hyperlink" Target="https://www.daloopa.com/src/44616150" TargetMode="External"/><Relationship Id="rId1615" Type="http://schemas.openxmlformats.org/officeDocument/2006/relationships/hyperlink" Target="https://www.daloopa.com/src/805467" TargetMode="External"/><Relationship Id="rId11209" Type="http://schemas.openxmlformats.org/officeDocument/2006/relationships/hyperlink" Target="https://www.daloopa.com/document/23143637" TargetMode="External"/><Relationship Id="rId14779" Type="http://schemas.openxmlformats.org/officeDocument/2006/relationships/hyperlink" Target="https://www.daloopa.com/src/44092405" TargetMode="External"/><Relationship Id="rId19701" Type="http://schemas.openxmlformats.org/officeDocument/2006/relationships/hyperlink" Target="https://www.daloopa.com/src/91528086" TargetMode="External"/><Relationship Id="rId4838" Type="http://schemas.openxmlformats.org/officeDocument/2006/relationships/hyperlink" Target="https://www.daloopa.com/src/799680" TargetMode="External"/><Relationship Id="rId17252" Type="http://schemas.openxmlformats.org/officeDocument/2006/relationships/hyperlink" Target="https://www.daloopa.com/src/66404668" TargetMode="External"/><Relationship Id="rId2389" Type="http://schemas.openxmlformats.org/officeDocument/2006/relationships/hyperlink" Target="https://www.daloopa.com/src/778743" TargetMode="External"/><Relationship Id="rId7311" Type="http://schemas.openxmlformats.org/officeDocument/2006/relationships/hyperlink" Target="https://www.daloopa.com/src/28076020" TargetMode="External"/><Relationship Id="rId3921" Type="http://schemas.openxmlformats.org/officeDocument/2006/relationships/hyperlink" Target="https://www.daloopa.com/src/805798" TargetMode="External"/><Relationship Id="rId13515" Type="http://schemas.openxmlformats.org/officeDocument/2006/relationships/hyperlink" Target="https://www.daloopa.com/src/44059058" TargetMode="External"/><Relationship Id="rId13862" Type="http://schemas.openxmlformats.org/officeDocument/2006/relationships/hyperlink" Target="https://www.daloopa.com/src/44064548" TargetMode="External"/><Relationship Id="rId1472" Type="http://schemas.openxmlformats.org/officeDocument/2006/relationships/hyperlink" Target="https://www.daloopa.com/document/21946882" TargetMode="External"/><Relationship Id="rId8085" Type="http://schemas.openxmlformats.org/officeDocument/2006/relationships/hyperlink" Target="https://www.daloopa.com/src/769407" TargetMode="External"/><Relationship Id="rId11066" Type="http://schemas.openxmlformats.org/officeDocument/2006/relationships/hyperlink" Target="https://www.daloopa.com/src/1501284" TargetMode="External"/><Relationship Id="rId20731" Type="http://schemas.openxmlformats.org/officeDocument/2006/relationships/hyperlink" Target="https://www.daloopa.com/src/110481544" TargetMode="External"/><Relationship Id="rId1125" Type="http://schemas.openxmlformats.org/officeDocument/2006/relationships/hyperlink" Target="https://www.daloopa.com/src/44615358" TargetMode="External"/><Relationship Id="rId4695" Type="http://schemas.openxmlformats.org/officeDocument/2006/relationships/hyperlink" Target="https://www.daloopa.com/src/2750703" TargetMode="External"/><Relationship Id="rId14289" Type="http://schemas.openxmlformats.org/officeDocument/2006/relationships/hyperlink" Target="https://marketplace.daloopa.com/text-fundamental?id=44095149&amp;value=66.551&amp;id=44095128&amp;value=66.475&amp;id=44094998&amp;value=67.565&amp;id=44095271&amp;value=67.546&amp;id=44094976&amp;value=67.273&amp;id=44094872&amp;value=67.171&amp;id=44094817&amp;value=67.105&amp;id=44095328&amp;value=67.268&amp;id=44094654&amp;value=90.067&amp;id=44094627&amp;value=87.777&amp;id=44093295&amp;value=87.05&amp;id=44095429&amp;value=81.219&amp;id=44093273&amp;value=81.256&amp;id=44093110&amp;value=81.389&amp;id=44093052&amp;value=78.655&amp;id=44095472&amp;value=76.355&amp;id=44092912&amp;value=76.355&amp;id=44092876&amp;value=76.255&amp;id=44092720&amp;value=76.255&amp;id=44095630&amp;value=76.255&amp;id=44092505&amp;value=35.255&amp;id=44092396&amp;value=35.255&amp;id=44092362&amp;value=56.355&amp;id=44095685&amp;value=384.855&amp;id=44092232&amp;value=384.855&amp;id=44092192&amp;value=384.855&amp;id=44091938&amp;value=384.855&amp;id=44096255&amp;value=384.3&amp;id=44091803&amp;value=384&amp;id=44091530&amp;value=384&amp;id=44091479&amp;value=384&amp;id=44096338&amp;value=384&amp;id=44091343&amp;value=393&amp;id=44091331&amp;value=393&amp;id=44091058&amp;value=372&amp;id=44618936&amp;value=376&amp;id=51587419&amp;value=376&amp;id=57345872&amp;value=376&amp;id=62020230&amp;value=376&amp;" TargetMode="External"/><Relationship Id="rId16738" Type="http://schemas.openxmlformats.org/officeDocument/2006/relationships/hyperlink" Target="https://www.daloopa.com/src/56736705" TargetMode="External"/><Relationship Id="rId4348" Type="http://schemas.openxmlformats.org/officeDocument/2006/relationships/hyperlink" Target="https://www.daloopa.com/src/1501414" TargetMode="External"/><Relationship Id="rId19211" Type="http://schemas.openxmlformats.org/officeDocument/2006/relationships/hyperlink" Target="https://www.daloopa.com/src/80588013" TargetMode="External"/><Relationship Id="rId10899" Type="http://schemas.openxmlformats.org/officeDocument/2006/relationships/hyperlink" Target="https://www.daloopa.com/src/774514" TargetMode="External"/><Relationship Id="rId15821" Type="http://schemas.openxmlformats.org/officeDocument/2006/relationships/hyperlink" Target="https://www.daloopa.com/src/56735834" TargetMode="External"/><Relationship Id="rId13372" Type="http://schemas.openxmlformats.org/officeDocument/2006/relationships/hyperlink" Target="https://www.daloopa.com/src/44122060" TargetMode="External"/><Relationship Id="rId3431" Type="http://schemas.openxmlformats.org/officeDocument/2006/relationships/hyperlink" Target="https://www.daloopa.com/document/21946882" TargetMode="External"/><Relationship Id="rId13025" Type="http://schemas.openxmlformats.org/officeDocument/2006/relationships/hyperlink" Target="https://www.daloopa.com/src/18211716" TargetMode="External"/><Relationship Id="rId16595" Type="http://schemas.openxmlformats.org/officeDocument/2006/relationships/hyperlink" Target="https://www.daloopa.com/src/56736623" TargetMode="External"/><Relationship Id="rId20241" Type="http://schemas.openxmlformats.org/officeDocument/2006/relationships/hyperlink" Target="https://www.daloopa.com/src/99100968" TargetMode="External"/><Relationship Id="rId6654" Type="http://schemas.openxmlformats.org/officeDocument/2006/relationships/hyperlink" Target="https://www.daloopa.com/src/758236" TargetMode="External"/><Relationship Id="rId16248" Type="http://schemas.openxmlformats.org/officeDocument/2006/relationships/hyperlink" Target="https://www.daloopa.com/src/56736493" TargetMode="External"/><Relationship Id="rId6307" Type="http://schemas.openxmlformats.org/officeDocument/2006/relationships/hyperlink" Target="https://www.daloopa.com/src/35361504" TargetMode="External"/><Relationship Id="rId9877" Type="http://schemas.openxmlformats.org/officeDocument/2006/relationships/hyperlink" Target="https://www.daloopa.com/document/23181367" TargetMode="External"/><Relationship Id="rId12858" Type="http://schemas.openxmlformats.org/officeDocument/2006/relationships/hyperlink" Target="https://www.daloopa.com/src/18179369" TargetMode="External"/><Relationship Id="rId2917" Type="http://schemas.openxmlformats.org/officeDocument/2006/relationships/hyperlink" Target="https://www.daloopa.com/src/771741" TargetMode="External"/><Relationship Id="rId15331" Type="http://schemas.openxmlformats.org/officeDocument/2006/relationships/hyperlink" Target="https://www.daloopa.com/src/56735112" TargetMode="External"/><Relationship Id="rId8960" Type="http://schemas.openxmlformats.org/officeDocument/2006/relationships/hyperlink" Target="https://www.daloopa.com/src/44810612" TargetMode="External"/><Relationship Id="rId18554" Type="http://schemas.openxmlformats.org/officeDocument/2006/relationships/hyperlink" Target="https://www.daloopa.com/src/75779653" TargetMode="External"/><Relationship Id="rId8613" Type="http://schemas.openxmlformats.org/officeDocument/2006/relationships/hyperlink" Target="https://www.daloopa.com/src/44812622" TargetMode="External"/><Relationship Id="rId11941" Type="http://schemas.openxmlformats.org/officeDocument/2006/relationships/hyperlink" Target="https://www.daloopa.com/src/8731200" TargetMode="External"/><Relationship Id="rId18207" Type="http://schemas.openxmlformats.org/officeDocument/2006/relationships/hyperlink" Target="https://www.daloopa.com/src/112172929" TargetMode="External"/><Relationship Id="rId6164" Type="http://schemas.openxmlformats.org/officeDocument/2006/relationships/hyperlink" Target="https://www.daloopa.com/src/2750499" TargetMode="External"/><Relationship Id="rId2774" Type="http://schemas.openxmlformats.org/officeDocument/2006/relationships/hyperlink" Target="https://www.daloopa.com/document/12555016" TargetMode="External"/><Relationship Id="rId9387" Type="http://schemas.openxmlformats.org/officeDocument/2006/relationships/hyperlink" Target="https://www.daloopa.com/src/46190680" TargetMode="External"/><Relationship Id="rId14817" Type="http://schemas.openxmlformats.org/officeDocument/2006/relationships/hyperlink" Target="https://www.daloopa.com/src/44092792" TargetMode="External"/><Relationship Id="rId746" Type="http://schemas.openxmlformats.org/officeDocument/2006/relationships/hyperlink" Target="https://www.daloopa.com/document/23143637" TargetMode="External"/><Relationship Id="rId2427" Type="http://schemas.openxmlformats.org/officeDocument/2006/relationships/hyperlink" Target="https://www.daloopa.com/src/778804" TargetMode="External"/><Relationship Id="rId12368" Type="http://schemas.openxmlformats.org/officeDocument/2006/relationships/hyperlink" Target="https://www.daloopa.com/src/62020183" TargetMode="External"/><Relationship Id="rId5997" Type="http://schemas.openxmlformats.org/officeDocument/2006/relationships/hyperlink" Target="https://www.daloopa.com/src/769946" TargetMode="External"/><Relationship Id="rId13900" Type="http://schemas.openxmlformats.org/officeDocument/2006/relationships/hyperlink" Target="https://www.daloopa.com/src/44064219" TargetMode="External"/><Relationship Id="rId8470" Type="http://schemas.openxmlformats.org/officeDocument/2006/relationships/hyperlink" Target="https://www.daloopa.com/src/51587567" TargetMode="External"/><Relationship Id="rId11451" Type="http://schemas.openxmlformats.org/officeDocument/2006/relationships/hyperlink" Target="https://www.daloopa.com/src/1501369" TargetMode="External"/><Relationship Id="rId18064" Type="http://schemas.openxmlformats.org/officeDocument/2006/relationships/hyperlink" Target="https://www.daloopa.com/src/110481567" TargetMode="External"/><Relationship Id="rId1510" Type="http://schemas.openxmlformats.org/officeDocument/2006/relationships/hyperlink" Target="https://www.daloopa.com/document/23181367" TargetMode="External"/><Relationship Id="rId8123" Type="http://schemas.openxmlformats.org/officeDocument/2006/relationships/hyperlink" Target="https://www.daloopa.com/src/44615946" TargetMode="External"/><Relationship Id="rId11104" Type="http://schemas.openxmlformats.org/officeDocument/2006/relationships/hyperlink" Target="https://www.daloopa.com/src/777881" TargetMode="External"/><Relationship Id="rId14674" Type="http://schemas.openxmlformats.org/officeDocument/2006/relationships/hyperlink" Target="https://www.daloopa.com/src/44092858" TargetMode="External"/><Relationship Id="rId4733" Type="http://schemas.openxmlformats.org/officeDocument/2006/relationships/hyperlink" Target="https://www.daloopa.com/src/799617" TargetMode="External"/><Relationship Id="rId14327" Type="http://schemas.openxmlformats.org/officeDocument/2006/relationships/hyperlink" Target="https://www.daloopa.com/src/51587419" TargetMode="External"/><Relationship Id="rId2284" Type="http://schemas.openxmlformats.org/officeDocument/2006/relationships/hyperlink" Target="https://www.daloopa.com/src/57345648" TargetMode="External"/><Relationship Id="rId17897" Type="http://schemas.openxmlformats.org/officeDocument/2006/relationships/hyperlink" Target="https://www.daloopa.com/src/84566975" TargetMode="External"/><Relationship Id="rId256" Type="http://schemas.openxmlformats.org/officeDocument/2006/relationships/hyperlink" Target="https://www.daloopa.com/src/1000490" TargetMode="External"/><Relationship Id="rId7956" Type="http://schemas.openxmlformats.org/officeDocument/2006/relationships/hyperlink" Target="https://www.daloopa.com/src/758636" TargetMode="External"/><Relationship Id="rId10937" Type="http://schemas.openxmlformats.org/officeDocument/2006/relationships/hyperlink" Target="https://www.daloopa.com/src/777959" TargetMode="External"/><Relationship Id="rId7609" Type="http://schemas.openxmlformats.org/officeDocument/2006/relationships/hyperlink" Target="https://www.daloopa.com/src/760473" TargetMode="External"/><Relationship Id="rId13410" Type="http://schemas.openxmlformats.org/officeDocument/2006/relationships/hyperlink" Target="https://www.daloopa.com/document/21946882" TargetMode="External"/><Relationship Id="rId16980" Type="http://schemas.openxmlformats.org/officeDocument/2006/relationships/hyperlink" Target="https://www.daloopa.com/src/65368651" TargetMode="External"/><Relationship Id="rId16633" Type="http://schemas.openxmlformats.org/officeDocument/2006/relationships/hyperlink" Target="https://www.daloopa.com/src/56722512" TargetMode="External"/><Relationship Id="rId1020" Type="http://schemas.openxmlformats.org/officeDocument/2006/relationships/hyperlink" Target="https://www.daloopa.com/src/781501" TargetMode="External"/><Relationship Id="rId4590" Type="http://schemas.openxmlformats.org/officeDocument/2006/relationships/hyperlink" Target="https://www.daloopa.com/src/805866" TargetMode="External"/><Relationship Id="rId14184" Type="http://schemas.openxmlformats.org/officeDocument/2006/relationships/hyperlink" Target="https://www.daloopa.com/src/44071564" TargetMode="External"/><Relationship Id="rId19856" Type="http://schemas.openxmlformats.org/officeDocument/2006/relationships/hyperlink" Target="https://www.daloopa.com/src/92469334" TargetMode="External"/><Relationship Id="rId4243" Type="http://schemas.openxmlformats.org/officeDocument/2006/relationships/hyperlink" Target="https://www.daloopa.com/src/805876" TargetMode="External"/><Relationship Id="rId9915" Type="http://schemas.openxmlformats.org/officeDocument/2006/relationships/hyperlink" Target="https://www.daloopa.com/src/57345709" TargetMode="External"/><Relationship Id="rId19509" Type="http://schemas.openxmlformats.org/officeDocument/2006/relationships/hyperlink" Target="https://www.daloopa.com/src/86301683" TargetMode="External"/><Relationship Id="rId7466" Type="http://schemas.openxmlformats.org/officeDocument/2006/relationships/hyperlink" Target="https://www.daloopa.com/src/757772" TargetMode="External"/><Relationship Id="rId10794" Type="http://schemas.openxmlformats.org/officeDocument/2006/relationships/hyperlink" Target="https://www.daloopa.com/src/9091556" TargetMode="External"/><Relationship Id="rId7119" Type="http://schemas.openxmlformats.org/officeDocument/2006/relationships/hyperlink" Target="https://www.daloopa.com/src/798228" TargetMode="External"/><Relationship Id="rId10447" Type="http://schemas.openxmlformats.org/officeDocument/2006/relationships/hyperlink" Target="https://www.daloopa.com/src/12599807" TargetMode="External"/><Relationship Id="rId16490" Type="http://schemas.openxmlformats.org/officeDocument/2006/relationships/hyperlink" Target="https://marketplace.daloopa.com/text-fundamental?id=56736733&amp;value=868&amp;id=56736696&amp;value=869&amp;id=56736658&amp;value=905&amp;id=56736619&amp;value=934&amp;id=56736580&amp;value=3576&amp;id=56736541&amp;value=948&amp;id=56736503&amp;value=1012&amp;id=56736464&amp;value=1130&amp;id=56736425&amp;value=1256&amp;id=56736386&amp;value=4346&amp;id=56723471&amp;value=1230&amp;id=56723434&amp;value=1319&amp;id=56723397&amp;value=1384&amp;id=56723095&amp;value=1514&amp;id=56722923&amp;value=5447&amp;id=56722851&amp;value=1803&amp;id=56722755&amp;value=1734&amp;id=56722699&amp;value=1781&amp;id=56722634&amp;value=1828&amp;id=56722574&amp;value=7146&amp;id=56722507&amp;value=1965&amp;id=56765492&amp;value=1945&amp;id=61315626&amp;value=1933&amp;" TargetMode="External"/><Relationship Id="rId20886" Type="http://schemas.openxmlformats.org/officeDocument/2006/relationships/hyperlink" Target="https://www.daloopa.com/src/112172812" TargetMode="External"/><Relationship Id="rId3729" Type="http://schemas.openxmlformats.org/officeDocument/2006/relationships/hyperlink" Target="https://www.daloopa.com/src/12606193" TargetMode="External"/><Relationship Id="rId16143" Type="http://schemas.openxmlformats.org/officeDocument/2006/relationships/hyperlink" Target="https://www.daloopa.com/src/56736719" TargetMode="External"/><Relationship Id="rId20539" Type="http://schemas.openxmlformats.org/officeDocument/2006/relationships/hyperlink" Target="https://www.daloopa.com/src/105788152" TargetMode="External"/><Relationship Id="rId6202" Type="http://schemas.openxmlformats.org/officeDocument/2006/relationships/hyperlink" Target="https://www.daloopa.com/src/797515" TargetMode="External"/><Relationship Id="rId9772" Type="http://schemas.openxmlformats.org/officeDocument/2006/relationships/hyperlink" Target="https://www.daloopa.com/src/44812059" TargetMode="External"/><Relationship Id="rId12753" Type="http://schemas.openxmlformats.org/officeDocument/2006/relationships/hyperlink" Target="https://www.daloopa.com/src/8732221" TargetMode="External"/><Relationship Id="rId19366" Type="http://schemas.openxmlformats.org/officeDocument/2006/relationships/hyperlink" Target="https://www.daloopa.com/src/86312178" TargetMode="External"/><Relationship Id="rId2812" Type="http://schemas.openxmlformats.org/officeDocument/2006/relationships/hyperlink" Target="https://marketplace.daloopa.com/text-fundamental?id=13303221&amp;value=244&amp;id=19432982&amp;value=30&amp;id=28828348&amp;value=26&amp;id=35961566&amp;value=27&amp;id=44625000&amp;value=32&amp;id=44616694&amp;value=115&amp;id=51587222&amp;value=26&amp;id=57345655&amp;value=24&amp;id=62020061&amp;value=25&amp;" TargetMode="External"/><Relationship Id="rId9425" Type="http://schemas.openxmlformats.org/officeDocument/2006/relationships/hyperlink" Target="https://www.daloopa.com/src/44813613" TargetMode="External"/><Relationship Id="rId12406" Type="http://schemas.openxmlformats.org/officeDocument/2006/relationships/hyperlink" Target="https://www.daloopa.com/src/8732140" TargetMode="External"/><Relationship Id="rId19019" Type="http://schemas.openxmlformats.org/officeDocument/2006/relationships/hyperlink" Target="https://www.daloopa.com/src/81127823" TargetMode="External"/><Relationship Id="rId15976" Type="http://schemas.openxmlformats.org/officeDocument/2006/relationships/hyperlink" Target="https://www.daloopa.com/src/56736404" TargetMode="External"/><Relationship Id="rId3586" Type="http://schemas.openxmlformats.org/officeDocument/2006/relationships/hyperlink" Target="https://www.daloopa.com/src/44801753" TargetMode="External"/><Relationship Id="rId15629" Type="http://schemas.openxmlformats.org/officeDocument/2006/relationships/hyperlink" Target="https://www.daloopa.com/src/56735863" TargetMode="External"/><Relationship Id="rId20396" Type="http://schemas.openxmlformats.org/officeDocument/2006/relationships/hyperlink" Target="https://www.daloopa.com/src/105190957" TargetMode="External"/><Relationship Id="rId3239" Type="http://schemas.openxmlformats.org/officeDocument/2006/relationships/hyperlink" Target="https://www.daloopa.com/src/805298" TargetMode="External"/><Relationship Id="rId18102" Type="http://schemas.openxmlformats.org/officeDocument/2006/relationships/hyperlink" Target="https://www.daloopa.com/src/110482534" TargetMode="External"/><Relationship Id="rId20049" Type="http://schemas.openxmlformats.org/officeDocument/2006/relationships/hyperlink" Target="https://www.daloopa.com/src/99100848" TargetMode="External"/><Relationship Id="rId9282" Type="http://schemas.openxmlformats.org/officeDocument/2006/relationships/hyperlink" Target="https://www.daloopa.com/src/44812717" TargetMode="External"/><Relationship Id="rId14712" Type="http://schemas.openxmlformats.org/officeDocument/2006/relationships/hyperlink" Target="https://www.daloopa.com/src/44092269" TargetMode="External"/><Relationship Id="rId12263" Type="http://schemas.openxmlformats.org/officeDocument/2006/relationships/hyperlink" Target="https://www.daloopa.com/src/8731813" TargetMode="External"/><Relationship Id="rId17935" Type="http://schemas.openxmlformats.org/officeDocument/2006/relationships/hyperlink" Target="https://www.daloopa.com/src/84567094" TargetMode="External"/><Relationship Id="rId641" Type="http://schemas.openxmlformats.org/officeDocument/2006/relationships/hyperlink" Target="https://www.daloopa.com/src/35361487" TargetMode="External"/><Relationship Id="rId2322" Type="http://schemas.openxmlformats.org/officeDocument/2006/relationships/hyperlink" Target="https://www.daloopa.com/src/771052" TargetMode="External"/><Relationship Id="rId5892" Type="http://schemas.openxmlformats.org/officeDocument/2006/relationships/hyperlink" Target="https://www.daloopa.com/src/779228" TargetMode="External"/><Relationship Id="rId15486" Type="http://schemas.openxmlformats.org/officeDocument/2006/relationships/hyperlink" Target="https://www.daloopa.com/src/56722355" TargetMode="External"/><Relationship Id="rId5545" Type="http://schemas.openxmlformats.org/officeDocument/2006/relationships/hyperlink" Target="https://www.daloopa.com/src/44616082" TargetMode="External"/><Relationship Id="rId15139" Type="http://schemas.openxmlformats.org/officeDocument/2006/relationships/hyperlink" Target="https://www.daloopa.com/src/56734811" TargetMode="External"/><Relationship Id="rId3096" Type="http://schemas.openxmlformats.org/officeDocument/2006/relationships/hyperlink" Target="https://www.daloopa.com/src/47277334" TargetMode="External"/><Relationship Id="rId8768" Type="http://schemas.openxmlformats.org/officeDocument/2006/relationships/hyperlink" Target="https://www.daloopa.com/src/62020268" TargetMode="External"/><Relationship Id="rId11749" Type="http://schemas.openxmlformats.org/officeDocument/2006/relationships/hyperlink" Target="https://www.daloopa.com/src/8583339" TargetMode="External"/><Relationship Id="rId1808" Type="http://schemas.openxmlformats.org/officeDocument/2006/relationships/hyperlink" Target="https://www.daloopa.com/src/44126076" TargetMode="External"/><Relationship Id="rId14222" Type="http://schemas.openxmlformats.org/officeDocument/2006/relationships/hyperlink" Target="https://www.daloopa.com/src/44093108" TargetMode="External"/><Relationship Id="rId17792" Type="http://schemas.openxmlformats.org/officeDocument/2006/relationships/hyperlink" Target="https://www.daloopa.com/src/84566922" TargetMode="External"/><Relationship Id="rId151" Type="http://schemas.openxmlformats.org/officeDocument/2006/relationships/hyperlink" Target="https://www.daloopa.com/src/1000443" TargetMode="External"/><Relationship Id="rId7851" Type="http://schemas.openxmlformats.org/officeDocument/2006/relationships/hyperlink" Target="https://www.daloopa.com/src/757081" TargetMode="External"/><Relationship Id="rId10832" Type="http://schemas.openxmlformats.org/officeDocument/2006/relationships/hyperlink" Target="https://www.daloopa.com/src/770909" TargetMode="External"/><Relationship Id="rId17445" Type="http://schemas.openxmlformats.org/officeDocument/2006/relationships/hyperlink" Target="https://www.daloopa.com/src/69114203" TargetMode="External"/><Relationship Id="rId7504" Type="http://schemas.openxmlformats.org/officeDocument/2006/relationships/hyperlink" Target="https://www.daloopa.com/src/769380" TargetMode="External"/><Relationship Id="rId5055" Type="http://schemas.openxmlformats.org/officeDocument/2006/relationships/hyperlink" Target="https://www.daloopa.com/document/23181367" TargetMode="External"/><Relationship Id="rId1665" Type="http://schemas.openxmlformats.org/officeDocument/2006/relationships/hyperlink" Target="https://www.daloopa.com/src/805468" TargetMode="External"/><Relationship Id="rId8278" Type="http://schemas.openxmlformats.org/officeDocument/2006/relationships/hyperlink" Target="https://www.daloopa.com/src/44810846" TargetMode="External"/><Relationship Id="rId11259" Type="http://schemas.openxmlformats.org/officeDocument/2006/relationships/hyperlink" Target="https://www.daloopa.com/src/44617259" TargetMode="External"/><Relationship Id="rId13708" Type="http://schemas.openxmlformats.org/officeDocument/2006/relationships/hyperlink" Target="https://www.daloopa.com/src/44066752" TargetMode="External"/><Relationship Id="rId20924" Type="http://schemas.openxmlformats.org/officeDocument/2006/relationships/hyperlink" Target="https://www.daloopa.com/src/110482221" TargetMode="External"/><Relationship Id="rId1318" Type="http://schemas.openxmlformats.org/officeDocument/2006/relationships/hyperlink" Target="https://www.daloopa.com/src/997363" TargetMode="External"/><Relationship Id="rId19751" Type="http://schemas.openxmlformats.org/officeDocument/2006/relationships/hyperlink" Target="https://www.daloopa.com/src/91528053" TargetMode="External"/><Relationship Id="rId4888" Type="http://schemas.openxmlformats.org/officeDocument/2006/relationships/hyperlink" Target="https://www.daloopa.com/src/18181447" TargetMode="External"/><Relationship Id="rId7361" Type="http://schemas.openxmlformats.org/officeDocument/2006/relationships/hyperlink" Target="https://www.daloopa.com/src/28076022" TargetMode="External"/><Relationship Id="rId9810" Type="http://schemas.openxmlformats.org/officeDocument/2006/relationships/hyperlink" Target="https://www.daloopa.com/src/44810689" TargetMode="External"/><Relationship Id="rId19404" Type="http://schemas.openxmlformats.org/officeDocument/2006/relationships/hyperlink" Target="https://www.daloopa.com/src/84566005" TargetMode="External"/><Relationship Id="rId24" Type="http://schemas.openxmlformats.org/officeDocument/2006/relationships/hyperlink" Target="https://www.daloopa.com/document/132833" TargetMode="External"/><Relationship Id="rId7014" Type="http://schemas.openxmlformats.org/officeDocument/2006/relationships/hyperlink" Target="https://www.daloopa.com/src/19045426" TargetMode="External"/><Relationship Id="rId10342" Type="http://schemas.openxmlformats.org/officeDocument/2006/relationships/hyperlink" Target="https://www.daloopa.com/src/770803" TargetMode="External"/><Relationship Id="rId3971" Type="http://schemas.openxmlformats.org/officeDocument/2006/relationships/hyperlink" Target="https://www.daloopa.com/src/805871" TargetMode="External"/><Relationship Id="rId13565" Type="http://schemas.openxmlformats.org/officeDocument/2006/relationships/hyperlink" Target="https://www.daloopa.com/src/44057694" TargetMode="External"/><Relationship Id="rId20781" Type="http://schemas.openxmlformats.org/officeDocument/2006/relationships/hyperlink" Target="https://www.daloopa.com/src/110480874" TargetMode="External"/><Relationship Id="rId3624" Type="http://schemas.openxmlformats.org/officeDocument/2006/relationships/hyperlink" Target="https://www.daloopa.com/src/3606669" TargetMode="External"/><Relationship Id="rId13218" Type="http://schemas.openxmlformats.org/officeDocument/2006/relationships/hyperlink" Target="https://www.daloopa.com/src/18209797" TargetMode="External"/><Relationship Id="rId16788" Type="http://schemas.openxmlformats.org/officeDocument/2006/relationships/hyperlink" Target="https://www.daloopa.com/src/56736707" TargetMode="External"/><Relationship Id="rId20434" Type="http://schemas.openxmlformats.org/officeDocument/2006/relationships/hyperlink" Target="https://www.daloopa.com/src/105190911" TargetMode="External"/><Relationship Id="rId1175" Type="http://schemas.openxmlformats.org/officeDocument/2006/relationships/hyperlink" Target="https://www.daloopa.com/src/10681173" TargetMode="External"/><Relationship Id="rId6847" Type="http://schemas.openxmlformats.org/officeDocument/2006/relationships/hyperlink" Target="https://www.daloopa.com/src/19045418" TargetMode="External"/><Relationship Id="rId19261" Type="http://schemas.openxmlformats.org/officeDocument/2006/relationships/hyperlink" Target="https://www.daloopa.com/src/84566032" TargetMode="External"/><Relationship Id="rId4398" Type="http://schemas.openxmlformats.org/officeDocument/2006/relationships/hyperlink" Target="https://www.daloopa.com/src/1501415" TargetMode="External"/><Relationship Id="rId9320" Type="http://schemas.openxmlformats.org/officeDocument/2006/relationships/hyperlink" Target="https://www.daloopa.com/src/44811674" TargetMode="External"/><Relationship Id="rId12301" Type="http://schemas.openxmlformats.org/officeDocument/2006/relationships/hyperlink" Target="https://www.daloopa.com/src/13317091" TargetMode="External"/><Relationship Id="rId15871" Type="http://schemas.openxmlformats.org/officeDocument/2006/relationships/hyperlink" Target="https://www.daloopa.com/src/56735873" TargetMode="External"/><Relationship Id="rId5930" Type="http://schemas.openxmlformats.org/officeDocument/2006/relationships/hyperlink" Target="https://www.daloopa.com/src/13305363" TargetMode="External"/><Relationship Id="rId15524" Type="http://schemas.openxmlformats.org/officeDocument/2006/relationships/hyperlink" Target="https://www.daloopa.com/src/56722020" TargetMode="External"/><Relationship Id="rId3481" Type="http://schemas.openxmlformats.org/officeDocument/2006/relationships/hyperlink" Target="https://www.daloopa.com/src/18203000" TargetMode="External"/><Relationship Id="rId13075" Type="http://schemas.openxmlformats.org/officeDocument/2006/relationships/hyperlink" Target="https://www.daloopa.com/document/21946882" TargetMode="External"/><Relationship Id="rId18747" Type="http://schemas.openxmlformats.org/officeDocument/2006/relationships/hyperlink" Target="https://www.daloopa.com/src/76424506" TargetMode="External"/><Relationship Id="rId20291" Type="http://schemas.openxmlformats.org/officeDocument/2006/relationships/hyperlink" Target="https://www.daloopa.com/src/99978678" TargetMode="External"/><Relationship Id="rId3134" Type="http://schemas.openxmlformats.org/officeDocument/2006/relationships/hyperlink" Target="https://www.daloopa.com/src/47276979" TargetMode="External"/><Relationship Id="rId8806" Type="http://schemas.openxmlformats.org/officeDocument/2006/relationships/hyperlink" Target="https://www.daloopa.com/src/44812093" TargetMode="External"/><Relationship Id="rId16298" Type="http://schemas.openxmlformats.org/officeDocument/2006/relationships/hyperlink" Target="https://www.daloopa.com/src/56736495" TargetMode="External"/><Relationship Id="rId6357" Type="http://schemas.openxmlformats.org/officeDocument/2006/relationships/hyperlink" Target="https://www.daloopa.com/src/797649" TargetMode="External"/><Relationship Id="rId17830" Type="http://schemas.openxmlformats.org/officeDocument/2006/relationships/hyperlink" Target="https://www.daloopa.com/src/84566292" TargetMode="External"/><Relationship Id="rId2967" Type="http://schemas.openxmlformats.org/officeDocument/2006/relationships/hyperlink" Target="https://www.daloopa.com/src/771742" TargetMode="External"/><Relationship Id="rId5440" Type="http://schemas.openxmlformats.org/officeDocument/2006/relationships/hyperlink" Target="https://www.daloopa.com/src/777063" TargetMode="External"/><Relationship Id="rId15381" Type="http://schemas.openxmlformats.org/officeDocument/2006/relationships/hyperlink" Target="https://www.daloopa.com/document/22326542" TargetMode="External"/><Relationship Id="rId939" Type="http://schemas.openxmlformats.org/officeDocument/2006/relationships/hyperlink" Target="https://www.daloopa.com/src/44068896" TargetMode="External"/><Relationship Id="rId11991" Type="http://schemas.openxmlformats.org/officeDocument/2006/relationships/hyperlink" Target="https://www.daloopa.com/src/8731359" TargetMode="External"/><Relationship Id="rId15034" Type="http://schemas.openxmlformats.org/officeDocument/2006/relationships/hyperlink" Target="https://www.daloopa.com/src/44093343" TargetMode="External"/><Relationship Id="rId8663" Type="http://schemas.openxmlformats.org/officeDocument/2006/relationships/hyperlink" Target="https://www.daloopa.com/src/44812624" TargetMode="External"/><Relationship Id="rId11644" Type="http://schemas.openxmlformats.org/officeDocument/2006/relationships/hyperlink" Target="https://www.daloopa.com/src/805015" TargetMode="External"/><Relationship Id="rId18257" Type="http://schemas.openxmlformats.org/officeDocument/2006/relationships/hyperlink" Target="https://www.daloopa.com/src/110482440" TargetMode="External"/><Relationship Id="rId1703" Type="http://schemas.openxmlformats.org/officeDocument/2006/relationships/hyperlink" Target="https://www.daloopa.com/src/805444" TargetMode="External"/><Relationship Id="rId8316" Type="http://schemas.openxmlformats.org/officeDocument/2006/relationships/hyperlink" Target="https://www.daloopa.com/src/44809225" TargetMode="External"/><Relationship Id="rId4926" Type="http://schemas.openxmlformats.org/officeDocument/2006/relationships/hyperlink" Target="https://marketplace.daloopa.com/text-fundamental?id=18187433&amp;value=0.12&amp;id=18187231&amp;value=-0.05&amp;id=18187194&amp;value=0.02&amp;id=18187102&amp;value=-0.1&amp;id=18187042&amp;value=0.08&amp;id=18186934&amp;value=0.12&amp;id=18186884&amp;value=-0.07&amp;id=18186766&amp;value=-0.11&amp;id=18185050&amp;value=0.02&amp;id=18180509&amp;value=0.05&amp;id=18179951&amp;value=0.02&amp;id=19445288&amp;value=0.04&amp;id=35961644&amp;value=-0.05&amp;id=51587392&amp;value=-0.03&amp;id=57345766&amp;value=0.03&amp;id=62020199&amp;value=0.06&amp;" TargetMode="External"/><Relationship Id="rId14867" Type="http://schemas.openxmlformats.org/officeDocument/2006/relationships/hyperlink" Target="https://www.daloopa.com/src/44096210" TargetMode="External"/><Relationship Id="rId17340" Type="http://schemas.openxmlformats.org/officeDocument/2006/relationships/hyperlink" Target="https://www.daloopa.com/src/66399143" TargetMode="External"/><Relationship Id="rId796" Type="http://schemas.openxmlformats.org/officeDocument/2006/relationships/hyperlink" Target="https://www.daloopa.com/src/41990840" TargetMode="External"/><Relationship Id="rId2477" Type="http://schemas.openxmlformats.org/officeDocument/2006/relationships/hyperlink" Target="https://www.daloopa.com/src/775284" TargetMode="External"/><Relationship Id="rId449" Type="http://schemas.openxmlformats.org/officeDocument/2006/relationships/hyperlink" Target="https://www.daloopa.com/src/3606804" TargetMode="External"/><Relationship Id="rId13950" Type="http://schemas.openxmlformats.org/officeDocument/2006/relationships/hyperlink" Target="https://www.daloopa.com/src/44064888" TargetMode="External"/><Relationship Id="rId8173" Type="http://schemas.openxmlformats.org/officeDocument/2006/relationships/hyperlink" Target="https://www.daloopa.com/src/44615955" TargetMode="External"/><Relationship Id="rId13603" Type="http://schemas.openxmlformats.org/officeDocument/2006/relationships/hyperlink" Target="https://www.daloopa.com/src/44057723" TargetMode="External"/><Relationship Id="rId1560" Type="http://schemas.openxmlformats.org/officeDocument/2006/relationships/hyperlink" Target="https://www.daloopa.com/document/23181367" TargetMode="External"/><Relationship Id="rId11154" Type="http://schemas.openxmlformats.org/officeDocument/2006/relationships/hyperlink" Target="https://marketplace.daloopa.com/text-fundamental?id=50787774&amp;value=0.17&amp;id=56765800&amp;value=0.15&amp;id=61315310&amp;value=0.15&amp;" TargetMode="External"/><Relationship Id="rId16826" Type="http://schemas.openxmlformats.org/officeDocument/2006/relationships/hyperlink" Target="https://www.daloopa.com/src/56722712" TargetMode="External"/><Relationship Id="rId1213" Type="http://schemas.openxmlformats.org/officeDocument/2006/relationships/hyperlink" Target="https://www.daloopa.com/src/28828478" TargetMode="External"/><Relationship Id="rId4783" Type="http://schemas.openxmlformats.org/officeDocument/2006/relationships/hyperlink" Target="https://www.daloopa.com/src/799689" TargetMode="External"/><Relationship Id="rId14377" Type="http://schemas.openxmlformats.org/officeDocument/2006/relationships/hyperlink" Target="https://www.daloopa.com/src/44095470" TargetMode="External"/><Relationship Id="rId4436" Type="http://schemas.openxmlformats.org/officeDocument/2006/relationships/hyperlink" Target="https://www.daloopa.com/src/805963" TargetMode="External"/><Relationship Id="rId7659" Type="http://schemas.openxmlformats.org/officeDocument/2006/relationships/hyperlink" Target="https://www.daloopa.com/src/760474" TargetMode="External"/><Relationship Id="rId10987" Type="http://schemas.openxmlformats.org/officeDocument/2006/relationships/hyperlink" Target="https://www.daloopa.com/src/1501286" TargetMode="External"/><Relationship Id="rId13460" Type="http://schemas.openxmlformats.org/officeDocument/2006/relationships/hyperlink" Target="https://marketplace.daloopa.com/text-fundamental?id=51587405&amp;value=0.6&amp;id=62020213&amp;value=1&amp;" TargetMode="External"/><Relationship Id="rId1070" Type="http://schemas.openxmlformats.org/officeDocument/2006/relationships/hyperlink" Target="https://www.daloopa.com/src/35361571" TargetMode="External"/><Relationship Id="rId13113" Type="http://schemas.openxmlformats.org/officeDocument/2006/relationships/hyperlink" Target="https://www.daloopa.com/src/18301339" TargetMode="External"/><Relationship Id="rId16683" Type="http://schemas.openxmlformats.org/officeDocument/2006/relationships/hyperlink" Target="https://www.daloopa.com/src/56722514" TargetMode="External"/><Relationship Id="rId6742" Type="http://schemas.openxmlformats.org/officeDocument/2006/relationships/hyperlink" Target="https://www.daloopa.com/src/797765" TargetMode="External"/><Relationship Id="rId16336" Type="http://schemas.openxmlformats.org/officeDocument/2006/relationships/hyperlink" Target="https://www.daloopa.com/src/56736573" TargetMode="External"/><Relationship Id="rId4293" Type="http://schemas.openxmlformats.org/officeDocument/2006/relationships/hyperlink" Target="https://www.daloopa.com/src/805877" TargetMode="External"/><Relationship Id="rId9965" Type="http://schemas.openxmlformats.org/officeDocument/2006/relationships/hyperlink" Target="https://www.daloopa.com/src/57345710" TargetMode="External"/><Relationship Id="rId19559" Type="http://schemas.openxmlformats.org/officeDocument/2006/relationships/hyperlink" Target="https://www.daloopa.com/src/84567037" TargetMode="External"/><Relationship Id="rId9618" Type="http://schemas.openxmlformats.org/officeDocument/2006/relationships/hyperlink" Target="https://www.daloopa.com/src/44811629" TargetMode="External"/><Relationship Id="rId10497" Type="http://schemas.openxmlformats.org/officeDocument/2006/relationships/hyperlink" Target="https://www.daloopa.com/src/12599805" TargetMode="External"/><Relationship Id="rId12946" Type="http://schemas.openxmlformats.org/officeDocument/2006/relationships/hyperlink" Target="https://www.daloopa.com/src/44105971" TargetMode="External"/><Relationship Id="rId7169" Type="http://schemas.openxmlformats.org/officeDocument/2006/relationships/hyperlink" Target="https://www.daloopa.com/src/798163" TargetMode="External"/><Relationship Id="rId3779" Type="http://schemas.openxmlformats.org/officeDocument/2006/relationships/hyperlink" Target="https://www.daloopa.com/src/12606306" TargetMode="External"/><Relationship Id="rId16193" Type="http://schemas.openxmlformats.org/officeDocument/2006/relationships/hyperlink" Target="https://www.daloopa.com/src/56736721" TargetMode="External"/><Relationship Id="rId18642" Type="http://schemas.openxmlformats.org/officeDocument/2006/relationships/hyperlink" Target="https://www.daloopa.com/src/75779535" TargetMode="External"/><Relationship Id="rId6252" Type="http://schemas.openxmlformats.org/officeDocument/2006/relationships/hyperlink" Target="https://www.daloopa.com/src/797534" TargetMode="External"/><Relationship Id="rId8701" Type="http://schemas.openxmlformats.org/officeDocument/2006/relationships/hyperlink" Target="https://www.daloopa.com/src/44811518" TargetMode="External"/><Relationship Id="rId20589" Type="http://schemas.openxmlformats.org/officeDocument/2006/relationships/hyperlink" Target="https://www.daloopa.com/src/105191115" TargetMode="External"/><Relationship Id="rId14905" Type="http://schemas.openxmlformats.org/officeDocument/2006/relationships/hyperlink" Target="https://www.daloopa.com/src/44092277" TargetMode="External"/><Relationship Id="rId2862" Type="http://schemas.openxmlformats.org/officeDocument/2006/relationships/hyperlink" Target="https://www.daloopa.com/src/775715" TargetMode="External"/><Relationship Id="rId9475" Type="http://schemas.openxmlformats.org/officeDocument/2006/relationships/hyperlink" Target="https://www.daloopa.com/src/44813609" TargetMode="External"/><Relationship Id="rId12456" Type="http://schemas.openxmlformats.org/officeDocument/2006/relationships/hyperlink" Target="https://www.daloopa.com/src/8731939" TargetMode="External"/><Relationship Id="rId19069" Type="http://schemas.openxmlformats.org/officeDocument/2006/relationships/hyperlink" Target="https://www.daloopa.com/src/80587701" TargetMode="External"/><Relationship Id="rId834" Type="http://schemas.openxmlformats.org/officeDocument/2006/relationships/hyperlink" Target="https://www.daloopa.com/src/793425" TargetMode="External"/><Relationship Id="rId2515" Type="http://schemas.openxmlformats.org/officeDocument/2006/relationships/hyperlink" Target="https://www.daloopa.com/src/779053" TargetMode="External"/><Relationship Id="rId9128" Type="http://schemas.openxmlformats.org/officeDocument/2006/relationships/hyperlink" Target="https://www.daloopa.com/src/44813541" TargetMode="External"/><Relationship Id="rId12109" Type="http://schemas.openxmlformats.org/officeDocument/2006/relationships/hyperlink" Target="https://www.daloopa.com/src/8731835" TargetMode="External"/><Relationship Id="rId15679" Type="http://schemas.openxmlformats.org/officeDocument/2006/relationships/hyperlink" Target="https://www.daloopa.com/src/56735865" TargetMode="External"/><Relationship Id="rId5738" Type="http://schemas.openxmlformats.org/officeDocument/2006/relationships/hyperlink" Target="https://www.daloopa.com/src/46243810" TargetMode="External"/><Relationship Id="rId18152" Type="http://schemas.openxmlformats.org/officeDocument/2006/relationships/hyperlink" Target="https://www.daloopa.com/src/110480983" TargetMode="External"/><Relationship Id="rId3289" Type="http://schemas.openxmlformats.org/officeDocument/2006/relationships/hyperlink" Target="https://www.daloopa.com/src/805299" TargetMode="External"/><Relationship Id="rId8211" Type="http://schemas.openxmlformats.org/officeDocument/2006/relationships/hyperlink" Target="https://www.daloopa.com/src/12599674" TargetMode="External"/><Relationship Id="rId20099" Type="http://schemas.openxmlformats.org/officeDocument/2006/relationships/hyperlink" Target="https://www.daloopa.com/src/99100824" TargetMode="External"/><Relationship Id="rId14762" Type="http://schemas.openxmlformats.org/officeDocument/2006/relationships/hyperlink" Target="https://www.daloopa.com/src/44094971" TargetMode="External"/><Relationship Id="rId4821" Type="http://schemas.openxmlformats.org/officeDocument/2006/relationships/hyperlink" Target="https://www.daloopa.com/src/799714" TargetMode="External"/><Relationship Id="rId14415" Type="http://schemas.openxmlformats.org/officeDocument/2006/relationships/hyperlink" Target="https://www.daloopa.com/src/44092359" TargetMode="External"/><Relationship Id="rId17985" Type="http://schemas.openxmlformats.org/officeDocument/2006/relationships/hyperlink" Target="https://www.daloopa.com/src/84567308" TargetMode="External"/><Relationship Id="rId344" Type="http://schemas.openxmlformats.org/officeDocument/2006/relationships/hyperlink" Target="https://marketplace.daloopa.com/text-fundamental?id=12613144&amp;value=-0.005&amp;id=41990802&amp;value=0.005&amp;id=50787759&amp;value=0.005&amp;id=56765778&amp;value=-0.01&amp;" TargetMode="External"/><Relationship Id="rId691" Type="http://schemas.openxmlformats.org/officeDocument/2006/relationships/hyperlink" Target="https://www.daloopa.com/src/2750664" TargetMode="External"/><Relationship Id="rId2025" Type="http://schemas.openxmlformats.org/officeDocument/2006/relationships/hyperlink" Target="https://www.daloopa.com/src/44124368" TargetMode="External"/><Relationship Id="rId2372" Type="http://schemas.openxmlformats.org/officeDocument/2006/relationships/hyperlink" Target="https://www.daloopa.com/src/771053" TargetMode="External"/><Relationship Id="rId17638" Type="http://schemas.openxmlformats.org/officeDocument/2006/relationships/hyperlink" Target="https://www.daloopa.com/src/66399201" TargetMode="External"/><Relationship Id="rId5595" Type="http://schemas.openxmlformats.org/officeDocument/2006/relationships/hyperlink" Target="https://www.daloopa.com/src/777081" TargetMode="External"/><Relationship Id="rId15189" Type="http://schemas.openxmlformats.org/officeDocument/2006/relationships/hyperlink" Target="https://www.daloopa.com/src/56734813" TargetMode="External"/><Relationship Id="rId5248" Type="http://schemas.openxmlformats.org/officeDocument/2006/relationships/hyperlink" Target="https://www.daloopa.com/src/8649046" TargetMode="External"/><Relationship Id="rId1858" Type="http://schemas.openxmlformats.org/officeDocument/2006/relationships/hyperlink" Target="https://www.daloopa.com/src/44616266" TargetMode="External"/><Relationship Id="rId11799" Type="http://schemas.openxmlformats.org/officeDocument/2006/relationships/hyperlink" Target="https://www.daloopa.com/src/8583340" TargetMode="External"/><Relationship Id="rId14272" Type="http://schemas.openxmlformats.org/officeDocument/2006/relationships/hyperlink" Target="https://www.daloopa.com/src/44092357" TargetMode="External"/><Relationship Id="rId16721" Type="http://schemas.openxmlformats.org/officeDocument/2006/relationships/hyperlink" Target="https://www.daloopa.com/src/56723442" TargetMode="External"/><Relationship Id="rId4331" Type="http://schemas.openxmlformats.org/officeDocument/2006/relationships/hyperlink" Target="https://www.daloopa.com/src/806053" TargetMode="External"/><Relationship Id="rId19944" Type="http://schemas.openxmlformats.org/officeDocument/2006/relationships/hyperlink" Target="https://www.daloopa.com/src/92469222" TargetMode="External"/><Relationship Id="rId10882" Type="http://schemas.openxmlformats.org/officeDocument/2006/relationships/hyperlink" Target="https://www.daloopa.com/src/774642" TargetMode="External"/><Relationship Id="rId17495" Type="http://schemas.openxmlformats.org/officeDocument/2006/relationships/hyperlink" Target="https://www.daloopa.com/src/66400042" TargetMode="External"/><Relationship Id="rId7554" Type="http://schemas.openxmlformats.org/officeDocument/2006/relationships/hyperlink" Target="https://www.daloopa.com/src/769381" TargetMode="External"/><Relationship Id="rId10535" Type="http://schemas.openxmlformats.org/officeDocument/2006/relationships/hyperlink" Target="https://www.daloopa.com/src/770793" TargetMode="External"/><Relationship Id="rId17148" Type="http://schemas.openxmlformats.org/officeDocument/2006/relationships/hyperlink" Target="https://www.daloopa.com/src/65368713" TargetMode="External"/><Relationship Id="rId7207" Type="http://schemas.openxmlformats.org/officeDocument/2006/relationships/hyperlink" Target="https://www.daloopa.com/src/798589" TargetMode="External"/><Relationship Id="rId13758" Type="http://schemas.openxmlformats.org/officeDocument/2006/relationships/hyperlink" Target="https://www.daloopa.com/src/57345832" TargetMode="External"/><Relationship Id="rId20974" Type="http://schemas.openxmlformats.org/officeDocument/2006/relationships/hyperlink" Target="https://www.daloopa.com/src/110482400" TargetMode="External"/><Relationship Id="rId3817" Type="http://schemas.openxmlformats.org/officeDocument/2006/relationships/hyperlink" Target="https://www.daloopa.com/src/805788" TargetMode="External"/><Relationship Id="rId16231" Type="http://schemas.openxmlformats.org/officeDocument/2006/relationships/hyperlink" Target="https://www.daloopa.com/src/56722744" TargetMode="External"/><Relationship Id="rId20627" Type="http://schemas.openxmlformats.org/officeDocument/2006/relationships/hyperlink" Target="https://www.daloopa.com/src/105191155" TargetMode="External"/><Relationship Id="rId1368" Type="http://schemas.openxmlformats.org/officeDocument/2006/relationships/hyperlink" Target="https://www.daloopa.com/src/4300226" TargetMode="External"/><Relationship Id="rId9860" Type="http://schemas.openxmlformats.org/officeDocument/2006/relationships/hyperlink" Target="https://www.daloopa.com/src/44813337" TargetMode="External"/><Relationship Id="rId74" Type="http://schemas.openxmlformats.org/officeDocument/2006/relationships/hyperlink" Target="https://www.daloopa.com/document/21731911" TargetMode="External"/><Relationship Id="rId9513" Type="http://schemas.openxmlformats.org/officeDocument/2006/relationships/hyperlink" Target="https://www.daloopa.com/src/44813470" TargetMode="External"/><Relationship Id="rId12841" Type="http://schemas.openxmlformats.org/officeDocument/2006/relationships/hyperlink" Target="https://www.daloopa.com/src/18179233" TargetMode="External"/><Relationship Id="rId19107" Type="http://schemas.openxmlformats.org/officeDocument/2006/relationships/hyperlink" Target="https://www.daloopa.com/src/80587782" TargetMode="External"/><Relationship Id="rId19454" Type="http://schemas.openxmlformats.org/officeDocument/2006/relationships/hyperlink" Target="https://www.daloopa.com/src/84566287" TargetMode="External"/><Relationship Id="rId2900" Type="http://schemas.openxmlformats.org/officeDocument/2006/relationships/hyperlink" Target="https://www.daloopa.com/src/775780" TargetMode="External"/><Relationship Id="rId7064" Type="http://schemas.openxmlformats.org/officeDocument/2006/relationships/hyperlink" Target="https://www.daloopa.com/src/798305" TargetMode="External"/><Relationship Id="rId10392" Type="http://schemas.openxmlformats.org/officeDocument/2006/relationships/hyperlink" Target="https://www.daloopa.com/src/756037" TargetMode="External"/><Relationship Id="rId10045" Type="http://schemas.openxmlformats.org/officeDocument/2006/relationships/hyperlink" Target="https://www.daloopa.com/src/50786864" TargetMode="External"/><Relationship Id="rId15717" Type="http://schemas.openxmlformats.org/officeDocument/2006/relationships/hyperlink" Target="https://www.daloopa.com/src/56722047" TargetMode="External"/><Relationship Id="rId3674" Type="http://schemas.openxmlformats.org/officeDocument/2006/relationships/hyperlink" Target="https://www.daloopa.com/src/805613" TargetMode="External"/><Relationship Id="rId13268" Type="http://schemas.openxmlformats.org/officeDocument/2006/relationships/hyperlink" Target="https://www.daloopa.com/document/21946882" TargetMode="External"/><Relationship Id="rId20484" Type="http://schemas.openxmlformats.org/officeDocument/2006/relationships/hyperlink" Target="https://www.daloopa.com/src/105788223" TargetMode="External"/><Relationship Id="rId3327" Type="http://schemas.openxmlformats.org/officeDocument/2006/relationships/hyperlink" Target="https://www.daloopa.com/src/805352" TargetMode="External"/><Relationship Id="rId6897" Type="http://schemas.openxmlformats.org/officeDocument/2006/relationships/hyperlink" Target="https://www.daloopa.com/src/2750539" TargetMode="External"/><Relationship Id="rId20137" Type="http://schemas.openxmlformats.org/officeDocument/2006/relationships/hyperlink" Target="https://www.daloopa.com/src/99978641" TargetMode="External"/><Relationship Id="rId9370" Type="http://schemas.openxmlformats.org/officeDocument/2006/relationships/hyperlink" Target="https://www.daloopa.com/src/44812546" TargetMode="External"/><Relationship Id="rId12351" Type="http://schemas.openxmlformats.org/officeDocument/2006/relationships/hyperlink" Target="https://www.daloopa.com/src/8731512" TargetMode="External"/><Relationship Id="rId14800" Type="http://schemas.openxmlformats.org/officeDocument/2006/relationships/hyperlink" Target="https://www.daloopa.com/src/44095100" TargetMode="External"/><Relationship Id="rId2410" Type="http://schemas.openxmlformats.org/officeDocument/2006/relationships/hyperlink" Target="https://www.daloopa.com/src/774029" TargetMode="External"/><Relationship Id="rId9023" Type="http://schemas.openxmlformats.org/officeDocument/2006/relationships/hyperlink" Target="https://www.daloopa.com/src/44812138" TargetMode="External"/><Relationship Id="rId12004" Type="http://schemas.openxmlformats.org/officeDocument/2006/relationships/hyperlink" Target="https://www.daloopa.com/src/8731237" TargetMode="External"/><Relationship Id="rId5980" Type="http://schemas.openxmlformats.org/officeDocument/2006/relationships/hyperlink" Target="https://www.daloopa.com/src/756177" TargetMode="External"/><Relationship Id="rId15574" Type="http://schemas.openxmlformats.org/officeDocument/2006/relationships/hyperlink" Target="https://www.daloopa.com/src/56722024" TargetMode="External"/><Relationship Id="rId3184" Type="http://schemas.openxmlformats.org/officeDocument/2006/relationships/hyperlink" Target="https://www.daloopa.com/src/805377" TargetMode="External"/><Relationship Id="rId5633" Type="http://schemas.openxmlformats.org/officeDocument/2006/relationships/hyperlink" Target="https://www.daloopa.com/src/44616098" TargetMode="External"/><Relationship Id="rId15227" Type="http://schemas.openxmlformats.org/officeDocument/2006/relationships/hyperlink" Target="https://www.daloopa.com/src/56720574" TargetMode="External"/><Relationship Id="rId18797" Type="http://schemas.openxmlformats.org/officeDocument/2006/relationships/hyperlink" Target="https://www.daloopa.com/src/76424608" TargetMode="External"/><Relationship Id="rId8856" Type="http://schemas.openxmlformats.org/officeDocument/2006/relationships/hyperlink" Target="https://www.daloopa.com/src/44810075" TargetMode="External"/><Relationship Id="rId11837" Type="http://schemas.openxmlformats.org/officeDocument/2006/relationships/hyperlink" Target="https://www.daloopa.com/src/44616195" TargetMode="External"/><Relationship Id="rId8509" Type="http://schemas.openxmlformats.org/officeDocument/2006/relationships/hyperlink" Target="https://www.daloopa.com/src/44811339" TargetMode="External"/><Relationship Id="rId14310" Type="http://schemas.openxmlformats.org/officeDocument/2006/relationships/hyperlink" Target="https://www.daloopa.com/src/44095630" TargetMode="External"/><Relationship Id="rId17880" Type="http://schemas.openxmlformats.org/officeDocument/2006/relationships/hyperlink" Target="https://www.daloopa.com/src/86307511" TargetMode="External"/><Relationship Id="rId989" Type="http://schemas.openxmlformats.org/officeDocument/2006/relationships/hyperlink" Target="https://www.daloopa.com/src/28828311" TargetMode="External"/><Relationship Id="rId5490" Type="http://schemas.openxmlformats.org/officeDocument/2006/relationships/hyperlink" Target="https://www.daloopa.com/src/779185" TargetMode="External"/><Relationship Id="rId10920" Type="http://schemas.openxmlformats.org/officeDocument/2006/relationships/hyperlink" Target="https://www.daloopa.com/src/44995457" TargetMode="External"/><Relationship Id="rId15084" Type="http://schemas.openxmlformats.org/officeDocument/2006/relationships/hyperlink" Target="https://www.daloopa.com/src/44096356" TargetMode="External"/><Relationship Id="rId17533" Type="http://schemas.openxmlformats.org/officeDocument/2006/relationships/hyperlink" Target="https://www.daloopa.com/src/66398869" TargetMode="External"/><Relationship Id="rId5143" Type="http://schemas.openxmlformats.org/officeDocument/2006/relationships/hyperlink" Target="https://www.daloopa.com/src/8648890" TargetMode="External"/><Relationship Id="rId8366" Type="http://schemas.openxmlformats.org/officeDocument/2006/relationships/hyperlink" Target="https://www.daloopa.com/src/44809224" TargetMode="External"/><Relationship Id="rId11694" Type="http://schemas.openxmlformats.org/officeDocument/2006/relationships/hyperlink" Target="https://www.daloopa.com/document/8465102" TargetMode="External"/><Relationship Id="rId1753" Type="http://schemas.openxmlformats.org/officeDocument/2006/relationships/hyperlink" Target="https://www.daloopa.com/src/44115157" TargetMode="External"/><Relationship Id="rId8019" Type="http://schemas.openxmlformats.org/officeDocument/2006/relationships/hyperlink" Target="https://www.daloopa.com/src/19045352" TargetMode="External"/><Relationship Id="rId11347" Type="http://schemas.openxmlformats.org/officeDocument/2006/relationships/hyperlink" Target="https://www.daloopa.com/src/13310294" TargetMode="External"/><Relationship Id="rId1406" Type="http://schemas.openxmlformats.org/officeDocument/2006/relationships/hyperlink" Target="https://www.daloopa.com/src/46163318" TargetMode="External"/><Relationship Id="rId4976" Type="http://schemas.openxmlformats.org/officeDocument/2006/relationships/hyperlink" Target="https://www.daloopa.com/src/18182685" TargetMode="External"/><Relationship Id="rId17390" Type="http://schemas.openxmlformats.org/officeDocument/2006/relationships/hyperlink" Target="https://www.daloopa.com/src/69114356" TargetMode="External"/><Relationship Id="rId4629" Type="http://schemas.openxmlformats.org/officeDocument/2006/relationships/hyperlink" Target="https://www.daloopa.com/src/806029" TargetMode="External"/><Relationship Id="rId10430" Type="http://schemas.openxmlformats.org/officeDocument/2006/relationships/hyperlink" Target="https://www.daloopa.com/src/758327" TargetMode="External"/><Relationship Id="rId17043" Type="http://schemas.openxmlformats.org/officeDocument/2006/relationships/hyperlink" Target="https://www.daloopa.com/src/65369395" TargetMode="External"/><Relationship Id="rId499" Type="http://schemas.openxmlformats.org/officeDocument/2006/relationships/hyperlink" Target="https://www.daloopa.com/src/35361567" TargetMode="External"/><Relationship Id="rId7102" Type="http://schemas.openxmlformats.org/officeDocument/2006/relationships/hyperlink" Target="https://www.daloopa.com/src/61315059" TargetMode="External"/><Relationship Id="rId13653" Type="http://schemas.openxmlformats.org/officeDocument/2006/relationships/hyperlink" Target="https://www.daloopa.com/src/44057373" TargetMode="External"/><Relationship Id="rId1263" Type="http://schemas.openxmlformats.org/officeDocument/2006/relationships/hyperlink" Target="https://www.daloopa.com/src/996863" TargetMode="External"/><Relationship Id="rId3712" Type="http://schemas.openxmlformats.org/officeDocument/2006/relationships/hyperlink" Target="https://www.daloopa.com/src/805622" TargetMode="External"/><Relationship Id="rId13306" Type="http://schemas.openxmlformats.org/officeDocument/2006/relationships/hyperlink" Target="https://marketplace.daloopa.com/text-fundamental?id=44122230&amp;value=124.649&amp;id=44122056&amp;value=126.481&amp;id=44121976&amp;value=305.824&amp;id=44121844&amp;value=502.298&amp;id=44121016&amp;value=748.174&amp;id=44120619&amp;value=620.24&amp;id=44120308&amp;value=672.996&amp;id=44120258&amp;value=877&amp;id=44619410&amp;value=1198&amp;" TargetMode="External"/><Relationship Id="rId16876" Type="http://schemas.openxmlformats.org/officeDocument/2006/relationships/hyperlink" Target="https://www.daloopa.com/src/65369184" TargetMode="External"/><Relationship Id="rId20522" Type="http://schemas.openxmlformats.org/officeDocument/2006/relationships/hyperlink" Target="https://www.daloopa.com/src/105190899" TargetMode="External"/><Relationship Id="rId6935" Type="http://schemas.openxmlformats.org/officeDocument/2006/relationships/hyperlink" Target="https://www.daloopa.com/src/798093" TargetMode="External"/><Relationship Id="rId16529" Type="http://schemas.openxmlformats.org/officeDocument/2006/relationships/hyperlink" Target="https://www.daloopa.com/src/56722852" TargetMode="External"/><Relationship Id="rId4486" Type="http://schemas.openxmlformats.org/officeDocument/2006/relationships/hyperlink" Target="https://www.daloopa.com/src/805923" TargetMode="External"/><Relationship Id="rId19002" Type="http://schemas.openxmlformats.org/officeDocument/2006/relationships/hyperlink" Target="https://www.daloopa.com/src/80587572" TargetMode="External"/><Relationship Id="rId4139" Type="http://schemas.openxmlformats.org/officeDocument/2006/relationships/hyperlink" Target="https://www.daloopa.com/src/44801567" TargetMode="External"/><Relationship Id="rId13163" Type="http://schemas.openxmlformats.org/officeDocument/2006/relationships/hyperlink" Target="https://www.daloopa.com/src/44117117" TargetMode="External"/><Relationship Id="rId15612" Type="http://schemas.openxmlformats.org/officeDocument/2006/relationships/hyperlink" Target="https://www.daloopa.com/src/56722340" TargetMode="External"/><Relationship Id="rId3222" Type="http://schemas.openxmlformats.org/officeDocument/2006/relationships/hyperlink" Target="https://www.daloopa.com/src/805330" TargetMode="External"/><Relationship Id="rId18835" Type="http://schemas.openxmlformats.org/officeDocument/2006/relationships/hyperlink" Target="https://www.daloopa.com/src/75779547" TargetMode="External"/><Relationship Id="rId20032" Type="http://schemas.openxmlformats.org/officeDocument/2006/relationships/hyperlink" Target="https://www.daloopa.com/src/99978712" TargetMode="External"/><Relationship Id="rId6445" Type="http://schemas.openxmlformats.org/officeDocument/2006/relationships/hyperlink" Target="https://www.daloopa.com/src/757898" TargetMode="External"/><Relationship Id="rId6792" Type="http://schemas.openxmlformats.org/officeDocument/2006/relationships/hyperlink" Target="https://www.daloopa.com/src/3606379" TargetMode="External"/><Relationship Id="rId16386" Type="http://schemas.openxmlformats.org/officeDocument/2006/relationships/hyperlink" Target="https://www.daloopa.com/src/56736575" TargetMode="External"/><Relationship Id="rId9" Type="http://schemas.openxmlformats.org/officeDocument/2006/relationships/hyperlink" Target="https://www.daloopa.com/document/23028" TargetMode="External"/><Relationship Id="rId12996" Type="http://schemas.openxmlformats.org/officeDocument/2006/relationships/hyperlink" Target="https://marketplace.daloopa.com/text-fundamental?id=18211718&amp;value=1496.028&amp;id=18211541&amp;value=1496.778&amp;id=18210633&amp;value=1887.41&amp;id=18210362&amp;value=1888.951&amp;id=18209834&amp;value=1882.479&amp;id=18208015&amp;value=1886.117&amp;id=18206759&amp;value=988.924&amp;" TargetMode="External"/><Relationship Id="rId16039" Type="http://schemas.openxmlformats.org/officeDocument/2006/relationships/hyperlink" Target="https://www.daloopa.com/src/56722904" TargetMode="External"/><Relationship Id="rId9668" Type="http://schemas.openxmlformats.org/officeDocument/2006/relationships/hyperlink" Target="https://www.daloopa.com/src/44811637" TargetMode="External"/><Relationship Id="rId12649" Type="http://schemas.openxmlformats.org/officeDocument/2006/relationships/hyperlink" Target="https://www.daloopa.com/src/8732305" TargetMode="External"/><Relationship Id="rId2708" Type="http://schemas.openxmlformats.org/officeDocument/2006/relationships/hyperlink" Target="https://www.daloopa.com/src/62020057" TargetMode="External"/><Relationship Id="rId15122" Type="http://schemas.openxmlformats.org/officeDocument/2006/relationships/hyperlink" Target="https://www.daloopa.com/src/56735077" TargetMode="External"/><Relationship Id="rId18692" Type="http://schemas.openxmlformats.org/officeDocument/2006/relationships/hyperlink" Target="https://www.daloopa.com/src/75779709" TargetMode="External"/><Relationship Id="rId8751" Type="http://schemas.openxmlformats.org/officeDocument/2006/relationships/hyperlink" Target="https://www.daloopa.com/src/44811513" TargetMode="External"/><Relationship Id="rId18345" Type="http://schemas.openxmlformats.org/officeDocument/2006/relationships/hyperlink" Target="https://www.daloopa.com/src/70534970" TargetMode="External"/><Relationship Id="rId8404" Type="http://schemas.openxmlformats.org/officeDocument/2006/relationships/hyperlink" Target="https://www.daloopa.com/src/46190498" TargetMode="External"/><Relationship Id="rId11732" Type="http://schemas.openxmlformats.org/officeDocument/2006/relationships/hyperlink" Target="https://www.daloopa.com/src/8581841" TargetMode="External"/><Relationship Id="rId14955" Type="http://schemas.openxmlformats.org/officeDocument/2006/relationships/hyperlink" Target="https://www.daloopa.com/src/44095248" TargetMode="External"/><Relationship Id="rId9178" Type="http://schemas.openxmlformats.org/officeDocument/2006/relationships/hyperlink" Target="https://www.daloopa.com/src/57346348" TargetMode="External"/><Relationship Id="rId14608" Type="http://schemas.openxmlformats.org/officeDocument/2006/relationships/hyperlink" Target="https://www.daloopa.com/src/44092354" TargetMode="External"/><Relationship Id="rId884" Type="http://schemas.openxmlformats.org/officeDocument/2006/relationships/hyperlink" Target="https://www.daloopa.com/src/56765758" TargetMode="External"/><Relationship Id="rId2565" Type="http://schemas.openxmlformats.org/officeDocument/2006/relationships/hyperlink" Target="https://www.daloopa.com/src/779055" TargetMode="External"/><Relationship Id="rId12159" Type="http://schemas.openxmlformats.org/officeDocument/2006/relationships/hyperlink" Target="https://www.daloopa.com/src/8731693" TargetMode="External"/><Relationship Id="rId537" Type="http://schemas.openxmlformats.org/officeDocument/2006/relationships/hyperlink" Target="https://www.daloopa.com/src/1000968" TargetMode="External"/><Relationship Id="rId2218" Type="http://schemas.openxmlformats.org/officeDocument/2006/relationships/hyperlink" Target="https://www.daloopa.com/src/779500" TargetMode="External"/><Relationship Id="rId5788" Type="http://schemas.openxmlformats.org/officeDocument/2006/relationships/hyperlink" Target="https://www.daloopa.com/src/44616125" TargetMode="External"/><Relationship Id="rId8261" Type="http://schemas.openxmlformats.org/officeDocument/2006/relationships/hyperlink" Target="https://www.daloopa.com/document/23181367" TargetMode="External"/><Relationship Id="rId11242" Type="http://schemas.openxmlformats.org/officeDocument/2006/relationships/hyperlink" Target="https://www.daloopa.com/src/56765814" TargetMode="External"/><Relationship Id="rId1301" Type="http://schemas.openxmlformats.org/officeDocument/2006/relationships/hyperlink" Target="https://www.daloopa.com/src/6028979" TargetMode="External"/><Relationship Id="rId16914" Type="http://schemas.openxmlformats.org/officeDocument/2006/relationships/hyperlink" Target="https://www.daloopa.com/src/65368555" TargetMode="External"/><Relationship Id="rId4524" Type="http://schemas.openxmlformats.org/officeDocument/2006/relationships/hyperlink" Target="https://www.daloopa.com/src/806102" TargetMode="External"/><Relationship Id="rId4871" Type="http://schemas.openxmlformats.org/officeDocument/2006/relationships/hyperlink" Target="https://www.daloopa.com/src/18187103" TargetMode="External"/><Relationship Id="rId14465" Type="http://schemas.openxmlformats.org/officeDocument/2006/relationships/hyperlink" Target="https://www.daloopa.com/src/44094997" TargetMode="External"/><Relationship Id="rId394" Type="http://schemas.openxmlformats.org/officeDocument/2006/relationships/hyperlink" Target="https://www.daloopa.com/document/22944212" TargetMode="External"/><Relationship Id="rId2075" Type="http://schemas.openxmlformats.org/officeDocument/2006/relationships/hyperlink" Target="https://www.daloopa.com/src/28828359" TargetMode="External"/><Relationship Id="rId14118" Type="http://schemas.openxmlformats.org/officeDocument/2006/relationships/hyperlink" Target="https://www.daloopa.com/document/18105310" TargetMode="External"/><Relationship Id="rId17688" Type="http://schemas.openxmlformats.org/officeDocument/2006/relationships/hyperlink" Target="https://www.daloopa.com/src/84566367" TargetMode="External"/><Relationship Id="rId5298" Type="http://schemas.openxmlformats.org/officeDocument/2006/relationships/hyperlink" Target="https://www.daloopa.com/src/8648929" TargetMode="External"/><Relationship Id="rId7747" Type="http://schemas.openxmlformats.org/officeDocument/2006/relationships/hyperlink" Target="https://marketplace.daloopa.com/text-fundamental?id=770361&amp;value=-96.356&amp;id=770352&amp;value=-608.019&amp;id=44615870&amp;value=-704.375&amp;id=760994&amp;value=-29.802&amp;id=44615871&amp;value=-29.802&amp;id=760711&amp;value=-800.342&amp;id=760476&amp;value=-5.637&amp;id=760230&amp;value=-20.025&amp;id=44615872&amp;value=-826.0039999999999&amp;id=758274&amp;value=-48.427&amp;id=44615873&amp;value=-48.427&amp;id=757793&amp;value=-459.626&amp;id=44615874&amp;value=-459.626&amp;id=756679&amp;value=-14.614&amp;id=756551&amp;value=-1618.427&amp;id=756416&amp;value=-4681.341&amp;id=44615875&amp;value=-6314.3820000000005&amp;id=756266&amp;value=-99.817&amp;id=2750573&amp;value=-0.887&amp;id=44615876&amp;value=-100.704&amp;id=19045349&amp;value=-1470&amp;id=41990452&amp;value=-1212&amp;id=44615877&amp;value=-2682&amp;id=50786849&amp;value=-106&amp;id=56765439&amp;value=-20&amp;" TargetMode="External"/><Relationship Id="rId10728" Type="http://schemas.openxmlformats.org/officeDocument/2006/relationships/hyperlink" Target="https://www.daloopa.com/src/44995458" TargetMode="External"/><Relationship Id="rId13201" Type="http://schemas.openxmlformats.org/officeDocument/2006/relationships/hyperlink" Target="https://marketplace.daloopa.com/text-fundamental?id=18211030&amp;value=-53.985&amp;id=18210798&amp;value=26.822&amp;id=18210508&amp;value=204.834&amp;id=18210323&amp;value=94.396&amp;id=18209792&amp;value=298.802&amp;id=18208107&amp;value=501.272&amp;id=18206137&amp;value=6.563&amp;id=18206328&amp;value=119&amp;id=44617861&amp;value=391&amp;" TargetMode="External"/><Relationship Id="rId16771" Type="http://schemas.openxmlformats.org/officeDocument/2006/relationships/hyperlink" Target="https://www.daloopa.com/src/56723444" TargetMode="External"/><Relationship Id="rId6830" Type="http://schemas.openxmlformats.org/officeDocument/2006/relationships/hyperlink" Target="https://www.daloopa.com/src/3606380" TargetMode="External"/><Relationship Id="rId16424" Type="http://schemas.openxmlformats.org/officeDocument/2006/relationships/hyperlink" Target="https://www.daloopa.com/src/56736422" TargetMode="External"/><Relationship Id="rId4381" Type="http://schemas.openxmlformats.org/officeDocument/2006/relationships/hyperlink" Target="https://www.daloopa.com/src/806054" TargetMode="External"/><Relationship Id="rId19994" Type="http://schemas.openxmlformats.org/officeDocument/2006/relationships/hyperlink" Target="https://www.daloopa.com/src/99100942" TargetMode="External"/><Relationship Id="rId4034" Type="http://schemas.openxmlformats.org/officeDocument/2006/relationships/hyperlink" Target="https://www.daloopa.com/src/35361543" TargetMode="External"/><Relationship Id="rId17198" Type="http://schemas.openxmlformats.org/officeDocument/2006/relationships/hyperlink" Target="https://www.daloopa.com/src/65369446" TargetMode="External"/><Relationship Id="rId19647" Type="http://schemas.openxmlformats.org/officeDocument/2006/relationships/hyperlink" Target="https://www.daloopa.com/src/92469303" TargetMode="External"/><Relationship Id="rId7257" Type="http://schemas.openxmlformats.org/officeDocument/2006/relationships/hyperlink" Target="https://www.daloopa.com/src/6028682" TargetMode="External"/><Relationship Id="rId9706" Type="http://schemas.openxmlformats.org/officeDocument/2006/relationships/hyperlink" Target="https://www.daloopa.com/src/44810254" TargetMode="External"/><Relationship Id="rId10585" Type="http://schemas.openxmlformats.org/officeDocument/2006/relationships/hyperlink" Target="https://www.daloopa.com/src/770911" TargetMode="External"/><Relationship Id="rId10238" Type="http://schemas.openxmlformats.org/officeDocument/2006/relationships/hyperlink" Target="https://www.daloopa.com/src/45000038" TargetMode="External"/><Relationship Id="rId18730" Type="http://schemas.openxmlformats.org/officeDocument/2006/relationships/hyperlink" Target="https://www.daloopa.com/src/76424489" TargetMode="External"/><Relationship Id="rId3867" Type="http://schemas.openxmlformats.org/officeDocument/2006/relationships/hyperlink" Target="https://www.daloopa.com/src/805741" TargetMode="External"/><Relationship Id="rId16281" Type="http://schemas.openxmlformats.org/officeDocument/2006/relationships/hyperlink" Target="https://www.daloopa.com/src/56722746" TargetMode="External"/><Relationship Id="rId20677" Type="http://schemas.openxmlformats.org/officeDocument/2006/relationships/hyperlink" Target="https://www.daloopa.com/src/112172974" TargetMode="External"/><Relationship Id="rId6340" Type="http://schemas.openxmlformats.org/officeDocument/2006/relationships/hyperlink" Target="https://www.daloopa.com/src/797578" TargetMode="External"/><Relationship Id="rId9563" Type="http://schemas.openxmlformats.org/officeDocument/2006/relationships/hyperlink" Target="https://www.daloopa.com/src/46190706" TargetMode="External"/><Relationship Id="rId12891" Type="http://schemas.openxmlformats.org/officeDocument/2006/relationships/hyperlink" Target="https://www.daloopa.com/src/44105885" TargetMode="External"/><Relationship Id="rId19157" Type="http://schemas.openxmlformats.org/officeDocument/2006/relationships/hyperlink" Target="https://www.daloopa.com/src/81130062" TargetMode="External"/><Relationship Id="rId922" Type="http://schemas.openxmlformats.org/officeDocument/2006/relationships/hyperlink" Target="https://marketplace.daloopa.com/text-fundamental?id=979893&amp;value=11847&amp;id=979894&amp;value=12499&amp;id=979895&amp;value=13893&amp;id=979928&amp;value=15706&amp;id=979929&amp;value=17973&amp;id=979973&amp;value=21357&amp;id=2734364&amp;value=22634&amp;id=13302613&amp;value=22516&amp;id=44619882&amp;value=25988&amp;" TargetMode="External"/><Relationship Id="rId2603" Type="http://schemas.openxmlformats.org/officeDocument/2006/relationships/hyperlink" Target="https://www.daloopa.com/src/775581" TargetMode="External"/><Relationship Id="rId2950" Type="http://schemas.openxmlformats.org/officeDocument/2006/relationships/hyperlink" Target="https://www.daloopa.com/src/775779" TargetMode="External"/><Relationship Id="rId9216" Type="http://schemas.openxmlformats.org/officeDocument/2006/relationships/hyperlink" Target="https://www.daloopa.com/src/44812141" TargetMode="External"/><Relationship Id="rId10095" Type="http://schemas.openxmlformats.org/officeDocument/2006/relationships/hyperlink" Target="https://www.daloopa.com/src/50786862" TargetMode="External"/><Relationship Id="rId12544" Type="http://schemas.openxmlformats.org/officeDocument/2006/relationships/hyperlink" Target="https://www.daloopa.com/src/8732137" TargetMode="External"/><Relationship Id="rId15767" Type="http://schemas.openxmlformats.org/officeDocument/2006/relationships/hyperlink" Target="https://www.daloopa.com/src/56722049" TargetMode="External"/><Relationship Id="rId3377" Type="http://schemas.openxmlformats.org/officeDocument/2006/relationships/hyperlink" Target="https://www.daloopa.com/src/979884" TargetMode="External"/><Relationship Id="rId5826" Type="http://schemas.openxmlformats.org/officeDocument/2006/relationships/hyperlink" Target="https://www.daloopa.com/src/777568" TargetMode="External"/><Relationship Id="rId18240" Type="http://schemas.openxmlformats.org/officeDocument/2006/relationships/hyperlink" Target="https://www.daloopa.com/src/110482420" TargetMode="External"/><Relationship Id="rId14850" Type="http://schemas.openxmlformats.org/officeDocument/2006/relationships/hyperlink" Target="https://www.daloopa.com/src/44093348" TargetMode="External"/><Relationship Id="rId20187" Type="http://schemas.openxmlformats.org/officeDocument/2006/relationships/hyperlink" Target="https://www.daloopa.com/src/99976676" TargetMode="External"/><Relationship Id="rId14503" Type="http://schemas.openxmlformats.org/officeDocument/2006/relationships/hyperlink" Target="https://www.daloopa.com/document/23181367" TargetMode="External"/><Relationship Id="rId2460" Type="http://schemas.openxmlformats.org/officeDocument/2006/relationships/hyperlink" Target="https://www.daloopa.com/src/779042" TargetMode="External"/><Relationship Id="rId9073" Type="http://schemas.openxmlformats.org/officeDocument/2006/relationships/hyperlink" Target="https://www.daloopa.com/src/44812139" TargetMode="External"/><Relationship Id="rId12054" Type="http://schemas.openxmlformats.org/officeDocument/2006/relationships/hyperlink" Target="https://www.daloopa.com/src/8731196" TargetMode="External"/><Relationship Id="rId432" Type="http://schemas.openxmlformats.org/officeDocument/2006/relationships/hyperlink" Target="https://www.daloopa.com/src/6028893" TargetMode="External"/><Relationship Id="rId2113" Type="http://schemas.openxmlformats.org/officeDocument/2006/relationships/hyperlink" Target="https://www.daloopa.com/src/779683" TargetMode="External"/><Relationship Id="rId5683" Type="http://schemas.openxmlformats.org/officeDocument/2006/relationships/hyperlink" Target="https://www.daloopa.com/src/777392" TargetMode="External"/><Relationship Id="rId15277" Type="http://schemas.openxmlformats.org/officeDocument/2006/relationships/hyperlink" Target="https://www.daloopa.com/src/56725765" TargetMode="External"/><Relationship Id="rId17726" Type="http://schemas.openxmlformats.org/officeDocument/2006/relationships/hyperlink" Target="https://www.daloopa.com/src/84567135" TargetMode="External"/><Relationship Id="rId5336" Type="http://schemas.openxmlformats.org/officeDocument/2006/relationships/hyperlink" Target="https://www.daloopa.com/src/8648951" TargetMode="External"/><Relationship Id="rId11887" Type="http://schemas.openxmlformats.org/officeDocument/2006/relationships/hyperlink" Target="https://www.daloopa.com/src/44616204" TargetMode="External"/><Relationship Id="rId1946" Type="http://schemas.openxmlformats.org/officeDocument/2006/relationships/hyperlink" Target="https://www.daloopa.com/src/44125593" TargetMode="External"/><Relationship Id="rId8559" Type="http://schemas.openxmlformats.org/officeDocument/2006/relationships/hyperlink" Target="https://www.daloopa.com/document/21833" TargetMode="External"/><Relationship Id="rId14360" Type="http://schemas.openxmlformats.org/officeDocument/2006/relationships/hyperlink" Target="https://marketplace.daloopa.com/text-fundamental?id=44095150&amp;value=8.423&amp;id=44095125&amp;value=7.226&amp;id=44095002&amp;value=7.783&amp;id=44095276&amp;value=3.404&amp;id=44094975&amp;value=3.257&amp;id=44094873&amp;value=3.402&amp;id=44094821&amp;value=1.442&amp;id=44095326&amp;value=0.549&amp;id=44094655&amp;value=0.614&amp;id=44094629&amp;value=0.805&amp;id=44093289&amp;value=1.3&amp;id=44095430&amp;value=1.5&amp;id=44093272&amp;value=0.904&amp;id=44093107&amp;value=0.802&amp;id=44093050&amp;value=2.122&amp;id=44095470&amp;value=0.631&amp;id=44092911&amp;value=0.683&amp;id=44092880&amp;value=0.736&amp;id=44092717&amp;value=1.047&amp;id=44095631&amp;value=0.603&amp;id=44092503&amp;value=0.62&amp;id=44092393&amp;value=0.645&amp;" TargetMode="External"/><Relationship Id="rId14013" Type="http://schemas.openxmlformats.org/officeDocument/2006/relationships/hyperlink" Target="https://www.daloopa.com/src/44066637" TargetMode="External"/><Relationship Id="rId17583" Type="http://schemas.openxmlformats.org/officeDocument/2006/relationships/hyperlink" Target="https://www.daloopa.com/src/66404593" TargetMode="External"/><Relationship Id="rId7642" Type="http://schemas.openxmlformats.org/officeDocument/2006/relationships/hyperlink" Target="https://www.daloopa.com/src/44615846" TargetMode="External"/><Relationship Id="rId10970" Type="http://schemas.openxmlformats.org/officeDocument/2006/relationships/hyperlink" Target="https://www.daloopa.com/src/778054" TargetMode="External"/><Relationship Id="rId17236" Type="http://schemas.openxmlformats.org/officeDocument/2006/relationships/hyperlink" Target="https://www.daloopa.com/src/66404645" TargetMode="External"/><Relationship Id="rId5193" Type="http://schemas.openxmlformats.org/officeDocument/2006/relationships/hyperlink" Target="https://www.daloopa.com/src/19440864" TargetMode="External"/><Relationship Id="rId10623" Type="http://schemas.openxmlformats.org/officeDocument/2006/relationships/hyperlink" Target="https://www.daloopa.com/src/44998316" TargetMode="External"/><Relationship Id="rId13846" Type="http://schemas.openxmlformats.org/officeDocument/2006/relationships/hyperlink" Target="https://www.daloopa.com/src/44067792" TargetMode="External"/><Relationship Id="rId3905" Type="http://schemas.openxmlformats.org/officeDocument/2006/relationships/hyperlink" Target="https://www.daloopa.com/src/805734" TargetMode="External"/><Relationship Id="rId8069" Type="http://schemas.openxmlformats.org/officeDocument/2006/relationships/hyperlink" Target="https://www.daloopa.com/src/61314909" TargetMode="External"/><Relationship Id="rId11397" Type="http://schemas.openxmlformats.org/officeDocument/2006/relationships/hyperlink" Target="https://www.daloopa.com/document/8465102" TargetMode="External"/><Relationship Id="rId20715" Type="http://schemas.openxmlformats.org/officeDocument/2006/relationships/hyperlink" Target="https://www.daloopa.com/src/112173349" TargetMode="External"/><Relationship Id="rId1109" Type="http://schemas.openxmlformats.org/officeDocument/2006/relationships/hyperlink" Target="https://www.daloopa.com/src/41990719" TargetMode="External"/><Relationship Id="rId1456" Type="http://schemas.openxmlformats.org/officeDocument/2006/relationships/hyperlink" Target="https://www.daloopa.com/document/12155095" TargetMode="External"/><Relationship Id="rId19542" Type="http://schemas.openxmlformats.org/officeDocument/2006/relationships/hyperlink" Target="https://www.daloopa.com/src/84567001" TargetMode="External"/><Relationship Id="rId4679" Type="http://schemas.openxmlformats.org/officeDocument/2006/relationships/hyperlink" Target="https://www.daloopa.com/src/799629" TargetMode="External"/><Relationship Id="rId9601" Type="http://schemas.openxmlformats.org/officeDocument/2006/relationships/hyperlink" Target="https://www.daloopa.com/src/44809374" TargetMode="External"/><Relationship Id="rId10480" Type="http://schemas.openxmlformats.org/officeDocument/2006/relationships/hyperlink" Target="https://www.daloopa.com/src/758161" TargetMode="External"/><Relationship Id="rId17093" Type="http://schemas.openxmlformats.org/officeDocument/2006/relationships/hyperlink" Target="https://www.daloopa.com/src/65369499" TargetMode="External"/><Relationship Id="rId7152" Type="http://schemas.openxmlformats.org/officeDocument/2006/relationships/hyperlink" Target="https://www.daloopa.com/src/798413" TargetMode="External"/><Relationship Id="rId10133" Type="http://schemas.openxmlformats.org/officeDocument/2006/relationships/hyperlink" Target="https://www.daloopa.com/document/23143637" TargetMode="External"/><Relationship Id="rId3762" Type="http://schemas.openxmlformats.org/officeDocument/2006/relationships/hyperlink" Target="https://www.daloopa.com/src/805767" TargetMode="External"/><Relationship Id="rId13356" Type="http://schemas.openxmlformats.org/officeDocument/2006/relationships/hyperlink" Target="https://www.daloopa.com/src/44120260" TargetMode="External"/><Relationship Id="rId15805" Type="http://schemas.openxmlformats.org/officeDocument/2006/relationships/hyperlink" Target="https://www.daloopa.com/src/56735851" TargetMode="External"/><Relationship Id="rId20572" Type="http://schemas.openxmlformats.org/officeDocument/2006/relationships/hyperlink" Target="https://www.daloopa.com/src/105191095" TargetMode="External"/><Relationship Id="rId3415" Type="http://schemas.openxmlformats.org/officeDocument/2006/relationships/hyperlink" Target="https://www.daloopa.com/document/132833" TargetMode="External"/><Relationship Id="rId13009" Type="http://schemas.openxmlformats.org/officeDocument/2006/relationships/hyperlink" Target="https://www.daloopa.com/src/18210364" TargetMode="External"/><Relationship Id="rId20225" Type="http://schemas.openxmlformats.org/officeDocument/2006/relationships/hyperlink" Target="https://www.daloopa.com/src/99100949" TargetMode="External"/><Relationship Id="rId6985" Type="http://schemas.openxmlformats.org/officeDocument/2006/relationships/hyperlink" Target="https://www.daloopa.com/src/798473" TargetMode="External"/><Relationship Id="rId16579" Type="http://schemas.openxmlformats.org/officeDocument/2006/relationships/hyperlink" Target="https://www.daloopa.com/src/56722854" TargetMode="External"/><Relationship Id="rId4189" Type="http://schemas.openxmlformats.org/officeDocument/2006/relationships/hyperlink" Target="https://www.daloopa.com/src/44801569" TargetMode="External"/><Relationship Id="rId6638" Type="http://schemas.openxmlformats.org/officeDocument/2006/relationships/hyperlink" Target="https://www.daloopa.com/src/758584" TargetMode="External"/><Relationship Id="rId9111" Type="http://schemas.openxmlformats.org/officeDocument/2006/relationships/hyperlink" Target="https://www.daloopa.com/src/44810742" TargetMode="External"/><Relationship Id="rId19052" Type="http://schemas.openxmlformats.org/officeDocument/2006/relationships/hyperlink" Target="https://www.daloopa.com/src/80587686" TargetMode="External"/><Relationship Id="rId15662" Type="http://schemas.openxmlformats.org/officeDocument/2006/relationships/hyperlink" Target="https://www.daloopa.com/src/56722342" TargetMode="External"/><Relationship Id="rId5721" Type="http://schemas.openxmlformats.org/officeDocument/2006/relationships/hyperlink" Target="https://www.daloopa.com/src/777378" TargetMode="External"/><Relationship Id="rId15315" Type="http://schemas.openxmlformats.org/officeDocument/2006/relationships/hyperlink" Target="https://www.daloopa.com/src/56720696" TargetMode="External"/><Relationship Id="rId3272" Type="http://schemas.openxmlformats.org/officeDocument/2006/relationships/hyperlink" Target="https://www.daloopa.com/src/805331" TargetMode="External"/><Relationship Id="rId8944" Type="http://schemas.openxmlformats.org/officeDocument/2006/relationships/hyperlink" Target="https://www.daloopa.com/src/46190599" TargetMode="External"/><Relationship Id="rId18538" Type="http://schemas.openxmlformats.org/officeDocument/2006/relationships/hyperlink" Target="https://www.daloopa.com/src/70535427" TargetMode="External"/><Relationship Id="rId18885" Type="http://schemas.openxmlformats.org/officeDocument/2006/relationships/hyperlink" Target="https://www.daloopa.com/src/75779633" TargetMode="External"/><Relationship Id="rId20082" Type="http://schemas.openxmlformats.org/officeDocument/2006/relationships/hyperlink" Target="https://www.daloopa.com/src/99100779" TargetMode="External"/><Relationship Id="rId6495" Type="http://schemas.openxmlformats.org/officeDocument/2006/relationships/hyperlink" Target="https://www.daloopa.com/src/756190" TargetMode="External"/><Relationship Id="rId11925" Type="http://schemas.openxmlformats.org/officeDocument/2006/relationships/hyperlink" Target="https://www.daloopa.com/src/8731261" TargetMode="External"/><Relationship Id="rId16089" Type="http://schemas.openxmlformats.org/officeDocument/2006/relationships/hyperlink" Target="https://www.daloopa.com/src/56722906" TargetMode="External"/><Relationship Id="rId6148" Type="http://schemas.openxmlformats.org/officeDocument/2006/relationships/hyperlink" Target="https://www.daloopa.com/src/758559" TargetMode="External"/><Relationship Id="rId12699" Type="http://schemas.openxmlformats.org/officeDocument/2006/relationships/hyperlink" Target="https://www.daloopa.com/src/8732224" TargetMode="External"/><Relationship Id="rId17621" Type="http://schemas.openxmlformats.org/officeDocument/2006/relationships/hyperlink" Target="https://www.daloopa.com/src/66399093" TargetMode="External"/><Relationship Id="rId2758" Type="http://schemas.openxmlformats.org/officeDocument/2006/relationships/hyperlink" Target="https://marketplace.daloopa.com/text-fundamental?id=775440&amp;value=4.641&amp;id=771737&amp;value=5.888&amp;id=771616&amp;value=6.344&amp;id=44615495&amp;value=6.3260000000000005&amp;id=778841&amp;value=23.199&amp;id=771389&amp;value=5.383&amp;id=771077&amp;value=5.079&amp;id=1501253&amp;value=4.883&amp;id=44615496&amp;value=4.850000000000001&amp;id=2733922&amp;value=20.195&amp;id=4298198&amp;value=4&amp;id=7449810&amp;value=5&amp;id=10681135&amp;value=6&amp;" TargetMode="External"/><Relationship Id="rId15172" Type="http://schemas.openxmlformats.org/officeDocument/2006/relationships/hyperlink" Target="https://www.daloopa.com/src/56735079" TargetMode="External"/><Relationship Id="rId5231" Type="http://schemas.openxmlformats.org/officeDocument/2006/relationships/hyperlink" Target="https://www.daloopa.com/src/8648934" TargetMode="External"/><Relationship Id="rId11782" Type="http://schemas.openxmlformats.org/officeDocument/2006/relationships/hyperlink" Target="https://www.daloopa.com/src/8581842" TargetMode="External"/><Relationship Id="rId18395" Type="http://schemas.openxmlformats.org/officeDocument/2006/relationships/hyperlink" Target="https://www.daloopa.com/src/70535397" TargetMode="External"/><Relationship Id="rId1841" Type="http://schemas.openxmlformats.org/officeDocument/2006/relationships/hyperlink" Target="https://www.daloopa.com/src/44125653" TargetMode="External"/><Relationship Id="rId8454" Type="http://schemas.openxmlformats.org/officeDocument/2006/relationships/hyperlink" Target="https://www.daloopa.com/src/44811343" TargetMode="External"/><Relationship Id="rId11435" Type="http://schemas.openxmlformats.org/officeDocument/2006/relationships/hyperlink" Target="https://marketplace.daloopa.com/text-fundamental?id=804980&amp;value=68206&amp;id=804988&amp;value=58244&amp;id=1501367&amp;value=80432&amp;id=2734168&amp;value=113432&amp;" TargetMode="External"/><Relationship Id="rId18048" Type="http://schemas.openxmlformats.org/officeDocument/2006/relationships/hyperlink" Target="https://www.daloopa.com/src/112172498" TargetMode="External"/><Relationship Id="rId8107" Type="http://schemas.openxmlformats.org/officeDocument/2006/relationships/hyperlink" Target="https://www.daloopa.com/src/1501222" TargetMode="External"/><Relationship Id="rId14658" Type="http://schemas.openxmlformats.org/officeDocument/2006/relationships/hyperlink" Target="https://www.daloopa.com/src/44095118" TargetMode="External"/><Relationship Id="rId587" Type="http://schemas.openxmlformats.org/officeDocument/2006/relationships/hyperlink" Target="https://www.daloopa.com/src/1015459" TargetMode="External"/><Relationship Id="rId2268" Type="http://schemas.openxmlformats.org/officeDocument/2006/relationships/hyperlink" Target="https://www.daloopa.com/src/771728" TargetMode="External"/><Relationship Id="rId4717" Type="http://schemas.openxmlformats.org/officeDocument/2006/relationships/hyperlink" Target="https://www.daloopa.com/document/23143637" TargetMode="External"/><Relationship Id="rId17131" Type="http://schemas.openxmlformats.org/officeDocument/2006/relationships/hyperlink" Target="https://www.daloopa.com/src/65369513" TargetMode="External"/><Relationship Id="rId13741" Type="http://schemas.openxmlformats.org/officeDocument/2006/relationships/hyperlink" Target="https://www.daloopa.com/src/62020221" TargetMode="External"/><Relationship Id="rId3800" Type="http://schemas.openxmlformats.org/officeDocument/2006/relationships/hyperlink" Target="https://www.daloopa.com/src/805719" TargetMode="External"/><Relationship Id="rId11292" Type="http://schemas.openxmlformats.org/officeDocument/2006/relationships/hyperlink" Target="https://www.daloopa.com/src/978799" TargetMode="External"/><Relationship Id="rId20610" Type="http://schemas.openxmlformats.org/officeDocument/2006/relationships/hyperlink" Target="https://www.daloopa.com/src/105191138" TargetMode="External"/><Relationship Id="rId1351" Type="http://schemas.openxmlformats.org/officeDocument/2006/relationships/hyperlink" Target="https://www.daloopa.com/src/56765721" TargetMode="External"/><Relationship Id="rId16964" Type="http://schemas.openxmlformats.org/officeDocument/2006/relationships/hyperlink" Target="https://www.daloopa.com/src/65368639" TargetMode="External"/><Relationship Id="rId1004" Type="http://schemas.openxmlformats.org/officeDocument/2006/relationships/hyperlink" Target="https://www.daloopa.com/src/995201" TargetMode="External"/><Relationship Id="rId4574" Type="http://schemas.openxmlformats.org/officeDocument/2006/relationships/hyperlink" Target="https://www.daloopa.com/src/806103" TargetMode="External"/><Relationship Id="rId14168" Type="http://schemas.openxmlformats.org/officeDocument/2006/relationships/hyperlink" Target="https://www.daloopa.com/src/44072065" TargetMode="External"/><Relationship Id="rId16617" Type="http://schemas.openxmlformats.org/officeDocument/2006/relationships/hyperlink" Target="https://www.daloopa.com/src/56736738" TargetMode="External"/><Relationship Id="rId4227" Type="http://schemas.openxmlformats.org/officeDocument/2006/relationships/hyperlink" Target="https://www.daloopa.com/src/806111" TargetMode="External"/><Relationship Id="rId7797" Type="http://schemas.openxmlformats.org/officeDocument/2006/relationships/hyperlink" Target="https://www.daloopa.com/src/757936" TargetMode="External"/><Relationship Id="rId10778" Type="http://schemas.openxmlformats.org/officeDocument/2006/relationships/hyperlink" Target="https://www.daloopa.com/src/758166" TargetMode="External"/><Relationship Id="rId15700" Type="http://schemas.openxmlformats.org/officeDocument/2006/relationships/hyperlink" Target="https://marketplace.daloopa.com/text-fundamental?id=56735904&amp;value=10&amp;id=56735885&amp;value=9&amp;id=56735866&amp;value=10&amp;id=56735847&amp;value=12&amp;id=56735830&amp;value=41&amp;id=56735811&amp;value=12&amp;id=56735792&amp;value=14&amp;id=56735773&amp;value=14&amp;id=56735754&amp;value=15&amp;id=56735737&amp;value=55&amp;id=56722382&amp;value=15&amp;id=56722363&amp;value=17&amp;id=56722344&amp;value=14&amp;id=56722200&amp;value=15&amp;id=56722183&amp;value=61&amp;id=56722104&amp;value=17&amp;id=56722085&amp;value=17&amp;id=56722066&amp;value=22&amp;id=56722047&amp;value=16&amp;id=56722030&amp;value=72&amp;id=56722011&amp;value=20&amp;id=56765530&amp;value=24&amp;id=61315474&amp;value=26&amp;" TargetMode="External"/><Relationship Id="rId13251" Type="http://schemas.openxmlformats.org/officeDocument/2006/relationships/hyperlink" Target="https://www.daloopa.com/src/18209798" TargetMode="External"/><Relationship Id="rId18923" Type="http://schemas.openxmlformats.org/officeDocument/2006/relationships/hyperlink" Target="https://www.daloopa.com/src/80587712" TargetMode="External"/><Relationship Id="rId3310" Type="http://schemas.openxmlformats.org/officeDocument/2006/relationships/hyperlink" Target="https://www.daloopa.com/src/62020122" TargetMode="External"/><Relationship Id="rId6880" Type="http://schemas.openxmlformats.org/officeDocument/2006/relationships/hyperlink" Target="https://www.daloopa.com/src/797892" TargetMode="External"/><Relationship Id="rId16474" Type="http://schemas.openxmlformats.org/officeDocument/2006/relationships/hyperlink" Target="https://www.daloopa.com/src/56736424" TargetMode="External"/><Relationship Id="rId20120" Type="http://schemas.openxmlformats.org/officeDocument/2006/relationships/hyperlink" Target="https://www.daloopa.com/src/99100803" TargetMode="External"/><Relationship Id="rId6533" Type="http://schemas.openxmlformats.org/officeDocument/2006/relationships/hyperlink" Target="https://www.daloopa.com/src/756645" TargetMode="External"/><Relationship Id="rId16127" Type="http://schemas.openxmlformats.org/officeDocument/2006/relationships/hyperlink" Target="https://www.daloopa.com/src/56723420" TargetMode="External"/><Relationship Id="rId19697" Type="http://schemas.openxmlformats.org/officeDocument/2006/relationships/hyperlink" Target="https://www.daloopa.com/src/91528091" TargetMode="External"/><Relationship Id="rId4084" Type="http://schemas.openxmlformats.org/officeDocument/2006/relationships/hyperlink" Target="https://www.daloopa.com/src/35361547" TargetMode="External"/><Relationship Id="rId9756" Type="http://schemas.openxmlformats.org/officeDocument/2006/relationships/hyperlink" Target="https://www.daloopa.com/src/44810251" TargetMode="External"/><Relationship Id="rId9409" Type="http://schemas.openxmlformats.org/officeDocument/2006/relationships/hyperlink" Target="https://www.daloopa.com/src/44813225" TargetMode="External"/><Relationship Id="rId10288" Type="http://schemas.openxmlformats.org/officeDocument/2006/relationships/hyperlink" Target="https://www.daloopa.com/src/45000055" TargetMode="External"/><Relationship Id="rId12737" Type="http://schemas.openxmlformats.org/officeDocument/2006/relationships/hyperlink" Target="https://marketplace.daloopa.com/text-fundamental?id=8732283&amp;value=0.11&amp;id=8732278&amp;value=0.04&amp;id=8732273&amp;value=0.05&amp;id=8732287&amp;value=0.07&amp;id=8732269&amp;value=0.03&amp;id=8732265&amp;value=0.06&amp;id=8732262&amp;value=0.05&amp;id=8732290&amp;value=0.02&amp;id=8732259&amp;value=-0.04&amp;id=8732255&amp;value=-0.02&amp;id=8732251&amp;value=0.04&amp;id=8732296&amp;value=0.02&amp;id=8732246&amp;value=0.21&amp;id=8732241&amp;value=0.08&amp;id=8732237&amp;value=0.13&amp;id=8732302&amp;value=0.13&amp;id=8732232&amp;value=0.1&amp;id=8732227&amp;value=0.2&amp;id=8732221&amp;value=0.15&amp;id=8732308&amp;value=0.15&amp;id=8732330&amp;value=0.12&amp;id=8732215&amp;value=0.17&amp;id=8732209&amp;value=0.22&amp;id=8732313&amp;value=0.19&amp;id=8732204&amp;value=0.35&amp;id=8732197&amp;value=0.31&amp;id=8732190&amp;value=0.21&amp;id=8732320&amp;value=0.24&amp;id=8732183&amp;value=0.1&amp;id=8732178&amp;value=0.06&amp;id=10681282&amp;value=0.1&amp;id=13317270&amp;value=0.11&amp;id=19442608&amp;value=0.22&amp;id=28828633&amp;value=0.19&amp;id=35961634&amp;value=0.2&amp;id=44617676&amp;value=0.2&amp;id=51587386&amp;value=0.1&amp;id=57345762&amp;value=0.16&amp;id=62020194&amp;value=0.19&amp;" TargetMode="External"/><Relationship Id="rId15210" Type="http://schemas.openxmlformats.org/officeDocument/2006/relationships/hyperlink" Target="https://www.daloopa.com/src/56720499" TargetMode="External"/><Relationship Id="rId18780" Type="http://schemas.openxmlformats.org/officeDocument/2006/relationships/hyperlink" Target="https://www.daloopa.com/src/76435817" TargetMode="External"/><Relationship Id="rId11820" Type="http://schemas.openxmlformats.org/officeDocument/2006/relationships/hyperlink" Target="https://www.daloopa.com/src/8731239" TargetMode="External"/><Relationship Id="rId18433" Type="http://schemas.openxmlformats.org/officeDocument/2006/relationships/hyperlink" Target="https://www.daloopa.com/src/70536020" TargetMode="External"/><Relationship Id="rId6390" Type="http://schemas.openxmlformats.org/officeDocument/2006/relationships/hyperlink" Target="https://www.daloopa.com/src/797662" TargetMode="External"/><Relationship Id="rId6043" Type="http://schemas.openxmlformats.org/officeDocument/2006/relationships/hyperlink" Target="https://www.daloopa.com/src/769176" TargetMode="External"/><Relationship Id="rId12594" Type="http://schemas.openxmlformats.org/officeDocument/2006/relationships/hyperlink" Target="https://www.daloopa.com/src/8732303" TargetMode="External"/><Relationship Id="rId972" Type="http://schemas.openxmlformats.org/officeDocument/2006/relationships/hyperlink" Target="https://www.daloopa.com/src/970412" TargetMode="External"/><Relationship Id="rId2653" Type="http://schemas.openxmlformats.org/officeDocument/2006/relationships/hyperlink" Target="https://www.daloopa.com/src/7449784" TargetMode="External"/><Relationship Id="rId9266" Type="http://schemas.openxmlformats.org/officeDocument/2006/relationships/hyperlink" Target="https://www.daloopa.com/src/44811196" TargetMode="External"/><Relationship Id="rId12247" Type="http://schemas.openxmlformats.org/officeDocument/2006/relationships/hyperlink" Target="https://www.daloopa.com/src/8731823" TargetMode="External"/><Relationship Id="rId625" Type="http://schemas.openxmlformats.org/officeDocument/2006/relationships/hyperlink" Target="https://www.daloopa.com/src/56765619" TargetMode="External"/><Relationship Id="rId2306" Type="http://schemas.openxmlformats.org/officeDocument/2006/relationships/hyperlink" Target="https://www.daloopa.com/src/774051" TargetMode="External"/><Relationship Id="rId5876" Type="http://schemas.openxmlformats.org/officeDocument/2006/relationships/hyperlink" Target="https://www.daloopa.com/src/44616141" TargetMode="External"/><Relationship Id="rId17919" Type="http://schemas.openxmlformats.org/officeDocument/2006/relationships/hyperlink" Target="https://www.daloopa.com/src/84567031" TargetMode="External"/><Relationship Id="rId18290" Type="http://schemas.openxmlformats.org/officeDocument/2006/relationships/hyperlink" Target="https://www.daloopa.com/src/110482566" TargetMode="External"/><Relationship Id="rId5529" Type="http://schemas.openxmlformats.org/officeDocument/2006/relationships/hyperlink" Target="https://www.daloopa.com/src/44616081" TargetMode="External"/><Relationship Id="rId8002" Type="http://schemas.openxmlformats.org/officeDocument/2006/relationships/hyperlink" Target="https://www.daloopa.com/document/9611739" TargetMode="External"/><Relationship Id="rId11330" Type="http://schemas.openxmlformats.org/officeDocument/2006/relationships/hyperlink" Target="https://www.daloopa.com/src/978768" TargetMode="External"/><Relationship Id="rId14553" Type="http://schemas.openxmlformats.org/officeDocument/2006/relationships/hyperlink" Target="https://www.daloopa.com/src/44094667" TargetMode="External"/><Relationship Id="rId4612" Type="http://schemas.openxmlformats.org/officeDocument/2006/relationships/hyperlink" Target="https://www.daloopa.com/src/44802421" TargetMode="External"/><Relationship Id="rId14206" Type="http://schemas.openxmlformats.org/officeDocument/2006/relationships/hyperlink" Target="https://www.daloopa.com/src/44618887" TargetMode="External"/><Relationship Id="rId17776" Type="http://schemas.openxmlformats.org/officeDocument/2006/relationships/hyperlink" Target="https://www.daloopa.com/src/86296355" TargetMode="External"/><Relationship Id="rId482" Type="http://schemas.openxmlformats.org/officeDocument/2006/relationships/hyperlink" Target="https://marketplace.daloopa.com/text-fundamental?id=41990731&amp;value=0.18&amp;id=50787172&amp;value=0.16&amp;id=56765686&amp;value=0.14&amp;id=61315156&amp;value=0.15&amp;" TargetMode="External"/><Relationship Id="rId2163" Type="http://schemas.openxmlformats.org/officeDocument/2006/relationships/hyperlink" Target="https://www.daloopa.com/src/57345703" TargetMode="External"/><Relationship Id="rId7835" Type="http://schemas.openxmlformats.org/officeDocument/2006/relationships/hyperlink" Target="https://www.daloopa.com/src/769570" TargetMode="External"/><Relationship Id="rId17429" Type="http://schemas.openxmlformats.org/officeDocument/2006/relationships/hyperlink" Target="https://www.daloopa.com/src/69114195" TargetMode="External"/><Relationship Id="rId135" Type="http://schemas.openxmlformats.org/officeDocument/2006/relationships/hyperlink" Target="https://www.daloopa.com/document/10224064" TargetMode="External"/><Relationship Id="rId5386" Type="http://schemas.openxmlformats.org/officeDocument/2006/relationships/hyperlink" Target="https://www.daloopa.com/src/8648875" TargetMode="External"/><Relationship Id="rId10816" Type="http://schemas.openxmlformats.org/officeDocument/2006/relationships/hyperlink" Target="https://www.daloopa.com/src/44995456" TargetMode="External"/><Relationship Id="rId5039" Type="http://schemas.openxmlformats.org/officeDocument/2006/relationships/hyperlink" Target="https://www.daloopa.com/src/18186730" TargetMode="External"/><Relationship Id="rId1996" Type="http://schemas.openxmlformats.org/officeDocument/2006/relationships/hyperlink" Target="https://www.daloopa.com/src/44126132" TargetMode="External"/><Relationship Id="rId16512" Type="http://schemas.openxmlformats.org/officeDocument/2006/relationships/hyperlink" Target="https://www.daloopa.com/src/56736386" TargetMode="External"/><Relationship Id="rId20908" Type="http://schemas.openxmlformats.org/officeDocument/2006/relationships/hyperlink" Target="https://www.daloopa.com/src/112172790" TargetMode="External"/><Relationship Id="rId1649" Type="http://schemas.openxmlformats.org/officeDocument/2006/relationships/hyperlink" Target="https://www.daloopa.com/src/62020126" TargetMode="External"/><Relationship Id="rId14063" Type="http://schemas.openxmlformats.org/officeDocument/2006/relationships/hyperlink" Target="https://www.daloopa.com/src/44066134" TargetMode="External"/><Relationship Id="rId19735" Type="http://schemas.openxmlformats.org/officeDocument/2006/relationships/hyperlink" Target="https://www.daloopa.com/src/91527785" TargetMode="External"/><Relationship Id="rId4122" Type="http://schemas.openxmlformats.org/officeDocument/2006/relationships/hyperlink" Target="https://www.daloopa.com/src/805860" TargetMode="External"/><Relationship Id="rId7692" Type="http://schemas.openxmlformats.org/officeDocument/2006/relationships/hyperlink" Target="https://www.daloopa.com/src/44615855" TargetMode="External"/><Relationship Id="rId10673" Type="http://schemas.openxmlformats.org/officeDocument/2006/relationships/hyperlink" Target="https://www.daloopa.com/src/44998315" TargetMode="External"/><Relationship Id="rId17286" Type="http://schemas.openxmlformats.org/officeDocument/2006/relationships/hyperlink" Target="https://www.daloopa.com/src/66398762" TargetMode="External"/><Relationship Id="rId7345" Type="http://schemas.openxmlformats.org/officeDocument/2006/relationships/hyperlink" Target="https://www.daloopa.com/src/757586" TargetMode="External"/><Relationship Id="rId10326" Type="http://schemas.openxmlformats.org/officeDocument/2006/relationships/hyperlink" Target="https://www.daloopa.com/src/35361466" TargetMode="External"/><Relationship Id="rId13896" Type="http://schemas.openxmlformats.org/officeDocument/2006/relationships/hyperlink" Target="https://www.daloopa.com/src/44064424" TargetMode="External"/><Relationship Id="rId3608" Type="http://schemas.openxmlformats.org/officeDocument/2006/relationships/hyperlink" Target="https://www.daloopa.com/src/805628" TargetMode="External"/><Relationship Id="rId3955" Type="http://schemas.openxmlformats.org/officeDocument/2006/relationships/hyperlink" Target="https://www.daloopa.com/src/806105" TargetMode="External"/><Relationship Id="rId13549" Type="http://schemas.openxmlformats.org/officeDocument/2006/relationships/hyperlink" Target="https://www.daloopa.com/src/44058677" TargetMode="External"/><Relationship Id="rId16022" Type="http://schemas.openxmlformats.org/officeDocument/2006/relationships/hyperlink" Target="https://www.daloopa.com/src/56736522" TargetMode="External"/><Relationship Id="rId20765" Type="http://schemas.openxmlformats.org/officeDocument/2006/relationships/hyperlink" Target="https://www.daloopa.com/src/110480862" TargetMode="External"/><Relationship Id="rId1159" Type="http://schemas.openxmlformats.org/officeDocument/2006/relationships/hyperlink" Target="https://www.daloopa.com/src/782545" TargetMode="External"/><Relationship Id="rId19592" Type="http://schemas.openxmlformats.org/officeDocument/2006/relationships/hyperlink" Target="https://www.daloopa.com/src/84567074" TargetMode="External"/><Relationship Id="rId20418" Type="http://schemas.openxmlformats.org/officeDocument/2006/relationships/hyperlink" Target="https://www.daloopa.com/src/105788106" TargetMode="External"/><Relationship Id="rId9651" Type="http://schemas.openxmlformats.org/officeDocument/2006/relationships/hyperlink" Target="https://www.daloopa.com/src/44809377" TargetMode="External"/><Relationship Id="rId12632" Type="http://schemas.openxmlformats.org/officeDocument/2006/relationships/hyperlink" Target="https://marketplace.daloopa.com/text-fundamental?id=8732281&amp;value=-0.03&amp;id=8732276&amp;value=-0.02&amp;id=8732272&amp;value=-0.02&amp;id=8732293&amp;value=-0.02&amp;id=8732299&amp;value=0.01&amp;id=8732229&amp;value=0.02&amp;id=8732225&amp;value=0.01&amp;id=8732219&amp;value=0.02&amp;id=8732305&amp;value=0.02&amp;id=8732213&amp;value=0.01&amp;id=8732201&amp;value=0.02&amp;id=8732194&amp;value=0.01&amp;id=8732187&amp;value=0.02&amp;id=8732317&amp;value=0.02&amp;id=13317269&amp;value=-0.01&amp;id=51587387&amp;value=0.02&amp;id=57345760&amp;value=0.02&amp;id=62020196&amp;value=0.02&amp;" TargetMode="External"/><Relationship Id="rId19245" Type="http://schemas.openxmlformats.org/officeDocument/2006/relationships/hyperlink" Target="https://www.daloopa.com/src/81129666" TargetMode="External"/><Relationship Id="rId9304" Type="http://schemas.openxmlformats.org/officeDocument/2006/relationships/hyperlink" Target="https://www.daloopa.com/src/44809552" TargetMode="External"/><Relationship Id="rId10183" Type="http://schemas.openxmlformats.org/officeDocument/2006/relationships/hyperlink" Target="https://www.daloopa.com/document/479796" TargetMode="External"/><Relationship Id="rId15855" Type="http://schemas.openxmlformats.org/officeDocument/2006/relationships/hyperlink" Target="https://www.daloopa.com/src/56735760" TargetMode="External"/><Relationship Id="rId5914" Type="http://schemas.openxmlformats.org/officeDocument/2006/relationships/hyperlink" Target="https://www.daloopa.com/src/35961653" TargetMode="External"/><Relationship Id="rId15508" Type="http://schemas.openxmlformats.org/officeDocument/2006/relationships/hyperlink" Target="https://www.daloopa.com/src/56735765" TargetMode="External"/><Relationship Id="rId3465" Type="http://schemas.openxmlformats.org/officeDocument/2006/relationships/hyperlink" Target="https://www.daloopa.com/src/18205640" TargetMode="External"/><Relationship Id="rId13059" Type="http://schemas.openxmlformats.org/officeDocument/2006/relationships/hyperlink" Target="https://www.daloopa.com/src/18202382" TargetMode="External"/><Relationship Id="rId20275" Type="http://schemas.openxmlformats.org/officeDocument/2006/relationships/hyperlink" Target="https://www.daloopa.com/src/99101003" TargetMode="External"/><Relationship Id="rId3118" Type="http://schemas.openxmlformats.org/officeDocument/2006/relationships/hyperlink" Target="https://www.daloopa.com/src/47275890" TargetMode="External"/><Relationship Id="rId6688" Type="http://schemas.openxmlformats.org/officeDocument/2006/relationships/hyperlink" Target="https://www.daloopa.com/src/797817" TargetMode="External"/><Relationship Id="rId9161" Type="http://schemas.openxmlformats.org/officeDocument/2006/relationships/hyperlink" Target="https://www.daloopa.com/src/44810832" TargetMode="External"/><Relationship Id="rId12142" Type="http://schemas.openxmlformats.org/officeDocument/2006/relationships/hyperlink" Target="https://www.daloopa.com/src/8731758" TargetMode="External"/><Relationship Id="rId17814" Type="http://schemas.openxmlformats.org/officeDocument/2006/relationships/hyperlink" Target="https://www.daloopa.com/src/86312105" TargetMode="External"/><Relationship Id="rId520" Type="http://schemas.openxmlformats.org/officeDocument/2006/relationships/hyperlink" Target="https://www.daloopa.com/src/2750865" TargetMode="External"/><Relationship Id="rId2201" Type="http://schemas.openxmlformats.org/officeDocument/2006/relationships/hyperlink" Target="https://www.daloopa.com/src/779716" TargetMode="External"/><Relationship Id="rId5771" Type="http://schemas.openxmlformats.org/officeDocument/2006/relationships/hyperlink" Target="https://www.daloopa.com/src/46243808" TargetMode="External"/><Relationship Id="rId15365" Type="http://schemas.openxmlformats.org/officeDocument/2006/relationships/hyperlink" Target="https://www.daloopa.com/src/56734870" TargetMode="External"/><Relationship Id="rId5424" Type="http://schemas.openxmlformats.org/officeDocument/2006/relationships/hyperlink" Target="https://www.daloopa.com/src/777188" TargetMode="External"/><Relationship Id="rId8994" Type="http://schemas.openxmlformats.org/officeDocument/2006/relationships/hyperlink" Target="https://www.daloopa.com/src/46190608" TargetMode="External"/><Relationship Id="rId15018" Type="http://schemas.openxmlformats.org/officeDocument/2006/relationships/hyperlink" Target="https://www.daloopa.com/src/44619015" TargetMode="External"/><Relationship Id="rId18588" Type="http://schemas.openxmlformats.org/officeDocument/2006/relationships/hyperlink" Target="https://www.daloopa.com/src/76430238" TargetMode="External"/><Relationship Id="rId8647" Type="http://schemas.openxmlformats.org/officeDocument/2006/relationships/hyperlink" Target="https://www.daloopa.com/src/44811049" TargetMode="External"/><Relationship Id="rId11975" Type="http://schemas.openxmlformats.org/officeDocument/2006/relationships/hyperlink" Target="https://www.daloopa.com/src/8731148" TargetMode="External"/><Relationship Id="rId6198" Type="http://schemas.openxmlformats.org/officeDocument/2006/relationships/hyperlink" Target="https://www.daloopa.com/src/797533" TargetMode="External"/><Relationship Id="rId11628" Type="http://schemas.openxmlformats.org/officeDocument/2006/relationships/hyperlink" Target="https://www.daloopa.com/src/2734218" TargetMode="External"/><Relationship Id="rId14101" Type="http://schemas.openxmlformats.org/officeDocument/2006/relationships/hyperlink" Target="https://www.daloopa.com/src/44071874" TargetMode="External"/><Relationship Id="rId17671" Type="http://schemas.openxmlformats.org/officeDocument/2006/relationships/hyperlink" Target="https://www.daloopa.com/src/77415575" TargetMode="External"/><Relationship Id="rId5281" Type="http://schemas.openxmlformats.org/officeDocument/2006/relationships/hyperlink" Target="https://www.daloopa.com/src/8649047" TargetMode="External"/><Relationship Id="rId7730" Type="http://schemas.openxmlformats.org/officeDocument/2006/relationships/hyperlink" Target="https://www.daloopa.com/src/12599553" TargetMode="External"/><Relationship Id="rId10711" Type="http://schemas.openxmlformats.org/officeDocument/2006/relationships/hyperlink" Target="https://www.daloopa.com/src/756577" TargetMode="External"/><Relationship Id="rId17324" Type="http://schemas.openxmlformats.org/officeDocument/2006/relationships/hyperlink" Target="https://www.daloopa.com/src/66399236" TargetMode="External"/><Relationship Id="rId13934" Type="http://schemas.openxmlformats.org/officeDocument/2006/relationships/hyperlink" Target="https://www.daloopa.com/src/44066691" TargetMode="External"/><Relationship Id="rId1891" Type="http://schemas.openxmlformats.org/officeDocument/2006/relationships/hyperlink" Target="https://www.daloopa.com/src/44125634" TargetMode="External"/><Relationship Id="rId11485" Type="http://schemas.openxmlformats.org/officeDocument/2006/relationships/hyperlink" Target="https://www.daloopa.com/src/2734188" TargetMode="External"/><Relationship Id="rId18098" Type="http://schemas.openxmlformats.org/officeDocument/2006/relationships/hyperlink" Target="https://www.daloopa.com/src/112172772" TargetMode="External"/><Relationship Id="rId20803" Type="http://schemas.openxmlformats.org/officeDocument/2006/relationships/hyperlink" Target="https://www.daloopa.com/src/110480917" TargetMode="External"/><Relationship Id="rId1544" Type="http://schemas.openxmlformats.org/officeDocument/2006/relationships/hyperlink" Target="https://www.daloopa.com/src/28828467" TargetMode="External"/><Relationship Id="rId8157" Type="http://schemas.openxmlformats.org/officeDocument/2006/relationships/hyperlink" Target="https://www.daloopa.com/src/2750596" TargetMode="External"/><Relationship Id="rId11138" Type="http://schemas.openxmlformats.org/officeDocument/2006/relationships/hyperlink" Target="https://marketplace.daloopa.com/text-fundamental?id=816763&amp;value=494.2&amp;" TargetMode="External"/><Relationship Id="rId4767" Type="http://schemas.openxmlformats.org/officeDocument/2006/relationships/hyperlink" Target="https://www.daloopa.com/document/23143637" TargetMode="External"/><Relationship Id="rId17181" Type="http://schemas.openxmlformats.org/officeDocument/2006/relationships/hyperlink" Target="https://www.daloopa.com/src/65369408" TargetMode="External"/><Relationship Id="rId19630" Type="http://schemas.openxmlformats.org/officeDocument/2006/relationships/hyperlink" Target="https://www.daloopa.com/src/105947972" TargetMode="External"/><Relationship Id="rId7240" Type="http://schemas.openxmlformats.org/officeDocument/2006/relationships/hyperlink" Target="https://www.daloopa.com/src/758417" TargetMode="External"/><Relationship Id="rId10221" Type="http://schemas.openxmlformats.org/officeDocument/2006/relationships/hyperlink" Target="https://www.daloopa.com/src/6028704" TargetMode="External"/><Relationship Id="rId13791" Type="http://schemas.openxmlformats.org/officeDocument/2006/relationships/hyperlink" Target="https://www.daloopa.com/src/44067195" TargetMode="External"/><Relationship Id="rId3850" Type="http://schemas.openxmlformats.org/officeDocument/2006/relationships/hyperlink" Target="https://www.daloopa.com/src/28076114" TargetMode="External"/><Relationship Id="rId13444" Type="http://schemas.openxmlformats.org/officeDocument/2006/relationships/hyperlink" Target="https://www.daloopa.com/src/44057671" TargetMode="External"/><Relationship Id="rId20660" Type="http://schemas.openxmlformats.org/officeDocument/2006/relationships/hyperlink" Target="https://www.daloopa.com/src/110481137" TargetMode="External"/><Relationship Id="rId3503" Type="http://schemas.openxmlformats.org/officeDocument/2006/relationships/hyperlink" Target="https://www.daloopa.com/document/18105310" TargetMode="External"/><Relationship Id="rId16667" Type="http://schemas.openxmlformats.org/officeDocument/2006/relationships/hyperlink" Target="https://www.daloopa.com/src/56736740" TargetMode="External"/><Relationship Id="rId20313" Type="http://schemas.openxmlformats.org/officeDocument/2006/relationships/hyperlink" Target="https://www.daloopa.com/src/105190729" TargetMode="External"/><Relationship Id="rId1054" Type="http://schemas.openxmlformats.org/officeDocument/2006/relationships/hyperlink" Target="https://www.daloopa.com/src/780772" TargetMode="External"/><Relationship Id="rId6726" Type="http://schemas.openxmlformats.org/officeDocument/2006/relationships/hyperlink" Target="https://www.daloopa.com/src/797785" TargetMode="External"/><Relationship Id="rId19140" Type="http://schemas.openxmlformats.org/officeDocument/2006/relationships/hyperlink" Target="https://www.daloopa.com/src/81127741" TargetMode="External"/><Relationship Id="rId4277" Type="http://schemas.openxmlformats.org/officeDocument/2006/relationships/hyperlink" Target="https://www.daloopa.com/src/806112" TargetMode="External"/><Relationship Id="rId9949" Type="http://schemas.openxmlformats.org/officeDocument/2006/relationships/hyperlink" Target="https://www.daloopa.com/src/785792" TargetMode="External"/><Relationship Id="rId15750" Type="http://schemas.openxmlformats.org/officeDocument/2006/relationships/hyperlink" Target="https://marketplace.daloopa.com/text-fundamental?id=56735906&amp;value=45&amp;id=56735887&amp;value=48&amp;id=56735868&amp;value=56&amp;id=56735849&amp;value=57&amp;id=56735832&amp;value=206&amp;id=56735813&amp;value=63&amp;id=56735794&amp;value=68&amp;id=56735775&amp;value=61&amp;id=56735756&amp;value=58&amp;id=56735739&amp;value=251&amp;id=56722384&amp;value=64&amp;id=56722365&amp;value=65&amp;id=56722346&amp;value=68&amp;id=56722202&amp;value=68&amp;id=56722185&amp;value=265&amp;id=56722106&amp;value=75&amp;id=56722087&amp;value=76&amp;id=56722068&amp;value=83&amp;id=56722049&amp;value=79&amp;id=56722032&amp;value=313&amp;id=56722013&amp;value=90&amp;id=56765532&amp;value=97&amp;id=61315476&amp;value=110&amp;" TargetMode="External"/><Relationship Id="rId3360" Type="http://schemas.openxmlformats.org/officeDocument/2006/relationships/hyperlink" Target="https://www.daloopa.com/src/62020123" TargetMode="External"/><Relationship Id="rId15403" Type="http://schemas.openxmlformats.org/officeDocument/2006/relationships/hyperlink" Target="https://www.daloopa.com/document/22326542" TargetMode="External"/><Relationship Id="rId18973" Type="http://schemas.openxmlformats.org/officeDocument/2006/relationships/hyperlink" Target="https://www.daloopa.com/src/81129443" TargetMode="External"/><Relationship Id="rId20170" Type="http://schemas.openxmlformats.org/officeDocument/2006/relationships/hyperlink" Target="https://www.daloopa.com/src/99100858" TargetMode="External"/><Relationship Id="rId3013" Type="http://schemas.openxmlformats.org/officeDocument/2006/relationships/hyperlink" Target="https://www.daloopa.com/src/771622" TargetMode="External"/><Relationship Id="rId18626" Type="http://schemas.openxmlformats.org/officeDocument/2006/relationships/hyperlink" Target="https://www.daloopa.com/src/75779669" TargetMode="External"/><Relationship Id="rId6583" Type="http://schemas.openxmlformats.org/officeDocument/2006/relationships/hyperlink" Target="https://www.daloopa.com/src/9091369" TargetMode="External"/><Relationship Id="rId16177" Type="http://schemas.openxmlformats.org/officeDocument/2006/relationships/hyperlink" Target="https://www.daloopa.com/src/56723422" TargetMode="External"/><Relationship Id="rId6236" Type="http://schemas.openxmlformats.org/officeDocument/2006/relationships/hyperlink" Target="https://www.daloopa.com/src/797624" TargetMode="External"/><Relationship Id="rId12787" Type="http://schemas.openxmlformats.org/officeDocument/2006/relationships/hyperlink" Target="https://www.daloopa.com/src/18193864" TargetMode="External"/><Relationship Id="rId2846" Type="http://schemas.openxmlformats.org/officeDocument/2006/relationships/hyperlink" Target="https://www.daloopa.com/src/775794" TargetMode="External"/><Relationship Id="rId9459" Type="http://schemas.openxmlformats.org/officeDocument/2006/relationships/hyperlink" Target="https://www.daloopa.com/src/44813227" TargetMode="External"/><Relationship Id="rId15260" Type="http://schemas.openxmlformats.org/officeDocument/2006/relationships/hyperlink" Target="https://www.daloopa.com/src/56720501" TargetMode="External"/><Relationship Id="rId818" Type="http://schemas.openxmlformats.org/officeDocument/2006/relationships/hyperlink" Target="https://www.daloopa.com/document/479731" TargetMode="External"/><Relationship Id="rId11870" Type="http://schemas.openxmlformats.org/officeDocument/2006/relationships/hyperlink" Target="https://www.daloopa.com/src/8731240" TargetMode="External"/><Relationship Id="rId18483" Type="http://schemas.openxmlformats.org/officeDocument/2006/relationships/hyperlink" Target="https://www.daloopa.com/src/69114637" TargetMode="External"/><Relationship Id="rId6093" Type="http://schemas.openxmlformats.org/officeDocument/2006/relationships/hyperlink" Target="https://www.daloopa.com/src/758080" TargetMode="External"/><Relationship Id="rId8542" Type="http://schemas.openxmlformats.org/officeDocument/2006/relationships/hyperlink" Target="https://marketplace.daloopa.com/text-fundamental?id=63963898&amp;value=0.0&amp;id=44809588&amp;value=31.883&amp;id=44812880&amp;value=21.342000000000002&amp;id=46190536&amp;value=53.225&amp;id=44810038&amp;value=33.584&amp;id=44810074&amp;value=11.136999999999993&amp;id=44810289&amp;value=13.605000000000004&amp;id=44812937&amp;value=9.806999999999995&amp;id=46190537&amp;value=68.133&amp;id=44810490&amp;value=14.855&amp;id=44810601&amp;value=50.431&amp;id=44810720&amp;value=3.980000000000004&amp;id=44813030&amp;value=5.8359999999999985&amp;id=46190538&amp;value=75.102&amp;" TargetMode="External"/><Relationship Id="rId11523" Type="http://schemas.openxmlformats.org/officeDocument/2006/relationships/hyperlink" Target="https://www.daloopa.com/src/805073" TargetMode="External"/><Relationship Id="rId18136" Type="http://schemas.openxmlformats.org/officeDocument/2006/relationships/hyperlink" Target="https://www.daloopa.com/src/112173306" TargetMode="External"/><Relationship Id="rId14746" Type="http://schemas.openxmlformats.org/officeDocument/2006/relationships/hyperlink" Target="https://www.daloopa.com/src/44092855" TargetMode="External"/><Relationship Id="rId4805" Type="http://schemas.openxmlformats.org/officeDocument/2006/relationships/hyperlink" Target="https://www.daloopa.com/src/56765656" TargetMode="External"/><Relationship Id="rId12297" Type="http://schemas.openxmlformats.org/officeDocument/2006/relationships/hyperlink" Target="https://www.daloopa.com/src/8731754" TargetMode="External"/><Relationship Id="rId675" Type="http://schemas.openxmlformats.org/officeDocument/2006/relationships/hyperlink" Target="https://www.daloopa.com/src/9091663" TargetMode="External"/><Relationship Id="rId2356" Type="http://schemas.openxmlformats.org/officeDocument/2006/relationships/hyperlink" Target="https://www.daloopa.com/src/774052" TargetMode="External"/><Relationship Id="rId17969" Type="http://schemas.openxmlformats.org/officeDocument/2006/relationships/hyperlink" Target="https://www.daloopa.com/src/115037997" TargetMode="External"/><Relationship Id="rId328" Type="http://schemas.openxmlformats.org/officeDocument/2006/relationships/hyperlink" Target="https://www.daloopa.com/src/50787757" TargetMode="External"/><Relationship Id="rId2009" Type="http://schemas.openxmlformats.org/officeDocument/2006/relationships/hyperlink" Target="https://www.daloopa.com/src/44125635" TargetMode="External"/><Relationship Id="rId5579" Type="http://schemas.openxmlformats.org/officeDocument/2006/relationships/hyperlink" Target="https://www.daloopa.com/src/2733993" TargetMode="External"/><Relationship Id="rId8052" Type="http://schemas.openxmlformats.org/officeDocument/2006/relationships/hyperlink" Target="https://www.daloopa.com/src/756691" TargetMode="External"/><Relationship Id="rId11033" Type="http://schemas.openxmlformats.org/officeDocument/2006/relationships/hyperlink" Target="https://www.daloopa.com/document/479731" TargetMode="External"/><Relationship Id="rId11380" Type="http://schemas.openxmlformats.org/officeDocument/2006/relationships/hyperlink" Target="https://www.daloopa.com/src/804964" TargetMode="External"/><Relationship Id="rId16705" Type="http://schemas.openxmlformats.org/officeDocument/2006/relationships/hyperlink" Target="https://www.daloopa.com/src/61315634" TargetMode="External"/><Relationship Id="rId4662" Type="http://schemas.openxmlformats.org/officeDocument/2006/relationships/hyperlink" Target="https://www.daloopa.com/src/44802423" TargetMode="External"/><Relationship Id="rId14256" Type="http://schemas.openxmlformats.org/officeDocument/2006/relationships/hyperlink" Target="https://www.daloopa.com/src/44094818" TargetMode="External"/><Relationship Id="rId19928" Type="http://schemas.openxmlformats.org/officeDocument/2006/relationships/hyperlink" Target="https://www.daloopa.com/src/91531496" TargetMode="External"/><Relationship Id="rId185" Type="http://schemas.openxmlformats.org/officeDocument/2006/relationships/hyperlink" Target="https://www.daloopa.com/document/479891" TargetMode="External"/><Relationship Id="rId4315" Type="http://schemas.openxmlformats.org/officeDocument/2006/relationships/hyperlink" Target="https://www.daloopa.com/src/44802187" TargetMode="External"/><Relationship Id="rId7885" Type="http://schemas.openxmlformats.org/officeDocument/2006/relationships/hyperlink" Target="https://www.daloopa.com/src/769572" TargetMode="External"/><Relationship Id="rId10866" Type="http://schemas.openxmlformats.org/officeDocument/2006/relationships/hyperlink" Target="https://www.daloopa.com/src/41990543" TargetMode="External"/><Relationship Id="rId17479" Type="http://schemas.openxmlformats.org/officeDocument/2006/relationships/hyperlink" Target="https://www.daloopa.com/src/69113968" TargetMode="External"/><Relationship Id="rId7538" Type="http://schemas.openxmlformats.org/officeDocument/2006/relationships/hyperlink" Target="https://www.daloopa.com/src/61314879" TargetMode="External"/><Relationship Id="rId10519" Type="http://schemas.openxmlformats.org/officeDocument/2006/relationships/hyperlink" Target="https://marketplace.daloopa.com/text-fundamental?id=769429&amp;value=10.0&amp;id=44998343&amp;value=10.0&amp;" TargetMode="External"/><Relationship Id="rId5089" Type="http://schemas.openxmlformats.org/officeDocument/2006/relationships/hyperlink" Target="https://www.daloopa.com/src/18187235" TargetMode="External"/><Relationship Id="rId1699" Type="http://schemas.openxmlformats.org/officeDocument/2006/relationships/hyperlink" Target="https://www.daloopa.com/src/62020127" TargetMode="External"/><Relationship Id="rId16562" Type="http://schemas.openxmlformats.org/officeDocument/2006/relationships/hyperlink" Target="https://www.daloopa.com/src/56736388" TargetMode="External"/><Relationship Id="rId20958" Type="http://schemas.openxmlformats.org/officeDocument/2006/relationships/hyperlink" Target="https://www.daloopa.com/src/110482383" TargetMode="External"/><Relationship Id="rId4172" Type="http://schemas.openxmlformats.org/officeDocument/2006/relationships/hyperlink" Target="https://www.daloopa.com/src/805861" TargetMode="External"/><Relationship Id="rId6621" Type="http://schemas.openxmlformats.org/officeDocument/2006/relationships/hyperlink" Target="https://www.daloopa.com/src/41990400" TargetMode="External"/><Relationship Id="rId16215" Type="http://schemas.openxmlformats.org/officeDocument/2006/relationships/hyperlink" Target="https://www.daloopa.com/src/56722562" TargetMode="External"/><Relationship Id="rId19785" Type="http://schemas.openxmlformats.org/officeDocument/2006/relationships/hyperlink" Target="https://www.daloopa.com/src/92469231" TargetMode="External"/><Relationship Id="rId9844" Type="http://schemas.openxmlformats.org/officeDocument/2006/relationships/hyperlink" Target="https://www.daloopa.com/src/44812851" TargetMode="External"/><Relationship Id="rId12825" Type="http://schemas.openxmlformats.org/officeDocument/2006/relationships/hyperlink" Target="https://marketplace.daloopa.com/text-fundamental?id=18193862&amp;value=0.03&amp;id=18194032&amp;value=0.02&amp;" TargetMode="External"/><Relationship Id="rId19438" Type="http://schemas.openxmlformats.org/officeDocument/2006/relationships/hyperlink" Target="https://www.daloopa.com/src/86299947" TargetMode="External"/><Relationship Id="rId58" Type="http://schemas.openxmlformats.org/officeDocument/2006/relationships/hyperlink" Target="https://www.daloopa.com/document/479941" TargetMode="External"/><Relationship Id="rId7048" Type="http://schemas.openxmlformats.org/officeDocument/2006/relationships/hyperlink" Target="https://www.daloopa.com/src/798148" TargetMode="External"/><Relationship Id="rId7395" Type="http://schemas.openxmlformats.org/officeDocument/2006/relationships/hyperlink" Target="https://www.daloopa.com/src/757587" TargetMode="External"/><Relationship Id="rId10376" Type="http://schemas.openxmlformats.org/officeDocument/2006/relationships/hyperlink" Target="https://www.daloopa.com/src/760504" TargetMode="External"/><Relationship Id="rId10029" Type="http://schemas.openxmlformats.org/officeDocument/2006/relationships/hyperlink" Target="https://www.daloopa.com/src/757325" TargetMode="External"/><Relationship Id="rId13599" Type="http://schemas.openxmlformats.org/officeDocument/2006/relationships/hyperlink" Target="https://www.daloopa.com/src/44057819" TargetMode="External"/><Relationship Id="rId18521" Type="http://schemas.openxmlformats.org/officeDocument/2006/relationships/hyperlink" Target="https://www.daloopa.com/src/69114616" TargetMode="External"/><Relationship Id="rId3658" Type="http://schemas.openxmlformats.org/officeDocument/2006/relationships/hyperlink" Target="https://www.daloopa.com/src/805677" TargetMode="External"/><Relationship Id="rId16072" Type="http://schemas.openxmlformats.org/officeDocument/2006/relationships/hyperlink" Target="https://www.daloopa.com/src/56736524" TargetMode="External"/><Relationship Id="rId20468" Type="http://schemas.openxmlformats.org/officeDocument/2006/relationships/hyperlink" Target="https://www.daloopa.com/src/105190761" TargetMode="External"/><Relationship Id="rId6131" Type="http://schemas.openxmlformats.org/officeDocument/2006/relationships/hyperlink" Target="https://marketplace.daloopa.com/text-fundamental?id=769943&amp;value=23.573&amp;id=769936&amp;value=23.573&amp;" TargetMode="External"/><Relationship Id="rId19295" Type="http://schemas.openxmlformats.org/officeDocument/2006/relationships/hyperlink" Target="https://www.daloopa.com/src/86312131" TargetMode="External"/><Relationship Id="rId9354" Type="http://schemas.openxmlformats.org/officeDocument/2006/relationships/hyperlink" Target="https://www.daloopa.com/src/44810743" TargetMode="External"/><Relationship Id="rId12682" Type="http://schemas.openxmlformats.org/officeDocument/2006/relationships/hyperlink" Target="https://www.daloopa.com/src/57345761" TargetMode="External"/><Relationship Id="rId2741" Type="http://schemas.openxmlformats.org/officeDocument/2006/relationships/hyperlink" Target="https://www.daloopa.com/src/13303083" TargetMode="External"/><Relationship Id="rId9007" Type="http://schemas.openxmlformats.org/officeDocument/2006/relationships/hyperlink" Target="https://www.daloopa.com/src/44810266" TargetMode="External"/><Relationship Id="rId12335" Type="http://schemas.openxmlformats.org/officeDocument/2006/relationships/hyperlink" Target="https://www.daloopa.com/src/8731865" TargetMode="External"/><Relationship Id="rId713" Type="http://schemas.openxmlformats.org/officeDocument/2006/relationships/hyperlink" Target="https://www.daloopa.com/src/9091665" TargetMode="External"/><Relationship Id="rId5964" Type="http://schemas.openxmlformats.org/officeDocument/2006/relationships/hyperlink" Target="https://www.daloopa.com/src/760593" TargetMode="External"/><Relationship Id="rId15558" Type="http://schemas.openxmlformats.org/officeDocument/2006/relationships/hyperlink" Target="https://www.daloopa.com/src/56735767" TargetMode="External"/><Relationship Id="rId5617" Type="http://schemas.openxmlformats.org/officeDocument/2006/relationships/hyperlink" Target="https://www.daloopa.com/src/779158" TargetMode="External"/><Relationship Id="rId18031" Type="http://schemas.openxmlformats.org/officeDocument/2006/relationships/hyperlink" Target="https://www.daloopa.com/src/112172644" TargetMode="External"/><Relationship Id="rId3168" Type="http://schemas.openxmlformats.org/officeDocument/2006/relationships/hyperlink" Target="https://www.daloopa.com/src/47275516" TargetMode="External"/><Relationship Id="rId12192" Type="http://schemas.openxmlformats.org/officeDocument/2006/relationships/hyperlink" Target="https://www.daloopa.com/src/8731450" TargetMode="External"/><Relationship Id="rId14641" Type="http://schemas.openxmlformats.org/officeDocument/2006/relationships/hyperlink" Target="https://www.daloopa.com/src/44093032" TargetMode="External"/><Relationship Id="rId570" Type="http://schemas.openxmlformats.org/officeDocument/2006/relationships/hyperlink" Target="https://www.daloopa.com/src/1000993" TargetMode="External"/><Relationship Id="rId2251" Type="http://schemas.openxmlformats.org/officeDocument/2006/relationships/hyperlink" Target="https://www.daloopa.com/src/775101" TargetMode="External"/><Relationship Id="rId4700" Type="http://schemas.openxmlformats.org/officeDocument/2006/relationships/hyperlink" Target="https://www.daloopa.com/src/19045430" TargetMode="External"/><Relationship Id="rId17864" Type="http://schemas.openxmlformats.org/officeDocument/2006/relationships/hyperlink" Target="https://www.daloopa.com/src/86306925" TargetMode="External"/><Relationship Id="rId223" Type="http://schemas.openxmlformats.org/officeDocument/2006/relationships/hyperlink" Target="https://www.daloopa.com/src/2750853" TargetMode="External"/><Relationship Id="rId7923" Type="http://schemas.openxmlformats.org/officeDocument/2006/relationships/hyperlink" Target="https://www.daloopa.com/src/761283" TargetMode="External"/><Relationship Id="rId10904" Type="http://schemas.openxmlformats.org/officeDocument/2006/relationships/hyperlink" Target="https://www.daloopa.com/src/774509" TargetMode="External"/><Relationship Id="rId17517" Type="http://schemas.openxmlformats.org/officeDocument/2006/relationships/hyperlink" Target="https://www.daloopa.com/src/66397474" TargetMode="External"/><Relationship Id="rId5474" Type="http://schemas.openxmlformats.org/officeDocument/2006/relationships/hyperlink" Target="https://www.daloopa.com/src/777076" TargetMode="External"/><Relationship Id="rId15068" Type="http://schemas.openxmlformats.org/officeDocument/2006/relationships/hyperlink" Target="https://www.daloopa.com/src/44095528" TargetMode="External"/><Relationship Id="rId5127" Type="http://schemas.openxmlformats.org/officeDocument/2006/relationships/hyperlink" Target="https://www.daloopa.com/document/23181367" TargetMode="External"/><Relationship Id="rId8697" Type="http://schemas.openxmlformats.org/officeDocument/2006/relationships/hyperlink" Target="https://www.daloopa.com/src/44811043" TargetMode="External"/><Relationship Id="rId11678" Type="http://schemas.openxmlformats.org/officeDocument/2006/relationships/hyperlink" Target="https://www.daloopa.com/src/2734226" TargetMode="External"/><Relationship Id="rId16600" Type="http://schemas.openxmlformats.org/officeDocument/2006/relationships/hyperlink" Target="https://www.daloopa.com/src/56723475" TargetMode="External"/><Relationship Id="rId1737" Type="http://schemas.openxmlformats.org/officeDocument/2006/relationships/hyperlink" Target="https://www.daloopa.com/src/44125139" TargetMode="External"/><Relationship Id="rId14151" Type="http://schemas.openxmlformats.org/officeDocument/2006/relationships/hyperlink" Target="https://www.daloopa.com/src/44071871" TargetMode="External"/><Relationship Id="rId4210" Type="http://schemas.openxmlformats.org/officeDocument/2006/relationships/hyperlink" Target="https://www.daloopa.com/src/806034" TargetMode="External"/><Relationship Id="rId7780" Type="http://schemas.openxmlformats.org/officeDocument/2006/relationships/hyperlink" Target="https://marketplace.daloopa.com/text-fundamental?id=770362&amp;value=-446.114&amp;id=770357&amp;value=-334.439&amp;id=770353&amp;value=-397.235&amp;id=769531&amp;value=-0.015&amp;id=44615880&amp;value=-1177.803&amp;id=769385&amp;value=-94.422&amp;id=769248&amp;value=-147.932&amp;id=761276&amp;value=-170.394&amp;id=760995&amp;value=-77.959&amp;id=44615881&amp;value=-490.707&amp;id=760712&amp;value=-698.371&amp;id=760477&amp;value=-38.909&amp;id=760231&amp;value=-465.091&amp;id=758630&amp;value=-285.987&amp;id=44615882&amp;value=-1488.3580000000002&amp;id=758427&amp;value=-258.842&amp;id=758275&amp;value=-251.505&amp;id=758131&amp;value=-306.588&amp;id=757936&amp;value=-143.098&amp;id=44615883&amp;value=-960.0329999999999&amp;id=757794&amp;value=-338.882&amp;id=757605&amp;value=-87.547&amp;id=757283&amp;value=-36.814&amp;id=757077&amp;value=20.366&amp;id=44615884&amp;value=-442.877&amp;id=756921&amp;value=-93.762&amp;id=756680&amp;value=67.679&amp;id=756552&amp;value=-1520.334&amp;id=756412&amp;value=-3138.878&amp;id=44615885&amp;value=-4685.295&amp;id=756267&amp;value=-131.918&amp;id=755890&amp;value=10.073&amp;id=1501217&amp;value=-164.831&amp;id=2750574&amp;value=-168.409&amp;id=44615886&amp;value=-455.085&amp;id=3606399&amp;value=-48&amp;id=6028692&amp;value=80&amp;id=9091402&amp;value=-315&amp;id=12599552&amp;value=-131&amp;id=44615887&amp;value=-414&amp;id=19045350&amp;value=-1558&amp;id=28076027&amp;value=-107&amp;id=35361425&amp;value=-133&amp;id=41990451&amp;value=-1721&amp;id=44615888&amp;value=-3519&amp;id=50786848&amp;value=-260&amp;id=56765437&amp;value=-138&amp;id=61314904&amp;value=-103&amp;" TargetMode="External"/><Relationship Id="rId17374" Type="http://schemas.openxmlformats.org/officeDocument/2006/relationships/hyperlink" Target="https://www.daloopa.com/src/69114009" TargetMode="External"/><Relationship Id="rId19823" Type="http://schemas.openxmlformats.org/officeDocument/2006/relationships/hyperlink" Target="https://www.daloopa.com/src/91528460" TargetMode="External"/><Relationship Id="rId7433" Type="http://schemas.openxmlformats.org/officeDocument/2006/relationships/hyperlink" Target="https://www.daloopa.com/src/35361423" TargetMode="External"/><Relationship Id="rId10761" Type="http://schemas.openxmlformats.org/officeDocument/2006/relationships/hyperlink" Target="https://www.daloopa.com/src/41990578" TargetMode="External"/><Relationship Id="rId17027" Type="http://schemas.openxmlformats.org/officeDocument/2006/relationships/hyperlink" Target="https://www.daloopa.com/src/65369375" TargetMode="External"/><Relationship Id="rId10414" Type="http://schemas.openxmlformats.org/officeDocument/2006/relationships/hyperlink" Target="https://www.daloopa.com/src/41990565" TargetMode="External"/><Relationship Id="rId13984" Type="http://schemas.openxmlformats.org/officeDocument/2006/relationships/hyperlink" Target="https://www.daloopa.com/src/44067698" TargetMode="External"/><Relationship Id="rId13637" Type="http://schemas.openxmlformats.org/officeDocument/2006/relationships/hyperlink" Target="https://www.daloopa.com/src/44057826" TargetMode="External"/><Relationship Id="rId20853" Type="http://schemas.openxmlformats.org/officeDocument/2006/relationships/hyperlink" Target="https://www.daloopa.com/src/110480999" TargetMode="External"/><Relationship Id="rId1594" Type="http://schemas.openxmlformats.org/officeDocument/2006/relationships/hyperlink" Target="https://www.daloopa.com/src/28828466" TargetMode="External"/><Relationship Id="rId11188" Type="http://schemas.openxmlformats.org/officeDocument/2006/relationships/hyperlink" Target="https://www.daloopa.com/src/56765805" TargetMode="External"/><Relationship Id="rId16110" Type="http://schemas.openxmlformats.org/officeDocument/2006/relationships/hyperlink" Target="https://www.daloopa.com/src/56765477" TargetMode="External"/><Relationship Id="rId19680" Type="http://schemas.openxmlformats.org/officeDocument/2006/relationships/hyperlink" Target="https://www.daloopa.com/src/92469322" TargetMode="External"/><Relationship Id="rId20506" Type="http://schemas.openxmlformats.org/officeDocument/2006/relationships/hyperlink" Target="https://www.daloopa.com/src/105190768" TargetMode="External"/><Relationship Id="rId1247" Type="http://schemas.openxmlformats.org/officeDocument/2006/relationships/hyperlink" Target="https://www.daloopa.com/src/28076140" TargetMode="External"/><Relationship Id="rId6919" Type="http://schemas.openxmlformats.org/officeDocument/2006/relationships/hyperlink" Target="https://www.daloopa.com/src/798133" TargetMode="External"/><Relationship Id="rId19333" Type="http://schemas.openxmlformats.org/officeDocument/2006/relationships/hyperlink" Target="https://www.daloopa.com/src/86301351" TargetMode="External"/><Relationship Id="rId7290" Type="http://schemas.openxmlformats.org/officeDocument/2006/relationships/hyperlink" Target="https://www.daloopa.com/src/758418" TargetMode="External"/><Relationship Id="rId10271" Type="http://schemas.openxmlformats.org/officeDocument/2006/relationships/hyperlink" Target="https://www.daloopa.com/src/6028705" TargetMode="External"/><Relationship Id="rId12720" Type="http://schemas.openxmlformats.org/officeDocument/2006/relationships/hyperlink" Target="https://www.daloopa.com/src/13317265" TargetMode="External"/><Relationship Id="rId15943" Type="http://schemas.openxmlformats.org/officeDocument/2006/relationships/hyperlink" Target="https://www.daloopa.com/document/23143762" TargetMode="External"/><Relationship Id="rId13494" Type="http://schemas.openxmlformats.org/officeDocument/2006/relationships/hyperlink" Target="https://www.daloopa.com/src/44057369" TargetMode="External"/><Relationship Id="rId3553" Type="http://schemas.openxmlformats.org/officeDocument/2006/relationships/hyperlink" Target="https://www.daloopa.com/src/805648" TargetMode="External"/><Relationship Id="rId13147" Type="http://schemas.openxmlformats.org/officeDocument/2006/relationships/hyperlink" Target="https://www.daloopa.com/src/44116782" TargetMode="External"/><Relationship Id="rId18819" Type="http://schemas.openxmlformats.org/officeDocument/2006/relationships/hyperlink" Target="https://www.daloopa.com/src/76431586" TargetMode="External"/><Relationship Id="rId20363" Type="http://schemas.openxmlformats.org/officeDocument/2006/relationships/hyperlink" Target="https://www.daloopa.com/src/105788169" TargetMode="External"/><Relationship Id="rId3206" Type="http://schemas.openxmlformats.org/officeDocument/2006/relationships/hyperlink" Target="https://www.daloopa.com/src/35961588" TargetMode="External"/><Relationship Id="rId6776" Type="http://schemas.openxmlformats.org/officeDocument/2006/relationships/hyperlink" Target="https://www.daloopa.com/src/797961" TargetMode="External"/><Relationship Id="rId19190" Type="http://schemas.openxmlformats.org/officeDocument/2006/relationships/hyperlink" Target="https://www.daloopa.com/src/80587919" TargetMode="External"/><Relationship Id="rId20016" Type="http://schemas.openxmlformats.org/officeDocument/2006/relationships/hyperlink" Target="https://www.daloopa.com/src/99978654" TargetMode="External"/><Relationship Id="rId6429" Type="http://schemas.openxmlformats.org/officeDocument/2006/relationships/hyperlink" Target="https://www.daloopa.com/document/23143637" TargetMode="External"/><Relationship Id="rId9999" Type="http://schemas.openxmlformats.org/officeDocument/2006/relationships/hyperlink" Target="https://www.daloopa.com/document/23285" TargetMode="External"/><Relationship Id="rId12230" Type="http://schemas.openxmlformats.org/officeDocument/2006/relationships/hyperlink" Target="https://www.daloopa.com/src/8731703" TargetMode="External"/><Relationship Id="rId15453" Type="http://schemas.openxmlformats.org/officeDocument/2006/relationships/hyperlink" Target="https://www.daloopa.com/src/56735875" TargetMode="External"/><Relationship Id="rId17902" Type="http://schemas.openxmlformats.org/officeDocument/2006/relationships/hyperlink" Target="https://www.daloopa.com/src/84566981" TargetMode="External"/><Relationship Id="rId5512" Type="http://schemas.openxmlformats.org/officeDocument/2006/relationships/hyperlink" Target="https://www.daloopa.com/src/777095" TargetMode="External"/><Relationship Id="rId15106" Type="http://schemas.openxmlformats.org/officeDocument/2006/relationships/hyperlink" Target="https://www.daloopa.com/src/56720308" TargetMode="External"/><Relationship Id="rId3063" Type="http://schemas.openxmlformats.org/officeDocument/2006/relationships/hyperlink" Target="https://www.daloopa.com/src/46337915" TargetMode="External"/><Relationship Id="rId18676" Type="http://schemas.openxmlformats.org/officeDocument/2006/relationships/hyperlink" Target="https://www.daloopa.com/src/75779585" TargetMode="External"/><Relationship Id="rId6286" Type="http://schemas.openxmlformats.org/officeDocument/2006/relationships/hyperlink" Target="https://www.daloopa.com/src/797567" TargetMode="External"/><Relationship Id="rId8735" Type="http://schemas.openxmlformats.org/officeDocument/2006/relationships/hyperlink" Target="https://www.daloopa.com/src/44809407" TargetMode="External"/><Relationship Id="rId11716" Type="http://schemas.openxmlformats.org/officeDocument/2006/relationships/hyperlink" Target="https://www.daloopa.com/src/8583122" TargetMode="External"/><Relationship Id="rId18329" Type="http://schemas.openxmlformats.org/officeDocument/2006/relationships/hyperlink" Target="https://www.daloopa.com/src/70533899" TargetMode="External"/><Relationship Id="rId14939" Type="http://schemas.openxmlformats.org/officeDocument/2006/relationships/hyperlink" Target="https://www.daloopa.com/src/44092842" TargetMode="External"/><Relationship Id="rId2896" Type="http://schemas.openxmlformats.org/officeDocument/2006/relationships/hyperlink" Target="https://www.daloopa.com/src/775795" TargetMode="External"/><Relationship Id="rId17412" Type="http://schemas.openxmlformats.org/officeDocument/2006/relationships/hyperlink" Target="https://www.daloopa.com/src/69114092" TargetMode="External"/><Relationship Id="rId868" Type="http://schemas.openxmlformats.org/officeDocument/2006/relationships/hyperlink" Target="https://marketplace.daloopa.com/text-fundamental?id=41991262&amp;value=0.01&amp;id=50787761&amp;value=0.01&amp;id=56765755&amp;value=0.03&amp;id=61315211&amp;value=0.04&amp;" TargetMode="External"/><Relationship Id="rId2549" Type="http://schemas.openxmlformats.org/officeDocument/2006/relationships/hyperlink" Target="https://www.daloopa.com/src/775579" TargetMode="External"/><Relationship Id="rId5022" Type="http://schemas.openxmlformats.org/officeDocument/2006/relationships/hyperlink" Target="https://www.daloopa.com/src/18182299" TargetMode="External"/><Relationship Id="rId8592" Type="http://schemas.openxmlformats.org/officeDocument/2006/relationships/hyperlink" Target="https://www.daloopa.com/src/44810489" TargetMode="External"/><Relationship Id="rId18186" Type="http://schemas.openxmlformats.org/officeDocument/2006/relationships/hyperlink" Target="https://www.daloopa.com/src/112173053" TargetMode="External"/><Relationship Id="rId8245" Type="http://schemas.openxmlformats.org/officeDocument/2006/relationships/hyperlink" Target="https://www.daloopa.com/src/756280" TargetMode="External"/><Relationship Id="rId11573" Type="http://schemas.openxmlformats.org/officeDocument/2006/relationships/hyperlink" Target="https://www.daloopa.com/src/805089" TargetMode="External"/><Relationship Id="rId1632" Type="http://schemas.openxmlformats.org/officeDocument/2006/relationships/hyperlink" Target="https://www.daloopa.com/src/805419" TargetMode="External"/><Relationship Id="rId11226" Type="http://schemas.openxmlformats.org/officeDocument/2006/relationships/hyperlink" Target="https://marketplace.daloopa.com/text-fundamental?id=50787790&amp;value=0.2&amp;id=56765812&amp;value=0.18&amp;id=61315322&amp;value=0.15&amp;" TargetMode="External"/><Relationship Id="rId14796" Type="http://schemas.openxmlformats.org/officeDocument/2006/relationships/hyperlink" Target="https://www.daloopa.com/src/62020232" TargetMode="External"/><Relationship Id="rId4855" Type="http://schemas.openxmlformats.org/officeDocument/2006/relationships/hyperlink" Target="https://www.daloopa.com/src/56765655" TargetMode="External"/><Relationship Id="rId14449" Type="http://schemas.openxmlformats.org/officeDocument/2006/relationships/hyperlink" Target="https://www.daloopa.com/src/44095467" TargetMode="External"/><Relationship Id="rId4508" Type="http://schemas.openxmlformats.org/officeDocument/2006/relationships/hyperlink" Target="https://www.daloopa.com/src/44801763" TargetMode="External"/><Relationship Id="rId378" Type="http://schemas.openxmlformats.org/officeDocument/2006/relationships/hyperlink" Target="https://www.daloopa.com/document/22944212" TargetMode="External"/><Relationship Id="rId2059" Type="http://schemas.openxmlformats.org/officeDocument/2006/relationships/hyperlink" Target="https://www.daloopa.com/src/779542" TargetMode="External"/><Relationship Id="rId13532" Type="http://schemas.openxmlformats.org/officeDocument/2006/relationships/hyperlink" Target="https://www.daloopa.com/src/44057400" TargetMode="External"/><Relationship Id="rId11083" Type="http://schemas.openxmlformats.org/officeDocument/2006/relationships/hyperlink" Target="https://marketplace.daloopa.com/text-fundamental?id=777783&amp;value=0.06&amp;id=12601962&amp;value=0.95&amp;" TargetMode="External"/><Relationship Id="rId20401" Type="http://schemas.openxmlformats.org/officeDocument/2006/relationships/hyperlink" Target="https://www.daloopa.com/src/105190963" TargetMode="External"/><Relationship Id="rId1142" Type="http://schemas.openxmlformats.org/officeDocument/2006/relationships/hyperlink" Target="https://www.daloopa.com/src/19434821" TargetMode="External"/><Relationship Id="rId16755" Type="http://schemas.openxmlformats.org/officeDocument/2006/relationships/hyperlink" Target="https://www.daloopa.com/src/61315636" TargetMode="External"/><Relationship Id="rId4365" Type="http://schemas.openxmlformats.org/officeDocument/2006/relationships/hyperlink" Target="https://www.daloopa.com/src/44802206" TargetMode="External"/><Relationship Id="rId6814" Type="http://schemas.openxmlformats.org/officeDocument/2006/relationships/hyperlink" Target="https://www.daloopa.com/src/797885" TargetMode="External"/><Relationship Id="rId16408" Type="http://schemas.openxmlformats.org/officeDocument/2006/relationships/hyperlink" Target="https://www.daloopa.com/src/56722503" TargetMode="External"/><Relationship Id="rId19978" Type="http://schemas.openxmlformats.org/officeDocument/2006/relationships/hyperlink" Target="https://www.daloopa.com/src/99100897" TargetMode="External"/><Relationship Id="rId4018" Type="http://schemas.openxmlformats.org/officeDocument/2006/relationships/hyperlink" Target="https://www.daloopa.com/src/805914" TargetMode="External"/><Relationship Id="rId7588" Type="http://schemas.openxmlformats.org/officeDocument/2006/relationships/hyperlink" Target="https://www.daloopa.com/src/61314877" TargetMode="External"/><Relationship Id="rId10569" Type="http://schemas.openxmlformats.org/officeDocument/2006/relationships/hyperlink" Target="https://www.daloopa.com/src/50786869" TargetMode="External"/><Relationship Id="rId13042" Type="http://schemas.openxmlformats.org/officeDocument/2006/relationships/hyperlink" Target="https://www.daloopa.com/document/21946882" TargetMode="External"/><Relationship Id="rId3101" Type="http://schemas.openxmlformats.org/officeDocument/2006/relationships/hyperlink" Target="https://www.daloopa.com/src/46341644" TargetMode="External"/><Relationship Id="rId6671" Type="http://schemas.openxmlformats.org/officeDocument/2006/relationships/hyperlink" Target="https://www.daloopa.com/src/9091367" TargetMode="External"/><Relationship Id="rId16265" Type="http://schemas.openxmlformats.org/officeDocument/2006/relationships/hyperlink" Target="https://www.daloopa.com/src/56722564" TargetMode="External"/><Relationship Id="rId18714" Type="http://schemas.openxmlformats.org/officeDocument/2006/relationships/hyperlink" Target="https://www.daloopa.com/src/75779686" TargetMode="External"/><Relationship Id="rId6324" Type="http://schemas.openxmlformats.org/officeDocument/2006/relationships/hyperlink" Target="https://www.daloopa.com/src/50787071" TargetMode="External"/><Relationship Id="rId9547" Type="http://schemas.openxmlformats.org/officeDocument/2006/relationships/hyperlink" Target="https://www.daloopa.com/src/44810688" TargetMode="External"/><Relationship Id="rId9894" Type="http://schemas.openxmlformats.org/officeDocument/2006/relationships/hyperlink" Target="https://www.daloopa.com/src/785821" TargetMode="External"/><Relationship Id="rId12875" Type="http://schemas.openxmlformats.org/officeDocument/2006/relationships/hyperlink" Target="https://www.daloopa.com/src/44106015" TargetMode="External"/><Relationship Id="rId19488" Type="http://schemas.openxmlformats.org/officeDocument/2006/relationships/hyperlink" Target="https://www.daloopa.com/src/86301973" TargetMode="External"/><Relationship Id="rId2934" Type="http://schemas.openxmlformats.org/officeDocument/2006/relationships/hyperlink" Target="https://www.daloopa.com/src/62020065" TargetMode="External"/><Relationship Id="rId7098" Type="http://schemas.openxmlformats.org/officeDocument/2006/relationships/hyperlink" Target="https://www.daloopa.com/src/35361522" TargetMode="External"/><Relationship Id="rId12528" Type="http://schemas.openxmlformats.org/officeDocument/2006/relationships/hyperlink" Target="https://www.daloopa.com/src/8731942" TargetMode="External"/><Relationship Id="rId906" Type="http://schemas.openxmlformats.org/officeDocument/2006/relationships/hyperlink" Target="https://www.daloopa.com/src/61315216" TargetMode="External"/><Relationship Id="rId10079" Type="http://schemas.openxmlformats.org/officeDocument/2006/relationships/hyperlink" Target="https://www.daloopa.com/src/757326" TargetMode="External"/><Relationship Id="rId15001" Type="http://schemas.openxmlformats.org/officeDocument/2006/relationships/hyperlink" Target="https://www.daloopa.com/src/44092795" TargetMode="External"/><Relationship Id="rId18571" Type="http://schemas.openxmlformats.org/officeDocument/2006/relationships/hyperlink" Target="https://www.daloopa.com/src/75779730" TargetMode="External"/><Relationship Id="rId8630" Type="http://schemas.openxmlformats.org/officeDocument/2006/relationships/hyperlink" Target="https://www.daloopa.com/src/44808563" TargetMode="External"/><Relationship Id="rId11611" Type="http://schemas.openxmlformats.org/officeDocument/2006/relationships/hyperlink" Target="https://www.daloopa.com/src/2734215" TargetMode="External"/><Relationship Id="rId18224" Type="http://schemas.openxmlformats.org/officeDocument/2006/relationships/hyperlink" Target="https://www.daloopa.com/src/110482343" TargetMode="External"/><Relationship Id="rId6181" Type="http://schemas.openxmlformats.org/officeDocument/2006/relationships/hyperlink" Target="https://www.daloopa.com/src/797619" TargetMode="External"/><Relationship Id="rId2791" Type="http://schemas.openxmlformats.org/officeDocument/2006/relationships/hyperlink" Target="https://www.daloopa.com/src/771739" TargetMode="External"/><Relationship Id="rId12385" Type="http://schemas.openxmlformats.org/officeDocument/2006/relationships/hyperlink" Target="https://www.daloopa.com/src/8731958" TargetMode="External"/><Relationship Id="rId14834" Type="http://schemas.openxmlformats.org/officeDocument/2006/relationships/hyperlink" Target="https://www.daloopa.com/src/44619013" TargetMode="External"/><Relationship Id="rId763" Type="http://schemas.openxmlformats.org/officeDocument/2006/relationships/hyperlink" Target="https://marketplace.daloopa.com/text-fundamental?id=780200&amp;value=-0.001&amp;" TargetMode="External"/><Relationship Id="rId2444" Type="http://schemas.openxmlformats.org/officeDocument/2006/relationships/hyperlink" Target="https://www.daloopa.com/src/775308" TargetMode="External"/><Relationship Id="rId9057" Type="http://schemas.openxmlformats.org/officeDocument/2006/relationships/hyperlink" Target="https://www.daloopa.com/src/44810262" TargetMode="External"/><Relationship Id="rId12038" Type="http://schemas.openxmlformats.org/officeDocument/2006/relationships/hyperlink" Target="https://www.daloopa.com/src/8731360" TargetMode="External"/><Relationship Id="rId416" Type="http://schemas.openxmlformats.org/officeDocument/2006/relationships/hyperlink" Target="https://www.daloopa.com/src/12606551" TargetMode="External"/><Relationship Id="rId5667" Type="http://schemas.openxmlformats.org/officeDocument/2006/relationships/hyperlink" Target="https://www.daloopa.com/src/777564" TargetMode="External"/><Relationship Id="rId18081" Type="http://schemas.openxmlformats.org/officeDocument/2006/relationships/hyperlink" Target="https://www.daloopa.com/src/110481624" TargetMode="External"/><Relationship Id="rId8140" Type="http://schemas.openxmlformats.org/officeDocument/2006/relationships/hyperlink" Target="https://www.daloopa.com/src/760270" TargetMode="External"/><Relationship Id="rId11121" Type="http://schemas.openxmlformats.org/officeDocument/2006/relationships/hyperlink" Target="https://www.daloopa.com/document/510667" TargetMode="External"/><Relationship Id="rId14691" Type="http://schemas.openxmlformats.org/officeDocument/2006/relationships/hyperlink" Target="https://www.daloopa.com/src/44095266" TargetMode="External"/><Relationship Id="rId4750" Type="http://schemas.openxmlformats.org/officeDocument/2006/relationships/hyperlink" Target="https://www.daloopa.com/src/19045431" TargetMode="External"/><Relationship Id="rId14344" Type="http://schemas.openxmlformats.org/officeDocument/2006/relationships/hyperlink" Target="https://www.daloopa.com/src/44093269" TargetMode="External"/><Relationship Id="rId4403" Type="http://schemas.openxmlformats.org/officeDocument/2006/relationships/hyperlink" Target="https://www.daloopa.com/src/19045453" TargetMode="External"/><Relationship Id="rId273" Type="http://schemas.openxmlformats.org/officeDocument/2006/relationships/hyperlink" Target="https://www.daloopa.com/src/46160978" TargetMode="External"/><Relationship Id="rId7626" Type="http://schemas.openxmlformats.org/officeDocument/2006/relationships/hyperlink" Target="https://www.daloopa.com/src/1501214" TargetMode="External"/><Relationship Id="rId7973" Type="http://schemas.openxmlformats.org/officeDocument/2006/relationships/hyperlink" Target="https://www.daloopa.com/src/44615922" TargetMode="External"/><Relationship Id="rId10954" Type="http://schemas.openxmlformats.org/officeDocument/2006/relationships/hyperlink" Target="https://www.daloopa.com/src/3606427" TargetMode="External"/><Relationship Id="rId17567" Type="http://schemas.openxmlformats.org/officeDocument/2006/relationships/hyperlink" Target="https://www.daloopa.com/src/66404577" TargetMode="External"/><Relationship Id="rId5177" Type="http://schemas.openxmlformats.org/officeDocument/2006/relationships/hyperlink" Target="https://www.daloopa.com/src/8648954" TargetMode="External"/><Relationship Id="rId10607" Type="http://schemas.openxmlformats.org/officeDocument/2006/relationships/hyperlink" Target="https://www.daloopa.com/src/780001" TargetMode="External"/><Relationship Id="rId16650" Type="http://schemas.openxmlformats.org/officeDocument/2006/relationships/hyperlink" Target="https://www.daloopa.com/src/56723477" TargetMode="External"/><Relationship Id="rId1787" Type="http://schemas.openxmlformats.org/officeDocument/2006/relationships/hyperlink" Target="https://www.daloopa.com/src/44124272" TargetMode="External"/><Relationship Id="rId16303" Type="http://schemas.openxmlformats.org/officeDocument/2006/relationships/hyperlink" Target="https://www.daloopa.com/src/56723087" TargetMode="External"/><Relationship Id="rId19873" Type="http://schemas.openxmlformats.org/officeDocument/2006/relationships/hyperlink" Target="https://www.daloopa.com/src/92469347" TargetMode="External"/><Relationship Id="rId4260" Type="http://schemas.openxmlformats.org/officeDocument/2006/relationships/hyperlink" Target="https://www.daloopa.com/src/61315117" TargetMode="External"/><Relationship Id="rId9932" Type="http://schemas.openxmlformats.org/officeDocument/2006/relationships/hyperlink" Target="https://www.daloopa.com/src/785881" TargetMode="External"/><Relationship Id="rId19526" Type="http://schemas.openxmlformats.org/officeDocument/2006/relationships/hyperlink" Target="https://www.daloopa.com/src/86301871" TargetMode="External"/><Relationship Id="rId7483" Type="http://schemas.openxmlformats.org/officeDocument/2006/relationships/hyperlink" Target="https://www.daloopa.com/src/28076016" TargetMode="External"/><Relationship Id="rId10464" Type="http://schemas.openxmlformats.org/officeDocument/2006/relationships/hyperlink" Target="https://marketplace.daloopa.com/text-fundamental?id=770806&amp;value=-28.84&amp;id=770799&amp;value=-33.915&amp;id=770792&amp;value=-42.863&amp;id=769630&amp;value=-17.106&amp;id=44994356&amp;value=-122.724&amp;id=769430&amp;value=-22.383&amp;id=769292&amp;value=-16.771&amp;id=761305&amp;value=-19.114&amp;id=761317&amp;value=-28.433&amp;id=44998342&amp;value=-86.701&amp;id=760759&amp;value=18.728&amp;id=760506&amp;value=-30.829&amp;id=760340&amp;value=-15.051&amp;id=758670&amp;value=-8.674&amp;id=44998951&amp;value=-35.826&amp;id=758467&amp;value=-50.403&amp;id=758328&amp;value=-9.26&amp;id=758161&amp;value=-14.569&amp;id=758003&amp;value=-63.118&amp;id=44999176&amp;value=-137.35&amp;id=757830&amp;value=-63.209&amp;id=757640&amp;value=-17.419&amp;id=774270&amp;value=-24.146&amp;id=774314&amp;value=-25.982&amp;id=44999286&amp;value=-130.756&amp;id=774357&amp;value=23.987&amp;id=756729&amp;value=-15.812&amp;id=756571&amp;value=-10.185&amp;id=756457&amp;value=-7.051&amp;id=44999432&amp;value=-9.06&amp;id=756299&amp;value=-76.221&amp;id=756039&amp;value=-33.132&amp;id=1501236&amp;value=-82.607&amp;id=2750616&amp;value=-32.867&amp;id=44999813&amp;value=-224.827&amp;id=3606418&amp;value=-159&amp;id=6028708&amp;value=-232&amp;id=9091504&amp;value=-33&amp;id=12599805&amp;value=-1204&amp;id=45000059&amp;value=-1628&amp;id=19045467&amp;value=-116&amp;id=28076057&amp;value=-8&amp;id=35361465&amp;value=-79&amp;id=41990527&amp;value=-57&amp;id=41990566&amp;value=-260&amp;id=50786865&amp;value=-86&amp;id=56765453&amp;value=-46&amp;id=61314965&amp;value=-18&amp;" TargetMode="External"/><Relationship Id="rId12913" Type="http://schemas.openxmlformats.org/officeDocument/2006/relationships/hyperlink" Target="https://www.daloopa.com/src/44106021" TargetMode="External"/><Relationship Id="rId17077" Type="http://schemas.openxmlformats.org/officeDocument/2006/relationships/hyperlink" Target="https://www.daloopa.com/src/65369465" TargetMode="External"/><Relationship Id="rId7136" Type="http://schemas.openxmlformats.org/officeDocument/2006/relationships/hyperlink" Target="https://www.daloopa.com/src/12605659" TargetMode="External"/><Relationship Id="rId10117" Type="http://schemas.openxmlformats.org/officeDocument/2006/relationships/hyperlink" Target="https://www.daloopa.com/src/760746" TargetMode="External"/><Relationship Id="rId13687" Type="http://schemas.openxmlformats.org/officeDocument/2006/relationships/hyperlink" Target="https://www.daloopa.com/src/44057637" TargetMode="External"/><Relationship Id="rId1297" Type="http://schemas.openxmlformats.org/officeDocument/2006/relationships/hyperlink" Target="https://www.daloopa.com/src/996636" TargetMode="External"/><Relationship Id="rId3746" Type="http://schemas.openxmlformats.org/officeDocument/2006/relationships/hyperlink" Target="https://marketplace.daloopa.com/text-fundamental?id=805712&amp;value=62.58&amp;id=805716&amp;value=66.527&amp;id=805720&amp;value=71.656&amp;id=805724&amp;value=77.314&amp;id=44801561&amp;value=278.077&amp;id=805728&amp;value=76.732&amp;id=805732&amp;value=84.147&amp;id=805736&amp;value=86.67&amp;id=805740&amp;value=87.883&amp;id=44801766&amp;value=335.432&amp;id=805743&amp;value=95.527&amp;id=805747&amp;value=103.694&amp;id=805751&amp;value=103.605&amp;id=805755&amp;value=106.368&amp;id=44801873&amp;value=409.194&amp;id=805759&amp;value=107.275&amp;id=805763&amp;value=115.399&amp;id=805767&amp;value=116.99&amp;id=805771&amp;value=122.196&amp;id=44802110&amp;value=461.86&amp;id=805775&amp;value=141.181&amp;id=805779&amp;value=142.734&amp;id=805783&amp;value=168.915&amp;id=805787&amp;value=170.218&amp;id=44802203&amp;value=623.048&amp;id=805791&amp;value=164.685&amp;id=805795&amp;value=186.355&amp;id=805799&amp;value=199.157&amp;id=805803&amp;value=257.024&amp;id=44802432&amp;value=807.221&amp;id=805807&amp;value=288.031&amp;id=805811&amp;value=296.476&amp;id=1501402&amp;value=303.885&amp;id=2750760&amp;value=334.129&amp;id=44802535&amp;value=1222.52&amp;id=3606672&amp;value=355&amp;id=6028861&amp;value=317&amp;id=9091857&amp;value=328&amp;id=12606306&amp;value=283&amp;id=44802614&amp;value=1108&amp;id=19045441&amp;value=324&amp;id=28076111&amp;value=328&amp;id=35361537&amp;value=344&amp;id=41990795&amp;value=378&amp;id=41990799&amp;value=1374&amp;id=50787152&amp;value=393&amp;id=56765663&amp;value=410&amp;id=61315115&amp;value=413&amp;" TargetMode="External"/><Relationship Id="rId16160" Type="http://schemas.openxmlformats.org/officeDocument/2006/relationships/hyperlink" Target="https://www.daloopa.com/src/56765507" TargetMode="External"/><Relationship Id="rId20556" Type="http://schemas.openxmlformats.org/officeDocument/2006/relationships/hyperlink" Target="https://www.daloopa.com/src/105788201" TargetMode="External"/><Relationship Id="rId6969" Type="http://schemas.openxmlformats.org/officeDocument/2006/relationships/hyperlink" Target="https://www.daloopa.com/src/798206" TargetMode="External"/><Relationship Id="rId12770" Type="http://schemas.openxmlformats.org/officeDocument/2006/relationships/hyperlink" Target="https://www.daloopa.com/src/8732290" TargetMode="External"/><Relationship Id="rId19383" Type="http://schemas.openxmlformats.org/officeDocument/2006/relationships/hyperlink" Target="https://www.daloopa.com/src/84566384" TargetMode="External"/><Relationship Id="rId20209" Type="http://schemas.openxmlformats.org/officeDocument/2006/relationships/hyperlink" Target="https://www.daloopa.com/src/99978716" TargetMode="External"/><Relationship Id="rId9442" Type="http://schemas.openxmlformats.org/officeDocument/2006/relationships/hyperlink" Target="https://www.daloopa.com/src/44809147" TargetMode="External"/><Relationship Id="rId12423" Type="http://schemas.openxmlformats.org/officeDocument/2006/relationships/hyperlink" Target="https://www.daloopa.com/src/8731927" TargetMode="External"/><Relationship Id="rId19036" Type="http://schemas.openxmlformats.org/officeDocument/2006/relationships/hyperlink" Target="https://www.daloopa.com/src/80587637" TargetMode="External"/><Relationship Id="rId801" Type="http://schemas.openxmlformats.org/officeDocument/2006/relationships/hyperlink" Target="https://www.daloopa.com/src/780202" TargetMode="External"/><Relationship Id="rId15993" Type="http://schemas.openxmlformats.org/officeDocument/2006/relationships/hyperlink" Target="https://www.daloopa.com/document/23143762" TargetMode="External"/><Relationship Id="rId13197" Type="http://schemas.openxmlformats.org/officeDocument/2006/relationships/hyperlink" Target="https://www.daloopa.com/src/18208110" TargetMode="External"/><Relationship Id="rId15646" Type="http://schemas.openxmlformats.org/officeDocument/2006/relationships/hyperlink" Target="https://www.daloopa.com/src/56735827" TargetMode="External"/><Relationship Id="rId3256" Type="http://schemas.openxmlformats.org/officeDocument/2006/relationships/hyperlink" Target="https://www.daloopa.com/src/35961589" TargetMode="External"/><Relationship Id="rId5705" Type="http://schemas.openxmlformats.org/officeDocument/2006/relationships/hyperlink" Target="https://www.daloopa.com/src/777552" TargetMode="External"/><Relationship Id="rId18869" Type="http://schemas.openxmlformats.org/officeDocument/2006/relationships/hyperlink" Target="https://www.daloopa.com/src/75779616" TargetMode="External"/><Relationship Id="rId20066" Type="http://schemas.openxmlformats.org/officeDocument/2006/relationships/hyperlink" Target="https://www.daloopa.com/src/99978595" TargetMode="External"/><Relationship Id="rId8928" Type="http://schemas.openxmlformats.org/officeDocument/2006/relationships/hyperlink" Target="https://www.daloopa.com/src/44813520" TargetMode="External"/><Relationship Id="rId11909" Type="http://schemas.openxmlformats.org/officeDocument/2006/relationships/hyperlink" Target="https://www.daloopa.com/document/21833" TargetMode="External"/><Relationship Id="rId6479" Type="http://schemas.openxmlformats.org/officeDocument/2006/relationships/hyperlink" Target="https://www.daloopa.com/src/760646" TargetMode="External"/><Relationship Id="rId12280" Type="http://schemas.openxmlformats.org/officeDocument/2006/relationships/hyperlink" Target="https://www.daloopa.com/src/8731472" TargetMode="External"/><Relationship Id="rId17952" Type="http://schemas.openxmlformats.org/officeDocument/2006/relationships/hyperlink" Target="https://www.daloopa.com/src/84567110" TargetMode="External"/><Relationship Id="rId17605" Type="http://schemas.openxmlformats.org/officeDocument/2006/relationships/hyperlink" Target="https://www.daloopa.com/src/66398900" TargetMode="External"/><Relationship Id="rId311" Type="http://schemas.openxmlformats.org/officeDocument/2006/relationships/hyperlink" Target="https://www.daloopa.com/src/2750932" TargetMode="External"/><Relationship Id="rId5562" Type="http://schemas.openxmlformats.org/officeDocument/2006/relationships/hyperlink" Target="https://www.daloopa.com/src/777054" TargetMode="External"/><Relationship Id="rId15156" Type="http://schemas.openxmlformats.org/officeDocument/2006/relationships/hyperlink" Target="https://www.daloopa.com/src/56720374" TargetMode="External"/><Relationship Id="rId5215" Type="http://schemas.openxmlformats.org/officeDocument/2006/relationships/hyperlink" Target="https://www.daloopa.com/src/62020163" TargetMode="External"/><Relationship Id="rId8785" Type="http://schemas.openxmlformats.org/officeDocument/2006/relationships/hyperlink" Target="https://www.daloopa.com/src/44809408" TargetMode="External"/><Relationship Id="rId18379" Type="http://schemas.openxmlformats.org/officeDocument/2006/relationships/hyperlink" Target="https://www.daloopa.com/src/70533914" TargetMode="External"/><Relationship Id="rId8438" Type="http://schemas.openxmlformats.org/officeDocument/2006/relationships/hyperlink" Target="https://www.daloopa.com/src/44809226" TargetMode="External"/><Relationship Id="rId11766" Type="http://schemas.openxmlformats.org/officeDocument/2006/relationships/hyperlink" Target="https://www.daloopa.com/src/8583123" TargetMode="External"/><Relationship Id="rId1825" Type="http://schemas.openxmlformats.org/officeDocument/2006/relationships/hyperlink" Target="https://www.daloopa.com/src/44115155" TargetMode="External"/><Relationship Id="rId11419" Type="http://schemas.openxmlformats.org/officeDocument/2006/relationships/hyperlink" Target="https://www.daloopa.com/src/804977" TargetMode="External"/><Relationship Id="rId14989" Type="http://schemas.openxmlformats.org/officeDocument/2006/relationships/hyperlink" Target="https://www.daloopa.com/src/44094791" TargetMode="External"/><Relationship Id="rId19911" Type="http://schemas.openxmlformats.org/officeDocument/2006/relationships/hyperlink" Target="https://www.daloopa.com/src/91531477" TargetMode="External"/><Relationship Id="rId17462" Type="http://schemas.openxmlformats.org/officeDocument/2006/relationships/hyperlink" Target="https://www.daloopa.com/src/69114282" TargetMode="External"/><Relationship Id="rId2599" Type="http://schemas.openxmlformats.org/officeDocument/2006/relationships/hyperlink" Target="https://www.daloopa.com/src/775600" TargetMode="External"/><Relationship Id="rId7521" Type="http://schemas.openxmlformats.org/officeDocument/2006/relationships/hyperlink" Target="https://www.daloopa.com/src/756671" TargetMode="External"/><Relationship Id="rId10502" Type="http://schemas.openxmlformats.org/officeDocument/2006/relationships/hyperlink" Target="https://www.daloopa.com/src/50786865" TargetMode="External"/><Relationship Id="rId17115" Type="http://schemas.openxmlformats.org/officeDocument/2006/relationships/hyperlink" Target="https://www.daloopa.com/src/65368573" TargetMode="External"/><Relationship Id="rId5072" Type="http://schemas.openxmlformats.org/officeDocument/2006/relationships/hyperlink" Target="https://www.daloopa.com/src/18180604" TargetMode="External"/><Relationship Id="rId1682" Type="http://schemas.openxmlformats.org/officeDocument/2006/relationships/hyperlink" Target="https://www.daloopa.com/src/805420" TargetMode="External"/><Relationship Id="rId8295" Type="http://schemas.openxmlformats.org/officeDocument/2006/relationships/hyperlink" Target="https://www.daloopa.com/src/44812628" TargetMode="External"/><Relationship Id="rId11276" Type="http://schemas.openxmlformats.org/officeDocument/2006/relationships/hyperlink" Target="https://www.daloopa.com/document/21946882" TargetMode="External"/><Relationship Id="rId13725" Type="http://schemas.openxmlformats.org/officeDocument/2006/relationships/hyperlink" Target="https://www.daloopa.com/src/44065747" TargetMode="External"/><Relationship Id="rId20941" Type="http://schemas.openxmlformats.org/officeDocument/2006/relationships/hyperlink" Target="https://www.daloopa.com/src/110482302" TargetMode="External"/><Relationship Id="rId1335" Type="http://schemas.openxmlformats.org/officeDocument/2006/relationships/hyperlink" Target="https://www.daloopa.com/src/996931" TargetMode="External"/><Relationship Id="rId16948" Type="http://schemas.openxmlformats.org/officeDocument/2006/relationships/hyperlink" Target="https://www.daloopa.com/src/65368623" TargetMode="External"/><Relationship Id="rId14499" Type="http://schemas.openxmlformats.org/officeDocument/2006/relationships/hyperlink" Target="https://www.daloopa.com/src/51587420" TargetMode="External"/><Relationship Id="rId19421" Type="http://schemas.openxmlformats.org/officeDocument/2006/relationships/hyperlink" Target="https://www.daloopa.com/src/84566020" TargetMode="External"/><Relationship Id="rId41" Type="http://schemas.openxmlformats.org/officeDocument/2006/relationships/hyperlink" Target="https://www.daloopa.com/document/477743" TargetMode="External"/><Relationship Id="rId4558" Type="http://schemas.openxmlformats.org/officeDocument/2006/relationships/hyperlink" Target="https://www.daloopa.com/src/44801759" TargetMode="External"/><Relationship Id="rId7031" Type="http://schemas.openxmlformats.org/officeDocument/2006/relationships/hyperlink" Target="https://www.daloopa.com/src/798352" TargetMode="External"/><Relationship Id="rId10012" Type="http://schemas.openxmlformats.org/officeDocument/2006/relationships/hyperlink" Target="https://www.daloopa.com/src/769608" TargetMode="External"/><Relationship Id="rId13582" Type="http://schemas.openxmlformats.org/officeDocument/2006/relationships/hyperlink" Target="https://www.daloopa.com/src/62020212" TargetMode="External"/><Relationship Id="rId3641" Type="http://schemas.openxmlformats.org/officeDocument/2006/relationships/hyperlink" Target="https://www.daloopa.com/src/44802529" TargetMode="External"/><Relationship Id="rId13235" Type="http://schemas.openxmlformats.org/officeDocument/2006/relationships/hyperlink" Target="https://www.daloopa.com/document/21946882" TargetMode="External"/><Relationship Id="rId20451" Type="http://schemas.openxmlformats.org/officeDocument/2006/relationships/hyperlink" Target="https://www.daloopa.com/src/105190923" TargetMode="External"/><Relationship Id="rId1192" Type="http://schemas.openxmlformats.org/officeDocument/2006/relationships/hyperlink" Target="https://www.daloopa.com/src/1001404" TargetMode="External"/><Relationship Id="rId6864" Type="http://schemas.openxmlformats.org/officeDocument/2006/relationships/hyperlink" Target="https://www.daloopa.com/src/797861" TargetMode="External"/><Relationship Id="rId16458" Type="http://schemas.openxmlformats.org/officeDocument/2006/relationships/hyperlink" Target="https://www.daloopa.com/src/56722505" TargetMode="External"/><Relationship Id="rId18907" Type="http://schemas.openxmlformats.org/officeDocument/2006/relationships/hyperlink" Target="https://www.daloopa.com/src/80587730" TargetMode="External"/><Relationship Id="rId20104" Type="http://schemas.openxmlformats.org/officeDocument/2006/relationships/hyperlink" Target="https://www.daloopa.com/src/99100827" TargetMode="External"/><Relationship Id="rId6517" Type="http://schemas.openxmlformats.org/officeDocument/2006/relationships/hyperlink" Target="https://www.daloopa.com/src/769220" TargetMode="External"/><Relationship Id="rId4068" Type="http://schemas.openxmlformats.org/officeDocument/2006/relationships/hyperlink" Target="https://www.daloopa.com/src/805915" TargetMode="External"/><Relationship Id="rId15541" Type="http://schemas.openxmlformats.org/officeDocument/2006/relationships/hyperlink" Target="https://www.daloopa.com/src/56722059" TargetMode="External"/><Relationship Id="rId5600" Type="http://schemas.openxmlformats.org/officeDocument/2006/relationships/hyperlink" Target="https://www.daloopa.com/src/777061" TargetMode="External"/><Relationship Id="rId13092" Type="http://schemas.openxmlformats.org/officeDocument/2006/relationships/hyperlink" Target="https://www.daloopa.com/src/18301241" TargetMode="External"/><Relationship Id="rId18764" Type="http://schemas.openxmlformats.org/officeDocument/2006/relationships/hyperlink" Target="https://www.daloopa.com/src/75779696" TargetMode="External"/><Relationship Id="rId3151" Type="http://schemas.openxmlformats.org/officeDocument/2006/relationships/hyperlink" Target="https://www.daloopa.com/src/46338424" TargetMode="External"/><Relationship Id="rId4202" Type="http://schemas.openxmlformats.org/officeDocument/2006/relationships/hyperlink" Target="https://www.daloopa.com/src/806154" TargetMode="External"/><Relationship Id="rId7772" Type="http://schemas.openxmlformats.org/officeDocument/2006/relationships/hyperlink" Target="https://www.daloopa.com/src/44615876" TargetMode="External"/><Relationship Id="rId8823" Type="http://schemas.openxmlformats.org/officeDocument/2006/relationships/hyperlink" Target="https://www.daloopa.com/src/46190574" TargetMode="External"/><Relationship Id="rId10753" Type="http://schemas.openxmlformats.org/officeDocument/2006/relationships/hyperlink" Target="https://www.daloopa.com/src/50786872" TargetMode="External"/><Relationship Id="rId17366" Type="http://schemas.openxmlformats.org/officeDocument/2006/relationships/hyperlink" Target="https://www.daloopa.com/src/69114391" TargetMode="External"/><Relationship Id="rId18417" Type="http://schemas.openxmlformats.org/officeDocument/2006/relationships/hyperlink" Target="https://www.daloopa.com/src/70535132" TargetMode="External"/><Relationship Id="rId6374" Type="http://schemas.openxmlformats.org/officeDocument/2006/relationships/hyperlink" Target="https://www.daloopa.com/src/1501189" TargetMode="External"/><Relationship Id="rId7425" Type="http://schemas.openxmlformats.org/officeDocument/2006/relationships/hyperlink" Target="https://marketplace.daloopa.com/text-fundamental?id=3606392&amp;value=-70&amp;id=6028686&amp;value=-137&amp;id=9091399&amp;value=25&amp;id=12599253&amp;value=-1192&amp;id=44615812&amp;value=-1374&amp;id=19045345&amp;value=138&amp;id=28076021&amp;value=110&amp;id=35361423&amp;value=-72&amp;id=41990423&amp;value=87&amp;id=44615813&amp;value=263&amp;id=50786847&amp;value=153&amp;id=56765430&amp;value=88&amp;id=61314875&amp;value=112&amp;" TargetMode="External"/><Relationship Id="rId10406" Type="http://schemas.openxmlformats.org/officeDocument/2006/relationships/hyperlink" Target="https://www.daloopa.com/src/44994355" TargetMode="External"/><Relationship Id="rId11804" Type="http://schemas.openxmlformats.org/officeDocument/2006/relationships/hyperlink" Target="https://www.daloopa.com/src/44619846" TargetMode="External"/><Relationship Id="rId17019" Type="http://schemas.openxmlformats.org/officeDocument/2006/relationships/hyperlink" Target="https://www.daloopa.com/src/65368671" TargetMode="External"/><Relationship Id="rId6027" Type="http://schemas.openxmlformats.org/officeDocument/2006/relationships/hyperlink" Target="https://www.daloopa.com/src/9091361" TargetMode="External"/><Relationship Id="rId9597" Type="http://schemas.openxmlformats.org/officeDocument/2006/relationships/hyperlink" Target="https://www.daloopa.com/src/44808844" TargetMode="External"/><Relationship Id="rId13976" Type="http://schemas.openxmlformats.org/officeDocument/2006/relationships/hyperlink" Target="https://www.daloopa.com/src/44067525" TargetMode="External"/><Relationship Id="rId1586" Type="http://schemas.openxmlformats.org/officeDocument/2006/relationships/hyperlink" Target="https://www.daloopa.com/src/805381" TargetMode="External"/><Relationship Id="rId2984" Type="http://schemas.openxmlformats.org/officeDocument/2006/relationships/hyperlink" Target="https://www.daloopa.com/src/62020066" TargetMode="External"/><Relationship Id="rId8199" Type="http://schemas.openxmlformats.org/officeDocument/2006/relationships/hyperlink" Target="https://www.daloopa.com/src/757093" TargetMode="External"/><Relationship Id="rId12578" Type="http://schemas.openxmlformats.org/officeDocument/2006/relationships/hyperlink" Target="https://www.daloopa.com/src/8732206" TargetMode="External"/><Relationship Id="rId13629" Type="http://schemas.openxmlformats.org/officeDocument/2006/relationships/hyperlink" Target="https://www.daloopa.com/src/44058672" TargetMode="External"/><Relationship Id="rId15051" Type="http://schemas.openxmlformats.org/officeDocument/2006/relationships/hyperlink" Target="https://marketplace.daloopa.com/text-fundamental?id=44095209&amp;value=580.568&amp;id=44095098&amp;value=551.265&amp;id=44095056&amp;value=637.957&amp;id=44095247&amp;value=605.254&amp;id=44094945&amp;value=570.171&amp;id=44094922&amp;value=532.317&amp;id=44094793&amp;value=490.839&amp;id=44095360&amp;value=469.662&amp;id=44094670&amp;value=629.317&amp;id=44094605&amp;value=583.198&amp;id=44093342&amp;value=556.81&amp;id=44095394&amp;value=510.007&amp;id=44093232&amp;value=518.686&amp;id=44093185&amp;value=494.193&amp;id=44093013&amp;value=454.23&amp;id=44095528&amp;value=414.405&amp;id=44092992&amp;value=489.202&amp;id=44092847&amp;value=453.834&amp;id=44092788&amp;value=420.667&amp;id=44095581&amp;value=385.658&amp;id=44092478&amp;value=353.74&amp;id=44092437&amp;value=320.478&amp;id=44092342&amp;value=669.476&amp;id=44095715&amp;value=2069.001&amp;id=44092278&amp;value=2017.103&amp;id=44092084&amp;value=1917.149&amp;id=44092045&amp;value=1815.625&amp;id=44096206&amp;value=1720.565&amp;id=44091757&amp;value=1626&amp;id=44091630&amp;value=1535&amp;id=44091423&amp;value=1445&amp;id=44096356&amp;value=1359&amp;id=44091397&amp;value=1729&amp;id=44091270&amp;value=1641&amp;id=44091178&amp;value=1557&amp;id=44619016&amp;value=1820&amp;id=51587432&amp;value=1743&amp;id=57345882&amp;value=1650&amp;id=62020237&amp;value=1548&amp;" TargetMode="External"/><Relationship Id="rId17500" Type="http://schemas.openxmlformats.org/officeDocument/2006/relationships/hyperlink" Target="https://www.daloopa.com/src/66398652" TargetMode="External"/><Relationship Id="rId20845" Type="http://schemas.openxmlformats.org/officeDocument/2006/relationships/hyperlink" Target="https://www.daloopa.com/src/112172680" TargetMode="External"/><Relationship Id="rId609" Type="http://schemas.openxmlformats.org/officeDocument/2006/relationships/hyperlink" Target="https://www.daloopa.com/document/23143637" TargetMode="External"/><Relationship Id="rId956" Type="http://schemas.openxmlformats.org/officeDocument/2006/relationships/hyperlink" Target="https://www.daloopa.com/src/970371" TargetMode="External"/><Relationship Id="rId1239" Type="http://schemas.openxmlformats.org/officeDocument/2006/relationships/hyperlink" Target="https://www.daloopa.com/src/996633" TargetMode="External"/><Relationship Id="rId2637" Type="http://schemas.openxmlformats.org/officeDocument/2006/relationships/hyperlink" Target="https://www.daloopa.com/src/779101" TargetMode="External"/><Relationship Id="rId5110" Type="http://schemas.openxmlformats.org/officeDocument/2006/relationships/hyperlink" Target="https://www.daloopa.com/src/18180507" TargetMode="External"/><Relationship Id="rId16102" Type="http://schemas.openxmlformats.org/officeDocument/2006/relationships/hyperlink" Target="https://www.daloopa.com/src/56723419" TargetMode="External"/><Relationship Id="rId19672" Type="http://schemas.openxmlformats.org/officeDocument/2006/relationships/hyperlink" Target="https://www.daloopa.com/src/92469278" TargetMode="External"/><Relationship Id="rId8680" Type="http://schemas.openxmlformats.org/officeDocument/2006/relationships/hyperlink" Target="https://www.daloopa.com/src/44808560" TargetMode="External"/><Relationship Id="rId9731" Type="http://schemas.openxmlformats.org/officeDocument/2006/relationships/hyperlink" Target="https://www.daloopa.com/src/44813610" TargetMode="External"/><Relationship Id="rId11661" Type="http://schemas.openxmlformats.org/officeDocument/2006/relationships/hyperlink" Target="https://www.daloopa.com/src/2734202" TargetMode="External"/><Relationship Id="rId12712" Type="http://schemas.openxmlformats.org/officeDocument/2006/relationships/hyperlink" Target="https://www.daloopa.com/src/51587390" TargetMode="External"/><Relationship Id="rId18274" Type="http://schemas.openxmlformats.org/officeDocument/2006/relationships/hyperlink" Target="https://www.daloopa.com/src/110482463" TargetMode="External"/><Relationship Id="rId19325" Type="http://schemas.openxmlformats.org/officeDocument/2006/relationships/hyperlink" Target="https://www.daloopa.com/src/86312169" TargetMode="External"/><Relationship Id="rId1720" Type="http://schemas.openxmlformats.org/officeDocument/2006/relationships/hyperlink" Target="https://www.daloopa.com/src/44125964" TargetMode="External"/><Relationship Id="rId7282" Type="http://schemas.openxmlformats.org/officeDocument/2006/relationships/hyperlink" Target="https://www.daloopa.com/src/769376" TargetMode="External"/><Relationship Id="rId8333" Type="http://schemas.openxmlformats.org/officeDocument/2006/relationships/hyperlink" Target="https://www.daloopa.com/src/44811519" TargetMode="External"/><Relationship Id="rId10263" Type="http://schemas.openxmlformats.org/officeDocument/2006/relationships/hyperlink" Target="https://www.daloopa.com/src/756725" TargetMode="External"/><Relationship Id="rId11314" Type="http://schemas.openxmlformats.org/officeDocument/2006/relationships/hyperlink" Target="https://www.daloopa.com/src/978801" TargetMode="External"/><Relationship Id="rId14884" Type="http://schemas.openxmlformats.org/officeDocument/2006/relationships/hyperlink" Target="https://www.daloopa.com/src/44095251" TargetMode="External"/><Relationship Id="rId3892" Type="http://schemas.openxmlformats.org/officeDocument/2006/relationships/hyperlink" Target="https://www.daloopa.com/src/44801767" TargetMode="External"/><Relationship Id="rId4943" Type="http://schemas.openxmlformats.org/officeDocument/2006/relationships/hyperlink" Target="https://www.daloopa.com/src/18179951" TargetMode="External"/><Relationship Id="rId13486" Type="http://schemas.openxmlformats.org/officeDocument/2006/relationships/hyperlink" Target="https://www.daloopa.com/src/44057693" TargetMode="External"/><Relationship Id="rId14537" Type="http://schemas.openxmlformats.org/officeDocument/2006/relationships/hyperlink" Target="https://www.daloopa.com/src/44091313" TargetMode="External"/><Relationship Id="rId15935" Type="http://schemas.openxmlformats.org/officeDocument/2006/relationships/hyperlink" Target="https://www.daloopa.com/src/56745628" TargetMode="External"/><Relationship Id="rId2494" Type="http://schemas.openxmlformats.org/officeDocument/2006/relationships/hyperlink" Target="https://www.daloopa.com/src/775322" TargetMode="External"/><Relationship Id="rId3545" Type="http://schemas.openxmlformats.org/officeDocument/2006/relationships/hyperlink" Target="https://www.daloopa.com/document/23143637" TargetMode="External"/><Relationship Id="rId12088" Type="http://schemas.openxmlformats.org/officeDocument/2006/relationships/hyperlink" Target="https://www.daloopa.com/src/8731779" TargetMode="External"/><Relationship Id="rId13139" Type="http://schemas.openxmlformats.org/officeDocument/2006/relationships/hyperlink" Target="https://www.daloopa.com/src/44117605" TargetMode="External"/><Relationship Id="rId17010" Type="http://schemas.openxmlformats.org/officeDocument/2006/relationships/hyperlink" Target="https://www.daloopa.com/src/65368662" TargetMode="External"/><Relationship Id="rId20355" Type="http://schemas.openxmlformats.org/officeDocument/2006/relationships/hyperlink" Target="https://www.daloopa.com/src/105788158" TargetMode="External"/><Relationship Id="rId466" Type="http://schemas.openxmlformats.org/officeDocument/2006/relationships/hyperlink" Target="https://marketplace.daloopa.com/text-fundamental?id=806267&amp;value=0.31&amp;id=806266&amp;value=0.32&amp;id=806265&amp;value=0.34&amp;id=1501424&amp;value=0.23&amp;id=2750801&amp;value=0.15&amp;id=3606832&amp;value=0.12&amp;id=12606918&amp;value=0.19&amp;id=19045472&amp;value=0.18&amp;id=28076132&amp;value=0.21&amp;id=35361566&amp;value=0.22&amp;id=41990728&amp;value=0.11&amp;id=50787171&amp;value=0.15&amp;id=56765684&amp;value=0.12&amp;id=61315154&amp;value=0.13&amp;" TargetMode="External"/><Relationship Id="rId1096" Type="http://schemas.openxmlformats.org/officeDocument/2006/relationships/hyperlink" Target="https://www.daloopa.com/src/995754" TargetMode="External"/><Relationship Id="rId2147" Type="http://schemas.openxmlformats.org/officeDocument/2006/relationships/hyperlink" Target="https://www.daloopa.com/src/779498" TargetMode="External"/><Relationship Id="rId19182" Type="http://schemas.openxmlformats.org/officeDocument/2006/relationships/hyperlink" Target="https://www.daloopa.com/src/80587907" TargetMode="External"/><Relationship Id="rId20008" Type="http://schemas.openxmlformats.org/officeDocument/2006/relationships/hyperlink" Target="https://www.daloopa.com/src/99978604" TargetMode="External"/><Relationship Id="rId119" Type="http://schemas.openxmlformats.org/officeDocument/2006/relationships/hyperlink" Target="https://www.daloopa.com/document/10223968" TargetMode="External"/><Relationship Id="rId6768" Type="http://schemas.openxmlformats.org/officeDocument/2006/relationships/hyperlink" Target="https://www.daloopa.com/src/797793" TargetMode="External"/><Relationship Id="rId7819" Type="http://schemas.openxmlformats.org/officeDocument/2006/relationships/hyperlink" Target="https://www.daloopa.com/src/56765437" TargetMode="External"/><Relationship Id="rId8190" Type="http://schemas.openxmlformats.org/officeDocument/2006/relationships/hyperlink" Target="https://www.daloopa.com/src/760271" TargetMode="External"/><Relationship Id="rId9241" Type="http://schemas.openxmlformats.org/officeDocument/2006/relationships/hyperlink" Target="https://www.daloopa.com/src/44812792" TargetMode="External"/><Relationship Id="rId13620" Type="http://schemas.openxmlformats.org/officeDocument/2006/relationships/hyperlink" Target="https://www.daloopa.com/src/44618580" TargetMode="External"/><Relationship Id="rId11171" Type="http://schemas.openxmlformats.org/officeDocument/2006/relationships/hyperlink" Target="https://www.daloopa.com/src/61315312" TargetMode="External"/><Relationship Id="rId12222" Type="http://schemas.openxmlformats.org/officeDocument/2006/relationships/hyperlink" Target="https://www.daloopa.com/src/8731811" TargetMode="External"/><Relationship Id="rId15792" Type="http://schemas.openxmlformats.org/officeDocument/2006/relationships/hyperlink" Target="https://www.daloopa.com/src/56722050" TargetMode="External"/><Relationship Id="rId16843" Type="http://schemas.openxmlformats.org/officeDocument/2006/relationships/hyperlink" Target="https://www.daloopa.com/src/56736478" TargetMode="External"/><Relationship Id="rId600" Type="http://schemas.openxmlformats.org/officeDocument/2006/relationships/hyperlink" Target="https://www.daloopa.com/src/41990635" TargetMode="External"/><Relationship Id="rId1230" Type="http://schemas.openxmlformats.org/officeDocument/2006/relationships/hyperlink" Target="https://www.daloopa.com/src/997142" TargetMode="External"/><Relationship Id="rId5851" Type="http://schemas.openxmlformats.org/officeDocument/2006/relationships/hyperlink" Target="https://www.daloopa.com/src/46243807" TargetMode="External"/><Relationship Id="rId6902" Type="http://schemas.openxmlformats.org/officeDocument/2006/relationships/hyperlink" Target="https://www.daloopa.com/src/19045420" TargetMode="External"/><Relationship Id="rId14394" Type="http://schemas.openxmlformats.org/officeDocument/2006/relationships/hyperlink" Target="https://www.daloopa.com/src/44095129" TargetMode="External"/><Relationship Id="rId15445" Type="http://schemas.openxmlformats.org/officeDocument/2006/relationships/hyperlink" Target="https://www.daloopa.com/src/61315463" TargetMode="External"/><Relationship Id="rId4453" Type="http://schemas.openxmlformats.org/officeDocument/2006/relationships/hyperlink" Target="https://www.daloopa.com/src/19045448" TargetMode="External"/><Relationship Id="rId5504" Type="http://schemas.openxmlformats.org/officeDocument/2006/relationships/hyperlink" Target="https://www.daloopa.com/src/777148" TargetMode="External"/><Relationship Id="rId14047" Type="http://schemas.openxmlformats.org/officeDocument/2006/relationships/hyperlink" Target="https://www.daloopa.com/src/44067189" TargetMode="External"/><Relationship Id="rId18668" Type="http://schemas.openxmlformats.org/officeDocument/2006/relationships/hyperlink" Target="https://www.daloopa.com/src/76428237" TargetMode="External"/><Relationship Id="rId3055" Type="http://schemas.openxmlformats.org/officeDocument/2006/relationships/hyperlink" Target="https://www.daloopa.com/src/46341727" TargetMode="External"/><Relationship Id="rId4106" Type="http://schemas.openxmlformats.org/officeDocument/2006/relationships/hyperlink" Target="https://www.daloopa.com/src/806093" TargetMode="External"/><Relationship Id="rId7676" Type="http://schemas.openxmlformats.org/officeDocument/2006/relationships/hyperlink" Target="https://www.daloopa.com/src/1501215" TargetMode="External"/><Relationship Id="rId8727" Type="http://schemas.openxmlformats.org/officeDocument/2006/relationships/hyperlink" Target="https://www.daloopa.com/src/46190560" TargetMode="External"/><Relationship Id="rId19719" Type="http://schemas.openxmlformats.org/officeDocument/2006/relationships/hyperlink" Target="https://www.daloopa.com/src/92469255" TargetMode="External"/><Relationship Id="rId6278" Type="http://schemas.openxmlformats.org/officeDocument/2006/relationships/hyperlink" Target="https://www.daloopa.com/src/797627" TargetMode="External"/><Relationship Id="rId7329" Type="http://schemas.openxmlformats.org/officeDocument/2006/relationships/hyperlink" Target="https://www.daloopa.com/src/770329" TargetMode="External"/><Relationship Id="rId10657" Type="http://schemas.openxmlformats.org/officeDocument/2006/relationships/hyperlink" Target="https://www.daloopa.com/src/780002" TargetMode="External"/><Relationship Id="rId11708" Type="http://schemas.openxmlformats.org/officeDocument/2006/relationships/hyperlink" Target="https://www.daloopa.com/src/8583194" TargetMode="External"/><Relationship Id="rId13130" Type="http://schemas.openxmlformats.org/officeDocument/2006/relationships/hyperlink" Target="https://www.daloopa.com/document/23285" TargetMode="External"/><Relationship Id="rId17751" Type="http://schemas.openxmlformats.org/officeDocument/2006/relationships/hyperlink" Target="https://www.daloopa.com/src/84565943" TargetMode="External"/><Relationship Id="rId18802" Type="http://schemas.openxmlformats.org/officeDocument/2006/relationships/hyperlink" Target="https://www.daloopa.com/src/76431545" TargetMode="External"/><Relationship Id="rId110" Type="http://schemas.openxmlformats.org/officeDocument/2006/relationships/hyperlink" Target="https://www.daloopa.com/document/10223949" TargetMode="External"/><Relationship Id="rId2888" Type="http://schemas.openxmlformats.org/officeDocument/2006/relationships/hyperlink" Target="https://www.daloopa.com/src/778890" TargetMode="External"/><Relationship Id="rId3939" Type="http://schemas.openxmlformats.org/officeDocument/2006/relationships/hyperlink" Target="https://www.daloopa.com/src/44801563" TargetMode="External"/><Relationship Id="rId7810" Type="http://schemas.openxmlformats.org/officeDocument/2006/relationships/hyperlink" Target="https://www.daloopa.com/src/3606399" TargetMode="External"/><Relationship Id="rId16353" Type="http://schemas.openxmlformats.org/officeDocument/2006/relationships/hyperlink" Target="https://www.daloopa.com/src/56723089" TargetMode="External"/><Relationship Id="rId17404" Type="http://schemas.openxmlformats.org/officeDocument/2006/relationships/hyperlink" Target="https://www.daloopa.com/src/69114096" TargetMode="External"/><Relationship Id="rId20749" Type="http://schemas.openxmlformats.org/officeDocument/2006/relationships/hyperlink" Target="https://www.daloopa.com/src/110481607" TargetMode="External"/><Relationship Id="rId5361" Type="http://schemas.openxmlformats.org/officeDocument/2006/relationships/hyperlink" Target="https://www.daloopa.com/src/8649049" TargetMode="External"/><Relationship Id="rId6412" Type="http://schemas.openxmlformats.org/officeDocument/2006/relationships/hyperlink" Target="https://www.daloopa.com/src/797685" TargetMode="External"/><Relationship Id="rId9982" Type="http://schemas.openxmlformats.org/officeDocument/2006/relationships/hyperlink" Target="https://www.daloopa.com/src/63963932" TargetMode="External"/><Relationship Id="rId12963" Type="http://schemas.openxmlformats.org/officeDocument/2006/relationships/hyperlink" Target="https://www.daloopa.com/src/44105729" TargetMode="External"/><Relationship Id="rId16006" Type="http://schemas.openxmlformats.org/officeDocument/2006/relationships/hyperlink" Target="https://www.daloopa.com/src/56722831" TargetMode="External"/><Relationship Id="rId19576" Type="http://schemas.openxmlformats.org/officeDocument/2006/relationships/hyperlink" Target="https://www.daloopa.com/src/84567056" TargetMode="External"/><Relationship Id="rId1971" Type="http://schemas.openxmlformats.org/officeDocument/2006/relationships/hyperlink" Target="https://www.daloopa.com/src/44125594" TargetMode="External"/><Relationship Id="rId5014" Type="http://schemas.openxmlformats.org/officeDocument/2006/relationships/hyperlink" Target="https://www.daloopa.com/src/18187232" TargetMode="External"/><Relationship Id="rId8584" Type="http://schemas.openxmlformats.org/officeDocument/2006/relationships/hyperlink" Target="https://www.daloopa.com/src/44809228" TargetMode="External"/><Relationship Id="rId9635" Type="http://schemas.openxmlformats.org/officeDocument/2006/relationships/hyperlink" Target="https://www.daloopa.com/src/46190723" TargetMode="External"/><Relationship Id="rId11565" Type="http://schemas.openxmlformats.org/officeDocument/2006/relationships/hyperlink" Target="https://marketplace.daloopa.com/text-fundamental?id=805088&amp;value=1.38&amp;id=805079&amp;value=1.3&amp;id=1501378&amp;value=1.63&amp;id=2734229&amp;value=5.85&amp;" TargetMode="External"/><Relationship Id="rId12616" Type="http://schemas.openxmlformats.org/officeDocument/2006/relationships/hyperlink" Target="https://www.daloopa.com/src/8732180" TargetMode="External"/><Relationship Id="rId18178" Type="http://schemas.openxmlformats.org/officeDocument/2006/relationships/hyperlink" Target="https://www.daloopa.com/src/112173039" TargetMode="External"/><Relationship Id="rId19229" Type="http://schemas.openxmlformats.org/officeDocument/2006/relationships/hyperlink" Target="https://www.daloopa.com/src/80588032" TargetMode="External"/><Relationship Id="rId1624" Type="http://schemas.openxmlformats.org/officeDocument/2006/relationships/hyperlink" Target="https://www.daloopa.com/src/805451" TargetMode="External"/><Relationship Id="rId7186" Type="http://schemas.openxmlformats.org/officeDocument/2006/relationships/hyperlink" Target="https://www.daloopa.com/document/23143637" TargetMode="External"/><Relationship Id="rId8237" Type="http://schemas.openxmlformats.org/officeDocument/2006/relationships/hyperlink" Target="https://www.daloopa.com/src/757809" TargetMode="External"/><Relationship Id="rId10167" Type="http://schemas.openxmlformats.org/officeDocument/2006/relationships/hyperlink" Target="https://www.daloopa.com/src/28076050" TargetMode="External"/><Relationship Id="rId11218" Type="http://schemas.openxmlformats.org/officeDocument/2006/relationships/hyperlink" Target="https://marketplace.daloopa.com/text-fundamental?id=50787788&amp;value=0.07&amp;" TargetMode="External"/><Relationship Id="rId3796" Type="http://schemas.openxmlformats.org/officeDocument/2006/relationships/hyperlink" Target="https://marketplace.daloopa.com/text-fundamental?id=805711&amp;value=51.982&amp;id=805715&amp;value=26.805&amp;id=805719&amp;value=32.564&amp;id=805723&amp;value=26.803&amp;id=44801560&amp;value=138.154&amp;id=805727&amp;value=27.498&amp;id=805731&amp;value=24.499&amp;id=805735&amp;value=23.172&amp;id=805739&amp;value=21.93&amp;id=44801765&amp;value=97.099&amp;id=805744&amp;value=19.703&amp;id=805748&amp;value=21.467&amp;id=805752&amp;value=24.545&amp;id=805756&amp;value=24.32&amp;id=44801884&amp;value=90.035&amp;id=805760&amp;value=20.299&amp;id=805764&amp;value=15.756&amp;id=805768&amp;value=15.435&amp;id=805772&amp;value=17.427&amp;id=44802106&amp;value=68.917&amp;id=805776&amp;value=14.333&amp;id=805780&amp;value=15.488&amp;id=805784&amp;value=11.709&amp;id=805788&amp;value=15.552&amp;id=44802200&amp;value=57.082&amp;id=805792&amp;value=12.877&amp;id=805796&amp;value=10.779&amp;id=805800&amp;value=11.454&amp;id=805804&amp;value=10.899&amp;id=44802430&amp;value=46.009&amp;id=805808&amp;value=12.105&amp;id=805812&amp;value=9.345&amp;id=1501403&amp;value=9.146&amp;id=2750761&amp;value=9.029&amp;id=44802536&amp;value=39.625&amp;id=3606673&amp;value=7&amp;id=6028862&amp;value=9&amp;id=9091856&amp;value=10&amp;id=12606309&amp;value=10&amp;id=44802622&amp;value=36&amp;id=19045440&amp;value=10&amp;id=28076113&amp;value=9&amp;id=35361540&amp;value=10&amp;id=41990797&amp;value=12&amp;id=41990800&amp;value=41&amp;id=50787154&amp;value=10&amp;id=56765664&amp;value=9&amp;id=61315114&amp;value=8&amp;" TargetMode="External"/><Relationship Id="rId14788" Type="http://schemas.openxmlformats.org/officeDocument/2006/relationships/hyperlink" Target="https://www.daloopa.com/src/44091446" TargetMode="External"/><Relationship Id="rId15839" Type="http://schemas.openxmlformats.org/officeDocument/2006/relationships/hyperlink" Target="https://www.daloopa.com/src/56722109" TargetMode="External"/><Relationship Id="rId17261" Type="http://schemas.openxmlformats.org/officeDocument/2006/relationships/hyperlink" Target="https://www.daloopa.com/src/66404677" TargetMode="External"/><Relationship Id="rId19710" Type="http://schemas.openxmlformats.org/officeDocument/2006/relationships/hyperlink" Target="https://www.daloopa.com/src/92469238" TargetMode="External"/><Relationship Id="rId2398" Type="http://schemas.openxmlformats.org/officeDocument/2006/relationships/hyperlink" Target="https://www.daloopa.com/src/775152" TargetMode="External"/><Relationship Id="rId3449" Type="http://schemas.openxmlformats.org/officeDocument/2006/relationships/hyperlink" Target="https://www.daloopa.com/src/2734356" TargetMode="External"/><Relationship Id="rId4847" Type="http://schemas.openxmlformats.org/officeDocument/2006/relationships/hyperlink" Target="https://www.daloopa.com/src/6028819" TargetMode="External"/><Relationship Id="rId7320" Type="http://schemas.openxmlformats.org/officeDocument/2006/relationships/hyperlink" Target="https://www.daloopa.com/src/44615788" TargetMode="External"/><Relationship Id="rId18312" Type="http://schemas.openxmlformats.org/officeDocument/2006/relationships/hyperlink" Target="https://www.daloopa.com/src/110482588" TargetMode="External"/><Relationship Id="rId20259" Type="http://schemas.openxmlformats.org/officeDocument/2006/relationships/hyperlink" Target="https://www.daloopa.com/src/99100987" TargetMode="External"/><Relationship Id="rId10301" Type="http://schemas.openxmlformats.org/officeDocument/2006/relationships/hyperlink" Target="https://www.daloopa.com/src/760502" TargetMode="External"/><Relationship Id="rId13871" Type="http://schemas.openxmlformats.org/officeDocument/2006/relationships/hyperlink" Target="https://www.daloopa.com/src/44066751" TargetMode="External"/><Relationship Id="rId14922" Type="http://schemas.openxmlformats.org/officeDocument/2006/relationships/hyperlink" Target="https://www.daloopa.com/src/44095211" TargetMode="External"/><Relationship Id="rId3930" Type="http://schemas.openxmlformats.org/officeDocument/2006/relationships/hyperlink" Target="https://www.daloopa.com/src/9091858" TargetMode="External"/><Relationship Id="rId8094" Type="http://schemas.openxmlformats.org/officeDocument/2006/relationships/hyperlink" Target="https://www.daloopa.com/src/758294" TargetMode="External"/><Relationship Id="rId9492" Type="http://schemas.openxmlformats.org/officeDocument/2006/relationships/hyperlink" Target="https://www.daloopa.com/src/44809630" TargetMode="External"/><Relationship Id="rId12473" Type="http://schemas.openxmlformats.org/officeDocument/2006/relationships/hyperlink" Target="https://www.daloopa.com/src/8732138" TargetMode="External"/><Relationship Id="rId13524" Type="http://schemas.openxmlformats.org/officeDocument/2006/relationships/hyperlink" Target="https://www.daloopa.com/src/44057699" TargetMode="External"/><Relationship Id="rId19086" Type="http://schemas.openxmlformats.org/officeDocument/2006/relationships/hyperlink" Target="https://www.daloopa.com/src/81128144" TargetMode="External"/><Relationship Id="rId20740" Type="http://schemas.openxmlformats.org/officeDocument/2006/relationships/hyperlink" Target="https://www.daloopa.com/src/110481606" TargetMode="External"/><Relationship Id="rId851" Type="http://schemas.openxmlformats.org/officeDocument/2006/relationships/hyperlink" Target="https://www.daloopa.com/document/479731" TargetMode="External"/><Relationship Id="rId1481" Type="http://schemas.openxmlformats.org/officeDocument/2006/relationships/hyperlink" Target="https://www.daloopa.com/src/44617938" TargetMode="External"/><Relationship Id="rId2532" Type="http://schemas.openxmlformats.org/officeDocument/2006/relationships/hyperlink" Target="https://www.daloopa.com/src/775250" TargetMode="External"/><Relationship Id="rId9145" Type="http://schemas.openxmlformats.org/officeDocument/2006/relationships/hyperlink" Target="https://marketplace.daloopa.com/text-fundamental?id=44808583&amp;value=-96.356&amp;id=44808952&amp;value=0.0&amp;id=44809118&amp;value=-608.019&amp;id=44812787&amp;value=-0.21400000000005548&amp;id=46190636&amp;value=-704.589&amp;id=63963902&amp;value=0.0&amp;id=44812901&amp;value=-29.802&amp;id=46190637&amp;value=-29.802&amp;id=44809952&amp;value=-800.342&amp;id=44810097&amp;value=-5.637000000000057&amp;id=44810263&amp;value=-20.024999999999977&amp;id=44812915&amp;value=0.0&amp;id=46190638&amp;value=-826.004&amp;id=63963903&amp;value=0.0&amp;id=44810587&amp;value=-48.427&amp;id=44810744&amp;value=0.0&amp;id=44813055&amp;value=0.0&amp;id=46190639&amp;value=-48.427&amp;id=44810832&amp;value=-459.626&amp;id=44811031&amp;value=0.0&amp;id=44811199&amp;value=0.0&amp;id=44813126&amp;value=0.0&amp;id=46190640&amp;value=-459.626&amp;id=63963904&amp;value=0.0&amp;id=44811544&amp;value=-14.614&amp;id=44811677&amp;value=-1618.427&amp;id=44813386&amp;value=-4681.340999999999&amp;id=46190641&amp;value=-6314.382&amp;id=44811744&amp;value=-99.817&amp;id=44811899&amp;value=0.0&amp;id=44812135&amp;value=0.0&amp;id=44813414&amp;value=-0.8870000000000005&amp;id=46190642&amp;value=-100.704&amp;id=44812578&amp;value=-1470&amp;id=44812643&amp;value=0&amp;id=44812712&amp;value=0&amp;id=44813594&amp;value=-1212&amp;id=46190643&amp;value=-2682&amp;id=51587556&amp;value=-106&amp;id=57346348&amp;value=-20&amp;id=62020262&amp;value=0&amp;" TargetMode="External"/><Relationship Id="rId11075" Type="http://schemas.openxmlformats.org/officeDocument/2006/relationships/hyperlink" Target="https://marketplace.daloopa.com/text-fundamental?id=777943&amp;value=0.16&amp;id=777913&amp;value=0.09&amp;" TargetMode="External"/><Relationship Id="rId12126" Type="http://schemas.openxmlformats.org/officeDocument/2006/relationships/hyperlink" Target="https://www.daloopa.com/src/8731723" TargetMode="External"/><Relationship Id="rId15696" Type="http://schemas.openxmlformats.org/officeDocument/2006/relationships/hyperlink" Target="https://www.daloopa.com/src/56735829" TargetMode="External"/><Relationship Id="rId16747" Type="http://schemas.openxmlformats.org/officeDocument/2006/relationships/hyperlink" Target="https://www.daloopa.com/src/56723407" TargetMode="External"/><Relationship Id="rId504" Type="http://schemas.openxmlformats.org/officeDocument/2006/relationships/hyperlink" Target="https://marketplace.daloopa.com/text-fundamental?id=41990730&amp;value=0.2&amp;id=50787173&amp;value=0.18&amp;id=56765685&amp;value=0.15&amp;id=61315157&amp;value=0.15&amp;" TargetMode="External"/><Relationship Id="rId1134" Type="http://schemas.openxmlformats.org/officeDocument/2006/relationships/hyperlink" Target="https://www.daloopa.com/src/781903" TargetMode="External"/><Relationship Id="rId5755" Type="http://schemas.openxmlformats.org/officeDocument/2006/relationships/hyperlink" Target="https://www.daloopa.com/src/777465" TargetMode="External"/><Relationship Id="rId6806" Type="http://schemas.openxmlformats.org/officeDocument/2006/relationships/hyperlink" Target="https://www.daloopa.com/src/797748" TargetMode="External"/><Relationship Id="rId14298" Type="http://schemas.openxmlformats.org/officeDocument/2006/relationships/hyperlink" Target="https://www.daloopa.com/src/44095328" TargetMode="External"/><Relationship Id="rId15349" Type="http://schemas.openxmlformats.org/officeDocument/2006/relationships/hyperlink" Target="https://www.daloopa.com/src/56735075" TargetMode="External"/><Relationship Id="rId19220" Type="http://schemas.openxmlformats.org/officeDocument/2006/relationships/hyperlink" Target="https://www.daloopa.com/src/80588022" TargetMode="External"/><Relationship Id="rId4357" Type="http://schemas.openxmlformats.org/officeDocument/2006/relationships/hyperlink" Target="https://www.daloopa.com/src/41990765" TargetMode="External"/><Relationship Id="rId5408" Type="http://schemas.openxmlformats.org/officeDocument/2006/relationships/hyperlink" Target="https://www.daloopa.com/document/23181367" TargetMode="External"/><Relationship Id="rId8978" Type="http://schemas.openxmlformats.org/officeDocument/2006/relationships/hyperlink" Target="https://www.daloopa.com/src/44813521" TargetMode="External"/><Relationship Id="rId11959" Type="http://schemas.openxmlformats.org/officeDocument/2006/relationships/hyperlink" Target="https://www.daloopa.com/src/8731222" TargetMode="External"/><Relationship Id="rId15830" Type="http://schemas.openxmlformats.org/officeDocument/2006/relationships/hyperlink" Target="https://www.daloopa.com/src/56735852" TargetMode="External"/><Relationship Id="rId13381" Type="http://schemas.openxmlformats.org/officeDocument/2006/relationships/hyperlink" Target="https://www.daloopa.com/document/132833" TargetMode="External"/><Relationship Id="rId14432" Type="http://schemas.openxmlformats.org/officeDocument/2006/relationships/hyperlink" Target="https://marketplace.daloopa.com/text-fundamental?id=44095153&amp;value=564.238&amp;id=44095130&amp;value=568.323&amp;id=44094999&amp;value=634.345&amp;id=44095272&amp;value=632.519&amp;id=44094974&amp;value=633.664&amp;id=44094876&amp;value=628.705&amp;id=44094823&amp;value=619.6&amp;id=44095324&amp;value=596.81&amp;id=44094652&amp;value=784.877&amp;id=44094623&amp;value=779.096&amp;id=44093291&amp;value=780.043&amp;id=44095423&amp;value=769.84&amp;id=44093270&amp;value=815.732&amp;id=44093112&amp;value=823.548&amp;id=44093047&amp;value=768.633&amp;id=44095467&amp;value=744.448&amp;id=44092908&amp;value=757.262&amp;id=44092881&amp;value=761.503&amp;id=44092715&amp;value=766.049&amp;id=44095626&amp;value=764.165&amp;id=44092501&amp;value=688.406&amp;id=44092394&amp;value=680.934&amp;id=44092361&amp;value=950.548&amp;id=44095681&amp;value=1971.649&amp;id=44092237&amp;value=1864.099&amp;id=44092197&amp;value=1862.706&amp;id=44091940&amp;value=1862.691&amp;" TargetMode="External"/><Relationship Id="rId361" Type="http://schemas.openxmlformats.org/officeDocument/2006/relationships/hyperlink" Target="https://marketplace.daloopa.com/text-fundamental?id=41991189&amp;value=0.02&amp;id=56765765&amp;value=0.02&amp;" TargetMode="External"/><Relationship Id="rId2042" Type="http://schemas.openxmlformats.org/officeDocument/2006/relationships/hyperlink" Target="https://www.daloopa.com/src/38173223" TargetMode="External"/><Relationship Id="rId3440" Type="http://schemas.openxmlformats.org/officeDocument/2006/relationships/hyperlink" Target="https://www.daloopa.com/src/44617282" TargetMode="External"/><Relationship Id="rId13034" Type="http://schemas.openxmlformats.org/officeDocument/2006/relationships/hyperlink" Target="https://www.daloopa.com/src/18211717" TargetMode="External"/><Relationship Id="rId17655" Type="http://schemas.openxmlformats.org/officeDocument/2006/relationships/hyperlink" Target="https://www.daloopa.com/src/77415435" TargetMode="External"/><Relationship Id="rId18706" Type="http://schemas.openxmlformats.org/officeDocument/2006/relationships/hyperlink" Target="https://www.daloopa.com/src/75779679" TargetMode="External"/><Relationship Id="rId20250" Type="http://schemas.openxmlformats.org/officeDocument/2006/relationships/hyperlink" Target="https://www.daloopa.com/src/99100978" TargetMode="External"/><Relationship Id="rId6663" Type="http://schemas.openxmlformats.org/officeDocument/2006/relationships/hyperlink" Target="https://www.daloopa.com/src/756518" TargetMode="External"/><Relationship Id="rId7714" Type="http://schemas.openxmlformats.org/officeDocument/2006/relationships/hyperlink" Target="https://www.daloopa.com/src/758130" TargetMode="External"/><Relationship Id="rId16257" Type="http://schemas.openxmlformats.org/officeDocument/2006/relationships/hyperlink" Target="https://www.daloopa.com/src/56722689" TargetMode="External"/><Relationship Id="rId17308" Type="http://schemas.openxmlformats.org/officeDocument/2006/relationships/hyperlink" Target="https://www.daloopa.com/src/66398601" TargetMode="External"/><Relationship Id="rId5265" Type="http://schemas.openxmlformats.org/officeDocument/2006/relationships/hyperlink" Target="https://www.daloopa.com/src/8648928" TargetMode="External"/><Relationship Id="rId6316" Type="http://schemas.openxmlformats.org/officeDocument/2006/relationships/hyperlink" Target="https://www.daloopa.com/src/797526" TargetMode="External"/><Relationship Id="rId9886" Type="http://schemas.openxmlformats.org/officeDocument/2006/relationships/hyperlink" Target="https://www.daloopa.com/src/785872" TargetMode="External"/><Relationship Id="rId1875" Type="http://schemas.openxmlformats.org/officeDocument/2006/relationships/hyperlink" Target="https://www.daloopa.com/src/44115109" TargetMode="External"/><Relationship Id="rId8488" Type="http://schemas.openxmlformats.org/officeDocument/2006/relationships/hyperlink" Target="https://www.daloopa.com/document/23181367" TargetMode="External"/><Relationship Id="rId9539" Type="http://schemas.openxmlformats.org/officeDocument/2006/relationships/hyperlink" Target="https://www.daloopa.com/src/44809632" TargetMode="External"/><Relationship Id="rId11469" Type="http://schemas.openxmlformats.org/officeDocument/2006/relationships/hyperlink" Target="https://www.daloopa.com/document/8465102" TargetMode="External"/><Relationship Id="rId12867" Type="http://schemas.openxmlformats.org/officeDocument/2006/relationships/hyperlink" Target="https://www.daloopa.com/src/44105723" TargetMode="External"/><Relationship Id="rId13918" Type="http://schemas.openxmlformats.org/officeDocument/2006/relationships/hyperlink" Target="https://www.daloopa.com/src/44067867" TargetMode="External"/><Relationship Id="rId15340" Type="http://schemas.openxmlformats.org/officeDocument/2006/relationships/hyperlink" Target="https://www.daloopa.com/src/56725757" TargetMode="External"/><Relationship Id="rId1528" Type="http://schemas.openxmlformats.org/officeDocument/2006/relationships/hyperlink" Target="https://www.daloopa.com/src/805434" TargetMode="External"/><Relationship Id="rId2926" Type="http://schemas.openxmlformats.org/officeDocument/2006/relationships/hyperlink" Target="https://www.daloopa.com/src/10681141" TargetMode="External"/><Relationship Id="rId19961" Type="http://schemas.openxmlformats.org/officeDocument/2006/relationships/hyperlink" Target="https://www.daloopa.com/src/99100895" TargetMode="External"/><Relationship Id="rId4001" Type="http://schemas.openxmlformats.org/officeDocument/2006/relationships/hyperlink" Target="https://www.daloopa.com/src/806166" TargetMode="External"/><Relationship Id="rId11950" Type="http://schemas.openxmlformats.org/officeDocument/2006/relationships/hyperlink" Target="https://www.daloopa.com/src/8731342" TargetMode="External"/><Relationship Id="rId18563" Type="http://schemas.openxmlformats.org/officeDocument/2006/relationships/hyperlink" Target="https://www.daloopa.com/src/75779737" TargetMode="External"/><Relationship Id="rId19614" Type="http://schemas.openxmlformats.org/officeDocument/2006/relationships/hyperlink" Target="https://www.daloopa.com/src/91528219" TargetMode="External"/><Relationship Id="rId6173" Type="http://schemas.openxmlformats.org/officeDocument/2006/relationships/hyperlink" Target="https://www.daloopa.com/src/50786815" TargetMode="External"/><Relationship Id="rId7571" Type="http://schemas.openxmlformats.org/officeDocument/2006/relationships/hyperlink" Target="https://www.daloopa.com/src/756672" TargetMode="External"/><Relationship Id="rId8622" Type="http://schemas.openxmlformats.org/officeDocument/2006/relationships/hyperlink" Target="https://www.daloopa.com/src/46190530" TargetMode="External"/><Relationship Id="rId10552" Type="http://schemas.openxmlformats.org/officeDocument/2006/relationships/hyperlink" Target="https://www.daloopa.com/src/774315" TargetMode="External"/><Relationship Id="rId11603" Type="http://schemas.openxmlformats.org/officeDocument/2006/relationships/hyperlink" Target="https://www.daloopa.com/src/44616155" TargetMode="External"/><Relationship Id="rId17165" Type="http://schemas.openxmlformats.org/officeDocument/2006/relationships/hyperlink" Target="https://www.daloopa.com/src/65369385" TargetMode="External"/><Relationship Id="rId18216" Type="http://schemas.openxmlformats.org/officeDocument/2006/relationships/hyperlink" Target="https://www.daloopa.com/src/110482322" TargetMode="External"/><Relationship Id="rId7224" Type="http://schemas.openxmlformats.org/officeDocument/2006/relationships/hyperlink" Target="https://www.daloopa.com/src/56765652" TargetMode="External"/><Relationship Id="rId10205" Type="http://schemas.openxmlformats.org/officeDocument/2006/relationships/hyperlink" Target="https://www.daloopa.com/src/758307" TargetMode="External"/><Relationship Id="rId13775" Type="http://schemas.openxmlformats.org/officeDocument/2006/relationships/hyperlink" Target="https://www.daloopa.com/src/44066116" TargetMode="External"/><Relationship Id="rId14826" Type="http://schemas.openxmlformats.org/officeDocument/2006/relationships/hyperlink" Target="https://www.daloopa.com/src/44096211" TargetMode="External"/><Relationship Id="rId20991" Type="http://schemas.openxmlformats.org/officeDocument/2006/relationships/hyperlink" Target="https://www.daloopa.com/src/112173357" TargetMode="External"/><Relationship Id="rId2783" Type="http://schemas.openxmlformats.org/officeDocument/2006/relationships/hyperlink" Target="https://www.daloopa.com/src/4298199" TargetMode="External"/><Relationship Id="rId3834" Type="http://schemas.openxmlformats.org/officeDocument/2006/relationships/hyperlink" Target="https://www.daloopa.com/src/50787154" TargetMode="External"/><Relationship Id="rId9396" Type="http://schemas.openxmlformats.org/officeDocument/2006/relationships/hyperlink" Target="https://www.daloopa.com/src/44809628" TargetMode="External"/><Relationship Id="rId12377" Type="http://schemas.openxmlformats.org/officeDocument/2006/relationships/hyperlink" Target="https://www.daloopa.com/src/44617650" TargetMode="External"/><Relationship Id="rId13428" Type="http://schemas.openxmlformats.org/officeDocument/2006/relationships/hyperlink" Target="https://www.daloopa.com/src/44058612" TargetMode="External"/><Relationship Id="rId20644" Type="http://schemas.openxmlformats.org/officeDocument/2006/relationships/hyperlink" Target="https://www.daloopa.com/src/105190773" TargetMode="External"/><Relationship Id="rId755" Type="http://schemas.openxmlformats.org/officeDocument/2006/relationships/hyperlink" Target="https://www.daloopa.com/src/12611931" TargetMode="External"/><Relationship Id="rId1385" Type="http://schemas.openxmlformats.org/officeDocument/2006/relationships/hyperlink" Target="https://www.daloopa.com/src/46398867" TargetMode="External"/><Relationship Id="rId2436" Type="http://schemas.openxmlformats.org/officeDocument/2006/relationships/hyperlink" Target="https://marketplace.daloopa.com/text-fundamental?id=775349&amp;value=267.7&amp;id=775338&amp;value=285.399&amp;id=775320&amp;value=311.688&amp;id=44615499&amp;value=364.081&amp;id=779016&amp;value=1228.868&amp;id=775316&amp;value=314.431&amp;id=775312&amp;value=330.357&amp;id=775308&amp;value=336.575&amp;id=44615500&amp;value=373.85299999999984&amp;id=779038&amp;value=1355.216&amp;id=775295&amp;value=357.167&amp;id=775291&amp;value=366.464&amp;id=775287&amp;value=402.53&amp;id=44615501&amp;value=382.6969999999999&amp;id=779042&amp;value=1508.858&amp;id=775283&amp;value=406.246&amp;id=775279&amp;value=412.172&amp;id=775267&amp;value=429.605&amp;id=44615502&amp;value=488.5619999999999&amp;id=779051&amp;value=1736.585&amp;id=775251&amp;value=501.143&amp;id=775247&amp;value=516.679&amp;id=775231&amp;value=529.497&amp;id=44615503&amp;value=572.7130000000002&amp;id=779024&amp;value=2120.032&amp;" TargetMode="External"/><Relationship Id="rId9049" Type="http://schemas.openxmlformats.org/officeDocument/2006/relationships/hyperlink" Target="https://www.daloopa.com/src/44809115" TargetMode="External"/><Relationship Id="rId16998" Type="http://schemas.openxmlformats.org/officeDocument/2006/relationships/hyperlink" Target="https://www.daloopa.com/src/65368755" TargetMode="External"/><Relationship Id="rId19471" Type="http://schemas.openxmlformats.org/officeDocument/2006/relationships/hyperlink" Target="https://www.daloopa.com/src/84566359" TargetMode="External"/><Relationship Id="rId91" Type="http://schemas.openxmlformats.org/officeDocument/2006/relationships/hyperlink" Target="https://www.daloopa.com/document/10223966" TargetMode="External"/><Relationship Id="rId408" Type="http://schemas.openxmlformats.org/officeDocument/2006/relationships/hyperlink" Target="https://www.daloopa.com/src/806258" TargetMode="External"/><Relationship Id="rId1038" Type="http://schemas.openxmlformats.org/officeDocument/2006/relationships/hyperlink" Target="https://www.daloopa.com/src/995118" TargetMode="External"/><Relationship Id="rId5659" Type="http://schemas.openxmlformats.org/officeDocument/2006/relationships/hyperlink" Target="https://www.daloopa.com/src/2733995" TargetMode="External"/><Relationship Id="rId9530" Type="http://schemas.openxmlformats.org/officeDocument/2006/relationships/hyperlink" Target="https://www.daloopa.com/src/46190714" TargetMode="External"/><Relationship Id="rId18073" Type="http://schemas.openxmlformats.org/officeDocument/2006/relationships/hyperlink" Target="https://www.daloopa.com/src/110481632" TargetMode="External"/><Relationship Id="rId19124" Type="http://schemas.openxmlformats.org/officeDocument/2006/relationships/hyperlink" Target="https://www.daloopa.com/src/80587647" TargetMode="External"/><Relationship Id="rId7081" Type="http://schemas.openxmlformats.org/officeDocument/2006/relationships/hyperlink" Target="https://www.daloopa.com/src/798209" TargetMode="External"/><Relationship Id="rId8132" Type="http://schemas.openxmlformats.org/officeDocument/2006/relationships/hyperlink" Target="https://www.daloopa.com/src/770447" TargetMode="External"/><Relationship Id="rId11460" Type="http://schemas.openxmlformats.org/officeDocument/2006/relationships/hyperlink" Target="https://www.daloopa.com/document/8465102" TargetMode="External"/><Relationship Id="rId12511" Type="http://schemas.openxmlformats.org/officeDocument/2006/relationships/hyperlink" Target="https://www.daloopa.com/src/8732171" TargetMode="External"/><Relationship Id="rId10062" Type="http://schemas.openxmlformats.org/officeDocument/2006/relationships/hyperlink" Target="https://www.daloopa.com/src/769609" TargetMode="External"/><Relationship Id="rId11113" Type="http://schemas.openxmlformats.org/officeDocument/2006/relationships/hyperlink" Target="https://www.daloopa.com/src/12601966" TargetMode="External"/><Relationship Id="rId14683" Type="http://schemas.openxmlformats.org/officeDocument/2006/relationships/hyperlink" Target="https://www.daloopa.com/src/44092178" TargetMode="External"/><Relationship Id="rId15734" Type="http://schemas.openxmlformats.org/officeDocument/2006/relationships/hyperlink" Target="https://www.daloopa.com/src/56735755" TargetMode="External"/><Relationship Id="rId3691" Type="http://schemas.openxmlformats.org/officeDocument/2006/relationships/hyperlink" Target="https://www.daloopa.com/src/44801877" TargetMode="External"/><Relationship Id="rId4742" Type="http://schemas.openxmlformats.org/officeDocument/2006/relationships/hyperlink" Target="https://www.daloopa.com/src/815826" TargetMode="External"/><Relationship Id="rId13285" Type="http://schemas.openxmlformats.org/officeDocument/2006/relationships/hyperlink" Target="https://www.daloopa.com/src/18208113" TargetMode="External"/><Relationship Id="rId14336" Type="http://schemas.openxmlformats.org/officeDocument/2006/relationships/hyperlink" Target="https://www.daloopa.com/src/44094980" TargetMode="External"/><Relationship Id="rId18957" Type="http://schemas.openxmlformats.org/officeDocument/2006/relationships/hyperlink" Target="https://www.daloopa.com/src/81128263" TargetMode="External"/><Relationship Id="rId2293" Type="http://schemas.openxmlformats.org/officeDocument/2006/relationships/hyperlink" Target="https://www.daloopa.com/src/13303015" TargetMode="External"/><Relationship Id="rId3344" Type="http://schemas.openxmlformats.org/officeDocument/2006/relationships/hyperlink" Target="https://www.daloopa.com/src/805280" TargetMode="External"/><Relationship Id="rId7965" Type="http://schemas.openxmlformats.org/officeDocument/2006/relationships/hyperlink" Target="https://marketplace.daloopa.com/text-fundamental?id=757288&amp;value=82.117&amp;id=44615922&amp;value=82.117&amp;id=756554&amp;value=78.656&amp;id=44615923&amp;value=78.656&amp;id=1501219&amp;value=123.036&amp;id=44615924&amp;value=123.036&amp;id=9091437&amp;value=103&amp;id=44615925&amp;value=103&amp;id=35361429&amp;value=81&amp;id=61314906&amp;value=103&amp;" TargetMode="External"/><Relationship Id="rId17559" Type="http://schemas.openxmlformats.org/officeDocument/2006/relationships/hyperlink" Target="https://www.daloopa.com/src/66397344" TargetMode="External"/><Relationship Id="rId20154" Type="http://schemas.openxmlformats.org/officeDocument/2006/relationships/hyperlink" Target="https://www.daloopa.com/src/99978669" TargetMode="External"/><Relationship Id="rId265" Type="http://schemas.openxmlformats.org/officeDocument/2006/relationships/hyperlink" Target="https://www.daloopa.com/src/46165795" TargetMode="External"/><Relationship Id="rId6567" Type="http://schemas.openxmlformats.org/officeDocument/2006/relationships/hyperlink" Target="https://www.daloopa.com/src/758093" TargetMode="External"/><Relationship Id="rId7618" Type="http://schemas.openxmlformats.org/officeDocument/2006/relationships/hyperlink" Target="https://www.daloopa.com/src/757280" TargetMode="External"/><Relationship Id="rId10946" Type="http://schemas.openxmlformats.org/officeDocument/2006/relationships/hyperlink" Target="https://www.daloopa.com/src/777875" TargetMode="External"/><Relationship Id="rId5169" Type="http://schemas.openxmlformats.org/officeDocument/2006/relationships/hyperlink" Target="https://www.daloopa.com/src/8649010" TargetMode="External"/><Relationship Id="rId9040" Type="http://schemas.openxmlformats.org/officeDocument/2006/relationships/hyperlink" Target="https://www.daloopa.com/src/46190613" TargetMode="External"/><Relationship Id="rId12021" Type="http://schemas.openxmlformats.org/officeDocument/2006/relationships/hyperlink" Target="https://www.daloopa.com/src/8731154" TargetMode="External"/><Relationship Id="rId15591" Type="http://schemas.openxmlformats.org/officeDocument/2006/relationships/hyperlink" Target="https://www.daloopa.com/src/56722061" TargetMode="External"/><Relationship Id="rId16642" Type="http://schemas.openxmlformats.org/officeDocument/2006/relationships/hyperlink" Target="https://www.daloopa.com/src/56736739" TargetMode="External"/><Relationship Id="rId1779" Type="http://schemas.openxmlformats.org/officeDocument/2006/relationships/hyperlink" Target="https://www.daloopa.com/src/44125341" TargetMode="External"/><Relationship Id="rId4252" Type="http://schemas.openxmlformats.org/officeDocument/2006/relationships/hyperlink" Target="https://www.daloopa.com/src/9091863" TargetMode="External"/><Relationship Id="rId5650" Type="http://schemas.openxmlformats.org/officeDocument/2006/relationships/hyperlink" Target="https://www.daloopa.com/src/4298245" TargetMode="External"/><Relationship Id="rId6701" Type="http://schemas.openxmlformats.org/officeDocument/2006/relationships/hyperlink" Target="https://www.daloopa.com/src/797764" TargetMode="External"/><Relationship Id="rId14193" Type="http://schemas.openxmlformats.org/officeDocument/2006/relationships/hyperlink" Target="https://www.daloopa.com/src/44071670" TargetMode="External"/><Relationship Id="rId15244" Type="http://schemas.openxmlformats.org/officeDocument/2006/relationships/hyperlink" Target="https://www.daloopa.com/src/56735121" TargetMode="External"/><Relationship Id="rId19865" Type="http://schemas.openxmlformats.org/officeDocument/2006/relationships/hyperlink" Target="https://www.daloopa.com/src/92469345" TargetMode="External"/><Relationship Id="rId5303" Type="http://schemas.openxmlformats.org/officeDocument/2006/relationships/hyperlink" Target="https://www.daloopa.com/src/8648880" TargetMode="External"/><Relationship Id="rId8873" Type="http://schemas.openxmlformats.org/officeDocument/2006/relationships/hyperlink" Target="https://www.daloopa.com/src/44812085" TargetMode="External"/><Relationship Id="rId9924" Type="http://schemas.openxmlformats.org/officeDocument/2006/relationships/hyperlink" Target="https://www.daloopa.com/src/44615288" TargetMode="External"/><Relationship Id="rId11854" Type="http://schemas.openxmlformats.org/officeDocument/2006/relationships/hyperlink" Target="https://www.daloopa.com/src/8731346" TargetMode="External"/><Relationship Id="rId12905" Type="http://schemas.openxmlformats.org/officeDocument/2006/relationships/hyperlink" Target="https://www.daloopa.com/src/44105793" TargetMode="External"/><Relationship Id="rId18467" Type="http://schemas.openxmlformats.org/officeDocument/2006/relationships/hyperlink" Target="https://www.daloopa.com/src/69114674" TargetMode="External"/><Relationship Id="rId19518" Type="http://schemas.openxmlformats.org/officeDocument/2006/relationships/hyperlink" Target="https://www.daloopa.com/src/86301763" TargetMode="External"/><Relationship Id="rId1913" Type="http://schemas.openxmlformats.org/officeDocument/2006/relationships/hyperlink" Target="https://www.daloopa.com/src/44124366" TargetMode="External"/><Relationship Id="rId7475" Type="http://schemas.openxmlformats.org/officeDocument/2006/relationships/hyperlink" Target="https://www.daloopa.com/src/755812" TargetMode="External"/><Relationship Id="rId8526" Type="http://schemas.openxmlformats.org/officeDocument/2006/relationships/hyperlink" Target="https://www.daloopa.com/src/57346353" TargetMode="External"/><Relationship Id="rId10456" Type="http://schemas.openxmlformats.org/officeDocument/2006/relationships/hyperlink" Target="https://www.daloopa.com/src/44998348" TargetMode="External"/><Relationship Id="rId11507" Type="http://schemas.openxmlformats.org/officeDocument/2006/relationships/hyperlink" Target="https://www.daloopa.com/src/805001" TargetMode="External"/><Relationship Id="rId17069" Type="http://schemas.openxmlformats.org/officeDocument/2006/relationships/hyperlink" Target="https://www.daloopa.com/src/65369447" TargetMode="External"/><Relationship Id="rId6077" Type="http://schemas.openxmlformats.org/officeDocument/2006/relationships/hyperlink" Target="https://marketplace.daloopa.com/text-fundamental?id=769949&amp;value=161.663&amp;id=769942&amp;value=143.799&amp;id=769935&amp;value=128.495&amp;id=769469&amp;value=170.11&amp;id=769337&amp;value=208.643&amp;id=769178&amp;value=180.086&amp;id=761234&amp;value=151.227&amp;id=760832&amp;value=175.758&amp;id=760597&amp;value=202.442&amp;id=760421&amp;value=191.314&amp;id=760105&amp;value=181.163&amp;id=758558&amp;value=161.802&amp;id=758381&amp;value=238.295&amp;id=758208&amp;value=253.42&amp;id=758080&amp;value=241.146&amp;id=757880&amp;value=245.441&amp;id=757718&amp;value=257.105&amp;id=774139&amp;value=219.232&amp;id=757183&amp;value=206.384&amp;id=756985&amp;value=210.071&amp;id=756822&amp;value=270.154&amp;id=756627&amp;value=332.503&amp;id=756506&amp;value=311.936&amp;id=756360&amp;value=312.499&amp;id=756180&amp;value=565.115&amp;id=755656&amp;value=590.998&amp;id=1501184&amp;value=727.611&amp;id=2750498&amp;value=783.14&amp;id=3606346&amp;value=895&amp;id=6028651&amp;value=932&amp;id=9091364&amp;value=805&amp;id=12598541&amp;value=756&amp;id=19045328&amp;value=901&amp;id=28076006&amp;value=833&amp;id=35361406&amp;value=910&amp;id=41990375&amp;value=975&amp;id=50786817&amp;value=1090&amp;id=56765415&amp;value=1021&amp;id=61314778&amp;value=1002&amp;" TargetMode="External"/><Relationship Id="rId7128" Type="http://schemas.openxmlformats.org/officeDocument/2006/relationships/hyperlink" Target="https://www.daloopa.com/src/798162" TargetMode="External"/><Relationship Id="rId10109" Type="http://schemas.openxmlformats.org/officeDocument/2006/relationships/hyperlink" Target="https://www.daloopa.com/src/770773" TargetMode="External"/><Relationship Id="rId13679" Type="http://schemas.openxmlformats.org/officeDocument/2006/relationships/hyperlink" Target="https://www.daloopa.com/src/44057789" TargetMode="External"/><Relationship Id="rId17550" Type="http://schemas.openxmlformats.org/officeDocument/2006/relationships/hyperlink" Target="https://www.daloopa.com/src/66396966" TargetMode="External"/><Relationship Id="rId20895" Type="http://schemas.openxmlformats.org/officeDocument/2006/relationships/hyperlink" Target="https://www.daloopa.com/src/112172979" TargetMode="External"/><Relationship Id="rId2687" Type="http://schemas.openxmlformats.org/officeDocument/2006/relationships/hyperlink" Target="https://marketplace.daloopa.com/text-fundamental?id=775198&amp;value=0.64&amp;id=771735&amp;value=0.62&amp;id=771614&amp;value=0.63&amp;id=778826&amp;value=0.62&amp;id=771365&amp;value=0.56&amp;id=771061&amp;value=0.58&amp;id=1501251&amp;value=0.59&amp;id=2733920&amp;value=0.57&amp;id=4298196&amp;value=0.58&amp;id=7449787&amp;value=0.61&amp;id=10681129&amp;value=0.6&amp;" TargetMode="External"/><Relationship Id="rId3738" Type="http://schemas.openxmlformats.org/officeDocument/2006/relationships/hyperlink" Target="https://www.daloopa.com/src/44801754" TargetMode="External"/><Relationship Id="rId16152" Type="http://schemas.openxmlformats.org/officeDocument/2006/relationships/hyperlink" Target="https://www.daloopa.com/src/56723421" TargetMode="External"/><Relationship Id="rId17203" Type="http://schemas.openxmlformats.org/officeDocument/2006/relationships/hyperlink" Target="https://www.daloopa.com/src/65369458" TargetMode="External"/><Relationship Id="rId18601" Type="http://schemas.openxmlformats.org/officeDocument/2006/relationships/hyperlink" Target="https://www.daloopa.com/src/76429694" TargetMode="External"/><Relationship Id="rId20548" Type="http://schemas.openxmlformats.org/officeDocument/2006/relationships/hyperlink" Target="https://www.daloopa.com/src/105788197" TargetMode="External"/><Relationship Id="rId659" Type="http://schemas.openxmlformats.org/officeDocument/2006/relationships/hyperlink" Target="https://www.daloopa.com/src/28076073" TargetMode="External"/><Relationship Id="rId1289" Type="http://schemas.openxmlformats.org/officeDocument/2006/relationships/hyperlink" Target="https://www.daloopa.com/src/997123" TargetMode="External"/><Relationship Id="rId5160" Type="http://schemas.openxmlformats.org/officeDocument/2006/relationships/hyperlink" Target="https://www.daloopa.com/src/8649030" TargetMode="External"/><Relationship Id="rId6211" Type="http://schemas.openxmlformats.org/officeDocument/2006/relationships/hyperlink" Target="https://www.daloopa.com/src/28076088" TargetMode="External"/><Relationship Id="rId8383" Type="http://schemas.openxmlformats.org/officeDocument/2006/relationships/hyperlink" Target="https://www.daloopa.com/src/44811520" TargetMode="External"/><Relationship Id="rId9781" Type="http://schemas.openxmlformats.org/officeDocument/2006/relationships/hyperlink" Target="https://www.daloopa.com/src/44813615" TargetMode="External"/><Relationship Id="rId12762" Type="http://schemas.openxmlformats.org/officeDocument/2006/relationships/hyperlink" Target="https://www.daloopa.com/src/10681282" TargetMode="External"/><Relationship Id="rId13813" Type="http://schemas.openxmlformats.org/officeDocument/2006/relationships/hyperlink" Target="https://www.daloopa.com/src/44064891" TargetMode="External"/><Relationship Id="rId19375" Type="http://schemas.openxmlformats.org/officeDocument/2006/relationships/hyperlink" Target="https://www.daloopa.com/src/84565974" TargetMode="External"/><Relationship Id="rId1770" Type="http://schemas.openxmlformats.org/officeDocument/2006/relationships/hyperlink" Target="https://www.daloopa.com/src/44125945" TargetMode="External"/><Relationship Id="rId2821" Type="http://schemas.openxmlformats.org/officeDocument/2006/relationships/hyperlink" Target="https://www.daloopa.com/src/13303221" TargetMode="External"/><Relationship Id="rId8036" Type="http://schemas.openxmlformats.org/officeDocument/2006/relationships/hyperlink" Target="https://www.daloopa.com/src/769259" TargetMode="External"/><Relationship Id="rId9434" Type="http://schemas.openxmlformats.org/officeDocument/2006/relationships/hyperlink" Target="https://www.daloopa.com/src/46190686" TargetMode="External"/><Relationship Id="rId11364" Type="http://schemas.openxmlformats.org/officeDocument/2006/relationships/hyperlink" Target="https://www.daloopa.com/src/1501355" TargetMode="External"/><Relationship Id="rId12415" Type="http://schemas.openxmlformats.org/officeDocument/2006/relationships/hyperlink" Target="https://www.daloopa.com/src/8731964" TargetMode="External"/><Relationship Id="rId15985" Type="http://schemas.openxmlformats.org/officeDocument/2006/relationships/hyperlink" Target="https://www.daloopa.com/src/56722486" TargetMode="External"/><Relationship Id="rId19028" Type="http://schemas.openxmlformats.org/officeDocument/2006/relationships/hyperlink" Target="https://www.daloopa.com/src/80587643" TargetMode="External"/><Relationship Id="rId1423" Type="http://schemas.openxmlformats.org/officeDocument/2006/relationships/hyperlink" Target="https://www.daloopa.com/src/19168115" TargetMode="External"/><Relationship Id="rId4993" Type="http://schemas.openxmlformats.org/officeDocument/2006/relationships/hyperlink" Target="https://www.daloopa.com/src/18182294" TargetMode="External"/><Relationship Id="rId11017" Type="http://schemas.openxmlformats.org/officeDocument/2006/relationships/hyperlink" Target="https://www.daloopa.com/src/19045384" TargetMode="External"/><Relationship Id="rId14587" Type="http://schemas.openxmlformats.org/officeDocument/2006/relationships/hyperlink" Target="https://www.daloopa.com/src/44095122" TargetMode="External"/><Relationship Id="rId15638" Type="http://schemas.openxmlformats.org/officeDocument/2006/relationships/hyperlink" Target="https://www.daloopa.com/src/56722197" TargetMode="External"/><Relationship Id="rId3595" Type="http://schemas.openxmlformats.org/officeDocument/2006/relationships/hyperlink" Target="https://www.daloopa.com/document/23143637" TargetMode="External"/><Relationship Id="rId4646" Type="http://schemas.openxmlformats.org/officeDocument/2006/relationships/hyperlink" Target="https://www.daloopa.com/src/3606689" TargetMode="External"/><Relationship Id="rId13189" Type="http://schemas.openxmlformats.org/officeDocument/2006/relationships/hyperlink" Target="https://www.daloopa.com/src/44617866" TargetMode="External"/><Relationship Id="rId17060" Type="http://schemas.openxmlformats.org/officeDocument/2006/relationships/hyperlink" Target="https://www.daloopa.com/src/65369429" TargetMode="External"/><Relationship Id="rId18111" Type="http://schemas.openxmlformats.org/officeDocument/2006/relationships/hyperlink" Target="https://www.daloopa.com/src/110482543" TargetMode="External"/><Relationship Id="rId2197" Type="http://schemas.openxmlformats.org/officeDocument/2006/relationships/hyperlink" Target="https://www.daloopa.com/src/38173226" TargetMode="External"/><Relationship Id="rId3248" Type="http://schemas.openxmlformats.org/officeDocument/2006/relationships/hyperlink" Target="https://www.daloopa.com/src/1501390" TargetMode="External"/><Relationship Id="rId7869" Type="http://schemas.openxmlformats.org/officeDocument/2006/relationships/hyperlink" Target="https://www.daloopa.com/src/56765442" TargetMode="External"/><Relationship Id="rId10100" Type="http://schemas.openxmlformats.org/officeDocument/2006/relationships/hyperlink" Target="https://www.daloopa.com/src/44998912" TargetMode="External"/><Relationship Id="rId20058" Type="http://schemas.openxmlformats.org/officeDocument/2006/relationships/hyperlink" Target="https://www.daloopa.com/src/99100856" TargetMode="External"/><Relationship Id="rId169" Type="http://schemas.openxmlformats.org/officeDocument/2006/relationships/hyperlink" Target="https://www.daloopa.com/src/41990669" TargetMode="External"/><Relationship Id="rId9291" Type="http://schemas.openxmlformats.org/officeDocument/2006/relationships/hyperlink" Target="https://www.daloopa.com/src/46190659" TargetMode="External"/><Relationship Id="rId13670" Type="http://schemas.openxmlformats.org/officeDocument/2006/relationships/hyperlink" Target="https://www.daloopa.com/src/44058956" TargetMode="External"/><Relationship Id="rId14721" Type="http://schemas.openxmlformats.org/officeDocument/2006/relationships/hyperlink" Target="https://www.daloopa.com/src/44091311" TargetMode="External"/><Relationship Id="rId650" Type="http://schemas.openxmlformats.org/officeDocument/2006/relationships/hyperlink" Target="https://www.daloopa.com/src/779862" TargetMode="External"/><Relationship Id="rId1280" Type="http://schemas.openxmlformats.org/officeDocument/2006/relationships/hyperlink" Target="https://www.daloopa.com/src/46406227" TargetMode="External"/><Relationship Id="rId2331" Type="http://schemas.openxmlformats.org/officeDocument/2006/relationships/hyperlink" Target="https://www.daloopa.com/src/35961558" TargetMode="External"/><Relationship Id="rId12272" Type="http://schemas.openxmlformats.org/officeDocument/2006/relationships/hyperlink" Target="https://www.daloopa.com/document/23181367" TargetMode="External"/><Relationship Id="rId13323" Type="http://schemas.openxmlformats.org/officeDocument/2006/relationships/hyperlink" Target="https://www.daloopa.com/src/44121014" TargetMode="External"/><Relationship Id="rId16893" Type="http://schemas.openxmlformats.org/officeDocument/2006/relationships/hyperlink" Target="https://www.daloopa.com/src/65368978" TargetMode="External"/><Relationship Id="rId17944" Type="http://schemas.openxmlformats.org/officeDocument/2006/relationships/hyperlink" Target="https://www.daloopa.com/src/84567104" TargetMode="External"/><Relationship Id="rId303" Type="http://schemas.openxmlformats.org/officeDocument/2006/relationships/hyperlink" Target="https://www.daloopa.com/document/22944212" TargetMode="External"/><Relationship Id="rId6952" Type="http://schemas.openxmlformats.org/officeDocument/2006/relationships/hyperlink" Target="https://www.daloopa.com/src/798302" TargetMode="External"/><Relationship Id="rId15495" Type="http://schemas.openxmlformats.org/officeDocument/2006/relationships/hyperlink" Target="https://www.daloopa.com/src/61315465" TargetMode="External"/><Relationship Id="rId16546" Type="http://schemas.openxmlformats.org/officeDocument/2006/relationships/hyperlink" Target="https://www.daloopa.com/src/56736543" TargetMode="External"/><Relationship Id="rId5554" Type="http://schemas.openxmlformats.org/officeDocument/2006/relationships/hyperlink" Target="https://www.daloopa.com/src/777090" TargetMode="External"/><Relationship Id="rId6605" Type="http://schemas.openxmlformats.org/officeDocument/2006/relationships/hyperlink" Target="https://www.daloopa.com/src/770041" TargetMode="External"/><Relationship Id="rId14097" Type="http://schemas.openxmlformats.org/officeDocument/2006/relationships/hyperlink" Target="https://www.daloopa.com/src/44072064" TargetMode="External"/><Relationship Id="rId15148" Type="http://schemas.openxmlformats.org/officeDocument/2006/relationships/hyperlink" Target="https://www.daloopa.com/src/56734946" TargetMode="External"/><Relationship Id="rId19769" Type="http://schemas.openxmlformats.org/officeDocument/2006/relationships/hyperlink" Target="https://www.daloopa.com/src/91527703" TargetMode="External"/><Relationship Id="rId4156" Type="http://schemas.openxmlformats.org/officeDocument/2006/relationships/hyperlink" Target="https://www.daloopa.com/src/806095" TargetMode="External"/><Relationship Id="rId5207" Type="http://schemas.openxmlformats.org/officeDocument/2006/relationships/hyperlink" Target="https://www.daloopa.com/src/44617619" TargetMode="External"/><Relationship Id="rId8777" Type="http://schemas.openxmlformats.org/officeDocument/2006/relationships/hyperlink" Target="https://www.daloopa.com/src/46190569" TargetMode="External"/><Relationship Id="rId9828" Type="http://schemas.openxmlformats.org/officeDocument/2006/relationships/hyperlink" Target="https://www.daloopa.com/src/44812612" TargetMode="External"/><Relationship Id="rId11758" Type="http://schemas.openxmlformats.org/officeDocument/2006/relationships/hyperlink" Target="https://www.daloopa.com/src/8583195" TargetMode="External"/><Relationship Id="rId1817" Type="http://schemas.openxmlformats.org/officeDocument/2006/relationships/hyperlink" Target="https://www.daloopa.com/src/44616260" TargetMode="External"/><Relationship Id="rId7379" Type="http://schemas.openxmlformats.org/officeDocument/2006/relationships/hyperlink" Target="https://www.daloopa.com/src/770331" TargetMode="External"/><Relationship Id="rId12809" Type="http://schemas.openxmlformats.org/officeDocument/2006/relationships/hyperlink" Target="https://www.daloopa.com/src/18179232" TargetMode="External"/><Relationship Id="rId13180" Type="http://schemas.openxmlformats.org/officeDocument/2006/relationships/hyperlink" Target="https://www.daloopa.com/document/21946882" TargetMode="External"/><Relationship Id="rId14231" Type="http://schemas.openxmlformats.org/officeDocument/2006/relationships/hyperlink" Target="https://www.daloopa.com/src/44092360" TargetMode="External"/><Relationship Id="rId18852" Type="http://schemas.openxmlformats.org/officeDocument/2006/relationships/hyperlink" Target="https://www.daloopa.com/src/75779598" TargetMode="External"/><Relationship Id="rId19903" Type="http://schemas.openxmlformats.org/officeDocument/2006/relationships/hyperlink" Target="https://www.daloopa.com/src/91531469" TargetMode="External"/><Relationship Id="rId160" Type="http://schemas.openxmlformats.org/officeDocument/2006/relationships/hyperlink" Target="https://www.daloopa.com/src/1000483" TargetMode="External"/><Relationship Id="rId3989" Type="http://schemas.openxmlformats.org/officeDocument/2006/relationships/hyperlink" Target="https://www.daloopa.com/src/44801564" TargetMode="External"/><Relationship Id="rId6462" Type="http://schemas.openxmlformats.org/officeDocument/2006/relationships/hyperlink" Target="https://www.daloopa.com/src/19045335" TargetMode="External"/><Relationship Id="rId7860" Type="http://schemas.openxmlformats.org/officeDocument/2006/relationships/hyperlink" Target="https://www.daloopa.com/src/3606400" TargetMode="External"/><Relationship Id="rId8911" Type="http://schemas.openxmlformats.org/officeDocument/2006/relationships/hyperlink" Target="https://www.daloopa.com/src/44810712" TargetMode="External"/><Relationship Id="rId10841" Type="http://schemas.openxmlformats.org/officeDocument/2006/relationships/hyperlink" Target="https://www.daloopa.com/src/760353" TargetMode="External"/><Relationship Id="rId16056" Type="http://schemas.openxmlformats.org/officeDocument/2006/relationships/hyperlink" Target="https://www.daloopa.com/src/56722737" TargetMode="External"/><Relationship Id="rId17454" Type="http://schemas.openxmlformats.org/officeDocument/2006/relationships/hyperlink" Target="https://www.daloopa.com/src/69114261" TargetMode="External"/><Relationship Id="rId18505" Type="http://schemas.openxmlformats.org/officeDocument/2006/relationships/hyperlink" Target="https://www.daloopa.com/src/69114599" TargetMode="External"/><Relationship Id="rId20799" Type="http://schemas.openxmlformats.org/officeDocument/2006/relationships/hyperlink" Target="https://www.daloopa.com/src/110480895" TargetMode="External"/><Relationship Id="rId5064" Type="http://schemas.openxmlformats.org/officeDocument/2006/relationships/hyperlink" Target="https://www.daloopa.com/src/18186684" TargetMode="External"/><Relationship Id="rId6115" Type="http://schemas.openxmlformats.org/officeDocument/2006/relationships/hyperlink" Target="https://www.daloopa.com/src/50786817" TargetMode="External"/><Relationship Id="rId7513" Type="http://schemas.openxmlformats.org/officeDocument/2006/relationships/hyperlink" Target="https://www.daloopa.com/src/758263" TargetMode="External"/><Relationship Id="rId17107" Type="http://schemas.openxmlformats.org/officeDocument/2006/relationships/hyperlink" Target="https://www.daloopa.com/src/65368550" TargetMode="External"/><Relationship Id="rId9685" Type="http://schemas.openxmlformats.org/officeDocument/2006/relationships/hyperlink" Target="https://www.daloopa.com/src/46190732" TargetMode="External"/><Relationship Id="rId12666" Type="http://schemas.openxmlformats.org/officeDocument/2006/relationships/hyperlink" Target="https://www.daloopa.com/src/8732245" TargetMode="External"/><Relationship Id="rId13717" Type="http://schemas.openxmlformats.org/officeDocument/2006/relationships/hyperlink" Target="https://www.daloopa.com/src/44066433" TargetMode="External"/><Relationship Id="rId19279" Type="http://schemas.openxmlformats.org/officeDocument/2006/relationships/hyperlink" Target="https://www.daloopa.com/src/84566040" TargetMode="External"/><Relationship Id="rId20933" Type="http://schemas.openxmlformats.org/officeDocument/2006/relationships/hyperlink" Target="https://www.daloopa.com/src/110482294" TargetMode="External"/><Relationship Id="rId1674" Type="http://schemas.openxmlformats.org/officeDocument/2006/relationships/hyperlink" Target="https://www.daloopa.com/src/805452" TargetMode="External"/><Relationship Id="rId2725" Type="http://schemas.openxmlformats.org/officeDocument/2006/relationships/hyperlink" Target="https://www.daloopa.com/src/28828342" TargetMode="External"/><Relationship Id="rId8287" Type="http://schemas.openxmlformats.org/officeDocument/2006/relationships/hyperlink" Target="https://www.daloopa.com/src/44811875" TargetMode="External"/><Relationship Id="rId9338" Type="http://schemas.openxmlformats.org/officeDocument/2006/relationships/hyperlink" Target="https://marketplace.daloopa.com/text-fundamental?id=44808577&amp;value=-446.114&amp;id=44808957&amp;value=-334.439&amp;id=44809121&amp;value=-397.235&amp;id=44812785&amp;value=-0.015000000000100044&amp;id=46190672&amp;value=-1177.803&amp;id=44809279&amp;value=-94.422&amp;id=44809474&amp;value=-147.93200000000002&amp;id=44809554&amp;value=-170.39399999999998&amp;id=44812897&amp;value=-77.959&amp;id=46190673&amp;value=-490.707&amp;id=44809954&amp;value=-698.371&amp;id=44810102&amp;value=-38.90899999999999&amp;id=44810267&amp;value=-465.0910000000001&amp;id=44812919&amp;value=-285.98699999999985&amp;id=46190674&amp;value=-1488.358&amp;id=44810549&amp;value=-258.842&amp;id=44810584&amp;value=-251.505&amp;id=44810743&amp;value=-306.58799999999997&amp;id=44813058&amp;value=-143.09800000000007&amp;id=46190675&amp;value=-960.033&amp;id=44810833&amp;value=-338.882&amp;id=44811029&amp;value=-87.54699999999997&amp;id=44811201&amp;value=-36.81400000000002&amp;id=44813127&amp;value=20.365999999999985&amp;id=46190676&amp;value=-442.877&amp;id=44811367&amp;value=-93.762&amp;id=44811546&amp;value=67.679&amp;id=44811678&amp;value=-1520.3339999999998&amp;id=44813384&amp;value=-3138.878&amp;id=46190677&amp;value=-4685.295&amp;id=44811746&amp;value=-131.918&amp;id=44811902&amp;value=10.073000000000008&amp;id=44812140&amp;value=-165.33&amp;id=44813412&amp;value=-168.409&amp;id=46190678&amp;value=-455.584&amp;id=44812367&amp;value=-48&amp;id=44812470&amp;value=80&amp;id=44812546&amp;value=-315&amp;id=44813546&amp;value=-131&amp;id=46190679&amp;value=-414&amp;id=44812577&amp;value=-1558&amp;id=44812644&amp;value=-107&amp;id=44812714&amp;value=-133&amp;id=44813599&amp;value=-1739&amp;id=46190680&amp;value=-3537&amp;id=51587553&amp;value=-260&amp;id=57346344&amp;value=-138&amp;id=62020261&amp;value=-103&amp;" TargetMode="External"/><Relationship Id="rId11268" Type="http://schemas.openxmlformats.org/officeDocument/2006/relationships/hyperlink" Target="https://www.daloopa.com/src/2734281" TargetMode="External"/><Relationship Id="rId12319" Type="http://schemas.openxmlformats.org/officeDocument/2006/relationships/hyperlink" Target="https://www.daloopa.com/src/8731769" TargetMode="External"/><Relationship Id="rId15889" Type="http://schemas.openxmlformats.org/officeDocument/2006/relationships/hyperlink" Target="https://www.daloopa.com/src/56735742" TargetMode="External"/><Relationship Id="rId19760" Type="http://schemas.openxmlformats.org/officeDocument/2006/relationships/hyperlink" Target="https://www.daloopa.com/src/91527800" TargetMode="External"/><Relationship Id="rId1327" Type="http://schemas.openxmlformats.org/officeDocument/2006/relationships/hyperlink" Target="https://www.daloopa.com/src/997161" TargetMode="External"/><Relationship Id="rId4897" Type="http://schemas.openxmlformats.org/officeDocument/2006/relationships/hyperlink" Target="https://www.daloopa.com/src/62020201" TargetMode="External"/><Relationship Id="rId5948" Type="http://schemas.openxmlformats.org/officeDocument/2006/relationships/hyperlink" Target="https://www.daloopa.com/src/46405531" TargetMode="External"/><Relationship Id="rId18362" Type="http://schemas.openxmlformats.org/officeDocument/2006/relationships/hyperlink" Target="https://www.daloopa.com/src/70554982" TargetMode="External"/><Relationship Id="rId19413" Type="http://schemas.openxmlformats.org/officeDocument/2006/relationships/hyperlink" Target="https://www.daloopa.com/src/84566011" TargetMode="External"/><Relationship Id="rId33" Type="http://schemas.openxmlformats.org/officeDocument/2006/relationships/hyperlink" Target="https://www.daloopa.com/document/19539152" TargetMode="External"/><Relationship Id="rId3499" Type="http://schemas.openxmlformats.org/officeDocument/2006/relationships/hyperlink" Target="https://www.daloopa.com/src/18201547" TargetMode="External"/><Relationship Id="rId7370" Type="http://schemas.openxmlformats.org/officeDocument/2006/relationships/hyperlink" Target="https://www.daloopa.com/src/44615797" TargetMode="External"/><Relationship Id="rId8421" Type="http://schemas.openxmlformats.org/officeDocument/2006/relationships/hyperlink" Target="https://www.daloopa.com/src/44812532" TargetMode="External"/><Relationship Id="rId12800" Type="http://schemas.openxmlformats.org/officeDocument/2006/relationships/hyperlink" Target="https://www.daloopa.com/src/18194347" TargetMode="External"/><Relationship Id="rId18015" Type="http://schemas.openxmlformats.org/officeDocument/2006/relationships/hyperlink" Target="https://www.daloopa.com/src/110481829" TargetMode="External"/><Relationship Id="rId7023" Type="http://schemas.openxmlformats.org/officeDocument/2006/relationships/hyperlink" Target="https://www.daloopa.com/src/798304" TargetMode="External"/><Relationship Id="rId10351" Type="http://schemas.openxmlformats.org/officeDocument/2006/relationships/hyperlink" Target="https://www.daloopa.com/src/760503" TargetMode="External"/><Relationship Id="rId11402" Type="http://schemas.openxmlformats.org/officeDocument/2006/relationships/hyperlink" Target="https://marketplace.daloopa.com/text-fundamental?id=804968&amp;value=1167429&amp;id=804953&amp;value=1314998&amp;id=1501358&amp;value=1302753&amp;id=2734122&amp;value=1398548&amp;" TargetMode="External"/><Relationship Id="rId14972" Type="http://schemas.openxmlformats.org/officeDocument/2006/relationships/hyperlink" Target="https://www.daloopa.com/src/44092476" TargetMode="External"/><Relationship Id="rId3980" Type="http://schemas.openxmlformats.org/officeDocument/2006/relationships/hyperlink" Target="https://www.daloopa.com/src/9091865" TargetMode="External"/><Relationship Id="rId9195" Type="http://schemas.openxmlformats.org/officeDocument/2006/relationships/hyperlink" Target="https://www.daloopa.com/src/44809475" TargetMode="External"/><Relationship Id="rId10004" Type="http://schemas.openxmlformats.org/officeDocument/2006/relationships/hyperlink" Target="https://www.daloopa.com/src/786025" TargetMode="External"/><Relationship Id="rId13574" Type="http://schemas.openxmlformats.org/officeDocument/2006/relationships/hyperlink" Target="https://www.daloopa.com/src/44057371" TargetMode="External"/><Relationship Id="rId14625" Type="http://schemas.openxmlformats.org/officeDocument/2006/relationships/hyperlink" Target="https://marketplace.daloopa.com/text-fundamental?id=44095161&amp;value=-61.222&amp;id=44095117&amp;value=-66.316&amp;id=44095045&amp;value=-71.478&amp;id=44095267&amp;value=-76.74&amp;id=44094969&amp;value=-82.099&amp;id=44094889&amp;value=-87.48&amp;id=44094799&amp;value=-92.948&amp;id=44095345&amp;value=-86.258&amp;id=44094664&amp;value=-91.573&amp;id=44094615&amp;value=-96.685&amp;id=44093329&amp;value=-95.147&amp;id=44095401&amp;value=-100.278&amp;id=44093253&amp;value=-105.408&amp;id=44093144&amp;value=-110.637&amp;id=44093032&amp;value=-62.171&amp;id=44095518&amp;value=-60.929&amp;id=44092927&amp;value=-48.635&amp;id=44092859&amp;value=-50.545&amp;id=44092768&amp;value=-52.931&amp;id=44095602&amp;value=-54.223&amp;id=44092486&amp;value=-50.488&amp;id=44092404&amp;value=-48.354&amp;id=44092349&amp;value=-47.097&amp;id=44095700&amp;value=-48.77&amp;id=44092271&amp;value=-45.015&amp;id=44092177&amp;value=-46.683&amp;id=44092015&amp;value=-48.31&amp;id=44096225&amp;value=-46.823&amp;" TargetMode="External"/><Relationship Id="rId20790" Type="http://schemas.openxmlformats.org/officeDocument/2006/relationships/hyperlink" Target="https://www.daloopa.com/src/110481436" TargetMode="External"/><Relationship Id="rId1184" Type="http://schemas.openxmlformats.org/officeDocument/2006/relationships/hyperlink" Target="https://www.daloopa.com/src/782533" TargetMode="External"/><Relationship Id="rId2582" Type="http://schemas.openxmlformats.org/officeDocument/2006/relationships/hyperlink" Target="https://www.daloopa.com/src/775539" TargetMode="External"/><Relationship Id="rId3633" Type="http://schemas.openxmlformats.org/officeDocument/2006/relationships/hyperlink" Target="https://www.daloopa.com/src/56765660" TargetMode="External"/><Relationship Id="rId12176" Type="http://schemas.openxmlformats.org/officeDocument/2006/relationships/hyperlink" Target="https://www.daloopa.com/src/8731828" TargetMode="External"/><Relationship Id="rId13227" Type="http://schemas.openxmlformats.org/officeDocument/2006/relationships/hyperlink" Target="https://www.daloopa.com/src/18210505" TargetMode="External"/><Relationship Id="rId16797" Type="http://schemas.openxmlformats.org/officeDocument/2006/relationships/hyperlink" Target="https://www.daloopa.com/src/56723409" TargetMode="External"/><Relationship Id="rId17848" Type="http://schemas.openxmlformats.org/officeDocument/2006/relationships/hyperlink" Target="https://www.daloopa.com/src/86304178" TargetMode="External"/><Relationship Id="rId20443" Type="http://schemas.openxmlformats.org/officeDocument/2006/relationships/hyperlink" Target="https://www.daloopa.com/src/105190915" TargetMode="External"/><Relationship Id="rId554" Type="http://schemas.openxmlformats.org/officeDocument/2006/relationships/hyperlink" Target="https://www.daloopa.com/src/1001013" TargetMode="External"/><Relationship Id="rId2235" Type="http://schemas.openxmlformats.org/officeDocument/2006/relationships/hyperlink" Target="https://www.daloopa.com/src/62020376" TargetMode="External"/><Relationship Id="rId6856" Type="http://schemas.openxmlformats.org/officeDocument/2006/relationships/hyperlink" Target="https://www.daloopa.com/src/797740" TargetMode="External"/><Relationship Id="rId7907" Type="http://schemas.openxmlformats.org/officeDocument/2006/relationships/hyperlink" Target="https://www.daloopa.com/src/44615905" TargetMode="External"/><Relationship Id="rId15399" Type="http://schemas.openxmlformats.org/officeDocument/2006/relationships/hyperlink" Target="https://www.daloopa.com/src/56734943" TargetMode="External"/><Relationship Id="rId19270" Type="http://schemas.openxmlformats.org/officeDocument/2006/relationships/hyperlink" Target="https://www.daloopa.com/src/84566027" TargetMode="External"/><Relationship Id="rId207" Type="http://schemas.openxmlformats.org/officeDocument/2006/relationships/hyperlink" Target="https://www.daloopa.com/src/41990665" TargetMode="External"/><Relationship Id="rId5458" Type="http://schemas.openxmlformats.org/officeDocument/2006/relationships/hyperlink" Target="https://marketplace.daloopa.com/text-fundamental?id=777210&amp;value=0.855&amp;id=777189&amp;value=0.826&amp;id=777147&amp;value=0.878&amp;id=44616068&amp;value=0.8539999999999996&amp;id=779206&amp;value=3.413&amp;id=777124&amp;value=0.731&amp;id=777122&amp;value=0.964&amp;id=777111&amp;value=1.064&amp;id=44616069&amp;value=1.241&amp;id=779197&amp;value=4.0&amp;id=777105&amp;value=1.216&amp;id=777100&amp;value=1.404&amp;id=777094&amp;value=1.277&amp;id=44616070&amp;value=1.2879999999999994&amp;id=779185&amp;value=5.185&amp;id=777088&amp;value=1.433&amp;id=777084&amp;value=1.433&amp;id=777076&amp;value=1.221&amp;id=44616071&amp;value=1.4270000000000005&amp;id=779170&amp;value=5.514&amp;id=777070&amp;value=1.723&amp;id=777064&amp;value=1.501&amp;id=777058&amp;value=1.626&amp;id=44616072&amp;value=1.811&amp;id=779155&amp;value=6.661&amp;id=777052&amp;value=2.016&amp;id=777045&amp;value=1.647&amp;id=777040&amp;value=1.93&amp;id=44616073&amp;value=2.6929999999999996&amp;id=802525&amp;value=8.286&amp;id=777017&amp;value=1.998&amp;id=776993&amp;value=1.757&amp;id=3612925&amp;value=1.491&amp;id=44616074&amp;value=2.0249999999999995&amp;id=2733991&amp;value=7.271&amp;" TargetMode="External"/><Relationship Id="rId6509" Type="http://schemas.openxmlformats.org/officeDocument/2006/relationships/hyperlink" Target="https://www.daloopa.com/src/61314832" TargetMode="External"/><Relationship Id="rId12310" Type="http://schemas.openxmlformats.org/officeDocument/2006/relationships/hyperlink" Target="https://www.daloopa.com/src/8731731" TargetMode="External"/><Relationship Id="rId15880" Type="http://schemas.openxmlformats.org/officeDocument/2006/relationships/hyperlink" Target="https://www.daloopa.com/src/56722207" TargetMode="External"/><Relationship Id="rId16931" Type="http://schemas.openxmlformats.org/officeDocument/2006/relationships/hyperlink" Target="https://www.daloopa.com/src/65368589" TargetMode="External"/><Relationship Id="rId3490" Type="http://schemas.openxmlformats.org/officeDocument/2006/relationships/hyperlink" Target="https://www.daloopa.com/src/18199485" TargetMode="External"/><Relationship Id="rId4541" Type="http://schemas.openxmlformats.org/officeDocument/2006/relationships/hyperlink" Target="https://www.daloopa.com/src/805854" TargetMode="External"/><Relationship Id="rId13084" Type="http://schemas.openxmlformats.org/officeDocument/2006/relationships/hyperlink" Target="https://www.daloopa.com/src/18300978" TargetMode="External"/><Relationship Id="rId14135" Type="http://schemas.openxmlformats.org/officeDocument/2006/relationships/hyperlink" Target="https://www.daloopa.com/src/44071662" TargetMode="External"/><Relationship Id="rId14482" Type="http://schemas.openxmlformats.org/officeDocument/2006/relationships/hyperlink" Target="https://www.daloopa.com/src/44095625" TargetMode="External"/><Relationship Id="rId15533" Type="http://schemas.openxmlformats.org/officeDocument/2006/relationships/hyperlink" Target="https://www.daloopa.com/src/56735766" TargetMode="External"/><Relationship Id="rId2092" Type="http://schemas.openxmlformats.org/officeDocument/2006/relationships/hyperlink" Target="https://www.daloopa.com/src/38173225" TargetMode="External"/><Relationship Id="rId3143" Type="http://schemas.openxmlformats.org/officeDocument/2006/relationships/hyperlink" Target="https://www.daloopa.com/src/46342716" TargetMode="External"/><Relationship Id="rId18756" Type="http://schemas.openxmlformats.org/officeDocument/2006/relationships/hyperlink" Target="https://www.daloopa.com/src/75779756" TargetMode="External"/><Relationship Id="rId19807" Type="http://schemas.openxmlformats.org/officeDocument/2006/relationships/hyperlink" Target="https://www.daloopa.com/src/91527897" TargetMode="External"/><Relationship Id="rId7764" Type="http://schemas.openxmlformats.org/officeDocument/2006/relationships/hyperlink" Target="https://www.daloopa.com/src/50786849" TargetMode="External"/><Relationship Id="rId8815" Type="http://schemas.openxmlformats.org/officeDocument/2006/relationships/hyperlink" Target="https://www.daloopa.com/src/44813649" TargetMode="External"/><Relationship Id="rId10745" Type="http://schemas.openxmlformats.org/officeDocument/2006/relationships/hyperlink" Target="https://www.daloopa.com/src/2750622" TargetMode="External"/><Relationship Id="rId17358" Type="http://schemas.openxmlformats.org/officeDocument/2006/relationships/hyperlink" Target="https://www.daloopa.com/src/66399211" TargetMode="External"/><Relationship Id="rId18409" Type="http://schemas.openxmlformats.org/officeDocument/2006/relationships/hyperlink" Target="https://www.daloopa.com/src/70535435" TargetMode="External"/><Relationship Id="rId6366" Type="http://schemas.openxmlformats.org/officeDocument/2006/relationships/hyperlink" Target="https://www.daloopa.com/src/797545" TargetMode="External"/><Relationship Id="rId7417" Type="http://schemas.openxmlformats.org/officeDocument/2006/relationships/hyperlink" Target="https://www.daloopa.com/src/44615804" TargetMode="External"/><Relationship Id="rId13968" Type="http://schemas.openxmlformats.org/officeDocument/2006/relationships/hyperlink" Target="https://www.daloopa.com/src/44067334" TargetMode="External"/><Relationship Id="rId2976" Type="http://schemas.openxmlformats.org/officeDocument/2006/relationships/hyperlink" Target="https://www.daloopa.com/src/10681142" TargetMode="External"/><Relationship Id="rId6019" Type="http://schemas.openxmlformats.org/officeDocument/2006/relationships/hyperlink" Target="https://www.daloopa.com/src/756504" TargetMode="External"/><Relationship Id="rId9589" Type="http://schemas.openxmlformats.org/officeDocument/2006/relationships/hyperlink" Target="https://www.daloopa.com/src/44812478" TargetMode="External"/><Relationship Id="rId15390" Type="http://schemas.openxmlformats.org/officeDocument/2006/relationships/hyperlink" Target="https://www.daloopa.com/document/12155094" TargetMode="External"/><Relationship Id="rId16441" Type="http://schemas.openxmlformats.org/officeDocument/2006/relationships/hyperlink" Target="https://www.daloopa.com/document/23143762" TargetMode="External"/><Relationship Id="rId20837" Type="http://schemas.openxmlformats.org/officeDocument/2006/relationships/hyperlink" Target="https://www.daloopa.com/src/112172863" TargetMode="External"/><Relationship Id="rId948" Type="http://schemas.openxmlformats.org/officeDocument/2006/relationships/hyperlink" Target="https://www.daloopa.com/src/980442" TargetMode="External"/><Relationship Id="rId1578" Type="http://schemas.openxmlformats.org/officeDocument/2006/relationships/hyperlink" Target="https://www.daloopa.com/src/805433" TargetMode="External"/><Relationship Id="rId2629" Type="http://schemas.openxmlformats.org/officeDocument/2006/relationships/hyperlink" Target="https://www.daloopa.com/src/775574" TargetMode="External"/><Relationship Id="rId6500" Type="http://schemas.openxmlformats.org/officeDocument/2006/relationships/hyperlink" Target="https://www.daloopa.com/src/6028661" TargetMode="External"/><Relationship Id="rId15043" Type="http://schemas.openxmlformats.org/officeDocument/2006/relationships/hyperlink" Target="https://www.daloopa.com/src/44095582" TargetMode="External"/><Relationship Id="rId4051" Type="http://schemas.openxmlformats.org/officeDocument/2006/relationships/hyperlink" Target="https://www.daloopa.com/src/806167" TargetMode="External"/><Relationship Id="rId5102" Type="http://schemas.openxmlformats.org/officeDocument/2006/relationships/hyperlink" Target="https://www.daloopa.com/src/18185053" TargetMode="External"/><Relationship Id="rId8672" Type="http://schemas.openxmlformats.org/officeDocument/2006/relationships/hyperlink" Target="https://www.daloopa.com/src/46190546" TargetMode="External"/><Relationship Id="rId18266" Type="http://schemas.openxmlformats.org/officeDocument/2006/relationships/hyperlink" Target="https://www.daloopa.com/src/110482449" TargetMode="External"/><Relationship Id="rId19664" Type="http://schemas.openxmlformats.org/officeDocument/2006/relationships/hyperlink" Target="https://www.daloopa.com/src/92469271" TargetMode="External"/><Relationship Id="rId7274" Type="http://schemas.openxmlformats.org/officeDocument/2006/relationships/hyperlink" Target="https://www.daloopa.com/src/44615783" TargetMode="External"/><Relationship Id="rId8325" Type="http://schemas.openxmlformats.org/officeDocument/2006/relationships/hyperlink" Target="https://www.daloopa.com/src/44810603" TargetMode="External"/><Relationship Id="rId9723" Type="http://schemas.openxmlformats.org/officeDocument/2006/relationships/hyperlink" Target="https://www.daloopa.com/src/44813463" TargetMode="External"/><Relationship Id="rId11653" Type="http://schemas.openxmlformats.org/officeDocument/2006/relationships/hyperlink" Target="https://www.daloopa.com/src/44616160" TargetMode="External"/><Relationship Id="rId12704" Type="http://schemas.openxmlformats.org/officeDocument/2006/relationships/hyperlink" Target="https://www.daloopa.com/src/8732191" TargetMode="External"/><Relationship Id="rId19317" Type="http://schemas.openxmlformats.org/officeDocument/2006/relationships/hyperlink" Target="https://www.daloopa.com/src/86312161" TargetMode="External"/><Relationship Id="rId1712" Type="http://schemas.openxmlformats.org/officeDocument/2006/relationships/hyperlink" Target="https://www.daloopa.com/src/44126188" TargetMode="External"/><Relationship Id="rId10255" Type="http://schemas.openxmlformats.org/officeDocument/2006/relationships/hyperlink" Target="https://www.daloopa.com/src/758323" TargetMode="External"/><Relationship Id="rId11306" Type="http://schemas.openxmlformats.org/officeDocument/2006/relationships/hyperlink" Target="https://www.daloopa.com/src/13310290" TargetMode="External"/><Relationship Id="rId14876" Type="http://schemas.openxmlformats.org/officeDocument/2006/relationships/hyperlink" Target="https://www.daloopa.com/src/51587429" TargetMode="External"/><Relationship Id="rId15927" Type="http://schemas.openxmlformats.org/officeDocument/2006/relationships/hyperlink" Target="https://www.daloopa.com/src/56745638" TargetMode="External"/><Relationship Id="rId3884" Type="http://schemas.openxmlformats.org/officeDocument/2006/relationships/hyperlink" Target="https://www.daloopa.com/src/805809" TargetMode="External"/><Relationship Id="rId4935" Type="http://schemas.openxmlformats.org/officeDocument/2006/relationships/hyperlink" Target="https://www.daloopa.com/src/18185050" TargetMode="External"/><Relationship Id="rId9099" Type="http://schemas.openxmlformats.org/officeDocument/2006/relationships/hyperlink" Target="https://www.daloopa.com/src/44809122" TargetMode="External"/><Relationship Id="rId13478" Type="http://schemas.openxmlformats.org/officeDocument/2006/relationships/hyperlink" Target="https://www.daloopa.com/src/44057838" TargetMode="External"/><Relationship Id="rId14529" Type="http://schemas.openxmlformats.org/officeDocument/2006/relationships/hyperlink" Target="https://www.daloopa.com/src/44092179" TargetMode="External"/><Relationship Id="rId18400" Type="http://schemas.openxmlformats.org/officeDocument/2006/relationships/hyperlink" Target="https://www.daloopa.com/src/70535392" TargetMode="External"/><Relationship Id="rId20694" Type="http://schemas.openxmlformats.org/officeDocument/2006/relationships/hyperlink" Target="https://www.daloopa.com/src/110481792" TargetMode="External"/><Relationship Id="rId2486" Type="http://schemas.openxmlformats.org/officeDocument/2006/relationships/hyperlink" Target="https://www.daloopa.com/src/779039" TargetMode="External"/><Relationship Id="rId3537" Type="http://schemas.openxmlformats.org/officeDocument/2006/relationships/hyperlink" Target="https://www.daloopa.com/src/18204624" TargetMode="External"/><Relationship Id="rId17002" Type="http://schemas.openxmlformats.org/officeDocument/2006/relationships/hyperlink" Target="https://www.daloopa.com/src/65368754" TargetMode="External"/><Relationship Id="rId20347" Type="http://schemas.openxmlformats.org/officeDocument/2006/relationships/hyperlink" Target="https://www.daloopa.com/src/105788118" TargetMode="External"/><Relationship Id="rId458" Type="http://schemas.openxmlformats.org/officeDocument/2006/relationships/hyperlink" Target="https://www.daloopa.com/src/56765681" TargetMode="External"/><Relationship Id="rId1088" Type="http://schemas.openxmlformats.org/officeDocument/2006/relationships/hyperlink" Target="https://www.daloopa.com/src/781036" TargetMode="External"/><Relationship Id="rId2139" Type="http://schemas.openxmlformats.org/officeDocument/2006/relationships/hyperlink" Target="https://www.daloopa.com/src/38173154" TargetMode="External"/><Relationship Id="rId6010" Type="http://schemas.openxmlformats.org/officeDocument/2006/relationships/hyperlink" Target="https://www.daloopa.com/src/758206" TargetMode="External"/><Relationship Id="rId9580" Type="http://schemas.openxmlformats.org/officeDocument/2006/relationships/hyperlink" Target="https://www.daloopa.com/src/44810244" TargetMode="External"/><Relationship Id="rId19174" Type="http://schemas.openxmlformats.org/officeDocument/2006/relationships/hyperlink" Target="https://www.daloopa.com/src/81130152" TargetMode="External"/><Relationship Id="rId2620" Type="http://schemas.openxmlformats.org/officeDocument/2006/relationships/hyperlink" Target="https://marketplace.daloopa.com/text-fundamental?id=775633&amp;value=0.91&amp;id=775625&amp;value=0.95&amp;id=775615&amp;value=0.95&amp;id=779101&amp;value=0.95&amp;id=775601&amp;value=0.95&amp;id=775597&amp;value=0.94&amp;id=775593&amp;value=0.96&amp;id=779091&amp;value=0.95&amp;id=775582&amp;value=0.96&amp;id=775574&amp;value=0.95&amp;id=775564&amp;value=0.95&amp;id=779074&amp;value=0.96&amp;id=775554&amp;value=0.95&amp;id=775548&amp;value=0.96&amp;id=775541&amp;value=0.96&amp;id=779067&amp;value=0.96&amp;id=775534&amp;value=0.96&amp;id=775527&amp;value=0.96&amp;id=775509&amp;value=0.96&amp;id=779058&amp;value=0.96&amp;" TargetMode="External"/><Relationship Id="rId8182" Type="http://schemas.openxmlformats.org/officeDocument/2006/relationships/hyperlink" Target="https://www.daloopa.com/src/770448" TargetMode="External"/><Relationship Id="rId9233" Type="http://schemas.openxmlformats.org/officeDocument/2006/relationships/hyperlink" Target="https://www.daloopa.com/src/46190648" TargetMode="External"/><Relationship Id="rId11163" Type="http://schemas.openxmlformats.org/officeDocument/2006/relationships/hyperlink" Target="https://www.daloopa.com/src/61315311" TargetMode="External"/><Relationship Id="rId12214" Type="http://schemas.openxmlformats.org/officeDocument/2006/relationships/hyperlink" Target="https://www.daloopa.com/src/8731702" TargetMode="External"/><Relationship Id="rId12561" Type="http://schemas.openxmlformats.org/officeDocument/2006/relationships/hyperlink" Target="https://www.daloopa.com/document/23181367" TargetMode="External"/><Relationship Id="rId13612" Type="http://schemas.openxmlformats.org/officeDocument/2006/relationships/hyperlink" Target="https://www.daloopa.com/src/44059349" TargetMode="External"/><Relationship Id="rId1222" Type="http://schemas.openxmlformats.org/officeDocument/2006/relationships/hyperlink" Target="https://www.daloopa.com/src/2734550" TargetMode="External"/><Relationship Id="rId15784" Type="http://schemas.openxmlformats.org/officeDocument/2006/relationships/hyperlink" Target="https://www.daloopa.com/src/56735757" TargetMode="External"/><Relationship Id="rId16835" Type="http://schemas.openxmlformats.org/officeDocument/2006/relationships/hyperlink" Target="https://marketplace.daloopa.com/text-fundamental?id=56736746&amp;value=0.419&amp;id=56736709&amp;value=0.4&amp;id=56736671&amp;value=0.40399999999999997&amp;id=56736633&amp;value=0.386&amp;id=56736594&amp;value=0.401&amp;id=56736555&amp;value=0.379&amp;id=56736516&amp;value=0.38299999999999995&amp;id=56736478&amp;value=0.40700000000000003&amp;id=56736439&amp;value=0.426&amp;id=56736400&amp;value=0.39899999999999997&amp;id=56723485&amp;value=0.40299999999999997&amp;id=56723447&amp;value=0.42700000000000005&amp;id=56723411&amp;value=0.435&amp;id=56723109&amp;value=0.449&amp;id=56722937&amp;value=0.429&amp;id=56722865&amp;value=0.46799999999999997&amp;id=56722769&amp;value=0.45899999999999996&amp;id=56722713&amp;value=0.46&amp;id=56722648&amp;value=0.452&amp;id=56722588&amp;value=0.46&amp;id=56722521&amp;value=0.46799999999999997&amp;id=56765506&amp;value=0.45&amp;id=61315640&amp;value=0.441&amp;" TargetMode="External"/><Relationship Id="rId3394" Type="http://schemas.openxmlformats.org/officeDocument/2006/relationships/hyperlink" Target="https://www.daloopa.com/src/979724" TargetMode="External"/><Relationship Id="rId4792" Type="http://schemas.openxmlformats.org/officeDocument/2006/relationships/hyperlink" Target="https://www.daloopa.com/src/799669" TargetMode="External"/><Relationship Id="rId5843" Type="http://schemas.openxmlformats.org/officeDocument/2006/relationships/hyperlink" Target="https://www.daloopa.com/src/777381" TargetMode="External"/><Relationship Id="rId14386" Type="http://schemas.openxmlformats.org/officeDocument/2006/relationships/hyperlink" Target="https://www.daloopa.com/src/44095683" TargetMode="External"/><Relationship Id="rId15437" Type="http://schemas.openxmlformats.org/officeDocument/2006/relationships/hyperlink" Target="https://www.daloopa.com/src/56722333" TargetMode="External"/><Relationship Id="rId3047" Type="http://schemas.openxmlformats.org/officeDocument/2006/relationships/hyperlink" Target="https://www.daloopa.com/src/47277183" TargetMode="External"/><Relationship Id="rId4445" Type="http://schemas.openxmlformats.org/officeDocument/2006/relationships/hyperlink" Target="https://www.daloopa.com/src/805836" TargetMode="External"/><Relationship Id="rId10996" Type="http://schemas.openxmlformats.org/officeDocument/2006/relationships/hyperlink" Target="https://marketplace.daloopa.com/text-fundamental?id=777761&amp;value=0.003&amp;" TargetMode="External"/><Relationship Id="rId14039" Type="http://schemas.openxmlformats.org/officeDocument/2006/relationships/hyperlink" Target="https://www.daloopa.com/src/44618669" TargetMode="External"/><Relationship Id="rId7668" Type="http://schemas.openxmlformats.org/officeDocument/2006/relationships/hyperlink" Target="https://www.daloopa.com/src/757281" TargetMode="External"/><Relationship Id="rId8719" Type="http://schemas.openxmlformats.org/officeDocument/2006/relationships/hyperlink" Target="https://www.daloopa.com/src/46190552" TargetMode="External"/><Relationship Id="rId10649" Type="http://schemas.openxmlformats.org/officeDocument/2006/relationships/hyperlink" Target="https://www.daloopa.com/src/757839" TargetMode="External"/><Relationship Id="rId14520" Type="http://schemas.openxmlformats.org/officeDocument/2006/relationships/hyperlink" Target="https://www.daloopa.com/src/44092924" TargetMode="External"/><Relationship Id="rId9090" Type="http://schemas.openxmlformats.org/officeDocument/2006/relationships/hyperlink" Target="https://www.daloopa.com/src/46190622" TargetMode="External"/><Relationship Id="rId12071" Type="http://schemas.openxmlformats.org/officeDocument/2006/relationships/hyperlink" Target="https://www.daloopa.com/src/8731130" TargetMode="External"/><Relationship Id="rId13122" Type="http://schemas.openxmlformats.org/officeDocument/2006/relationships/hyperlink" Target="https://www.daloopa.com/src/44117394" TargetMode="External"/><Relationship Id="rId2130" Type="http://schemas.openxmlformats.org/officeDocument/2006/relationships/hyperlink" Target="https://www.daloopa.com/src/44615422" TargetMode="External"/><Relationship Id="rId6751" Type="http://schemas.openxmlformats.org/officeDocument/2006/relationships/hyperlink" Target="https://www.daloopa.com/src/3606378" TargetMode="External"/><Relationship Id="rId15294" Type="http://schemas.openxmlformats.org/officeDocument/2006/relationships/hyperlink" Target="https://www.daloopa.com/src/56735123" TargetMode="External"/><Relationship Id="rId16345" Type="http://schemas.openxmlformats.org/officeDocument/2006/relationships/hyperlink" Target="https://www.daloopa.com/src/56736613" TargetMode="External"/><Relationship Id="rId16692" Type="http://schemas.openxmlformats.org/officeDocument/2006/relationships/hyperlink" Target="https://www.daloopa.com/src/56736627" TargetMode="External"/><Relationship Id="rId17743" Type="http://schemas.openxmlformats.org/officeDocument/2006/relationships/hyperlink" Target="https://www.daloopa.com/src/84565916" TargetMode="External"/><Relationship Id="rId102" Type="http://schemas.openxmlformats.org/officeDocument/2006/relationships/hyperlink" Target="https://www.daloopa.com/document/10224061" TargetMode="External"/><Relationship Id="rId5353" Type="http://schemas.openxmlformats.org/officeDocument/2006/relationships/hyperlink" Target="https://www.daloopa.com/src/35961620" TargetMode="External"/><Relationship Id="rId6404" Type="http://schemas.openxmlformats.org/officeDocument/2006/relationships/hyperlink" Target="https://www.daloopa.com/src/797676" TargetMode="External"/><Relationship Id="rId7802" Type="http://schemas.openxmlformats.org/officeDocument/2006/relationships/hyperlink" Target="https://www.daloopa.com/src/756921" TargetMode="External"/><Relationship Id="rId5006" Type="http://schemas.openxmlformats.org/officeDocument/2006/relationships/hyperlink" Target="https://www.daloopa.com/src/18186831" TargetMode="External"/><Relationship Id="rId9974" Type="http://schemas.openxmlformats.org/officeDocument/2006/relationships/hyperlink" Target="https://www.daloopa.com/src/44615296" TargetMode="External"/><Relationship Id="rId12955" Type="http://schemas.openxmlformats.org/officeDocument/2006/relationships/hyperlink" Target="https://marketplace.daloopa.com/text-fundamental?id=44106017&amp;value=4113&amp;id=44106013&amp;value=4114&amp;id=44105972&amp;value=4116&amp;id=44109985&amp;value=4117&amp;id=44105881&amp;value=4119&amp;id=44105789&amp;value=4120&amp;id=44105729&amp;value=4122&amp;id=44619156&amp;value=4123&amp;id=51587434&amp;value=3626&amp;id=57345896&amp;value=3627&amp;id=62020247&amp;value=3627&amp;" TargetMode="External"/><Relationship Id="rId19568" Type="http://schemas.openxmlformats.org/officeDocument/2006/relationships/hyperlink" Target="https://www.daloopa.com/src/84567047" TargetMode="External"/><Relationship Id="rId1963" Type="http://schemas.openxmlformats.org/officeDocument/2006/relationships/hyperlink" Target="https://www.daloopa.com/src/57345980" TargetMode="External"/><Relationship Id="rId7178" Type="http://schemas.openxmlformats.org/officeDocument/2006/relationships/hyperlink" Target="https://www.daloopa.com/src/19045424" TargetMode="External"/><Relationship Id="rId8576" Type="http://schemas.openxmlformats.org/officeDocument/2006/relationships/hyperlink" Target="https://www.daloopa.com/src/46190541" TargetMode="External"/><Relationship Id="rId9627" Type="http://schemas.openxmlformats.org/officeDocument/2006/relationships/hyperlink" Target="https://www.daloopa.com/src/44813499" TargetMode="External"/><Relationship Id="rId11557" Type="http://schemas.openxmlformats.org/officeDocument/2006/relationships/hyperlink" Target="https://www.daloopa.com/src/2734227" TargetMode="External"/><Relationship Id="rId12608" Type="http://schemas.openxmlformats.org/officeDocument/2006/relationships/hyperlink" Target="https://www.daloopa.com/src/8732223" TargetMode="External"/><Relationship Id="rId1616" Type="http://schemas.openxmlformats.org/officeDocument/2006/relationships/hyperlink" Target="https://www.daloopa.com/src/805471" TargetMode="External"/><Relationship Id="rId8229" Type="http://schemas.openxmlformats.org/officeDocument/2006/relationships/hyperlink" Target="https://www.daloopa.com/src/760738" TargetMode="External"/><Relationship Id="rId10159" Type="http://schemas.openxmlformats.org/officeDocument/2006/relationships/hyperlink" Target="https://www.daloopa.com/src/755992" TargetMode="External"/><Relationship Id="rId14030" Type="http://schemas.openxmlformats.org/officeDocument/2006/relationships/hyperlink" Target="https://www.daloopa.com/src/44064555" TargetMode="External"/><Relationship Id="rId18651" Type="http://schemas.openxmlformats.org/officeDocument/2006/relationships/hyperlink" Target="https://www.daloopa.com/src/76434934" TargetMode="External"/><Relationship Id="rId19702" Type="http://schemas.openxmlformats.org/officeDocument/2006/relationships/hyperlink" Target="https://www.daloopa.com/src/91528087" TargetMode="External"/><Relationship Id="rId3788" Type="http://schemas.openxmlformats.org/officeDocument/2006/relationships/hyperlink" Target="https://www.daloopa.com/src/44801766" TargetMode="External"/><Relationship Id="rId4839" Type="http://schemas.openxmlformats.org/officeDocument/2006/relationships/hyperlink" Target="https://www.daloopa.com/src/799677" TargetMode="External"/><Relationship Id="rId8710" Type="http://schemas.openxmlformats.org/officeDocument/2006/relationships/hyperlink" Target="https://www.daloopa.com/src/44812522" TargetMode="External"/><Relationship Id="rId17253" Type="http://schemas.openxmlformats.org/officeDocument/2006/relationships/hyperlink" Target="https://www.daloopa.com/src/66404669" TargetMode="External"/><Relationship Id="rId18304" Type="http://schemas.openxmlformats.org/officeDocument/2006/relationships/hyperlink" Target="https://www.daloopa.com/src/110482580" TargetMode="External"/><Relationship Id="rId20598" Type="http://schemas.openxmlformats.org/officeDocument/2006/relationships/hyperlink" Target="https://www.daloopa.com/src/105191125" TargetMode="External"/><Relationship Id="rId6261" Type="http://schemas.openxmlformats.org/officeDocument/2006/relationships/hyperlink" Target="https://www.daloopa.com/src/6028655" TargetMode="External"/><Relationship Id="rId7312" Type="http://schemas.openxmlformats.org/officeDocument/2006/relationships/hyperlink" Target="https://www.daloopa.com/src/35361420" TargetMode="External"/><Relationship Id="rId10640" Type="http://schemas.openxmlformats.org/officeDocument/2006/relationships/hyperlink" Target="https://www.daloopa.com/src/761175" TargetMode="External"/><Relationship Id="rId9484" Type="http://schemas.openxmlformats.org/officeDocument/2006/relationships/hyperlink" Target="https://www.daloopa.com/src/46190695" TargetMode="External"/><Relationship Id="rId13863" Type="http://schemas.openxmlformats.org/officeDocument/2006/relationships/hyperlink" Target="https://www.daloopa.com/src/44067790" TargetMode="External"/><Relationship Id="rId14914" Type="http://schemas.openxmlformats.org/officeDocument/2006/relationships/hyperlink" Target="https://www.daloopa.com/src/44091271" TargetMode="External"/><Relationship Id="rId19078" Type="http://schemas.openxmlformats.org/officeDocument/2006/relationships/hyperlink" Target="https://www.daloopa.com/src/81155822" TargetMode="External"/><Relationship Id="rId1473" Type="http://schemas.openxmlformats.org/officeDocument/2006/relationships/hyperlink" Target="https://www.daloopa.com/src/18248598" TargetMode="External"/><Relationship Id="rId2871" Type="http://schemas.openxmlformats.org/officeDocument/2006/relationships/hyperlink" Target="https://www.daloopa.com/src/771084" TargetMode="External"/><Relationship Id="rId3922" Type="http://schemas.openxmlformats.org/officeDocument/2006/relationships/hyperlink" Target="https://www.daloopa.com/src/805802" TargetMode="External"/><Relationship Id="rId8086" Type="http://schemas.openxmlformats.org/officeDocument/2006/relationships/hyperlink" Target="https://www.daloopa.com/src/769260" TargetMode="External"/><Relationship Id="rId9137" Type="http://schemas.openxmlformats.org/officeDocument/2006/relationships/hyperlink" Target="https://www.daloopa.com/src/46190628" TargetMode="External"/><Relationship Id="rId12465" Type="http://schemas.openxmlformats.org/officeDocument/2006/relationships/hyperlink" Target="https://www.daloopa.com/src/10681278" TargetMode="External"/><Relationship Id="rId13516" Type="http://schemas.openxmlformats.org/officeDocument/2006/relationships/hyperlink" Target="https://www.daloopa.com/src/44057853" TargetMode="External"/><Relationship Id="rId20732" Type="http://schemas.openxmlformats.org/officeDocument/2006/relationships/hyperlink" Target="https://www.daloopa.com/src/110481547" TargetMode="External"/><Relationship Id="rId843" Type="http://schemas.openxmlformats.org/officeDocument/2006/relationships/hyperlink" Target="https://www.daloopa.com/src/793435" TargetMode="External"/><Relationship Id="rId1126" Type="http://schemas.openxmlformats.org/officeDocument/2006/relationships/hyperlink" Target="https://www.daloopa.com/src/782301" TargetMode="External"/><Relationship Id="rId2524" Type="http://schemas.openxmlformats.org/officeDocument/2006/relationships/hyperlink" Target="https://www.daloopa.com/src/775311" TargetMode="External"/><Relationship Id="rId11067" Type="http://schemas.openxmlformats.org/officeDocument/2006/relationships/hyperlink" Target="https://www.daloopa.com/src/3606428" TargetMode="External"/><Relationship Id="rId12118" Type="http://schemas.openxmlformats.org/officeDocument/2006/relationships/hyperlink" Target="https://www.daloopa.com/src/8731796" TargetMode="External"/><Relationship Id="rId15688" Type="http://schemas.openxmlformats.org/officeDocument/2006/relationships/hyperlink" Target="https://www.daloopa.com/src/56722199" TargetMode="External"/><Relationship Id="rId16739" Type="http://schemas.openxmlformats.org/officeDocument/2006/relationships/hyperlink" Target="https://www.daloopa.com/src/56736667" TargetMode="External"/><Relationship Id="rId4696" Type="http://schemas.openxmlformats.org/officeDocument/2006/relationships/hyperlink" Target="https://www.daloopa.com/src/3606613" TargetMode="External"/><Relationship Id="rId5747" Type="http://schemas.openxmlformats.org/officeDocument/2006/relationships/hyperlink" Target="https://www.daloopa.com/src/777553" TargetMode="External"/><Relationship Id="rId18161" Type="http://schemas.openxmlformats.org/officeDocument/2006/relationships/hyperlink" Target="https://www.daloopa.com/src/110481044" TargetMode="External"/><Relationship Id="rId19212" Type="http://schemas.openxmlformats.org/officeDocument/2006/relationships/hyperlink" Target="https://www.daloopa.com/src/80588014" TargetMode="External"/><Relationship Id="rId3298" Type="http://schemas.openxmlformats.org/officeDocument/2006/relationships/hyperlink" Target="https://www.daloopa.com/src/1501391" TargetMode="External"/><Relationship Id="rId4349" Type="http://schemas.openxmlformats.org/officeDocument/2006/relationships/hyperlink" Target="https://www.daloopa.com/src/2750772" TargetMode="External"/><Relationship Id="rId8220" Type="http://schemas.openxmlformats.org/officeDocument/2006/relationships/hyperlink" Target="https://www.daloopa.com/document/23143637" TargetMode="External"/><Relationship Id="rId10150" Type="http://schemas.openxmlformats.org/officeDocument/2006/relationships/hyperlink" Target="https://www.daloopa.com/src/757820" TargetMode="External"/><Relationship Id="rId11201" Type="http://schemas.openxmlformats.org/officeDocument/2006/relationships/hyperlink" Target="https://www.daloopa.com/document/22325113" TargetMode="External"/><Relationship Id="rId4830" Type="http://schemas.openxmlformats.org/officeDocument/2006/relationships/hyperlink" Target="https://www.daloopa.com/src/799696" TargetMode="External"/><Relationship Id="rId13373" Type="http://schemas.openxmlformats.org/officeDocument/2006/relationships/hyperlink" Target="https://www.daloopa.com/src/44121981" TargetMode="External"/><Relationship Id="rId14424" Type="http://schemas.openxmlformats.org/officeDocument/2006/relationships/hyperlink" Target="https://www.daloopa.com/src/44096337" TargetMode="External"/><Relationship Id="rId14771" Type="http://schemas.openxmlformats.org/officeDocument/2006/relationships/hyperlink" Target="https://www.daloopa.com/src/44093145" TargetMode="External"/><Relationship Id="rId15822" Type="http://schemas.openxmlformats.org/officeDocument/2006/relationships/hyperlink" Target="https://www.daloopa.com/src/56735741" TargetMode="External"/><Relationship Id="rId2381" Type="http://schemas.openxmlformats.org/officeDocument/2006/relationships/hyperlink" Target="https://www.daloopa.com/src/35961560" TargetMode="External"/><Relationship Id="rId3432" Type="http://schemas.openxmlformats.org/officeDocument/2006/relationships/hyperlink" Target="https://www.daloopa.com/src/979728" TargetMode="External"/><Relationship Id="rId13026" Type="http://schemas.openxmlformats.org/officeDocument/2006/relationships/hyperlink" Target="https://www.daloopa.com/src/18211540" TargetMode="External"/><Relationship Id="rId17994" Type="http://schemas.openxmlformats.org/officeDocument/2006/relationships/hyperlink" Target="https://www.daloopa.com/src/84567317" TargetMode="External"/><Relationship Id="rId20242" Type="http://schemas.openxmlformats.org/officeDocument/2006/relationships/hyperlink" Target="https://www.daloopa.com/src/99100969" TargetMode="External"/><Relationship Id="rId353" Type="http://schemas.openxmlformats.org/officeDocument/2006/relationships/hyperlink" Target="https://www.daloopa.com/src/19045456" TargetMode="External"/><Relationship Id="rId2034" Type="http://schemas.openxmlformats.org/officeDocument/2006/relationships/hyperlink" Target="https://www.daloopa.com/src/44115156" TargetMode="External"/><Relationship Id="rId15198" Type="http://schemas.openxmlformats.org/officeDocument/2006/relationships/hyperlink" Target="https://www.daloopa.com/src/56734948" TargetMode="External"/><Relationship Id="rId16596" Type="http://schemas.openxmlformats.org/officeDocument/2006/relationships/hyperlink" Target="https://www.daloopa.com/src/56736545" TargetMode="External"/><Relationship Id="rId17647" Type="http://schemas.openxmlformats.org/officeDocument/2006/relationships/hyperlink" Target="https://www.daloopa.com/src/77415422" TargetMode="External"/><Relationship Id="rId5257" Type="http://schemas.openxmlformats.org/officeDocument/2006/relationships/hyperlink" Target="https://www.daloopa.com/src/8648984" TargetMode="External"/><Relationship Id="rId6655" Type="http://schemas.openxmlformats.org/officeDocument/2006/relationships/hyperlink" Target="https://www.daloopa.com/src/758095" TargetMode="External"/><Relationship Id="rId7706" Type="http://schemas.openxmlformats.org/officeDocument/2006/relationships/hyperlink" Target="https://www.daloopa.com/src/761275" TargetMode="External"/><Relationship Id="rId16249" Type="http://schemas.openxmlformats.org/officeDocument/2006/relationships/hyperlink" Target="https://www.daloopa.com/src/56736454" TargetMode="External"/><Relationship Id="rId6308" Type="http://schemas.openxmlformats.org/officeDocument/2006/relationships/hyperlink" Target="https://www.daloopa.com/src/41991042" TargetMode="External"/><Relationship Id="rId9878" Type="http://schemas.openxmlformats.org/officeDocument/2006/relationships/hyperlink" Target="https://www.daloopa.com/src/785908" TargetMode="External"/><Relationship Id="rId12859" Type="http://schemas.openxmlformats.org/officeDocument/2006/relationships/hyperlink" Target="https://marketplace.daloopa.com/text-fundamental?id=44106019&amp;value=500&amp;id=44106014&amp;value=500&amp;id=44105965&amp;value=500&amp;id=44109978&amp;value=500&amp;id=44105888&amp;value=500&amp;id=44105788&amp;value=500&amp;id=44105723&amp;value=500&amp;id=44619153&amp;value=500&amp;id=51587441&amp;value=500&amp;id=57345885&amp;value=500&amp;id=62020246&amp;value=500&amp;" TargetMode="External"/><Relationship Id="rId16730" Type="http://schemas.openxmlformats.org/officeDocument/2006/relationships/hyperlink" Target="https://www.daloopa.com/src/61315635" TargetMode="External"/><Relationship Id="rId1867" Type="http://schemas.openxmlformats.org/officeDocument/2006/relationships/hyperlink" Target="https://www.daloopa.com/src/44125654" TargetMode="External"/><Relationship Id="rId2918" Type="http://schemas.openxmlformats.org/officeDocument/2006/relationships/hyperlink" Target="https://www.daloopa.com/src/771620" TargetMode="External"/><Relationship Id="rId14281" Type="http://schemas.openxmlformats.org/officeDocument/2006/relationships/hyperlink" Target="https://www.daloopa.com/src/44096340" TargetMode="External"/><Relationship Id="rId15332" Type="http://schemas.openxmlformats.org/officeDocument/2006/relationships/hyperlink" Target="https://www.daloopa.com/src/56735100" TargetMode="External"/><Relationship Id="rId4340" Type="http://schemas.openxmlformats.org/officeDocument/2006/relationships/hyperlink" Target="https://www.daloopa.com/src/805921" TargetMode="External"/><Relationship Id="rId8961" Type="http://schemas.openxmlformats.org/officeDocument/2006/relationships/hyperlink" Target="https://www.daloopa.com/src/44810707" TargetMode="External"/><Relationship Id="rId18555" Type="http://schemas.openxmlformats.org/officeDocument/2006/relationships/hyperlink" Target="https://www.daloopa.com/src/75779662" TargetMode="External"/><Relationship Id="rId19953" Type="http://schemas.openxmlformats.org/officeDocument/2006/relationships/hyperlink" Target="https://www.daloopa.com/src/92469432" TargetMode="External"/><Relationship Id="rId7563" Type="http://schemas.openxmlformats.org/officeDocument/2006/relationships/hyperlink" Target="https://www.daloopa.com/src/758264" TargetMode="External"/><Relationship Id="rId8614" Type="http://schemas.openxmlformats.org/officeDocument/2006/relationships/hyperlink" Target="https://www.daloopa.com/src/44812720" TargetMode="External"/><Relationship Id="rId10891" Type="http://schemas.openxmlformats.org/officeDocument/2006/relationships/hyperlink" Target="https://www.daloopa.com/src/774595" TargetMode="External"/><Relationship Id="rId11942" Type="http://schemas.openxmlformats.org/officeDocument/2006/relationships/hyperlink" Target="https://www.daloopa.com/src/44616214" TargetMode="External"/><Relationship Id="rId17157" Type="http://schemas.openxmlformats.org/officeDocument/2006/relationships/hyperlink" Target="https://www.daloopa.com/src/65368729" TargetMode="External"/><Relationship Id="rId18208" Type="http://schemas.openxmlformats.org/officeDocument/2006/relationships/hyperlink" Target="https://www.daloopa.com/src/112172932" TargetMode="External"/><Relationship Id="rId19606" Type="http://schemas.openxmlformats.org/officeDocument/2006/relationships/hyperlink" Target="https://www.daloopa.com/src/84566326" TargetMode="External"/><Relationship Id="rId6165" Type="http://schemas.openxmlformats.org/officeDocument/2006/relationships/hyperlink" Target="https://www.daloopa.com/src/3606347" TargetMode="External"/><Relationship Id="rId7216" Type="http://schemas.openxmlformats.org/officeDocument/2006/relationships/hyperlink" Target="https://www.daloopa.com/src/6028817" TargetMode="External"/><Relationship Id="rId10544" Type="http://schemas.openxmlformats.org/officeDocument/2006/relationships/hyperlink" Target="https://www.daloopa.com/src/758671" TargetMode="External"/><Relationship Id="rId9388" Type="http://schemas.openxmlformats.org/officeDocument/2006/relationships/hyperlink" Target="https://marketplace.daloopa.com/text-fundamental?id=44808715&amp;value=-100.0&amp;id=44808854&amp;value=-200.0&amp;id=44809146&amp;value=-400.0&amp;id=44812812&amp;value=-400.0&amp;id=46190681&amp;value=-1100.0&amp;id=44809320&amp;value=-200.0&amp;id=44809373&amp;value=-150.0&amp;id=44809628&amp;value=-125.0&amp;id=44812857&amp;value=-125.0&amp;id=46190682&amp;value=-600.0&amp;id=44809923&amp;value=-200.0&amp;id=44810152&amp;value=-200.0&amp;id=44810253&amp;value=-100.0&amp;id=44812984&amp;value=-125.0&amp;id=46190683&amp;value=-625.0&amp;id=44810534&amp;value=-150.0&amp;id=44810633&amp;value=-225.0&amp;id=44810686&amp;value=-400.0&amp;id=44812998&amp;value=-300.0&amp;id=46190684&amp;value=-1075.0&amp;id=44810878&amp;value=-200.0&amp;id=44810980&amp;value=-300.0&amp;id=44811279&amp;value=-300.0&amp;id=44813225&amp;value=-300.0&amp;id=46190685&amp;value=-1100.0&amp;id=44811315&amp;value=-300.0&amp;id=44811577&amp;value=-700.0&amp;id=44811632&amp;value=-750.0&amp;id=44813339&amp;value=-300.0&amp;id=46190686&amp;value=-2050.0&amp;id=44811773&amp;value=-500.0&amp;id=44811943&amp;value=-750.0&amp;id=44812055&amp;value=-750.0&amp;id=44813471&amp;value=-750.0&amp;id=46190687&amp;value=-2750.0&amp;id=44812259&amp;value=-850&amp;id=44812482&amp;value=-850&amp;id=44812501&amp;value=-500&amp;id=44813504&amp;value=-850&amp;id=46190688&amp;value=-3050&amp;id=44812610&amp;value=-950&amp;id=44812613&amp;value=-1000&amp;id=44812671&amp;value=-1000&amp;id=44813613&amp;value=-1000&amp;id=46190689&amp;value=-3950&amp;id=51587579&amp;value=-2400&amp;id=57346373&amp;value=-1200&amp;id=62020287&amp;value=-1200&amp;" TargetMode="External"/><Relationship Id="rId13767" Type="http://schemas.openxmlformats.org/officeDocument/2006/relationships/hyperlink" Target="https://www.daloopa.com/src/44064340" TargetMode="External"/><Relationship Id="rId14818" Type="http://schemas.openxmlformats.org/officeDocument/2006/relationships/hyperlink" Target="https://www.daloopa.com/src/44095588" TargetMode="External"/><Relationship Id="rId20983" Type="http://schemas.openxmlformats.org/officeDocument/2006/relationships/hyperlink" Target="https://www.daloopa.com/src/110482410" TargetMode="External"/><Relationship Id="rId2775" Type="http://schemas.openxmlformats.org/officeDocument/2006/relationships/hyperlink" Target="https://www.daloopa.com/src/775441" TargetMode="External"/><Relationship Id="rId3826" Type="http://schemas.openxmlformats.org/officeDocument/2006/relationships/hyperlink" Target="https://www.daloopa.com/src/3606673" TargetMode="External"/><Relationship Id="rId12369" Type="http://schemas.openxmlformats.org/officeDocument/2006/relationships/hyperlink" Target="https://www.daloopa.com/src/8731820" TargetMode="External"/><Relationship Id="rId16240" Type="http://schemas.openxmlformats.org/officeDocument/2006/relationships/hyperlink" Target="https://www.daloopa.com/src/56722563" TargetMode="External"/><Relationship Id="rId20636" Type="http://schemas.openxmlformats.org/officeDocument/2006/relationships/hyperlink" Target="https://www.daloopa.com/src/105788099" TargetMode="External"/><Relationship Id="rId747" Type="http://schemas.openxmlformats.org/officeDocument/2006/relationships/hyperlink" Target="https://www.daloopa.com/src/780199" TargetMode="External"/><Relationship Id="rId1377" Type="http://schemas.openxmlformats.org/officeDocument/2006/relationships/hyperlink" Target="https://www.daloopa.com/src/41990629" TargetMode="External"/><Relationship Id="rId2428" Type="http://schemas.openxmlformats.org/officeDocument/2006/relationships/hyperlink" Target="https://www.daloopa.com/src/778786" TargetMode="External"/><Relationship Id="rId5998" Type="http://schemas.openxmlformats.org/officeDocument/2006/relationships/hyperlink" Target="https://www.daloopa.com/src/769939" TargetMode="External"/><Relationship Id="rId19463" Type="http://schemas.openxmlformats.org/officeDocument/2006/relationships/hyperlink" Target="https://www.daloopa.com/src/84566322" TargetMode="External"/><Relationship Id="rId83" Type="http://schemas.openxmlformats.org/officeDocument/2006/relationships/hyperlink" Target="https://www.daloopa.com/document/10224067" TargetMode="External"/><Relationship Id="rId8471" Type="http://schemas.openxmlformats.org/officeDocument/2006/relationships/hyperlink" Target="https://www.daloopa.com/src/57346352" TargetMode="External"/><Relationship Id="rId9522" Type="http://schemas.openxmlformats.org/officeDocument/2006/relationships/hyperlink" Target="https://www.daloopa.com/src/51587574" TargetMode="External"/><Relationship Id="rId11452" Type="http://schemas.openxmlformats.org/officeDocument/2006/relationships/hyperlink" Target="https://www.daloopa.com/src/2734171" TargetMode="External"/><Relationship Id="rId12503" Type="http://schemas.openxmlformats.org/officeDocument/2006/relationships/hyperlink" Target="https://www.daloopa.com/src/51587382" TargetMode="External"/><Relationship Id="rId12850" Type="http://schemas.openxmlformats.org/officeDocument/2006/relationships/hyperlink" Target="https://www.daloopa.com/src/18194037" TargetMode="External"/><Relationship Id="rId13901" Type="http://schemas.openxmlformats.org/officeDocument/2006/relationships/hyperlink" Target="https://www.daloopa.com/src/44618672" TargetMode="External"/><Relationship Id="rId18065" Type="http://schemas.openxmlformats.org/officeDocument/2006/relationships/hyperlink" Target="https://www.daloopa.com/src/110481568" TargetMode="External"/><Relationship Id="rId19116" Type="http://schemas.openxmlformats.org/officeDocument/2006/relationships/hyperlink" Target="https://www.daloopa.com/src/80587792" TargetMode="External"/><Relationship Id="rId1511" Type="http://schemas.openxmlformats.org/officeDocument/2006/relationships/hyperlink" Target="https://www.daloopa.com/src/805413" TargetMode="External"/><Relationship Id="rId7073" Type="http://schemas.openxmlformats.org/officeDocument/2006/relationships/hyperlink" Target="https://www.daloopa.com/src/798332" TargetMode="External"/><Relationship Id="rId8124" Type="http://schemas.openxmlformats.org/officeDocument/2006/relationships/hyperlink" Target="https://www.daloopa.com/src/44615947" TargetMode="External"/><Relationship Id="rId10054" Type="http://schemas.openxmlformats.org/officeDocument/2006/relationships/hyperlink" Target="https://www.daloopa.com/src/44999882" TargetMode="External"/><Relationship Id="rId11105" Type="http://schemas.openxmlformats.org/officeDocument/2006/relationships/hyperlink" Target="https://www.daloopa.com/src/777871" TargetMode="External"/><Relationship Id="rId3683" Type="http://schemas.openxmlformats.org/officeDocument/2006/relationships/hyperlink" Target="https://www.daloopa.com/src/805577" TargetMode="External"/><Relationship Id="rId14675" Type="http://schemas.openxmlformats.org/officeDocument/2006/relationships/hyperlink" Target="https://www.daloopa.com/src/44092771" TargetMode="External"/><Relationship Id="rId15726" Type="http://schemas.openxmlformats.org/officeDocument/2006/relationships/hyperlink" Target="https://www.daloopa.com/document/23143762" TargetMode="External"/><Relationship Id="rId2285" Type="http://schemas.openxmlformats.org/officeDocument/2006/relationships/hyperlink" Target="https://www.daloopa.com/src/62020051" TargetMode="External"/><Relationship Id="rId3336" Type="http://schemas.openxmlformats.org/officeDocument/2006/relationships/hyperlink" Target="https://www.daloopa.com/src/805312" TargetMode="External"/><Relationship Id="rId4734" Type="http://schemas.openxmlformats.org/officeDocument/2006/relationships/hyperlink" Target="https://www.daloopa.com/src/799614" TargetMode="External"/><Relationship Id="rId13277" Type="http://schemas.openxmlformats.org/officeDocument/2006/relationships/hyperlink" Target="https://www.daloopa.com/src/44617865" TargetMode="External"/><Relationship Id="rId14328" Type="http://schemas.openxmlformats.org/officeDocument/2006/relationships/hyperlink" Target="https://www.daloopa.com/src/57345872" TargetMode="External"/><Relationship Id="rId17898" Type="http://schemas.openxmlformats.org/officeDocument/2006/relationships/hyperlink" Target="https://www.daloopa.com/src/84566976" TargetMode="External"/><Relationship Id="rId18949" Type="http://schemas.openxmlformats.org/officeDocument/2006/relationships/hyperlink" Target="https://www.daloopa.com/src/81128614" TargetMode="External"/><Relationship Id="rId20146" Type="http://schemas.openxmlformats.org/officeDocument/2006/relationships/hyperlink" Target="https://www.daloopa.com/src/99978634" TargetMode="External"/><Relationship Id="rId20493" Type="http://schemas.openxmlformats.org/officeDocument/2006/relationships/hyperlink" Target="https://www.daloopa.com/src/105788217" TargetMode="External"/><Relationship Id="rId257" Type="http://schemas.openxmlformats.org/officeDocument/2006/relationships/hyperlink" Target="https://www.daloopa.com/src/1000451" TargetMode="External"/><Relationship Id="rId7957" Type="http://schemas.openxmlformats.org/officeDocument/2006/relationships/hyperlink" Target="https://www.daloopa.com/src/758432" TargetMode="External"/><Relationship Id="rId10938" Type="http://schemas.openxmlformats.org/officeDocument/2006/relationships/hyperlink" Target="https://www.daloopa.com/src/777941" TargetMode="External"/><Relationship Id="rId6559" Type="http://schemas.openxmlformats.org/officeDocument/2006/relationships/hyperlink" Target="https://www.daloopa.com/src/761246" TargetMode="External"/><Relationship Id="rId12360" Type="http://schemas.openxmlformats.org/officeDocument/2006/relationships/hyperlink" Target="https://www.daloopa.com/src/8731477" TargetMode="External"/><Relationship Id="rId13411" Type="http://schemas.openxmlformats.org/officeDocument/2006/relationships/hyperlink" Target="https://www.daloopa.com/src/44122233" TargetMode="External"/><Relationship Id="rId9032" Type="http://schemas.openxmlformats.org/officeDocument/2006/relationships/hyperlink" Target="https://www.daloopa.com/src/44813596" TargetMode="External"/><Relationship Id="rId12013" Type="http://schemas.openxmlformats.org/officeDocument/2006/relationships/hyperlink" Target="https://www.daloopa.com/src/8731188" TargetMode="External"/><Relationship Id="rId15583" Type="http://schemas.openxmlformats.org/officeDocument/2006/relationships/hyperlink" Target="https://www.daloopa.com/src/56735768" TargetMode="External"/><Relationship Id="rId16634" Type="http://schemas.openxmlformats.org/officeDocument/2006/relationships/hyperlink" Target="https://www.daloopa.com/src/56765497" TargetMode="External"/><Relationship Id="rId16981" Type="http://schemas.openxmlformats.org/officeDocument/2006/relationships/hyperlink" Target="https://www.daloopa.com/src/65368701" TargetMode="External"/><Relationship Id="rId1021" Type="http://schemas.openxmlformats.org/officeDocument/2006/relationships/hyperlink" Target="https://www.daloopa.com/src/995989" TargetMode="External"/><Relationship Id="rId4591" Type="http://schemas.openxmlformats.org/officeDocument/2006/relationships/hyperlink" Target="https://www.daloopa.com/src/805855" TargetMode="External"/><Relationship Id="rId5642" Type="http://schemas.openxmlformats.org/officeDocument/2006/relationships/hyperlink" Target="https://www.daloopa.com/src/777056" TargetMode="External"/><Relationship Id="rId14185" Type="http://schemas.openxmlformats.org/officeDocument/2006/relationships/hyperlink" Target="https://marketplace.daloopa.com/text-fundamental?id=44072067&amp;value=-4.015&amp;id=44072039&amp;value=1.156&amp;id=44072022&amp;value=0.961&amp;id=44071961&amp;value=-1.57&amp;id=44071880&amp;value=7.553&amp;id=44071770&amp;value=3.213&amp;id=44071670&amp;value=51.579&amp;id=44071557&amp;value=13&amp;id=44618889&amp;value=16&amp;" TargetMode="External"/><Relationship Id="rId15236" Type="http://schemas.openxmlformats.org/officeDocument/2006/relationships/hyperlink" Target="https://www.daloopa.com/src/56765551" TargetMode="External"/><Relationship Id="rId3193" Type="http://schemas.openxmlformats.org/officeDocument/2006/relationships/hyperlink" Target="https://www.daloopa.com/src/805281" TargetMode="External"/><Relationship Id="rId4244" Type="http://schemas.openxmlformats.org/officeDocument/2006/relationships/hyperlink" Target="https://www.daloopa.com/src/805862" TargetMode="External"/><Relationship Id="rId19857" Type="http://schemas.openxmlformats.org/officeDocument/2006/relationships/hyperlink" Target="https://www.daloopa.com/src/92469335" TargetMode="External"/><Relationship Id="rId7467" Type="http://schemas.openxmlformats.org/officeDocument/2006/relationships/hyperlink" Target="https://www.daloopa.com/src/757588" TargetMode="External"/><Relationship Id="rId8865" Type="http://schemas.openxmlformats.org/officeDocument/2006/relationships/hyperlink" Target="https://www.daloopa.com/src/44811141" TargetMode="External"/><Relationship Id="rId9916" Type="http://schemas.openxmlformats.org/officeDocument/2006/relationships/hyperlink" Target="https://www.daloopa.com/src/62020118" TargetMode="External"/><Relationship Id="rId10795" Type="http://schemas.openxmlformats.org/officeDocument/2006/relationships/hyperlink" Target="https://www.daloopa.com/src/12599899" TargetMode="External"/><Relationship Id="rId11846" Type="http://schemas.openxmlformats.org/officeDocument/2006/relationships/hyperlink" Target="https://www.daloopa.com/src/8731119" TargetMode="External"/><Relationship Id="rId18459" Type="http://schemas.openxmlformats.org/officeDocument/2006/relationships/hyperlink" Target="https://www.daloopa.com/src/70536342" TargetMode="External"/><Relationship Id="rId1905" Type="http://schemas.openxmlformats.org/officeDocument/2006/relationships/hyperlink" Target="https://www.daloopa.com/src/44125313" TargetMode="External"/><Relationship Id="rId6069" Type="http://schemas.openxmlformats.org/officeDocument/2006/relationships/hyperlink" Target="https://www.daloopa.com/src/12598540" TargetMode="External"/><Relationship Id="rId8518" Type="http://schemas.openxmlformats.org/officeDocument/2006/relationships/hyperlink" Target="https://www.daloopa.com/src/44812448" TargetMode="External"/><Relationship Id="rId10448" Type="http://schemas.openxmlformats.org/officeDocument/2006/relationships/hyperlink" Target="https://www.daloopa.com/src/19045468" TargetMode="External"/><Relationship Id="rId18940" Type="http://schemas.openxmlformats.org/officeDocument/2006/relationships/hyperlink" Target="https://www.daloopa.com/src/81128529" TargetMode="External"/><Relationship Id="rId16491" Type="http://schemas.openxmlformats.org/officeDocument/2006/relationships/hyperlink" Target="https://www.daloopa.com/document/23143762" TargetMode="External"/><Relationship Id="rId17542" Type="http://schemas.openxmlformats.org/officeDocument/2006/relationships/hyperlink" Target="https://www.daloopa.com/src/66397013" TargetMode="External"/><Relationship Id="rId20887" Type="http://schemas.openxmlformats.org/officeDocument/2006/relationships/hyperlink" Target="https://www.daloopa.com/src/112172811" TargetMode="External"/><Relationship Id="rId998" Type="http://schemas.openxmlformats.org/officeDocument/2006/relationships/hyperlink" Target="https://www.daloopa.com/src/781839" TargetMode="External"/><Relationship Id="rId2679" Type="http://schemas.openxmlformats.org/officeDocument/2006/relationships/hyperlink" Target="https://www.daloopa.com/src/771060" TargetMode="External"/><Relationship Id="rId6550" Type="http://schemas.openxmlformats.org/officeDocument/2006/relationships/hyperlink" Target="https://www.daloopa.com/src/61314831" TargetMode="External"/><Relationship Id="rId7601" Type="http://schemas.openxmlformats.org/officeDocument/2006/relationships/hyperlink" Target="https://www.daloopa.com/src/770354" TargetMode="External"/><Relationship Id="rId15093" Type="http://schemas.openxmlformats.org/officeDocument/2006/relationships/hyperlink" Target="https://www.daloopa.com/document/23143762" TargetMode="External"/><Relationship Id="rId16144" Type="http://schemas.openxmlformats.org/officeDocument/2006/relationships/hyperlink" Target="https://www.daloopa.com/src/56736682" TargetMode="External"/><Relationship Id="rId5152" Type="http://schemas.openxmlformats.org/officeDocument/2006/relationships/hyperlink" Target="https://www.daloopa.com/src/19440866" TargetMode="External"/><Relationship Id="rId6203" Type="http://schemas.openxmlformats.org/officeDocument/2006/relationships/hyperlink" Target="https://www.daloopa.com/src/797511" TargetMode="External"/><Relationship Id="rId9773" Type="http://schemas.openxmlformats.org/officeDocument/2006/relationships/hyperlink" Target="https://www.daloopa.com/src/44813468" TargetMode="External"/><Relationship Id="rId19367" Type="http://schemas.openxmlformats.org/officeDocument/2006/relationships/hyperlink" Target="https://www.daloopa.com/src/86312179" TargetMode="External"/><Relationship Id="rId1762" Type="http://schemas.openxmlformats.org/officeDocument/2006/relationships/hyperlink" Target="https://www.daloopa.com/src/44126187" TargetMode="External"/><Relationship Id="rId8375" Type="http://schemas.openxmlformats.org/officeDocument/2006/relationships/hyperlink" Target="https://www.daloopa.com/src/44810599" TargetMode="External"/><Relationship Id="rId9426" Type="http://schemas.openxmlformats.org/officeDocument/2006/relationships/hyperlink" Target="https://www.daloopa.com/src/51587579" TargetMode="External"/><Relationship Id="rId12754" Type="http://schemas.openxmlformats.org/officeDocument/2006/relationships/hyperlink" Target="https://www.daloopa.com/src/8732330" TargetMode="External"/><Relationship Id="rId13805" Type="http://schemas.openxmlformats.org/officeDocument/2006/relationships/hyperlink" Target="https://www.daloopa.com/src/44066425" TargetMode="External"/><Relationship Id="rId1415" Type="http://schemas.openxmlformats.org/officeDocument/2006/relationships/hyperlink" Target="https://www.daloopa.com/src/46163317" TargetMode="External"/><Relationship Id="rId2813" Type="http://schemas.openxmlformats.org/officeDocument/2006/relationships/hyperlink" Target="https://www.daloopa.com/document/23181367" TargetMode="External"/><Relationship Id="rId8028" Type="http://schemas.openxmlformats.org/officeDocument/2006/relationships/hyperlink" Target="https://www.daloopa.com/src/44615932" TargetMode="External"/><Relationship Id="rId11009" Type="http://schemas.openxmlformats.org/officeDocument/2006/relationships/hyperlink" Target="https://www.daloopa.com/src/777899" TargetMode="External"/><Relationship Id="rId11356" Type="http://schemas.openxmlformats.org/officeDocument/2006/relationships/hyperlink" Target="https://www.daloopa.com/src/978849" TargetMode="External"/><Relationship Id="rId12407" Type="http://schemas.openxmlformats.org/officeDocument/2006/relationships/hyperlink" Target="https://www.daloopa.com/src/8732144" TargetMode="External"/><Relationship Id="rId15977" Type="http://schemas.openxmlformats.org/officeDocument/2006/relationships/hyperlink" Target="https://www.daloopa.com/src/56723450" TargetMode="External"/><Relationship Id="rId4985" Type="http://schemas.openxmlformats.org/officeDocument/2006/relationships/hyperlink" Target="https://www.daloopa.com/src/18187431" TargetMode="External"/><Relationship Id="rId14579" Type="http://schemas.openxmlformats.org/officeDocument/2006/relationships/hyperlink" Target="https://www.daloopa.com/src/44091153" TargetMode="External"/><Relationship Id="rId18450" Type="http://schemas.openxmlformats.org/officeDocument/2006/relationships/hyperlink" Target="https://www.daloopa.com/src/70536248" TargetMode="External"/><Relationship Id="rId19501" Type="http://schemas.openxmlformats.org/officeDocument/2006/relationships/hyperlink" Target="https://www.daloopa.com/src/86301462" TargetMode="External"/><Relationship Id="rId2189" Type="http://schemas.openxmlformats.org/officeDocument/2006/relationships/hyperlink" Target="https://www.daloopa.com/src/44615429" TargetMode="External"/><Relationship Id="rId3587" Type="http://schemas.openxmlformats.org/officeDocument/2006/relationships/hyperlink" Target="https://www.daloopa.com/src/44801869" TargetMode="External"/><Relationship Id="rId4638" Type="http://schemas.openxmlformats.org/officeDocument/2006/relationships/hyperlink" Target="https://www.daloopa.com/src/805898" TargetMode="External"/><Relationship Id="rId6060" Type="http://schemas.openxmlformats.org/officeDocument/2006/relationships/hyperlink" Target="https://www.daloopa.com/src/756505" TargetMode="External"/><Relationship Id="rId17052" Type="http://schemas.openxmlformats.org/officeDocument/2006/relationships/hyperlink" Target="https://www.daloopa.com/src/65369413" TargetMode="External"/><Relationship Id="rId18103" Type="http://schemas.openxmlformats.org/officeDocument/2006/relationships/hyperlink" Target="https://www.daloopa.com/src/110482535" TargetMode="External"/><Relationship Id="rId20397" Type="http://schemas.openxmlformats.org/officeDocument/2006/relationships/hyperlink" Target="https://www.daloopa.com/src/105190958" TargetMode="External"/><Relationship Id="rId7111" Type="http://schemas.openxmlformats.org/officeDocument/2006/relationships/hyperlink" Target="https://www.daloopa.com/src/798412" TargetMode="External"/><Relationship Id="rId13662" Type="http://schemas.openxmlformats.org/officeDocument/2006/relationships/hyperlink" Target="https://www.daloopa.com/document/23181367" TargetMode="External"/><Relationship Id="rId14713" Type="http://schemas.openxmlformats.org/officeDocument/2006/relationships/hyperlink" Target="https://www.daloopa.com/src/44092174" TargetMode="External"/><Relationship Id="rId2670" Type="http://schemas.openxmlformats.org/officeDocument/2006/relationships/hyperlink" Target="https://www.daloopa.com/src/778824" TargetMode="External"/><Relationship Id="rId3721" Type="http://schemas.openxmlformats.org/officeDocument/2006/relationships/hyperlink" Target="https://www.daloopa.com/src/805586" TargetMode="External"/><Relationship Id="rId9283" Type="http://schemas.openxmlformats.org/officeDocument/2006/relationships/hyperlink" Target="https://www.daloopa.com/src/44813598" TargetMode="External"/><Relationship Id="rId12264" Type="http://schemas.openxmlformats.org/officeDocument/2006/relationships/hyperlink" Target="https://www.daloopa.com/src/8731806" TargetMode="External"/><Relationship Id="rId13315" Type="http://schemas.openxmlformats.org/officeDocument/2006/relationships/hyperlink" Target="https://www.daloopa.com/src/44120258" TargetMode="External"/><Relationship Id="rId20531" Type="http://schemas.openxmlformats.org/officeDocument/2006/relationships/hyperlink" Target="https://www.daloopa.com/src/105788093" TargetMode="External"/><Relationship Id="rId642" Type="http://schemas.openxmlformats.org/officeDocument/2006/relationships/hyperlink" Target="https://www.daloopa.com/src/41990924" TargetMode="External"/><Relationship Id="rId1272" Type="http://schemas.openxmlformats.org/officeDocument/2006/relationships/hyperlink" Target="https://www.daloopa.com/src/19045476" TargetMode="External"/><Relationship Id="rId2323" Type="http://schemas.openxmlformats.org/officeDocument/2006/relationships/hyperlink" Target="https://www.daloopa.com/src/1501245" TargetMode="External"/><Relationship Id="rId5893" Type="http://schemas.openxmlformats.org/officeDocument/2006/relationships/hyperlink" Target="https://www.daloopa.com/src/779280" TargetMode="External"/><Relationship Id="rId15487" Type="http://schemas.openxmlformats.org/officeDocument/2006/relationships/hyperlink" Target="https://www.daloopa.com/src/56722336" TargetMode="External"/><Relationship Id="rId16885" Type="http://schemas.openxmlformats.org/officeDocument/2006/relationships/hyperlink" Target="https://www.daloopa.com/src/65368983" TargetMode="External"/><Relationship Id="rId17936" Type="http://schemas.openxmlformats.org/officeDocument/2006/relationships/hyperlink" Target="https://www.daloopa.com/src/84567096" TargetMode="External"/><Relationship Id="rId4495" Type="http://schemas.openxmlformats.org/officeDocument/2006/relationships/hyperlink" Target="https://www.daloopa.com/src/2750774" TargetMode="External"/><Relationship Id="rId5546" Type="http://schemas.openxmlformats.org/officeDocument/2006/relationships/hyperlink" Target="https://www.daloopa.com/src/777126" TargetMode="External"/><Relationship Id="rId6944" Type="http://schemas.openxmlformats.org/officeDocument/2006/relationships/hyperlink" Target="https://www.daloopa.com/src/28076096" TargetMode="External"/><Relationship Id="rId14089" Type="http://schemas.openxmlformats.org/officeDocument/2006/relationships/hyperlink" Target="https://www.daloopa.com/src/44071965" TargetMode="External"/><Relationship Id="rId16538" Type="http://schemas.openxmlformats.org/officeDocument/2006/relationships/hyperlink" Target="https://www.daloopa.com/src/56722924" TargetMode="External"/><Relationship Id="rId19011" Type="http://schemas.openxmlformats.org/officeDocument/2006/relationships/hyperlink" Target="https://www.daloopa.com/src/81127513" TargetMode="External"/><Relationship Id="rId3097" Type="http://schemas.openxmlformats.org/officeDocument/2006/relationships/hyperlink" Target="https://www.daloopa.com/src/46343213" TargetMode="External"/><Relationship Id="rId4148" Type="http://schemas.openxmlformats.org/officeDocument/2006/relationships/hyperlink" Target="https://marketplace.daloopa.com/text-fundamental?id=806185&amp;value=12.439&amp;id=806170&amp;value=12.792&amp;id=806155&amp;value=13.064&amp;id=806140&amp;value=13.959&amp;id=44801569&amp;value=52.254&amp;id=806125&amp;value=13.552&amp;id=806110&amp;value=13.352&amp;id=806095&amp;value=13.108&amp;id=806080&amp;value=12.412&amp;id=44801774&amp;value=52.424&amp;id=806065&amp;value=14.272&amp;id=806049&amp;value=18.081&amp;id=806035&amp;value=18.246&amp;id=806020&amp;value=18.05&amp;id=44801880&amp;value=68.649&amp;id=806005&amp;value=18.394&amp;id=805990&amp;value=18.988&amp;id=805975&amp;value=22.652&amp;id=805960&amp;value=18.5&amp;id=44802116&amp;value=78.534&amp;id=805945&amp;value=19.128&amp;id=805931&amp;value=19.32&amp;id=805917&amp;value=19.428&amp;id=805903&amp;value=18.686&amp;id=44802199&amp;value=76.562&amp;id=805889&amp;value=17.146&amp;id=805875&amp;value=17.149&amp;id=805861&amp;value=23.874&amp;id=805847&amp;value=32.932&amp;id=44802428&amp;value=91.101&amp;id=805833&amp;value=46.566&amp;id=805819&amp;value=43.026&amp;id=1501410&amp;value=42.954&amp;id=2750768&amp;value=42.698&amp;id=44802521&amp;value=175.244&amp;id=3606680&amp;value=42&amp;id=6028876&amp;value=40&amp;id=9091861&amp;value=41&amp;id=12606366&amp;value=39&amp;id=44802604&amp;value=162&amp;id=19045447&amp;value=45&amp;id=28076125&amp;value=44&amp;id=35361553&amp;value=43&amp;id=41990770&amp;value=40&amp;id=41990780&amp;value=172&amp;id=50787161&amp;value=42&amp;id=56765675&amp;value=42&amp;id=61315120&amp;value=43&amp;" TargetMode="External"/><Relationship Id="rId8769" Type="http://schemas.openxmlformats.org/officeDocument/2006/relationships/hyperlink" Target="https://www.daloopa.com/src/46190561" TargetMode="External"/><Relationship Id="rId10699" Type="http://schemas.openxmlformats.org/officeDocument/2006/relationships/hyperlink" Target="https://www.daloopa.com/src/760350" TargetMode="External"/><Relationship Id="rId11000" Type="http://schemas.openxmlformats.org/officeDocument/2006/relationships/hyperlink" Target="https://www.daloopa.com/document/23143637" TargetMode="External"/><Relationship Id="rId14570" Type="http://schemas.openxmlformats.org/officeDocument/2006/relationships/hyperlink" Target="https://www.daloopa.com/src/44092173" TargetMode="External"/><Relationship Id="rId15621" Type="http://schemas.openxmlformats.org/officeDocument/2006/relationships/hyperlink" Target="https://www.daloopa.com/src/56735826" TargetMode="External"/><Relationship Id="rId1809" Type="http://schemas.openxmlformats.org/officeDocument/2006/relationships/hyperlink" Target="https://www.daloopa.com/src/44616258" TargetMode="External"/><Relationship Id="rId13172" Type="http://schemas.openxmlformats.org/officeDocument/2006/relationships/hyperlink" Target="https://www.daloopa.com/src/18210501" TargetMode="External"/><Relationship Id="rId14223" Type="http://schemas.openxmlformats.org/officeDocument/2006/relationships/hyperlink" Target="https://www.daloopa.com/src/44093049" TargetMode="External"/><Relationship Id="rId17793" Type="http://schemas.openxmlformats.org/officeDocument/2006/relationships/hyperlink" Target="https://www.daloopa.com/src/84566923" TargetMode="External"/><Relationship Id="rId18844" Type="http://schemas.openxmlformats.org/officeDocument/2006/relationships/hyperlink" Target="https://www.daloopa.com/src/75779556" TargetMode="External"/><Relationship Id="rId2180" Type="http://schemas.openxmlformats.org/officeDocument/2006/relationships/hyperlink" Target="https://marketplace.daloopa.com/text-fundamental?id=779518&amp;value=27.8&amp;id=779499&amp;value=27.8&amp;id=779458&amp;value=30&amp;id=44615428&amp;value=29.60000000000001&amp;id=779448&amp;value=115.2&amp;id=779466&amp;value=29.4&amp;id=779485&amp;value=28.4&amp;id=1501291&amp;value=27.3&amp;id=44615429&amp;value=30.400000000000006&amp;id=2734025&amp;value=115.5&amp;id=4298253&amp;value=28&amp;id=7450065&amp;value=32&amp;id=10681162&amp;value=31&amp;" TargetMode="External"/><Relationship Id="rId3231" Type="http://schemas.openxmlformats.org/officeDocument/2006/relationships/hyperlink" Target="https://www.daloopa.com/src/805366" TargetMode="External"/><Relationship Id="rId7852" Type="http://schemas.openxmlformats.org/officeDocument/2006/relationships/hyperlink" Target="https://www.daloopa.com/src/756927" TargetMode="External"/><Relationship Id="rId8903" Type="http://schemas.openxmlformats.org/officeDocument/2006/relationships/hyperlink" Target="https://www.daloopa.com/src/44809593" TargetMode="External"/><Relationship Id="rId16395" Type="http://schemas.openxmlformats.org/officeDocument/2006/relationships/hyperlink" Target="https://www.daloopa.com/src/56736615" TargetMode="External"/><Relationship Id="rId17446" Type="http://schemas.openxmlformats.org/officeDocument/2006/relationships/hyperlink" Target="https://www.daloopa.com/src/69114205" TargetMode="External"/><Relationship Id="rId20041" Type="http://schemas.openxmlformats.org/officeDocument/2006/relationships/hyperlink" Target="https://www.daloopa.com/src/99100839" TargetMode="External"/><Relationship Id="rId152" Type="http://schemas.openxmlformats.org/officeDocument/2006/relationships/hyperlink" Target="https://www.daloopa.com/src/2750847" TargetMode="External"/><Relationship Id="rId6454" Type="http://schemas.openxmlformats.org/officeDocument/2006/relationships/hyperlink" Target="https://www.daloopa.com/src/756192" TargetMode="External"/><Relationship Id="rId7505" Type="http://schemas.openxmlformats.org/officeDocument/2006/relationships/hyperlink" Target="https://www.daloopa.com/src/769242" TargetMode="External"/><Relationship Id="rId10833" Type="http://schemas.openxmlformats.org/officeDocument/2006/relationships/hyperlink" Target="https://www.daloopa.com/src/770916" TargetMode="External"/><Relationship Id="rId16048" Type="http://schemas.openxmlformats.org/officeDocument/2006/relationships/hyperlink" Target="https://www.daloopa.com/src/56736485" TargetMode="External"/><Relationship Id="rId5056" Type="http://schemas.openxmlformats.org/officeDocument/2006/relationships/hyperlink" Target="https://www.daloopa.com/src/18187430" TargetMode="External"/><Relationship Id="rId6107" Type="http://schemas.openxmlformats.org/officeDocument/2006/relationships/hyperlink" Target="https://www.daloopa.com/src/3606346" TargetMode="External"/><Relationship Id="rId9677" Type="http://schemas.openxmlformats.org/officeDocument/2006/relationships/hyperlink" Target="https://www.daloopa.com/src/44813498" TargetMode="External"/><Relationship Id="rId8279" Type="http://schemas.openxmlformats.org/officeDocument/2006/relationships/hyperlink" Target="https://www.daloopa.com/src/44811046" TargetMode="External"/><Relationship Id="rId12658" Type="http://schemas.openxmlformats.org/officeDocument/2006/relationships/hyperlink" Target="https://marketplace.daloopa.com/text-fundamental?id=8732282&amp;value=0.02&amp;id=8732277&amp;value=0.01&amp;id=8732286&amp;value=-0.01&amp;id=8732261&amp;value=0.02&amp;id=8732289&amp;value=0.01&amp;id=8732258&amp;value=-0.01&amp;id=8732254&amp;value=-0.01&amp;id=8732250&amp;value=-0.01&amp;id=8732295&amp;value=0.01&amp;id=8732245&amp;value=0.03&amp;id=8732240&amp;value=0.02&amp;id=8732236&amp;value=0.01&amp;id=8732301&amp;value=0.01&amp;id=8732231&amp;value=0.02&amp;id=8732226&amp;value=0.04&amp;id=8732220&amp;value=0.03&amp;id=8732307&amp;value=0.02&amp;id=8732329&amp;value=0.03&amp;id=8732214&amp;value=0.04&amp;id=8732208&amp;value=0.04&amp;id=8732312&amp;value=0.04&amp;id=8732203&amp;value=0.05&amp;id=8732196&amp;value=0.03&amp;id=8732189&amp;value=0.02&amp;id=8732319&amp;value=0.02&amp;id=8732182&amp;value=0.02&amp;id=10681283&amp;value=-0.02&amp;id=28828631&amp;value=-0.02&amp;id=35961635&amp;value=0.02&amp;id=57345761&amp;value=0.02&amp;id=62020195&amp;value=0.02&amp;" TargetMode="External"/><Relationship Id="rId13709" Type="http://schemas.openxmlformats.org/officeDocument/2006/relationships/hyperlink" Target="https://www.daloopa.com/src/44066722" TargetMode="External"/><Relationship Id="rId20925" Type="http://schemas.openxmlformats.org/officeDocument/2006/relationships/hyperlink" Target="https://www.daloopa.com/src/110482222" TargetMode="External"/><Relationship Id="rId1666" Type="http://schemas.openxmlformats.org/officeDocument/2006/relationships/hyperlink" Target="https://www.daloopa.com/src/805472" TargetMode="External"/><Relationship Id="rId2717" Type="http://schemas.openxmlformats.org/officeDocument/2006/relationships/hyperlink" Target="https://www.daloopa.com/src/51587218" TargetMode="External"/><Relationship Id="rId14080" Type="http://schemas.openxmlformats.org/officeDocument/2006/relationships/hyperlink" Target="https://www.daloopa.com/src/44618676" TargetMode="External"/><Relationship Id="rId15131" Type="http://schemas.openxmlformats.org/officeDocument/2006/relationships/hyperlink" Target="https://www.daloopa.com/src/56720373" TargetMode="External"/><Relationship Id="rId19752" Type="http://schemas.openxmlformats.org/officeDocument/2006/relationships/hyperlink" Target="https://www.daloopa.com/src/91528052" TargetMode="External"/><Relationship Id="rId1319" Type="http://schemas.openxmlformats.org/officeDocument/2006/relationships/hyperlink" Target="https://www.daloopa.com/src/997324" TargetMode="External"/><Relationship Id="rId4889" Type="http://schemas.openxmlformats.org/officeDocument/2006/relationships/hyperlink" Target="https://www.daloopa.com/src/18180675" TargetMode="External"/><Relationship Id="rId8760" Type="http://schemas.openxmlformats.org/officeDocument/2006/relationships/hyperlink" Target="https://www.daloopa.com/src/44812525" TargetMode="External"/><Relationship Id="rId9811" Type="http://schemas.openxmlformats.org/officeDocument/2006/relationships/hyperlink" Target="https://www.daloopa.com/src/44813005" TargetMode="External"/><Relationship Id="rId10690" Type="http://schemas.openxmlformats.org/officeDocument/2006/relationships/hyperlink" Target="https://www.daloopa.com/src/770906" TargetMode="External"/><Relationship Id="rId11741" Type="http://schemas.openxmlformats.org/officeDocument/2006/relationships/hyperlink" Target="https://www.daloopa.com/src/35961605" TargetMode="External"/><Relationship Id="rId18354" Type="http://schemas.openxmlformats.org/officeDocument/2006/relationships/hyperlink" Target="https://www.daloopa.com/src/70534769" TargetMode="External"/><Relationship Id="rId19405" Type="http://schemas.openxmlformats.org/officeDocument/2006/relationships/hyperlink" Target="https://www.daloopa.com/src/84566007" TargetMode="External"/><Relationship Id="rId25" Type="http://schemas.openxmlformats.org/officeDocument/2006/relationships/hyperlink" Target="https://www.daloopa.com/document/510658" TargetMode="External"/><Relationship Id="rId1800" Type="http://schemas.openxmlformats.org/officeDocument/2006/relationships/hyperlink" Target="https://marketplace.daloopa.com/text-fundamental?id=44126227&amp;value=267.7&amp;id=44126186&amp;value=285.4&amp;id=44126157&amp;value=311.7&amp;id=44616257&amp;value=364.0&amp;id=44115598&amp;value=1228.8&amp;id=44126131&amp;value=314.4&amp;id=44126109&amp;value=330.3&amp;id=44126076&amp;value=336.6&amp;id=44616258&amp;value=373.9&amp;id=44115509&amp;value=1355.2&amp;id=44126008&amp;value=357.2&amp;id=44125966&amp;value=366.5&amp;id=44125949&amp;value=402.5&amp;id=44616259&amp;value=382.70000000000005&amp;id=44115179&amp;value=1508.9&amp;id=44125942&amp;value=406.2&amp;id=44125811&amp;value=412.2&amp;id=44125669&amp;value=429.6&amp;id=44616260&amp;value=488.5999999999999&amp;id=44115155&amp;value=1736.6&amp;id=44125652&amp;value=501.1&amp;id=44125637&amp;value=516.7&amp;id=44125600&amp;value=529.5&amp;id=44616261&amp;value=572.6999999999998&amp;id=44115106&amp;value=2120&amp;" TargetMode="External"/><Relationship Id="rId7362" Type="http://schemas.openxmlformats.org/officeDocument/2006/relationships/hyperlink" Target="https://www.daloopa.com/src/35361421" TargetMode="External"/><Relationship Id="rId8413" Type="http://schemas.openxmlformats.org/officeDocument/2006/relationships/hyperlink" Target="https://www.daloopa.com/src/44808888" TargetMode="External"/><Relationship Id="rId10343" Type="http://schemas.openxmlformats.org/officeDocument/2006/relationships/hyperlink" Target="https://www.daloopa.com/src/770796" TargetMode="External"/><Relationship Id="rId18007" Type="http://schemas.openxmlformats.org/officeDocument/2006/relationships/hyperlink" Target="https://www.daloopa.com/src/112172667" TargetMode="External"/><Relationship Id="rId3972" Type="http://schemas.openxmlformats.org/officeDocument/2006/relationships/hyperlink" Target="https://www.daloopa.com/src/805857" TargetMode="External"/><Relationship Id="rId7015" Type="http://schemas.openxmlformats.org/officeDocument/2006/relationships/hyperlink" Target="https://www.daloopa.com/src/28076099" TargetMode="External"/><Relationship Id="rId14964" Type="http://schemas.openxmlformats.org/officeDocument/2006/relationships/hyperlink" Target="https://www.daloopa.com/src/44093229" TargetMode="External"/><Relationship Id="rId893" Type="http://schemas.openxmlformats.org/officeDocument/2006/relationships/hyperlink" Target="https://www.daloopa.com/src/56765759" TargetMode="External"/><Relationship Id="rId2574" Type="http://schemas.openxmlformats.org/officeDocument/2006/relationships/hyperlink" Target="https://www.daloopa.com/src/775591" TargetMode="External"/><Relationship Id="rId3625" Type="http://schemas.openxmlformats.org/officeDocument/2006/relationships/hyperlink" Target="https://www.daloopa.com/src/6028851" TargetMode="External"/><Relationship Id="rId9187" Type="http://schemas.openxmlformats.org/officeDocument/2006/relationships/hyperlink" Target="https://www.daloopa.com/src/46190643" TargetMode="External"/><Relationship Id="rId12168" Type="http://schemas.openxmlformats.org/officeDocument/2006/relationships/hyperlink" Target="https://www.daloopa.com/src/8731737" TargetMode="External"/><Relationship Id="rId13219" Type="http://schemas.openxmlformats.org/officeDocument/2006/relationships/hyperlink" Target="https://www.daloopa.com/src/18208105" TargetMode="External"/><Relationship Id="rId13566" Type="http://schemas.openxmlformats.org/officeDocument/2006/relationships/hyperlink" Target="https://www.daloopa.com/src/44057670" TargetMode="External"/><Relationship Id="rId14617" Type="http://schemas.openxmlformats.org/officeDocument/2006/relationships/hyperlink" Target="https://www.daloopa.com/src/44096354" TargetMode="External"/><Relationship Id="rId20435" Type="http://schemas.openxmlformats.org/officeDocument/2006/relationships/hyperlink" Target="https://www.daloopa.com/src/105190743" TargetMode="External"/><Relationship Id="rId20782" Type="http://schemas.openxmlformats.org/officeDocument/2006/relationships/hyperlink" Target="https://www.daloopa.com/src/110480875" TargetMode="External"/><Relationship Id="rId546" Type="http://schemas.openxmlformats.org/officeDocument/2006/relationships/hyperlink" Target="https://www.daloopa.com/src/35361579" TargetMode="External"/><Relationship Id="rId1176" Type="http://schemas.openxmlformats.org/officeDocument/2006/relationships/hyperlink" Target="https://www.daloopa.com/src/44615367" TargetMode="External"/><Relationship Id="rId2227" Type="http://schemas.openxmlformats.org/officeDocument/2006/relationships/hyperlink" Target="https://www.daloopa.com/src/10681165" TargetMode="External"/><Relationship Id="rId16789" Type="http://schemas.openxmlformats.org/officeDocument/2006/relationships/hyperlink" Target="https://www.daloopa.com/src/56736669" TargetMode="External"/><Relationship Id="rId4399" Type="http://schemas.openxmlformats.org/officeDocument/2006/relationships/hyperlink" Target="https://www.daloopa.com/src/2750773" TargetMode="External"/><Relationship Id="rId5797" Type="http://schemas.openxmlformats.org/officeDocument/2006/relationships/hyperlink" Target="https://www.daloopa.com/src/777449" TargetMode="External"/><Relationship Id="rId6848" Type="http://schemas.openxmlformats.org/officeDocument/2006/relationships/hyperlink" Target="https://www.daloopa.com/src/28076093" TargetMode="External"/><Relationship Id="rId8270" Type="http://schemas.openxmlformats.org/officeDocument/2006/relationships/hyperlink" Target="https://www.daloopa.com/src/44810027" TargetMode="External"/><Relationship Id="rId13700" Type="http://schemas.openxmlformats.org/officeDocument/2006/relationships/hyperlink" Target="https://www.daloopa.com/src/62020216" TargetMode="External"/><Relationship Id="rId19262" Type="http://schemas.openxmlformats.org/officeDocument/2006/relationships/hyperlink" Target="https://www.daloopa.com/src/84566031" TargetMode="External"/><Relationship Id="rId9321" Type="http://schemas.openxmlformats.org/officeDocument/2006/relationships/hyperlink" Target="https://www.daloopa.com/src/44813391" TargetMode="External"/><Relationship Id="rId11251" Type="http://schemas.openxmlformats.org/officeDocument/2006/relationships/hyperlink" Target="https://www.daloopa.com/src/978739" TargetMode="External"/><Relationship Id="rId12302" Type="http://schemas.openxmlformats.org/officeDocument/2006/relationships/hyperlink" Target="https://marketplace.daloopa.com/text-fundamental?id=8731814&amp;value=-0.03&amp;id=8731807&amp;value=-0.02&amp;id=8731800&amp;value=-0.01&amp;id=8731819&amp;value=-0.01&amp;id=8731793&amp;value=-0.05&amp;id=8731789&amp;value=-0.05&amp;id=8731784&amp;value=-0.05&amp;id=8731825&amp;value=-0.05&amp;id=8731731&amp;value=0.04&amp;id=8731724&amp;value=0.05&amp;id=8731717&amp;value=0.02&amp;id=8731832&amp;value=0.04&amp;id=8731705&amp;value=0.02&amp;id=8731698&amp;value=0.02&amp;id=8731839&amp;value=0.02&amp;id=8731511&amp;value=0.02&amp;id=8731690&amp;value=-0.01&amp;id=8731777&amp;value=-0.01&amp;id=8731848&amp;value=0.01&amp;id=8731489&amp;value=-0.02&amp;id=8731769&amp;value=0.01&amp;id=8731763&amp;value=0.03&amp;id=8731857&amp;value=0.02&amp;id=8731453&amp;value=0.07&amp;id=8731755&amp;value=0.04&amp;id=8731746&amp;value=0.02&amp;id=8731865&amp;value=0.04&amp;id=8731476&amp;value=-0.03&amp;id=8731738&amp;value=-0.01&amp;id=10681276&amp;value=-0.01&amp;id=13317088&amp;value=-0.01&amp;id=28828623&amp;value=0.01&amp;id=51587380&amp;value=0.02&amp;" TargetMode="External"/><Relationship Id="rId15872" Type="http://schemas.openxmlformats.org/officeDocument/2006/relationships/hyperlink" Target="https://www.daloopa.com/src/56735854" TargetMode="External"/><Relationship Id="rId16923" Type="http://schemas.openxmlformats.org/officeDocument/2006/relationships/hyperlink" Target="https://www.daloopa.com/src/65368564" TargetMode="External"/><Relationship Id="rId1310" Type="http://schemas.openxmlformats.org/officeDocument/2006/relationships/hyperlink" Target="https://www.daloopa.com/src/61315162" TargetMode="External"/><Relationship Id="rId4880" Type="http://schemas.openxmlformats.org/officeDocument/2006/relationships/hyperlink" Target="https://www.daloopa.com/src/18186449" TargetMode="External"/><Relationship Id="rId5931" Type="http://schemas.openxmlformats.org/officeDocument/2006/relationships/hyperlink" Target="https://www.daloopa.com/src/44618316" TargetMode="External"/><Relationship Id="rId14474" Type="http://schemas.openxmlformats.org/officeDocument/2006/relationships/hyperlink" Target="https://www.daloopa.com/src/44095425" TargetMode="External"/><Relationship Id="rId15525" Type="http://schemas.openxmlformats.org/officeDocument/2006/relationships/hyperlink" Target="https://marketplace.daloopa.com/text-fundamental?id=56735897&amp;value=0.56&amp;id=56735878&amp;value=0.56&amp;id=56735859&amp;value=0.57&amp;id=56735840&amp;value=0.57&amp;id=56735823&amp;value=0.57&amp;id=56735804&amp;value=0.58&amp;id=56735785&amp;value=0.58&amp;id=56735766&amp;value=0.58&amp;id=56735747&amp;value=0.59&amp;id=56735730&amp;value=0.58&amp;id=56722375&amp;value=0.58&amp;id=56722356&amp;value=0.58&amp;id=56722337&amp;value=0.58&amp;id=56722193&amp;value=0.58&amp;id=56722176&amp;value=0.58&amp;id=56722097&amp;value=0.57&amp;id=56722078&amp;value=0.57&amp;id=56722059&amp;value=0.57&amp;id=56722040&amp;value=0.57&amp;id=56722023&amp;value=0.57&amp;id=56722004&amp;value=0.57&amp;id=56765523&amp;value=0.58&amp;id=61315467&amp;value=0.59&amp;" TargetMode="External"/><Relationship Id="rId3482" Type="http://schemas.openxmlformats.org/officeDocument/2006/relationships/hyperlink" Target="https://www.daloopa.com/src/18198543" TargetMode="External"/><Relationship Id="rId4533" Type="http://schemas.openxmlformats.org/officeDocument/2006/relationships/hyperlink" Target="https://www.daloopa.com/src/805967" TargetMode="External"/><Relationship Id="rId13076" Type="http://schemas.openxmlformats.org/officeDocument/2006/relationships/hyperlink" Target="https://www.daloopa.com/src/18200362" TargetMode="External"/><Relationship Id="rId14127" Type="http://schemas.openxmlformats.org/officeDocument/2006/relationships/hyperlink" Target="https://marketplace.daloopa.com/text-fundamental?id=44072061&amp;value=-1.077&amp;id=44072031&amp;value=-0.097&amp;id=44072014&amp;value=-0.354&amp;id=44071969&amp;value=-0.985&amp;id=44071877&amp;value=-0.725&amp;id=44071775&amp;value=-11.305&amp;id=44071662&amp;value=-0.295&amp;" TargetMode="External"/><Relationship Id="rId17697" Type="http://schemas.openxmlformats.org/officeDocument/2006/relationships/hyperlink" Target="https://www.daloopa.com/src/86300701" TargetMode="External"/><Relationship Id="rId20292" Type="http://schemas.openxmlformats.org/officeDocument/2006/relationships/hyperlink" Target="https://www.daloopa.com/src/99978680" TargetMode="External"/><Relationship Id="rId2084" Type="http://schemas.openxmlformats.org/officeDocument/2006/relationships/hyperlink" Target="https://www.daloopa.com/src/779557" TargetMode="External"/><Relationship Id="rId3135" Type="http://schemas.openxmlformats.org/officeDocument/2006/relationships/hyperlink" Target="https://www.daloopa.com/src/47277144" TargetMode="External"/><Relationship Id="rId7756" Type="http://schemas.openxmlformats.org/officeDocument/2006/relationships/hyperlink" Target="https://www.daloopa.com/src/757793" TargetMode="External"/><Relationship Id="rId16299" Type="http://schemas.openxmlformats.org/officeDocument/2006/relationships/hyperlink" Target="https://www.daloopa.com/src/56736456" TargetMode="External"/><Relationship Id="rId18748" Type="http://schemas.openxmlformats.org/officeDocument/2006/relationships/hyperlink" Target="https://www.daloopa.com/src/76429429" TargetMode="External"/><Relationship Id="rId6358" Type="http://schemas.openxmlformats.org/officeDocument/2006/relationships/hyperlink" Target="https://www.daloopa.com/src/797654" TargetMode="External"/><Relationship Id="rId7409" Type="http://schemas.openxmlformats.org/officeDocument/2006/relationships/hyperlink" Target="https://www.daloopa.com/src/12599255" TargetMode="External"/><Relationship Id="rId8807" Type="http://schemas.openxmlformats.org/officeDocument/2006/relationships/hyperlink" Target="https://www.daloopa.com/src/44813435" TargetMode="External"/><Relationship Id="rId10737" Type="http://schemas.openxmlformats.org/officeDocument/2006/relationships/hyperlink" Target="https://marketplace.daloopa.com/text-fundamental?id=770907&amp;value=0.01&amp;id=44995455&amp;value=0.01&amp;id=758340&amp;value=0.01&amp;id=757841&amp;value=-0.01&amp;id=44999316&amp;value=-0.02&amp;id=756465&amp;value=0.01&amp;id=44999425&amp;value=-0.01&amp;id=780004&amp;value=-0.09&amp;id=1501241&amp;value=-0.01&amp;id=2750622&amp;value=-0.01&amp;id=44999790&amp;value=-0.1&amp;id=3606423&amp;value=0.01&amp;id=9091554&amp;value=-0.02&amp;id=12599900&amp;value=-0.01&amp;id=45000118&amp;value=-0.03&amp;id=19045378&amp;value=-0.01&amp;id=28076063&amp;value=-0.02&amp;id=35361473&amp;value=-0.01&amp;id=41990545&amp;value=0.01&amp;id=41990578&amp;value=-0.03&amp;id=50786872&amp;value=0.02&amp;id=56765459&amp;value=0.02&amp;id=61314972&amp;value=0.01&amp;" TargetMode="External"/><Relationship Id="rId13210" Type="http://schemas.openxmlformats.org/officeDocument/2006/relationships/hyperlink" Target="https://www.daloopa.com/src/18206328" TargetMode="External"/><Relationship Id="rId16780" Type="http://schemas.openxmlformats.org/officeDocument/2006/relationships/hyperlink" Target="https://www.daloopa.com/src/61315637" TargetMode="External"/><Relationship Id="rId17831" Type="http://schemas.openxmlformats.org/officeDocument/2006/relationships/hyperlink" Target="https://www.daloopa.com/src/84566293" TargetMode="External"/><Relationship Id="rId2968" Type="http://schemas.openxmlformats.org/officeDocument/2006/relationships/hyperlink" Target="https://www.daloopa.com/src/771621" TargetMode="External"/><Relationship Id="rId15382" Type="http://schemas.openxmlformats.org/officeDocument/2006/relationships/hyperlink" Target="https://www.daloopa.com/src/56720682" TargetMode="External"/><Relationship Id="rId16433" Type="http://schemas.openxmlformats.org/officeDocument/2006/relationships/hyperlink" Target="https://www.daloopa.com/src/56722504" TargetMode="External"/><Relationship Id="rId20829" Type="http://schemas.openxmlformats.org/officeDocument/2006/relationships/hyperlink" Target="https://www.daloopa.com/src/112172856" TargetMode="External"/><Relationship Id="rId4390" Type="http://schemas.openxmlformats.org/officeDocument/2006/relationships/hyperlink" Target="https://www.daloopa.com/src/805922" TargetMode="External"/><Relationship Id="rId5441" Type="http://schemas.openxmlformats.org/officeDocument/2006/relationships/hyperlink" Target="https://www.daloopa.com/src/777057" TargetMode="External"/><Relationship Id="rId15035" Type="http://schemas.openxmlformats.org/officeDocument/2006/relationships/hyperlink" Target="https://www.daloopa.com/src/44095396" TargetMode="External"/><Relationship Id="rId19656" Type="http://schemas.openxmlformats.org/officeDocument/2006/relationships/hyperlink" Target="https://www.daloopa.com/src/92469285" TargetMode="External"/><Relationship Id="rId4043" Type="http://schemas.openxmlformats.org/officeDocument/2006/relationships/hyperlink" Target="https://www.daloopa.com/src/44802190" TargetMode="External"/><Relationship Id="rId8664" Type="http://schemas.openxmlformats.org/officeDocument/2006/relationships/hyperlink" Target="https://www.daloopa.com/src/44812732" TargetMode="External"/><Relationship Id="rId9715" Type="http://schemas.openxmlformats.org/officeDocument/2006/relationships/hyperlink" Target="https://www.daloopa.com/src/44813224" TargetMode="External"/><Relationship Id="rId10594" Type="http://schemas.openxmlformats.org/officeDocument/2006/relationships/hyperlink" Target="https://www.daloopa.com/src/758679" TargetMode="External"/><Relationship Id="rId11992" Type="http://schemas.openxmlformats.org/officeDocument/2006/relationships/hyperlink" Target="https://www.daloopa.com/src/13316973" TargetMode="External"/><Relationship Id="rId18258" Type="http://schemas.openxmlformats.org/officeDocument/2006/relationships/hyperlink" Target="https://www.daloopa.com/src/110482441" TargetMode="External"/><Relationship Id="rId19309" Type="http://schemas.openxmlformats.org/officeDocument/2006/relationships/hyperlink" Target="https://www.daloopa.com/src/86312135" TargetMode="External"/><Relationship Id="rId1704" Type="http://schemas.openxmlformats.org/officeDocument/2006/relationships/hyperlink" Target="https://www.daloopa.com/src/805428" TargetMode="External"/><Relationship Id="rId7266" Type="http://schemas.openxmlformats.org/officeDocument/2006/relationships/hyperlink" Target="https://www.daloopa.com/src/61314878" TargetMode="External"/><Relationship Id="rId8317" Type="http://schemas.openxmlformats.org/officeDocument/2006/relationships/hyperlink" Target="https://www.daloopa.com/src/44809396" TargetMode="External"/><Relationship Id="rId10247" Type="http://schemas.openxmlformats.org/officeDocument/2006/relationships/hyperlink" Target="https://www.daloopa.com/src/769287" TargetMode="External"/><Relationship Id="rId11645" Type="http://schemas.openxmlformats.org/officeDocument/2006/relationships/hyperlink" Target="https://www.daloopa.com/src/1501346" TargetMode="External"/><Relationship Id="rId14868" Type="http://schemas.openxmlformats.org/officeDocument/2006/relationships/hyperlink" Target="https://www.daloopa.com/src/44091754" TargetMode="External"/><Relationship Id="rId15919" Type="http://schemas.openxmlformats.org/officeDocument/2006/relationships/hyperlink" Target="https://www.daloopa.com/src/56736711" TargetMode="External"/><Relationship Id="rId797" Type="http://schemas.openxmlformats.org/officeDocument/2006/relationships/hyperlink" Target="https://www.daloopa.com/src/56765588" TargetMode="External"/><Relationship Id="rId2478" Type="http://schemas.openxmlformats.org/officeDocument/2006/relationships/hyperlink" Target="https://www.daloopa.com/src/775280" TargetMode="External"/><Relationship Id="rId3876" Type="http://schemas.openxmlformats.org/officeDocument/2006/relationships/hyperlink" Target="https://www.daloopa.com/src/805777" TargetMode="External"/><Relationship Id="rId4927" Type="http://schemas.openxmlformats.org/officeDocument/2006/relationships/hyperlink" Target="https://www.daloopa.com/document/23181367" TargetMode="External"/><Relationship Id="rId16290" Type="http://schemas.openxmlformats.org/officeDocument/2006/relationships/hyperlink" Target="https://www.daloopa.com/src/56722565" TargetMode="External"/><Relationship Id="rId17341" Type="http://schemas.openxmlformats.org/officeDocument/2006/relationships/hyperlink" Target="https://www.daloopa.com/src/66399144" TargetMode="External"/><Relationship Id="rId20686" Type="http://schemas.openxmlformats.org/officeDocument/2006/relationships/hyperlink" Target="https://www.daloopa.com/src/112173330" TargetMode="External"/><Relationship Id="rId3529" Type="http://schemas.openxmlformats.org/officeDocument/2006/relationships/hyperlink" Target="https://www.daloopa.com/src/18202998" TargetMode="External"/><Relationship Id="rId6002" Type="http://schemas.openxmlformats.org/officeDocument/2006/relationships/hyperlink" Target="https://www.daloopa.com/src/769175" TargetMode="External"/><Relationship Id="rId7400" Type="http://schemas.openxmlformats.org/officeDocument/2006/relationships/hyperlink" Target="https://www.daloopa.com/src/756544" TargetMode="External"/><Relationship Id="rId13951" Type="http://schemas.openxmlformats.org/officeDocument/2006/relationships/hyperlink" Target="https://www.daloopa.com/src/44064786" TargetMode="External"/><Relationship Id="rId20339" Type="http://schemas.openxmlformats.org/officeDocument/2006/relationships/hyperlink" Target="https://www.daloopa.com/src/105190579" TargetMode="External"/><Relationship Id="rId9572" Type="http://schemas.openxmlformats.org/officeDocument/2006/relationships/hyperlink" Target="https://marketplace.daloopa.com/text-fundamental?id=44808720&amp;value=-0.357&amp;id=44808845&amp;value=0.0&amp;id=44809140&amp;value=0.0&amp;id=44812818&amp;value=0.0&amp;id=46190710&amp;value=-0.357&amp;id=44809921&amp;value=-7.718&amp;id=44810149&amp;value=-0.15300000000000047&amp;id=44810244&amp;value=-0.956999999999999&amp;id=44812979&amp;value=0.0&amp;id=46190711&amp;value=-8.828&amp;" TargetMode="External"/><Relationship Id="rId12553" Type="http://schemas.openxmlformats.org/officeDocument/2006/relationships/hyperlink" Target="https://marketplace.daloopa.com/text-fundamental?id=8732266&amp;value=0.04&amp;id=8732256&amp;value=-0.05&amp;id=8732252&amp;value=-0.03&amp;id=8732247&amp;value=-0.03&amp;id=8732292&amp;value=-0.02&amp;" TargetMode="External"/><Relationship Id="rId13604" Type="http://schemas.openxmlformats.org/officeDocument/2006/relationships/hyperlink" Target="https://www.daloopa.com/src/44059232" TargetMode="External"/><Relationship Id="rId19166" Type="http://schemas.openxmlformats.org/officeDocument/2006/relationships/hyperlink" Target="https://www.daloopa.com/src/81130097" TargetMode="External"/><Relationship Id="rId20820" Type="http://schemas.openxmlformats.org/officeDocument/2006/relationships/hyperlink" Target="https://www.daloopa.com/src/112172848" TargetMode="External"/><Relationship Id="rId931" Type="http://schemas.openxmlformats.org/officeDocument/2006/relationships/hyperlink" Target="https://www.daloopa.com/src/13302613" TargetMode="External"/><Relationship Id="rId1561" Type="http://schemas.openxmlformats.org/officeDocument/2006/relationships/hyperlink" Target="https://www.daloopa.com/src/805414" TargetMode="External"/><Relationship Id="rId2612" Type="http://schemas.openxmlformats.org/officeDocument/2006/relationships/hyperlink" Target="https://www.daloopa.com/src/775526" TargetMode="External"/><Relationship Id="rId8174" Type="http://schemas.openxmlformats.org/officeDocument/2006/relationships/hyperlink" Target="https://www.daloopa.com/src/44615956" TargetMode="External"/><Relationship Id="rId9225" Type="http://schemas.openxmlformats.org/officeDocument/2006/relationships/hyperlink" Target="https://www.daloopa.com/src/44813597" TargetMode="External"/><Relationship Id="rId11155" Type="http://schemas.openxmlformats.org/officeDocument/2006/relationships/hyperlink" Target="https://www.daloopa.com/document/23143637" TargetMode="External"/><Relationship Id="rId12206" Type="http://schemas.openxmlformats.org/officeDocument/2006/relationships/hyperlink" Target="https://www.daloopa.com/src/13317086" TargetMode="External"/><Relationship Id="rId15776" Type="http://schemas.openxmlformats.org/officeDocument/2006/relationships/hyperlink" Target="https://www.daloopa.com/document/23143762" TargetMode="External"/><Relationship Id="rId1214" Type="http://schemas.openxmlformats.org/officeDocument/2006/relationships/hyperlink" Target="https://www.daloopa.com/src/35961596" TargetMode="External"/><Relationship Id="rId4784" Type="http://schemas.openxmlformats.org/officeDocument/2006/relationships/hyperlink" Target="https://www.daloopa.com/src/799687" TargetMode="External"/><Relationship Id="rId5835" Type="http://schemas.openxmlformats.org/officeDocument/2006/relationships/hyperlink" Target="https://www.daloopa.com/src/777463" TargetMode="External"/><Relationship Id="rId14378" Type="http://schemas.openxmlformats.org/officeDocument/2006/relationships/hyperlink" Target="https://www.daloopa.com/src/44092911" TargetMode="External"/><Relationship Id="rId15429" Type="http://schemas.openxmlformats.org/officeDocument/2006/relationships/hyperlink" Target="https://www.daloopa.com/src/56735855" TargetMode="External"/><Relationship Id="rId16827" Type="http://schemas.openxmlformats.org/officeDocument/2006/relationships/hyperlink" Target="https://www.daloopa.com/src/56722647" TargetMode="External"/><Relationship Id="rId19300" Type="http://schemas.openxmlformats.org/officeDocument/2006/relationships/hyperlink" Target="https://www.daloopa.com/src/84566364" TargetMode="External"/><Relationship Id="rId3386" Type="http://schemas.openxmlformats.org/officeDocument/2006/relationships/hyperlink" Target="https://www.daloopa.com/src/979869" TargetMode="External"/><Relationship Id="rId4437" Type="http://schemas.openxmlformats.org/officeDocument/2006/relationships/hyperlink" Target="https://www.daloopa.com/src/805948" TargetMode="External"/><Relationship Id="rId18999" Type="http://schemas.openxmlformats.org/officeDocument/2006/relationships/hyperlink" Target="https://www.daloopa.com/src/80587594" TargetMode="External"/><Relationship Id="rId20196" Type="http://schemas.openxmlformats.org/officeDocument/2006/relationships/hyperlink" Target="https://www.daloopa.com/src/99978737" TargetMode="External"/><Relationship Id="rId3039" Type="http://schemas.openxmlformats.org/officeDocument/2006/relationships/hyperlink" Target="https://www.daloopa.com/src/47276323" TargetMode="External"/><Relationship Id="rId10988" Type="http://schemas.openxmlformats.org/officeDocument/2006/relationships/hyperlink" Target="https://www.daloopa.com/src/3606430" TargetMode="External"/><Relationship Id="rId15910" Type="http://schemas.openxmlformats.org/officeDocument/2006/relationships/hyperlink" Target="https://www.daloopa.com/src/56722484" TargetMode="External"/><Relationship Id="rId9082" Type="http://schemas.openxmlformats.org/officeDocument/2006/relationships/hyperlink" Target="https://www.daloopa.com/src/44813593" TargetMode="External"/><Relationship Id="rId13461" Type="http://schemas.openxmlformats.org/officeDocument/2006/relationships/hyperlink" Target="https://www.daloopa.com/document/23181367" TargetMode="External"/><Relationship Id="rId14512" Type="http://schemas.openxmlformats.org/officeDocument/2006/relationships/hyperlink" Target="https://www.daloopa.com/src/44094668" TargetMode="External"/><Relationship Id="rId3520" Type="http://schemas.openxmlformats.org/officeDocument/2006/relationships/hyperlink" Target="https://www.daloopa.com/src/18201549" TargetMode="External"/><Relationship Id="rId12063" Type="http://schemas.openxmlformats.org/officeDocument/2006/relationships/hyperlink" Target="https://www.daloopa.com/src/8731155" TargetMode="External"/><Relationship Id="rId13114" Type="http://schemas.openxmlformats.org/officeDocument/2006/relationships/hyperlink" Target="https://www.daloopa.com/src/18301243" TargetMode="External"/><Relationship Id="rId16684" Type="http://schemas.openxmlformats.org/officeDocument/2006/relationships/hyperlink" Target="https://www.daloopa.com/src/56765499" TargetMode="External"/><Relationship Id="rId17735" Type="http://schemas.openxmlformats.org/officeDocument/2006/relationships/hyperlink" Target="https://www.daloopa.com/src/86301411" TargetMode="External"/><Relationship Id="rId20330" Type="http://schemas.openxmlformats.org/officeDocument/2006/relationships/hyperlink" Target="https://www.daloopa.com/src/105190571" TargetMode="External"/><Relationship Id="rId441" Type="http://schemas.openxmlformats.org/officeDocument/2006/relationships/hyperlink" Target="https://www.daloopa.com/src/61315150" TargetMode="External"/><Relationship Id="rId1071" Type="http://schemas.openxmlformats.org/officeDocument/2006/relationships/hyperlink" Target="https://www.daloopa.com/src/41990717" TargetMode="External"/><Relationship Id="rId2122" Type="http://schemas.openxmlformats.org/officeDocument/2006/relationships/hyperlink" Target="https://www.daloopa.com/src/44615420" TargetMode="External"/><Relationship Id="rId5692" Type="http://schemas.openxmlformats.org/officeDocument/2006/relationships/hyperlink" Target="https://www.daloopa.com/src/779296" TargetMode="External"/><Relationship Id="rId6743" Type="http://schemas.openxmlformats.org/officeDocument/2006/relationships/hyperlink" Target="https://www.daloopa.com/src/797761" TargetMode="External"/><Relationship Id="rId15286" Type="http://schemas.openxmlformats.org/officeDocument/2006/relationships/hyperlink" Target="https://www.daloopa.com/src/56765545" TargetMode="External"/><Relationship Id="rId16337" Type="http://schemas.openxmlformats.org/officeDocument/2006/relationships/hyperlink" Target="https://www.daloopa.com/src/56736379" TargetMode="External"/><Relationship Id="rId4294" Type="http://schemas.openxmlformats.org/officeDocument/2006/relationships/hyperlink" Target="https://www.daloopa.com/src/805863" TargetMode="External"/><Relationship Id="rId5345" Type="http://schemas.openxmlformats.org/officeDocument/2006/relationships/hyperlink" Target="https://www.daloopa.com/src/8648874" TargetMode="External"/><Relationship Id="rId9966" Type="http://schemas.openxmlformats.org/officeDocument/2006/relationships/hyperlink" Target="https://www.daloopa.com/src/62020119" TargetMode="External"/><Relationship Id="rId8568" Type="http://schemas.openxmlformats.org/officeDocument/2006/relationships/hyperlink" Target="https://www.daloopa.com/src/44810288" TargetMode="External"/><Relationship Id="rId9619" Type="http://schemas.openxmlformats.org/officeDocument/2006/relationships/hyperlink" Target="https://www.daloopa.com/src/44813347" TargetMode="External"/><Relationship Id="rId11896" Type="http://schemas.openxmlformats.org/officeDocument/2006/relationships/hyperlink" Target="https://www.daloopa.com/src/8731120" TargetMode="External"/><Relationship Id="rId12947" Type="http://schemas.openxmlformats.org/officeDocument/2006/relationships/hyperlink" Target="https://www.daloopa.com/src/44109984" TargetMode="External"/><Relationship Id="rId1955" Type="http://schemas.openxmlformats.org/officeDocument/2006/relationships/hyperlink" Target="https://www.daloopa.com/src/44125071" TargetMode="External"/><Relationship Id="rId10498" Type="http://schemas.openxmlformats.org/officeDocument/2006/relationships/hyperlink" Target="https://www.daloopa.com/src/19045467" TargetMode="External"/><Relationship Id="rId11549" Type="http://schemas.openxmlformats.org/officeDocument/2006/relationships/hyperlink" Target="https://www.daloopa.com/document/8465102" TargetMode="External"/><Relationship Id="rId15420" Type="http://schemas.openxmlformats.org/officeDocument/2006/relationships/hyperlink" Target="https://marketplace.daloopa.com/text-fundamental?id=56720674&amp;value=12482&amp;id=56765549&amp;value=12946&amp;id=61315442&amp;value=13395&amp;" TargetMode="External"/><Relationship Id="rId18990" Type="http://schemas.openxmlformats.org/officeDocument/2006/relationships/hyperlink" Target="https://www.daloopa.com/src/80587592" TargetMode="External"/><Relationship Id="rId1608" Type="http://schemas.openxmlformats.org/officeDocument/2006/relationships/hyperlink" Target="https://www.daloopa.com/src/44617219" TargetMode="External"/><Relationship Id="rId3030" Type="http://schemas.openxmlformats.org/officeDocument/2006/relationships/hyperlink" Target="https://www.daloopa.com/src/778889" TargetMode="External"/><Relationship Id="rId14022" Type="http://schemas.openxmlformats.org/officeDocument/2006/relationships/hyperlink" Target="https://www.daloopa.com/src/44066142" TargetMode="External"/><Relationship Id="rId17592" Type="http://schemas.openxmlformats.org/officeDocument/2006/relationships/hyperlink" Target="https://www.daloopa.com/src/66399877" TargetMode="External"/><Relationship Id="rId18643" Type="http://schemas.openxmlformats.org/officeDocument/2006/relationships/hyperlink" Target="https://www.daloopa.com/src/75779537" TargetMode="External"/><Relationship Id="rId7651" Type="http://schemas.openxmlformats.org/officeDocument/2006/relationships/hyperlink" Target="https://www.daloopa.com/src/770355" TargetMode="External"/><Relationship Id="rId8702" Type="http://schemas.openxmlformats.org/officeDocument/2006/relationships/hyperlink" Target="https://www.daloopa.com/src/44811647" TargetMode="External"/><Relationship Id="rId10632" Type="http://schemas.openxmlformats.org/officeDocument/2006/relationships/hyperlink" Target="https://www.daloopa.com/document/23143637" TargetMode="External"/><Relationship Id="rId16194" Type="http://schemas.openxmlformats.org/officeDocument/2006/relationships/hyperlink" Target="https://www.daloopa.com/src/56736684" TargetMode="External"/><Relationship Id="rId17245" Type="http://schemas.openxmlformats.org/officeDocument/2006/relationships/hyperlink" Target="https://www.daloopa.com/src/66404654" TargetMode="External"/><Relationship Id="rId6253" Type="http://schemas.openxmlformats.org/officeDocument/2006/relationships/hyperlink" Target="https://www.daloopa.com/src/797529" TargetMode="External"/><Relationship Id="rId7304" Type="http://schemas.openxmlformats.org/officeDocument/2006/relationships/hyperlink" Target="https://www.daloopa.com/src/1501208" TargetMode="External"/><Relationship Id="rId2863" Type="http://schemas.openxmlformats.org/officeDocument/2006/relationships/hyperlink" Target="https://www.daloopa.com/src/775705" TargetMode="External"/><Relationship Id="rId3914" Type="http://schemas.openxmlformats.org/officeDocument/2006/relationships/hyperlink" Target="https://www.daloopa.com/src/805770" TargetMode="External"/><Relationship Id="rId9476" Type="http://schemas.openxmlformats.org/officeDocument/2006/relationships/hyperlink" Target="https://www.daloopa.com/src/51587576" TargetMode="External"/><Relationship Id="rId12457" Type="http://schemas.openxmlformats.org/officeDocument/2006/relationships/hyperlink" Target="https://www.daloopa.com/src/8732321" TargetMode="External"/><Relationship Id="rId13508" Type="http://schemas.openxmlformats.org/officeDocument/2006/relationships/hyperlink" Target="https://www.daloopa.com/src/44058725" TargetMode="External"/><Relationship Id="rId13855" Type="http://schemas.openxmlformats.org/officeDocument/2006/relationships/hyperlink" Target="https://www.daloopa.com/src/51587409" TargetMode="External"/><Relationship Id="rId14906" Type="http://schemas.openxmlformats.org/officeDocument/2006/relationships/hyperlink" Target="https://www.daloopa.com/src/44092080" TargetMode="External"/><Relationship Id="rId20724" Type="http://schemas.openxmlformats.org/officeDocument/2006/relationships/hyperlink" Target="https://www.daloopa.com/src/112172997" TargetMode="External"/><Relationship Id="rId835" Type="http://schemas.openxmlformats.org/officeDocument/2006/relationships/hyperlink" Target="https://marketplace.daloopa.com/text-fundamental?id=793505&amp;value=511&amp;" TargetMode="External"/><Relationship Id="rId1465" Type="http://schemas.openxmlformats.org/officeDocument/2006/relationships/hyperlink" Target="https://www.daloopa.com/document/12155095" TargetMode="External"/><Relationship Id="rId2516" Type="http://schemas.openxmlformats.org/officeDocument/2006/relationships/hyperlink" Target="https://www.daloopa.com/src/779027" TargetMode="External"/><Relationship Id="rId8078" Type="http://schemas.openxmlformats.org/officeDocument/2006/relationships/hyperlink" Target="https://www.daloopa.com/src/44615941" TargetMode="External"/><Relationship Id="rId9129" Type="http://schemas.openxmlformats.org/officeDocument/2006/relationships/hyperlink" Target="https://www.daloopa.com/src/44812574" TargetMode="External"/><Relationship Id="rId11059" Type="http://schemas.openxmlformats.org/officeDocument/2006/relationships/hyperlink" Target="https://www.daloopa.com/src/777880" TargetMode="External"/><Relationship Id="rId1118" Type="http://schemas.openxmlformats.org/officeDocument/2006/relationships/hyperlink" Target="https://www.daloopa.com/document/21907730" TargetMode="External"/><Relationship Id="rId4688" Type="http://schemas.openxmlformats.org/officeDocument/2006/relationships/hyperlink" Target="https://www.daloopa.com/src/799600" TargetMode="External"/><Relationship Id="rId19551" Type="http://schemas.openxmlformats.org/officeDocument/2006/relationships/hyperlink" Target="https://www.daloopa.com/src/84567010" TargetMode="External"/><Relationship Id="rId5739" Type="http://schemas.openxmlformats.org/officeDocument/2006/relationships/hyperlink" Target="https://marketplace.daloopa.com/text-fundamental?id=777645&amp;value=25.731&amp;id=777636&amp;value=23.21&amp;id=777614&amp;value=25.736&amp;id=44616117&amp;value=27.786999999999992&amp;id=779225&amp;value=102.464&amp;id=777595&amp;value=26.557&amp;id=777566&amp;value=25.91&amp;id=777553&amp;value=26.1&amp;id=44616118&amp;value=28.46199999999999&amp;id=779277&amp;value=107.029&amp;id=777543&amp;value=26.705&amp;id=777525&amp;value=25.292&amp;id=777510&amp;value=26.378&amp;id=44616119&amp;value=26.248999999999995&amp;id=779298&amp;value=104.624&amp;id=777493&amp;value=29.484&amp;id=777478&amp;value=25.408&amp;id=777465&amp;value=26.388&amp;id=44616120&amp;value=27.968999999999994&amp;id=779320&amp;value=109.249&amp;id=777448&amp;value=33.094&amp;id=777432&amp;value=42.539&amp;id=777417&amp;value=43.243&amp;id=44616121&amp;value=42.49000000000001&amp;id=779336&amp;value=161.366&amp;id=777401&amp;value=54.072&amp;id=777396&amp;value=63.608&amp;id=777379&amp;value=66.308&amp;id=44616122&amp;value=69.09&amp;id=779351&amp;value=253.078&amp;id=777350&amp;value=75.82&amp;id=777341&amp;value=86.123&amp;id=3613186&amp;value=83.348&amp;id=44616123&amp;value=93.19200000000001&amp;id=2734019&amp;value=338.483&amp;id=4298247&amp;value=101&amp;id=46244122&amp;value=107&amp;id=46243808&amp;value=111&amp;" TargetMode="External"/><Relationship Id="rId7161" Type="http://schemas.openxmlformats.org/officeDocument/2006/relationships/hyperlink" Target="https://www.daloopa.com/src/798223" TargetMode="External"/><Relationship Id="rId8212" Type="http://schemas.openxmlformats.org/officeDocument/2006/relationships/hyperlink" Target="https://www.daloopa.com/src/19045356" TargetMode="External"/><Relationship Id="rId9610" Type="http://schemas.openxmlformats.org/officeDocument/2006/relationships/hyperlink" Target="https://www.daloopa.com/src/44810681" TargetMode="External"/><Relationship Id="rId11540" Type="http://schemas.openxmlformats.org/officeDocument/2006/relationships/hyperlink" Target="https://www.daloopa.com/src/2734224" TargetMode="External"/><Relationship Id="rId18153" Type="http://schemas.openxmlformats.org/officeDocument/2006/relationships/hyperlink" Target="https://www.daloopa.com/src/110481008" TargetMode="External"/><Relationship Id="rId19204" Type="http://schemas.openxmlformats.org/officeDocument/2006/relationships/hyperlink" Target="https://www.daloopa.com/src/80587934" TargetMode="External"/><Relationship Id="rId10142" Type="http://schemas.openxmlformats.org/officeDocument/2006/relationships/hyperlink" Target="https://www.daloopa.com/src/760747" TargetMode="External"/><Relationship Id="rId14763" Type="http://schemas.openxmlformats.org/officeDocument/2006/relationships/hyperlink" Target="https://www.daloopa.com/src/44094893" TargetMode="External"/><Relationship Id="rId15814" Type="http://schemas.openxmlformats.org/officeDocument/2006/relationships/hyperlink" Target="https://www.daloopa.com/src/56722108" TargetMode="External"/><Relationship Id="rId3771" Type="http://schemas.openxmlformats.org/officeDocument/2006/relationships/hyperlink" Target="https://www.daloopa.com/src/805803" TargetMode="External"/><Relationship Id="rId4822" Type="http://schemas.openxmlformats.org/officeDocument/2006/relationships/hyperlink" Target="https://www.daloopa.com/src/799712" TargetMode="External"/><Relationship Id="rId13365" Type="http://schemas.openxmlformats.org/officeDocument/2006/relationships/hyperlink" Target="https://www.daloopa.com/src/44120615" TargetMode="External"/><Relationship Id="rId14416" Type="http://schemas.openxmlformats.org/officeDocument/2006/relationships/hyperlink" Target="https://www.daloopa.com/src/44095682" TargetMode="External"/><Relationship Id="rId17986" Type="http://schemas.openxmlformats.org/officeDocument/2006/relationships/hyperlink" Target="https://www.daloopa.com/src/84567309" TargetMode="External"/><Relationship Id="rId20581" Type="http://schemas.openxmlformats.org/officeDocument/2006/relationships/hyperlink" Target="https://www.daloopa.com/src/105191107" TargetMode="External"/><Relationship Id="rId692" Type="http://schemas.openxmlformats.org/officeDocument/2006/relationships/hyperlink" Target="https://www.daloopa.com/src/3606516" TargetMode="External"/><Relationship Id="rId2373" Type="http://schemas.openxmlformats.org/officeDocument/2006/relationships/hyperlink" Target="https://www.daloopa.com/src/1501246" TargetMode="External"/><Relationship Id="rId3424" Type="http://schemas.openxmlformats.org/officeDocument/2006/relationships/hyperlink" Target="https://www.daloopa.com/src/979727" TargetMode="External"/><Relationship Id="rId6994" Type="http://schemas.openxmlformats.org/officeDocument/2006/relationships/hyperlink" Target="https://www.daloopa.com/src/798237" TargetMode="External"/><Relationship Id="rId13018" Type="http://schemas.openxmlformats.org/officeDocument/2006/relationships/hyperlink" Target="https://www.daloopa.com/src/18210632" TargetMode="External"/><Relationship Id="rId16588" Type="http://schemas.openxmlformats.org/officeDocument/2006/relationships/hyperlink" Target="https://www.daloopa.com/src/56722926" TargetMode="External"/><Relationship Id="rId17639" Type="http://schemas.openxmlformats.org/officeDocument/2006/relationships/hyperlink" Target="https://www.daloopa.com/src/66399202" TargetMode="External"/><Relationship Id="rId20234" Type="http://schemas.openxmlformats.org/officeDocument/2006/relationships/hyperlink" Target="https://www.daloopa.com/src/99100961" TargetMode="External"/><Relationship Id="rId345" Type="http://schemas.openxmlformats.org/officeDocument/2006/relationships/hyperlink" Target="https://www.daloopa.com/document/22944212" TargetMode="External"/><Relationship Id="rId2026" Type="http://schemas.openxmlformats.org/officeDocument/2006/relationships/hyperlink" Target="https://www.daloopa.com/src/44124270" TargetMode="External"/><Relationship Id="rId5596" Type="http://schemas.openxmlformats.org/officeDocument/2006/relationships/hyperlink" Target="https://www.daloopa.com/src/777079" TargetMode="External"/><Relationship Id="rId6647" Type="http://schemas.openxmlformats.org/officeDocument/2006/relationships/hyperlink" Target="https://www.daloopa.com/src/761248" TargetMode="External"/><Relationship Id="rId19061" Type="http://schemas.openxmlformats.org/officeDocument/2006/relationships/hyperlink" Target="https://www.daloopa.com/src/80587692" TargetMode="External"/><Relationship Id="rId4198" Type="http://schemas.openxmlformats.org/officeDocument/2006/relationships/hyperlink" Target="https://marketplace.daloopa.com/text-fundamental?id=806184&amp;value=0.002&amp;id=806169&amp;value=24.992&amp;id=806154&amp;value=-0.791&amp;id=806139&amp;value=2.294&amp;id=44801568&amp;value=26.497&amp;id=806124&amp;value=0.663&amp;id=806109&amp;value=-0.366&amp;id=806094&amp;value=0.201&amp;id=806079&amp;value=19.385&amp;id=44801773&amp;value=19.883&amp;id=806064&amp;value=1.755&amp;id=806059&amp;value=0.034&amp;id=806034&amp;value=-0.751&amp;id=806019&amp;value=0.521&amp;id=44801889&amp;value=1.559&amp;id=806004&amp;value=-0.419&amp;id=805989&amp;value=-0.466&amp;id=805974&amp;value=-0.338&amp;id=805959&amp;value=-0.285&amp;id=44802115&amp;value=-1.508&amp;" TargetMode="External"/><Relationship Id="rId5249" Type="http://schemas.openxmlformats.org/officeDocument/2006/relationships/hyperlink" Target="https://www.daloopa.com/src/8649053" TargetMode="External"/><Relationship Id="rId9120" Type="http://schemas.openxmlformats.org/officeDocument/2006/relationships/hyperlink" Target="https://www.daloopa.com/src/44813385" TargetMode="External"/><Relationship Id="rId11050" Type="http://schemas.openxmlformats.org/officeDocument/2006/relationships/hyperlink" Target="https://marketplace.daloopa.com/text-fundamental?id=777986&amp;value=0.015&amp;id=777972&amp;value=-0.015&amp;id=777962&amp;value=-0.018000000000000002&amp;id=777944&amp;value=-0.01&amp;id=777934&amp;value=-0.01&amp;id=777924&amp;value=-0.015&amp;id=777919&amp;value=-0.025&amp;id=777880&amp;value=0.08&amp;id=777870&amp;value=-0.015&amp;id=777856&amp;value=-0.01&amp;id=777848&amp;value=-0.012&amp;id=777806&amp;value=0.09&amp;id=777784&amp;value=-0.02&amp;id=777760&amp;value=0.085&amp;id=1501284&amp;value=0.06&amp;id=3606428&amp;value=0.15&amp;id=12601961&amp;value=0.045&amp;id=19045382&amp;value=0.055&amp;id=28076070&amp;value=-0.02&amp;id=35361482&amp;value=0.025&amp;id=50786896&amp;value=0.02&amp;id=56765465&amp;value=-0.01&amp;id=61314994&amp;value=-0.03&amp;" TargetMode="External"/><Relationship Id="rId12101" Type="http://schemas.openxmlformats.org/officeDocument/2006/relationships/hyperlink" Target="https://www.daloopa.com/src/28828622" TargetMode="External"/><Relationship Id="rId15671" Type="http://schemas.openxmlformats.org/officeDocument/2006/relationships/hyperlink" Target="https://www.daloopa.com/src/56735828" TargetMode="External"/><Relationship Id="rId16722" Type="http://schemas.openxmlformats.org/officeDocument/2006/relationships/hyperlink" Target="https://www.daloopa.com/src/56723406" TargetMode="External"/><Relationship Id="rId1859" Type="http://schemas.openxmlformats.org/officeDocument/2006/relationships/hyperlink" Target="https://www.daloopa.com/src/44126002" TargetMode="External"/><Relationship Id="rId5730" Type="http://schemas.openxmlformats.org/officeDocument/2006/relationships/hyperlink" Target="https://www.daloopa.com/src/779319" TargetMode="External"/><Relationship Id="rId14273" Type="http://schemas.openxmlformats.org/officeDocument/2006/relationships/hyperlink" Target="https://www.daloopa.com/src/44095686" TargetMode="External"/><Relationship Id="rId15324" Type="http://schemas.openxmlformats.org/officeDocument/2006/relationships/hyperlink" Target="https://www.daloopa.com/document/23143762" TargetMode="External"/><Relationship Id="rId18894" Type="http://schemas.openxmlformats.org/officeDocument/2006/relationships/hyperlink" Target="https://www.daloopa.com/src/76424472" TargetMode="External"/><Relationship Id="rId19945" Type="http://schemas.openxmlformats.org/officeDocument/2006/relationships/hyperlink" Target="https://www.daloopa.com/src/92458633" TargetMode="External"/><Relationship Id="rId3281" Type="http://schemas.openxmlformats.org/officeDocument/2006/relationships/hyperlink" Target="https://www.daloopa.com/src/805367" TargetMode="External"/><Relationship Id="rId4332" Type="http://schemas.openxmlformats.org/officeDocument/2006/relationships/hyperlink" Target="https://www.daloopa.com/src/806039" TargetMode="External"/><Relationship Id="rId8953" Type="http://schemas.openxmlformats.org/officeDocument/2006/relationships/hyperlink" Target="https://www.daloopa.com/src/44809602" TargetMode="External"/><Relationship Id="rId10883" Type="http://schemas.openxmlformats.org/officeDocument/2006/relationships/hyperlink" Target="https://www.daloopa.com/src/774641" TargetMode="External"/><Relationship Id="rId17496" Type="http://schemas.openxmlformats.org/officeDocument/2006/relationships/hyperlink" Target="https://www.daloopa.com/src/66400081" TargetMode="External"/><Relationship Id="rId18547" Type="http://schemas.openxmlformats.org/officeDocument/2006/relationships/hyperlink" Target="https://www.daloopa.com/src/75779746" TargetMode="External"/><Relationship Id="rId20091" Type="http://schemas.openxmlformats.org/officeDocument/2006/relationships/hyperlink" Target="https://www.daloopa.com/src/99100782" TargetMode="External"/><Relationship Id="rId7555" Type="http://schemas.openxmlformats.org/officeDocument/2006/relationships/hyperlink" Target="https://www.daloopa.com/src/769243" TargetMode="External"/><Relationship Id="rId8606" Type="http://schemas.openxmlformats.org/officeDocument/2006/relationships/hyperlink" Target="https://www.daloopa.com/src/44812082" TargetMode="External"/><Relationship Id="rId10536" Type="http://schemas.openxmlformats.org/officeDocument/2006/relationships/hyperlink" Target="https://www.daloopa.com/src/769631" TargetMode="External"/><Relationship Id="rId11934" Type="http://schemas.openxmlformats.org/officeDocument/2006/relationships/hyperlink" Target="https://www.daloopa.com/src/44616212" TargetMode="External"/><Relationship Id="rId16098" Type="http://schemas.openxmlformats.org/officeDocument/2006/relationships/hyperlink" Target="https://www.daloopa.com/src/56736487" TargetMode="External"/><Relationship Id="rId17149" Type="http://schemas.openxmlformats.org/officeDocument/2006/relationships/hyperlink" Target="https://www.daloopa.com/src/65368694" TargetMode="External"/><Relationship Id="rId6157" Type="http://schemas.openxmlformats.org/officeDocument/2006/relationships/hyperlink" Target="https://www.daloopa.com/src/756823" TargetMode="External"/><Relationship Id="rId7208" Type="http://schemas.openxmlformats.org/officeDocument/2006/relationships/hyperlink" Target="https://www.daloopa.com/src/798588" TargetMode="External"/><Relationship Id="rId2767" Type="http://schemas.openxmlformats.org/officeDocument/2006/relationships/hyperlink" Target="https://www.daloopa.com/src/44615496" TargetMode="External"/><Relationship Id="rId13759" Type="http://schemas.openxmlformats.org/officeDocument/2006/relationships/hyperlink" Target="https://www.daloopa.com/src/62020222" TargetMode="External"/><Relationship Id="rId15181" Type="http://schemas.openxmlformats.org/officeDocument/2006/relationships/hyperlink" Target="https://www.daloopa.com/src/56720375" TargetMode="External"/><Relationship Id="rId17630" Type="http://schemas.openxmlformats.org/officeDocument/2006/relationships/hyperlink" Target="https://www.daloopa.com/src/66399288" TargetMode="External"/><Relationship Id="rId20975" Type="http://schemas.openxmlformats.org/officeDocument/2006/relationships/hyperlink" Target="https://www.daloopa.com/src/110482401" TargetMode="External"/><Relationship Id="rId739" Type="http://schemas.openxmlformats.org/officeDocument/2006/relationships/hyperlink" Target="https://www.daloopa.com/src/61315013" TargetMode="External"/><Relationship Id="rId1369" Type="http://schemas.openxmlformats.org/officeDocument/2006/relationships/hyperlink" Target="https://www.daloopa.com/src/4300179" TargetMode="External"/><Relationship Id="rId3818" Type="http://schemas.openxmlformats.org/officeDocument/2006/relationships/hyperlink" Target="https://www.daloopa.com/src/805792" TargetMode="External"/><Relationship Id="rId5240" Type="http://schemas.openxmlformats.org/officeDocument/2006/relationships/hyperlink" Target="https://www.daloopa.com/src/8648855" TargetMode="External"/><Relationship Id="rId16232" Type="http://schemas.openxmlformats.org/officeDocument/2006/relationships/hyperlink" Target="https://www.daloopa.com/src/56722688" TargetMode="External"/><Relationship Id="rId20628" Type="http://schemas.openxmlformats.org/officeDocument/2006/relationships/hyperlink" Target="https://www.daloopa.com/src/105191156" TargetMode="External"/><Relationship Id="rId9861" Type="http://schemas.openxmlformats.org/officeDocument/2006/relationships/hyperlink" Target="https://www.daloopa.com/src/44811777" TargetMode="External"/><Relationship Id="rId11791" Type="http://schemas.openxmlformats.org/officeDocument/2006/relationships/hyperlink" Target="https://www.daloopa.com/src/35961606" TargetMode="External"/><Relationship Id="rId12842" Type="http://schemas.openxmlformats.org/officeDocument/2006/relationships/hyperlink" Target="https://www.daloopa.com/src/18179364" TargetMode="External"/><Relationship Id="rId19455" Type="http://schemas.openxmlformats.org/officeDocument/2006/relationships/hyperlink" Target="https://www.daloopa.com/src/84566288" TargetMode="External"/><Relationship Id="rId75" Type="http://schemas.openxmlformats.org/officeDocument/2006/relationships/hyperlink" Target="https://www.daloopa.com/document/21907730" TargetMode="External"/><Relationship Id="rId1850" Type="http://schemas.openxmlformats.org/officeDocument/2006/relationships/hyperlink" Target="https://www.daloopa.com/document/23285" TargetMode="External"/><Relationship Id="rId2901" Type="http://schemas.openxmlformats.org/officeDocument/2006/relationships/hyperlink" Target="https://www.daloopa.com/src/775775" TargetMode="External"/><Relationship Id="rId7065" Type="http://schemas.openxmlformats.org/officeDocument/2006/relationships/hyperlink" Target="https://www.daloopa.com/src/798517" TargetMode="External"/><Relationship Id="rId8463" Type="http://schemas.openxmlformats.org/officeDocument/2006/relationships/hyperlink" Target="https://www.daloopa.com/src/44812449" TargetMode="External"/><Relationship Id="rId9514" Type="http://schemas.openxmlformats.org/officeDocument/2006/relationships/hyperlink" Target="https://www.daloopa.com/src/44812260" TargetMode="External"/><Relationship Id="rId10393" Type="http://schemas.openxmlformats.org/officeDocument/2006/relationships/hyperlink" Target="https://www.daloopa.com/src/1501234" TargetMode="External"/><Relationship Id="rId11444" Type="http://schemas.openxmlformats.org/officeDocument/2006/relationships/hyperlink" Target="https://www.daloopa.com/src/804989" TargetMode="External"/><Relationship Id="rId18057" Type="http://schemas.openxmlformats.org/officeDocument/2006/relationships/hyperlink" Target="https://www.daloopa.com/src/112172762" TargetMode="External"/><Relationship Id="rId19108" Type="http://schemas.openxmlformats.org/officeDocument/2006/relationships/hyperlink" Target="https://www.daloopa.com/src/80587783" TargetMode="External"/><Relationship Id="rId1503" Type="http://schemas.openxmlformats.org/officeDocument/2006/relationships/hyperlink" Target="https://www.daloopa.com/src/51587398" TargetMode="External"/><Relationship Id="rId8116" Type="http://schemas.openxmlformats.org/officeDocument/2006/relationships/hyperlink" Target="https://www.daloopa.com/src/50786860" TargetMode="External"/><Relationship Id="rId10046" Type="http://schemas.openxmlformats.org/officeDocument/2006/relationships/hyperlink" Target="https://www.daloopa.com/src/56765451" TargetMode="External"/><Relationship Id="rId14667" Type="http://schemas.openxmlformats.org/officeDocument/2006/relationships/hyperlink" Target="https://www.daloopa.com/src/44093331" TargetMode="External"/><Relationship Id="rId15718" Type="http://schemas.openxmlformats.org/officeDocument/2006/relationships/hyperlink" Target="https://www.daloopa.com/src/56722011" TargetMode="External"/><Relationship Id="rId3675" Type="http://schemas.openxmlformats.org/officeDocument/2006/relationships/hyperlink" Target="https://www.daloopa.com/src/805609" TargetMode="External"/><Relationship Id="rId4726" Type="http://schemas.openxmlformats.org/officeDocument/2006/relationships/hyperlink" Target="https://www.daloopa.com/src/799639" TargetMode="External"/><Relationship Id="rId13269" Type="http://schemas.openxmlformats.org/officeDocument/2006/relationships/hyperlink" Target="https://www.daloopa.com/src/18211036" TargetMode="External"/><Relationship Id="rId17140" Type="http://schemas.openxmlformats.org/officeDocument/2006/relationships/hyperlink" Target="https://www.daloopa.com/src/65369522" TargetMode="External"/><Relationship Id="rId20485" Type="http://schemas.openxmlformats.org/officeDocument/2006/relationships/hyperlink" Target="https://www.daloopa.com/src/105788227" TargetMode="External"/><Relationship Id="rId596" Type="http://schemas.openxmlformats.org/officeDocument/2006/relationships/hyperlink" Target="https://www.daloopa.com/src/12608979" TargetMode="External"/><Relationship Id="rId2277" Type="http://schemas.openxmlformats.org/officeDocument/2006/relationships/hyperlink" Target="https://www.daloopa.com/src/10681123" TargetMode="External"/><Relationship Id="rId3328" Type="http://schemas.openxmlformats.org/officeDocument/2006/relationships/hyperlink" Target="https://www.daloopa.com/src/805356" TargetMode="External"/><Relationship Id="rId6898" Type="http://schemas.openxmlformats.org/officeDocument/2006/relationships/hyperlink" Target="https://www.daloopa.com/src/3606382" TargetMode="External"/><Relationship Id="rId20138" Type="http://schemas.openxmlformats.org/officeDocument/2006/relationships/hyperlink" Target="https://www.daloopa.com/src/99978645" TargetMode="External"/><Relationship Id="rId249" Type="http://schemas.openxmlformats.org/officeDocument/2006/relationships/hyperlink" Target="https://www.daloopa.com/src/12608806" TargetMode="External"/><Relationship Id="rId7949" Type="http://schemas.openxmlformats.org/officeDocument/2006/relationships/hyperlink" Target="https://www.daloopa.com/src/769397" TargetMode="External"/><Relationship Id="rId9371" Type="http://schemas.openxmlformats.org/officeDocument/2006/relationships/hyperlink" Target="https://www.daloopa.com/src/44813546" TargetMode="External"/><Relationship Id="rId13750" Type="http://schemas.openxmlformats.org/officeDocument/2006/relationships/hyperlink" Target="https://www.daloopa.com/src/44064446" TargetMode="External"/><Relationship Id="rId14801" Type="http://schemas.openxmlformats.org/officeDocument/2006/relationships/hyperlink" Target="https://www.daloopa.com/src/44095052" TargetMode="External"/><Relationship Id="rId9024" Type="http://schemas.openxmlformats.org/officeDocument/2006/relationships/hyperlink" Target="https://www.daloopa.com/src/44813416" TargetMode="External"/><Relationship Id="rId12352" Type="http://schemas.openxmlformats.org/officeDocument/2006/relationships/hyperlink" Target="https://www.daloopa.com/src/8731691" TargetMode="External"/><Relationship Id="rId13403" Type="http://schemas.openxmlformats.org/officeDocument/2006/relationships/hyperlink" Target="https://www.daloopa.com/src/44121847" TargetMode="External"/><Relationship Id="rId16973" Type="http://schemas.openxmlformats.org/officeDocument/2006/relationships/hyperlink" Target="https://www.daloopa.com/src/65368644" TargetMode="External"/><Relationship Id="rId730" Type="http://schemas.openxmlformats.org/officeDocument/2006/relationships/hyperlink" Target="https://www.daloopa.com/src/6028783" TargetMode="External"/><Relationship Id="rId1013" Type="http://schemas.openxmlformats.org/officeDocument/2006/relationships/hyperlink" Target="https://www.daloopa.com/src/995536" TargetMode="External"/><Relationship Id="rId1360" Type="http://schemas.openxmlformats.org/officeDocument/2006/relationships/hyperlink" Target="https://marketplace.daloopa.com/text-fundamental?id=12623799&amp;value=877&amp;id=46406127&amp;value=3400&amp;" TargetMode="External"/><Relationship Id="rId2411" Type="http://schemas.openxmlformats.org/officeDocument/2006/relationships/hyperlink" Target="https://www.daloopa.com/src/774023" TargetMode="External"/><Relationship Id="rId5981" Type="http://schemas.openxmlformats.org/officeDocument/2006/relationships/hyperlink" Target="https://www.daloopa.com/src/755653" TargetMode="External"/><Relationship Id="rId12005" Type="http://schemas.openxmlformats.org/officeDocument/2006/relationships/hyperlink" Target="https://www.daloopa.com/src/8731230" TargetMode="External"/><Relationship Id="rId15575" Type="http://schemas.openxmlformats.org/officeDocument/2006/relationships/hyperlink" Target="https://marketplace.daloopa.com/text-fundamental?id=56735899&amp;value=0.16&amp;id=56735880&amp;value=0.16&amp;id=56735861&amp;value=0.15&amp;id=56735842&amp;value=0.15&amp;id=56735825&amp;value=0.15&amp;id=56735806&amp;value=0.15&amp;id=56735787&amp;value=0.15&amp;id=56735768&amp;value=0.15&amp;id=56735749&amp;value=0.15&amp;id=56735732&amp;value=0.15&amp;id=56722377&amp;value=0.15&amp;id=56722358&amp;value=0.16&amp;id=56722339&amp;value=0.16&amp;id=56722195&amp;value=0.16&amp;id=56722178&amp;value=0.16&amp;id=56722099&amp;value=0.16&amp;id=56722080&amp;value=0.16&amp;id=56722061&amp;value=0.16&amp;id=56722042&amp;value=0.16&amp;id=56722025&amp;value=0.16&amp;id=56722006&amp;value=0.16&amp;id=56765525&amp;value=0.16&amp;id=61315469&amp;value=0.15&amp;" TargetMode="External"/><Relationship Id="rId16626" Type="http://schemas.openxmlformats.org/officeDocument/2006/relationships/hyperlink" Target="https://www.daloopa.com/src/56723439" TargetMode="External"/><Relationship Id="rId4583" Type="http://schemas.openxmlformats.org/officeDocument/2006/relationships/hyperlink" Target="https://www.daloopa.com/src/805968" TargetMode="External"/><Relationship Id="rId5634" Type="http://schemas.openxmlformats.org/officeDocument/2006/relationships/hyperlink" Target="https://www.daloopa.com/src/777092" TargetMode="External"/><Relationship Id="rId14177" Type="http://schemas.openxmlformats.org/officeDocument/2006/relationships/hyperlink" Target="https://marketplace.daloopa.com/text-fundamental?id=44072066&amp;value=-7.049&amp;id=44072037&amp;value=-1.054&amp;id=44072021&amp;value=-0.206&amp;id=44071960&amp;value=-6.72&amp;id=44071660&amp;value=-0.134&amp;id=44071564&amp;value=-1&amp;" TargetMode="External"/><Relationship Id="rId15228" Type="http://schemas.openxmlformats.org/officeDocument/2006/relationships/hyperlink" Target="https://www.daloopa.com/src/56720571" TargetMode="External"/><Relationship Id="rId18798" Type="http://schemas.openxmlformats.org/officeDocument/2006/relationships/hyperlink" Target="https://www.daloopa.com/src/76424607" TargetMode="External"/><Relationship Id="rId19849" Type="http://schemas.openxmlformats.org/officeDocument/2006/relationships/hyperlink" Target="https://www.daloopa.com/src/92469215" TargetMode="External"/><Relationship Id="rId3185" Type="http://schemas.openxmlformats.org/officeDocument/2006/relationships/hyperlink" Target="https://www.daloopa.com/src/805261" TargetMode="External"/><Relationship Id="rId4236" Type="http://schemas.openxmlformats.org/officeDocument/2006/relationships/hyperlink" Target="https://www.daloopa.com/src/805976" TargetMode="External"/><Relationship Id="rId8857" Type="http://schemas.openxmlformats.org/officeDocument/2006/relationships/hyperlink" Target="https://www.daloopa.com/src/44810285" TargetMode="External"/><Relationship Id="rId9908" Type="http://schemas.openxmlformats.org/officeDocument/2006/relationships/hyperlink" Target="https://www.daloopa.com/src/10681176" TargetMode="External"/><Relationship Id="rId7459" Type="http://schemas.openxmlformats.org/officeDocument/2006/relationships/hyperlink" Target="https://www.daloopa.com/src/760470" TargetMode="External"/><Relationship Id="rId10787" Type="http://schemas.openxmlformats.org/officeDocument/2006/relationships/hyperlink" Target="https://www.daloopa.com/src/756466" TargetMode="External"/><Relationship Id="rId11838" Type="http://schemas.openxmlformats.org/officeDocument/2006/relationships/hyperlink" Target="https://www.daloopa.com/src/8731156" TargetMode="External"/><Relationship Id="rId13260" Type="http://schemas.openxmlformats.org/officeDocument/2006/relationships/hyperlink" Target="https://www.daloopa.com/src/18210512" TargetMode="External"/><Relationship Id="rId14311" Type="http://schemas.openxmlformats.org/officeDocument/2006/relationships/hyperlink" Target="https://www.daloopa.com/src/44092505" TargetMode="External"/><Relationship Id="rId17881" Type="http://schemas.openxmlformats.org/officeDocument/2006/relationships/hyperlink" Target="https://www.daloopa.com/src/86307515" TargetMode="External"/><Relationship Id="rId18932" Type="http://schemas.openxmlformats.org/officeDocument/2006/relationships/hyperlink" Target="https://www.daloopa.com/src/81128577" TargetMode="External"/><Relationship Id="rId240" Type="http://schemas.openxmlformats.org/officeDocument/2006/relationships/hyperlink" Target="https://www.daloopa.com/src/2750855" TargetMode="External"/><Relationship Id="rId7940" Type="http://schemas.openxmlformats.org/officeDocument/2006/relationships/hyperlink" Target="https://www.daloopa.com/src/760720" TargetMode="External"/><Relationship Id="rId10921" Type="http://schemas.openxmlformats.org/officeDocument/2006/relationships/hyperlink" Target="https://www.daloopa.com/src/44998312" TargetMode="External"/><Relationship Id="rId16483" Type="http://schemas.openxmlformats.org/officeDocument/2006/relationships/hyperlink" Target="https://www.daloopa.com/src/56722506" TargetMode="External"/><Relationship Id="rId17534" Type="http://schemas.openxmlformats.org/officeDocument/2006/relationships/hyperlink" Target="https://www.daloopa.com/src/66398870" TargetMode="External"/><Relationship Id="rId20879" Type="http://schemas.openxmlformats.org/officeDocument/2006/relationships/hyperlink" Target="https://www.daloopa.com/src/112173371" TargetMode="External"/><Relationship Id="rId4093" Type="http://schemas.openxmlformats.org/officeDocument/2006/relationships/hyperlink" Target="https://www.daloopa.com/src/44802189" TargetMode="External"/><Relationship Id="rId5144" Type="http://schemas.openxmlformats.org/officeDocument/2006/relationships/hyperlink" Target="https://www.daloopa.com/src/8648883" TargetMode="External"/><Relationship Id="rId5491" Type="http://schemas.openxmlformats.org/officeDocument/2006/relationships/hyperlink" Target="https://www.daloopa.com/src/779170" TargetMode="External"/><Relationship Id="rId6542" Type="http://schemas.openxmlformats.org/officeDocument/2006/relationships/hyperlink" Target="https://www.daloopa.com/src/9091366" TargetMode="External"/><Relationship Id="rId15085" Type="http://schemas.openxmlformats.org/officeDocument/2006/relationships/hyperlink" Target="https://www.daloopa.com/src/44091397" TargetMode="External"/><Relationship Id="rId16136" Type="http://schemas.openxmlformats.org/officeDocument/2006/relationships/hyperlink" Target="https://www.daloopa.com/src/61315611" TargetMode="External"/><Relationship Id="rId9765" Type="http://schemas.openxmlformats.org/officeDocument/2006/relationships/hyperlink" Target="https://www.daloopa.com/src/44813217" TargetMode="External"/><Relationship Id="rId11695" Type="http://schemas.openxmlformats.org/officeDocument/2006/relationships/hyperlink" Target="https://www.daloopa.com/src/805031" TargetMode="External"/><Relationship Id="rId12746" Type="http://schemas.openxmlformats.org/officeDocument/2006/relationships/hyperlink" Target="https://www.daloopa.com/src/8732255" TargetMode="External"/><Relationship Id="rId19359" Type="http://schemas.openxmlformats.org/officeDocument/2006/relationships/hyperlink" Target="https://www.daloopa.com/src/84565933" TargetMode="External"/><Relationship Id="rId1754" Type="http://schemas.openxmlformats.org/officeDocument/2006/relationships/hyperlink" Target="https://www.daloopa.com/src/44115107" TargetMode="External"/><Relationship Id="rId2805" Type="http://schemas.openxmlformats.org/officeDocument/2006/relationships/hyperlink" Target="https://www.daloopa.com/src/35961565" TargetMode="External"/><Relationship Id="rId8367" Type="http://schemas.openxmlformats.org/officeDocument/2006/relationships/hyperlink" Target="https://www.daloopa.com/src/44809399" TargetMode="External"/><Relationship Id="rId9418" Type="http://schemas.openxmlformats.org/officeDocument/2006/relationships/hyperlink" Target="https://www.daloopa.com/src/44812259" TargetMode="External"/><Relationship Id="rId10297" Type="http://schemas.openxmlformats.org/officeDocument/2006/relationships/hyperlink" Target="https://www.daloopa.com/src/769288" TargetMode="External"/><Relationship Id="rId11348" Type="http://schemas.openxmlformats.org/officeDocument/2006/relationships/hyperlink" Target="https://www.daloopa.com/src/44617260" TargetMode="External"/><Relationship Id="rId1407" Type="http://schemas.openxmlformats.org/officeDocument/2006/relationships/hyperlink" Target="https://www.daloopa.com/src/46162282" TargetMode="External"/><Relationship Id="rId4977" Type="http://schemas.openxmlformats.org/officeDocument/2006/relationships/hyperlink" Target="https://www.daloopa.com/src/18179854" TargetMode="External"/><Relationship Id="rId15969" Type="http://schemas.openxmlformats.org/officeDocument/2006/relationships/hyperlink" Target="https://www.daloopa.com/src/56736713" TargetMode="External"/><Relationship Id="rId17391" Type="http://schemas.openxmlformats.org/officeDocument/2006/relationships/hyperlink" Target="https://www.daloopa.com/src/69114354" TargetMode="External"/><Relationship Id="rId19840" Type="http://schemas.openxmlformats.org/officeDocument/2006/relationships/hyperlink" Target="https://www.daloopa.com/src/92469353" TargetMode="External"/><Relationship Id="rId3579" Type="http://schemas.openxmlformats.org/officeDocument/2006/relationships/hyperlink" Target="https://www.daloopa.com/src/28076107" TargetMode="External"/><Relationship Id="rId7450" Type="http://schemas.openxmlformats.org/officeDocument/2006/relationships/hyperlink" Target="https://www.daloopa.com/src/770324" TargetMode="External"/><Relationship Id="rId8501" Type="http://schemas.openxmlformats.org/officeDocument/2006/relationships/hyperlink" Target="https://www.daloopa.com/src/44810487" TargetMode="External"/><Relationship Id="rId17044" Type="http://schemas.openxmlformats.org/officeDocument/2006/relationships/hyperlink" Target="https://www.daloopa.com/src/65369397" TargetMode="External"/><Relationship Id="rId18442" Type="http://schemas.openxmlformats.org/officeDocument/2006/relationships/hyperlink" Target="https://www.daloopa.com/src/70536167" TargetMode="External"/><Relationship Id="rId20389" Type="http://schemas.openxmlformats.org/officeDocument/2006/relationships/hyperlink" Target="https://www.daloopa.com/src/105190960" TargetMode="External"/><Relationship Id="rId6052" Type="http://schemas.openxmlformats.org/officeDocument/2006/relationships/hyperlink" Target="https://www.daloopa.com/src/758079" TargetMode="External"/><Relationship Id="rId7103" Type="http://schemas.openxmlformats.org/officeDocument/2006/relationships/hyperlink" Target="https://marketplace.daloopa.com/text-fundamental?id=798306&amp;value=-3159.793&amp;id=798518&amp;value=-3145.566&amp;id=798497&amp;value=-3322.654&amp;id=798476&amp;value=-3643.19&amp;id=798455&amp;value=-3655.657&amp;id=798433&amp;value=-3778.601&amp;id=798412&amp;value=-3815.287&amp;id=798376&amp;value=-3918.851&amp;id=798354&amp;value=-3961.872&amp;id=798333&amp;value=-4134.581&amp;id=798312&amp;value=-4161.66&amp;id=798246&amp;value=-4267.715&amp;id=798240&amp;value=-4280.749&amp;id=798233&amp;value=-4490.788&amp;id=798228&amp;value=-4844.706&amp;id=798222&amp;value=-5132.472&amp;id=798216&amp;value=-5245.29&amp;id=798210&amp;value=-5538.849&amp;id=798204&amp;value=-5791.809&amp;id=798198&amp;value=-6084.436&amp;id=798180&amp;value=-6295.081&amp;id=798174&amp;value=-6990.489&amp;id=798168&amp;value=-7696.767&amp;id=798162&amp;value=-7990.751&amp;id=798156&amp;value=-8414.895&amp;id=798150&amp;value=-9158.742&amp;id=1501205&amp;value=-9874.652&amp;id=2750544&amp;value=-10615.234&amp;id=3606386&amp;value=-11401&amp;id=6028680&amp;value=-12244&amp;id=9091790&amp;value=-12712&amp;id=12605659&amp;value=-13546&amp;id=19045428&amp;value=-14451&amp;id=28076100&amp;value=-15442&amp;id=35361525&amp;value=-16414&amp;id=41990975&amp;value=-17399&amp;id=50787105&amp;value=-19759&amp;id=56765648&amp;value=-20944&amp;id=61315058&amp;value=-22109&amp;" TargetMode="External"/><Relationship Id="rId10431" Type="http://schemas.openxmlformats.org/officeDocument/2006/relationships/hyperlink" Target="https://www.daloopa.com/src/758160" TargetMode="External"/><Relationship Id="rId9275" Type="http://schemas.openxmlformats.org/officeDocument/2006/relationships/hyperlink" Target="https://www.daloopa.com/src/44813410" TargetMode="External"/><Relationship Id="rId13654" Type="http://schemas.openxmlformats.org/officeDocument/2006/relationships/hyperlink" Target="https://www.daloopa.com/src/44059392" TargetMode="External"/><Relationship Id="rId14705" Type="http://schemas.openxmlformats.org/officeDocument/2006/relationships/hyperlink" Target="https://www.daloopa.com/src/44092856" TargetMode="External"/><Relationship Id="rId20870" Type="http://schemas.openxmlformats.org/officeDocument/2006/relationships/hyperlink" Target="https://www.daloopa.com/src/112172989" TargetMode="External"/><Relationship Id="rId981" Type="http://schemas.openxmlformats.org/officeDocument/2006/relationships/hyperlink" Target="https://www.daloopa.com/src/970430" TargetMode="External"/><Relationship Id="rId2662" Type="http://schemas.openxmlformats.org/officeDocument/2006/relationships/hyperlink" Target="https://www.daloopa.com/src/44615470" TargetMode="External"/><Relationship Id="rId3713" Type="http://schemas.openxmlformats.org/officeDocument/2006/relationships/hyperlink" Target="https://www.daloopa.com/src/805618" TargetMode="External"/><Relationship Id="rId12256" Type="http://schemas.openxmlformats.org/officeDocument/2006/relationships/hyperlink" Target="https://www.daloopa.com/document/23009" TargetMode="External"/><Relationship Id="rId13307" Type="http://schemas.openxmlformats.org/officeDocument/2006/relationships/hyperlink" Target="https://www.daloopa.com/document/21946882" TargetMode="External"/><Relationship Id="rId16877" Type="http://schemas.openxmlformats.org/officeDocument/2006/relationships/hyperlink" Target="https://www.daloopa.com/src/65368815" TargetMode="External"/><Relationship Id="rId17928" Type="http://schemas.openxmlformats.org/officeDocument/2006/relationships/hyperlink" Target="https://www.daloopa.com/src/84567086" TargetMode="External"/><Relationship Id="rId20523" Type="http://schemas.openxmlformats.org/officeDocument/2006/relationships/hyperlink" Target="https://www.daloopa.com/src/105190903" TargetMode="External"/><Relationship Id="rId634" Type="http://schemas.openxmlformats.org/officeDocument/2006/relationships/hyperlink" Target="https://www.daloopa.com/src/2750661" TargetMode="External"/><Relationship Id="rId1264" Type="http://schemas.openxmlformats.org/officeDocument/2006/relationships/hyperlink" Target="https://www.daloopa.com/src/996813" TargetMode="External"/><Relationship Id="rId2315" Type="http://schemas.openxmlformats.org/officeDocument/2006/relationships/hyperlink" Target="https://www.daloopa.com/src/774025" TargetMode="External"/><Relationship Id="rId5885" Type="http://schemas.openxmlformats.org/officeDocument/2006/relationships/hyperlink" Target="https://www.daloopa.com/src/777353" TargetMode="External"/><Relationship Id="rId6936" Type="http://schemas.openxmlformats.org/officeDocument/2006/relationships/hyperlink" Target="https://www.daloopa.com/src/798092" TargetMode="External"/><Relationship Id="rId15479" Type="http://schemas.openxmlformats.org/officeDocument/2006/relationships/hyperlink" Target="https://www.daloopa.com/src/56735857" TargetMode="External"/><Relationship Id="rId19350" Type="http://schemas.openxmlformats.org/officeDocument/2006/relationships/hyperlink" Target="https://www.daloopa.com/src/84565927" TargetMode="External"/><Relationship Id="rId4487" Type="http://schemas.openxmlformats.org/officeDocument/2006/relationships/hyperlink" Target="https://www.daloopa.com/src/805909" TargetMode="External"/><Relationship Id="rId5538" Type="http://schemas.openxmlformats.org/officeDocument/2006/relationships/hyperlink" Target="https://www.daloopa.com/src/802526" TargetMode="External"/><Relationship Id="rId19003" Type="http://schemas.openxmlformats.org/officeDocument/2006/relationships/hyperlink" Target="https://www.daloopa.com/src/80587571" TargetMode="External"/><Relationship Id="rId3089" Type="http://schemas.openxmlformats.org/officeDocument/2006/relationships/hyperlink" Target="https://www.daloopa.com/src/47276981" TargetMode="External"/><Relationship Id="rId8011" Type="http://schemas.openxmlformats.org/officeDocument/2006/relationships/hyperlink" Target="https://marketplace.daloopa.com/text-fundamental?id=1501220&amp;value=2.593&amp;id=2750581&amp;value=11.634&amp;id=44615930&amp;value=14.227&amp;id=3606404&amp;value=2&amp;id=6028695&amp;value=2&amp;id=9091439&amp;value=-17&amp;id=12599561&amp;value=-8&amp;id=44615931&amp;value=-21&amp;id=19045352&amp;value=10&amp;id=28076028&amp;value=9&amp;id=35361430&amp;value=20&amp;id=41990468&amp;value=38&amp;id=44615932&amp;value=77&amp;id=50786856&amp;value=-29&amp;id=56765440&amp;value=51&amp;id=61314907&amp;value=37&amp;" TargetMode="External"/><Relationship Id="rId15960" Type="http://schemas.openxmlformats.org/officeDocument/2006/relationships/hyperlink" Target="https://www.daloopa.com/src/56722485" TargetMode="External"/><Relationship Id="rId14562" Type="http://schemas.openxmlformats.org/officeDocument/2006/relationships/hyperlink" Target="https://www.daloopa.com/src/44092853" TargetMode="External"/><Relationship Id="rId15613" Type="http://schemas.openxmlformats.org/officeDocument/2006/relationships/hyperlink" Target="https://www.daloopa.com/src/56722196" TargetMode="External"/><Relationship Id="rId491" Type="http://schemas.openxmlformats.org/officeDocument/2006/relationships/hyperlink" Target="https://www.daloopa.com/src/9091930" TargetMode="External"/><Relationship Id="rId2172" Type="http://schemas.openxmlformats.org/officeDocument/2006/relationships/hyperlink" Target="https://www.daloopa.com/src/28828358" TargetMode="External"/><Relationship Id="rId3223" Type="http://schemas.openxmlformats.org/officeDocument/2006/relationships/hyperlink" Target="https://www.daloopa.com/src/805334" TargetMode="External"/><Relationship Id="rId3570" Type="http://schemas.openxmlformats.org/officeDocument/2006/relationships/hyperlink" Target="https://www.daloopa.com/src/805579" TargetMode="External"/><Relationship Id="rId4621" Type="http://schemas.openxmlformats.org/officeDocument/2006/relationships/hyperlink" Target="https://www.daloopa.com/src/806149" TargetMode="External"/><Relationship Id="rId13164" Type="http://schemas.openxmlformats.org/officeDocument/2006/relationships/hyperlink" Target="https://www.daloopa.com/src/44117078" TargetMode="External"/><Relationship Id="rId14215" Type="http://schemas.openxmlformats.org/officeDocument/2006/relationships/hyperlink" Target="https://www.daloopa.com/src/44094819" TargetMode="External"/><Relationship Id="rId17785" Type="http://schemas.openxmlformats.org/officeDocument/2006/relationships/hyperlink" Target="https://www.daloopa.com/src/84566915" TargetMode="External"/><Relationship Id="rId18836" Type="http://schemas.openxmlformats.org/officeDocument/2006/relationships/hyperlink" Target="https://www.daloopa.com/src/75779548" TargetMode="External"/><Relationship Id="rId20380" Type="http://schemas.openxmlformats.org/officeDocument/2006/relationships/hyperlink" Target="https://www.daloopa.com/src/105190935" TargetMode="External"/><Relationship Id="rId144" Type="http://schemas.openxmlformats.org/officeDocument/2006/relationships/hyperlink" Target="https://www.daloopa.com/document/10224050" TargetMode="External"/><Relationship Id="rId6793" Type="http://schemas.openxmlformats.org/officeDocument/2006/relationships/hyperlink" Target="https://www.daloopa.com/src/6028668" TargetMode="External"/><Relationship Id="rId7844" Type="http://schemas.openxmlformats.org/officeDocument/2006/relationships/hyperlink" Target="https://www.daloopa.com/src/758431" TargetMode="External"/><Relationship Id="rId10825" Type="http://schemas.openxmlformats.org/officeDocument/2006/relationships/hyperlink" Target="https://marketplace.daloopa.com/text-fundamental?id=758678&amp;value=-0.04&amp;id=44999006&amp;value=-0.04&amp;" TargetMode="External"/><Relationship Id="rId16387" Type="http://schemas.openxmlformats.org/officeDocument/2006/relationships/hyperlink" Target="https://www.daloopa.com/src/56736381" TargetMode="External"/><Relationship Id="rId17438" Type="http://schemas.openxmlformats.org/officeDocument/2006/relationships/hyperlink" Target="https://www.daloopa.com/src/69114200" TargetMode="External"/><Relationship Id="rId20033" Type="http://schemas.openxmlformats.org/officeDocument/2006/relationships/hyperlink" Target="https://www.daloopa.com/src/99978713" TargetMode="External"/><Relationship Id="rId5395" Type="http://schemas.openxmlformats.org/officeDocument/2006/relationships/hyperlink" Target="https://www.daloopa.com/src/51587348" TargetMode="External"/><Relationship Id="rId6446" Type="http://schemas.openxmlformats.org/officeDocument/2006/relationships/hyperlink" Target="https://www.daloopa.com/src/757732" TargetMode="External"/><Relationship Id="rId5048" Type="http://schemas.openxmlformats.org/officeDocument/2006/relationships/hyperlink" Target="https://www.daloopa.com/src/44617741" TargetMode="External"/><Relationship Id="rId9669" Type="http://schemas.openxmlformats.org/officeDocument/2006/relationships/hyperlink" Target="https://www.daloopa.com/src/44813346" TargetMode="External"/><Relationship Id="rId11599" Type="http://schemas.openxmlformats.org/officeDocument/2006/relationships/hyperlink" Target="https://www.daloopa.com/document/8465102" TargetMode="External"/><Relationship Id="rId12997" Type="http://schemas.openxmlformats.org/officeDocument/2006/relationships/hyperlink" Target="https://www.daloopa.com/document/8465102" TargetMode="External"/><Relationship Id="rId15470" Type="http://schemas.openxmlformats.org/officeDocument/2006/relationships/hyperlink" Target="https://www.daloopa.com/src/61315464" TargetMode="External"/><Relationship Id="rId1658" Type="http://schemas.openxmlformats.org/officeDocument/2006/relationships/hyperlink" Target="https://www.daloopa.com/src/44617221" TargetMode="External"/><Relationship Id="rId2709" Type="http://schemas.openxmlformats.org/officeDocument/2006/relationships/hyperlink" Target="https://www.daloopa.com/src/13303081" TargetMode="External"/><Relationship Id="rId14072" Type="http://schemas.openxmlformats.org/officeDocument/2006/relationships/hyperlink" Target="https://www.daloopa.com/src/44067797" TargetMode="External"/><Relationship Id="rId15123" Type="http://schemas.openxmlformats.org/officeDocument/2006/relationships/hyperlink" Target="https://www.daloopa.com/src/56734945" TargetMode="External"/><Relationship Id="rId16521" Type="http://schemas.openxmlformats.org/officeDocument/2006/relationships/hyperlink" Target="https://www.daloopa.com/src/56736542" TargetMode="External"/><Relationship Id="rId20917" Type="http://schemas.openxmlformats.org/officeDocument/2006/relationships/hyperlink" Target="https://www.daloopa.com/src/112172804" TargetMode="External"/><Relationship Id="rId3080" Type="http://schemas.openxmlformats.org/officeDocument/2006/relationships/hyperlink" Target="https://marketplace.daloopa.com/text-fundamental?id=47276173&amp;value=0.3&amp;id=47276267&amp;value=0.26&amp;id=47276324&amp;value=0.26&amp;id=47276055&amp;value=0.28&amp;id=47276429&amp;value=0.29&amp;id=47276489&amp;value=0.28&amp;id=47276586&amp;value=0.27&amp;id=47275937&amp;value=0.28&amp;id=47276689&amp;value=0.28&amp;id=47276981&amp;value=0.28&amp;id=47277143&amp;value=0.29&amp;id=47275890&amp;value=0.28&amp;id=47277174&amp;value=0.28&amp;id=47277181&amp;value=0.27&amp;id=47277254&amp;value=0.27&amp;id=47275806&amp;value=0.28&amp;id=47277283&amp;value=0.27&amp;id=47277309&amp;value=0.27&amp;id=47277334&amp;value=0.27&amp;id=47275747&amp;value=0.27&amp;id=46343213&amp;value=0.28&amp;id=46342715&amp;value=0.28&amp;id=46342446&amp;value=0.28&amp;id=46341728&amp;value=0.28&amp;id=47275737&amp;value=0.28&amp;id=46341644&amp;value=0.27&amp;id=46341558&amp;value=0.27&amp;id=46341532&amp;value=0.27&amp;id=46341305&amp;value=0.26&amp;id=47275646&amp;value=0.27&amp;id=46339299&amp;value=0.27&amp;id=46338425&amp;value=0.26&amp;id=47275340&amp;value=0.26&amp;id=46337917&amp;value=0.26&amp;id=47275515&amp;value=0.26&amp;id=47277405&amp;value=0.27&amp;id=46337785&amp;value=0.27&amp;id=47275212&amp;value=0.27&amp;id=46337661&amp;value=0.27&amp;id=47275602&amp;value=0.27&amp;id=51587688&amp;value=0.27&amp;id=56765644&amp;value=0.26&amp;id=62020302&amp;value=0.26&amp;" TargetMode="External"/><Relationship Id="rId4131" Type="http://schemas.openxmlformats.org/officeDocument/2006/relationships/hyperlink" Target="https://www.daloopa.com/src/12606365" TargetMode="External"/><Relationship Id="rId18693" Type="http://schemas.openxmlformats.org/officeDocument/2006/relationships/hyperlink" Target="https://www.daloopa.com/src/75779647" TargetMode="External"/><Relationship Id="rId19744" Type="http://schemas.openxmlformats.org/officeDocument/2006/relationships/hyperlink" Target="https://www.daloopa.com/src/91528047" TargetMode="External"/><Relationship Id="rId7354" Type="http://schemas.openxmlformats.org/officeDocument/2006/relationships/hyperlink" Target="https://www.daloopa.com/src/1501209" TargetMode="External"/><Relationship Id="rId8752" Type="http://schemas.openxmlformats.org/officeDocument/2006/relationships/hyperlink" Target="https://www.daloopa.com/src/44811648" TargetMode="External"/><Relationship Id="rId9803" Type="http://schemas.openxmlformats.org/officeDocument/2006/relationships/hyperlink" Target="https://www.daloopa.com/src/44812854" TargetMode="External"/><Relationship Id="rId10682" Type="http://schemas.openxmlformats.org/officeDocument/2006/relationships/hyperlink" Target="https://www.daloopa.com/document/479796" TargetMode="External"/><Relationship Id="rId11733" Type="http://schemas.openxmlformats.org/officeDocument/2006/relationships/hyperlink" Target="https://www.daloopa.com/src/8581700" TargetMode="External"/><Relationship Id="rId17295" Type="http://schemas.openxmlformats.org/officeDocument/2006/relationships/hyperlink" Target="https://www.daloopa.com/src/66398723" TargetMode="External"/><Relationship Id="rId18346" Type="http://schemas.openxmlformats.org/officeDocument/2006/relationships/hyperlink" Target="https://www.daloopa.com/src/70534455" TargetMode="External"/><Relationship Id="rId17" Type="http://schemas.openxmlformats.org/officeDocument/2006/relationships/hyperlink" Target="https://www.daloopa.com/document/21853" TargetMode="External"/><Relationship Id="rId7007" Type="http://schemas.openxmlformats.org/officeDocument/2006/relationships/hyperlink" Target="https://www.daloopa.com/src/798147" TargetMode="External"/><Relationship Id="rId8405" Type="http://schemas.openxmlformats.org/officeDocument/2006/relationships/hyperlink" Target="https://www.daloopa.com/src/46190499" TargetMode="External"/><Relationship Id="rId10335" Type="http://schemas.openxmlformats.org/officeDocument/2006/relationships/hyperlink" Target="https://www.daloopa.com/src/44999289" TargetMode="External"/><Relationship Id="rId14956" Type="http://schemas.openxmlformats.org/officeDocument/2006/relationships/hyperlink" Target="https://www.daloopa.com/src/44094950" TargetMode="External"/><Relationship Id="rId3964" Type="http://schemas.openxmlformats.org/officeDocument/2006/relationships/hyperlink" Target="https://www.daloopa.com/src/805970" TargetMode="External"/><Relationship Id="rId13558" Type="http://schemas.openxmlformats.org/officeDocument/2006/relationships/hyperlink" Target="https://www.daloopa.com/src/44057813" TargetMode="External"/><Relationship Id="rId14609" Type="http://schemas.openxmlformats.org/officeDocument/2006/relationships/hyperlink" Target="https://www.daloopa.com/src/44095699" TargetMode="External"/><Relationship Id="rId20774" Type="http://schemas.openxmlformats.org/officeDocument/2006/relationships/hyperlink" Target="https://www.daloopa.com/src/110481140" TargetMode="External"/><Relationship Id="rId1" Type="http://schemas.openxmlformats.org/officeDocument/2006/relationships/hyperlink" Target="https://www.daloopa.com/document/22779" TargetMode="External"/><Relationship Id="rId885" Type="http://schemas.openxmlformats.org/officeDocument/2006/relationships/hyperlink" Target="https://www.daloopa.com/src/61315214" TargetMode="External"/><Relationship Id="rId2566" Type="http://schemas.openxmlformats.org/officeDocument/2006/relationships/hyperlink" Target="https://marketplace.daloopa.com/text-fundamental?id=775631&amp;value=4.696&amp;id=775623&amp;value=2.648&amp;id=775613&amp;value=2.55&amp;id=44615519&amp;value=1.0710000000000015&amp;id=779102&amp;value=10.965&amp;id=775599&amp;value=2.405&amp;id=775595&amp;value=2.968&amp;id=775591&amp;value=1.96&amp;id=44615520&amp;value=2.0170000000000003&amp;id=779089&amp;value=9.35&amp;id=775580&amp;value=2.078&amp;id=775572&amp;value=2.547&amp;id=775562&amp;value=2.076&amp;id=44615521&amp;value=1.7199999999999989&amp;id=779072&amp;value=8.421&amp;id=775552&amp;value=2.108&amp;id=775546&amp;value=1.905&amp;id=775539&amp;value=1.865&amp;id=44615522&amp;value=1.8629999999999995&amp;id=779065&amp;value=7.741&amp;id=775532&amp;value=1.709&amp;id=775525&amp;value=1.668&amp;id=775507&amp;value=1.853&amp;id=44615523&amp;value=1.7990000000000004&amp;id=779056&amp;value=7.029&amp;" TargetMode="External"/><Relationship Id="rId3617" Type="http://schemas.openxmlformats.org/officeDocument/2006/relationships/hyperlink" Target="https://www.daloopa.com/src/805592" TargetMode="External"/><Relationship Id="rId9179" Type="http://schemas.openxmlformats.org/officeDocument/2006/relationships/hyperlink" Target="https://www.daloopa.com/src/62020262" TargetMode="External"/><Relationship Id="rId16031" Type="http://schemas.openxmlformats.org/officeDocument/2006/relationships/hyperlink" Target="https://www.daloopa.com/src/56722736" TargetMode="External"/><Relationship Id="rId20427" Type="http://schemas.openxmlformats.org/officeDocument/2006/relationships/hyperlink" Target="https://www.daloopa.com/src/105190738" TargetMode="External"/><Relationship Id="rId538" Type="http://schemas.openxmlformats.org/officeDocument/2006/relationships/hyperlink" Target="https://www.daloopa.com/src/1501434" TargetMode="External"/><Relationship Id="rId1168" Type="http://schemas.openxmlformats.org/officeDocument/2006/relationships/hyperlink" Target="https://www.daloopa.com/src/44615365" TargetMode="External"/><Relationship Id="rId2219" Type="http://schemas.openxmlformats.org/officeDocument/2006/relationships/hyperlink" Target="https://www.daloopa.com/src/779459" TargetMode="External"/><Relationship Id="rId5789" Type="http://schemas.openxmlformats.org/officeDocument/2006/relationships/hyperlink" Target="https://www.daloopa.com/src/777539" TargetMode="External"/><Relationship Id="rId9660" Type="http://schemas.openxmlformats.org/officeDocument/2006/relationships/hyperlink" Target="https://www.daloopa.com/src/44810684" TargetMode="External"/><Relationship Id="rId19254" Type="http://schemas.openxmlformats.org/officeDocument/2006/relationships/hyperlink" Target="https://www.daloopa.com/src/81136390" TargetMode="External"/><Relationship Id="rId8262" Type="http://schemas.openxmlformats.org/officeDocument/2006/relationships/hyperlink" Target="https://www.daloopa.com/src/44808557" TargetMode="External"/><Relationship Id="rId9313" Type="http://schemas.openxmlformats.org/officeDocument/2006/relationships/hyperlink" Target="https://www.daloopa.com/src/44813059" TargetMode="External"/><Relationship Id="rId10192" Type="http://schemas.openxmlformats.org/officeDocument/2006/relationships/hyperlink" Target="https://www.daloopa.com/src/770775" TargetMode="External"/><Relationship Id="rId11590" Type="http://schemas.openxmlformats.org/officeDocument/2006/relationships/hyperlink" Target="https://www.daloopa.com/src/2734212" TargetMode="External"/><Relationship Id="rId12641" Type="http://schemas.openxmlformats.org/officeDocument/2006/relationships/hyperlink" Target="https://www.daloopa.com/src/8732201" TargetMode="External"/><Relationship Id="rId1302" Type="http://schemas.openxmlformats.org/officeDocument/2006/relationships/hyperlink" Target="https://www.daloopa.com/src/9092035" TargetMode="External"/><Relationship Id="rId2700" Type="http://schemas.openxmlformats.org/officeDocument/2006/relationships/hyperlink" Target="https://marketplace.daloopa.com/text-fundamental?id=13303081&amp;value=3125&amp;id=19432935&amp;value=934&amp;id=28828344&amp;value=938&amp;id=35961564&amp;value=985&amp;id=44624986&amp;value=1010&amp;id=44616663&amp;value=3867&amp;id=51587219&amp;value=1057&amp;id=57345650&amp;value=1095&amp;id=62020057&amp;value=1120&amp;" TargetMode="External"/><Relationship Id="rId11243" Type="http://schemas.openxmlformats.org/officeDocument/2006/relationships/hyperlink" Target="https://www.daloopa.com/src/61315324" TargetMode="External"/><Relationship Id="rId15864" Type="http://schemas.openxmlformats.org/officeDocument/2006/relationships/hyperlink" Target="https://www.daloopa.com/src/56722017" TargetMode="External"/><Relationship Id="rId16915" Type="http://schemas.openxmlformats.org/officeDocument/2006/relationships/hyperlink" Target="https://www.daloopa.com/src/65368554" TargetMode="External"/><Relationship Id="rId4872" Type="http://schemas.openxmlformats.org/officeDocument/2006/relationships/hyperlink" Target="https://www.daloopa.com/src/18187080" TargetMode="External"/><Relationship Id="rId5923" Type="http://schemas.openxmlformats.org/officeDocument/2006/relationships/hyperlink" Target="https://www.daloopa.com/src/19444124" TargetMode="External"/><Relationship Id="rId14466" Type="http://schemas.openxmlformats.org/officeDocument/2006/relationships/hyperlink" Target="https://www.daloopa.com/src/44095278" TargetMode="External"/><Relationship Id="rId15517" Type="http://schemas.openxmlformats.org/officeDocument/2006/relationships/hyperlink" Target="https://www.daloopa.com/src/56722037" TargetMode="External"/><Relationship Id="rId395" Type="http://schemas.openxmlformats.org/officeDocument/2006/relationships/hyperlink" Target="https://www.daloopa.com/src/41991220" TargetMode="External"/><Relationship Id="rId2076" Type="http://schemas.openxmlformats.org/officeDocument/2006/relationships/hyperlink" Target="https://www.daloopa.com/src/35961576" TargetMode="External"/><Relationship Id="rId3474" Type="http://schemas.openxmlformats.org/officeDocument/2006/relationships/hyperlink" Target="https://marketplace.daloopa.com/text-fundamental?id=18205637&amp;value=2134.382&amp;id=18205463&amp;value=2314.369&amp;id=18204623&amp;value=2788.044&amp;id=18203625&amp;value=3400.135&amp;id=18203303&amp;value=4216.531&amp;id=18203000&amp;value=5116.765&amp;id=18198543&amp;value=6505.906&amp;id=18199486&amp;value=7454&amp;id=44617816&amp;value=8996&amp;" TargetMode="External"/><Relationship Id="rId4525" Type="http://schemas.openxmlformats.org/officeDocument/2006/relationships/hyperlink" Target="https://www.daloopa.com/src/806087" TargetMode="External"/><Relationship Id="rId13068" Type="http://schemas.openxmlformats.org/officeDocument/2006/relationships/hyperlink" Target="https://www.daloopa.com/src/18203079" TargetMode="External"/><Relationship Id="rId14119" Type="http://schemas.openxmlformats.org/officeDocument/2006/relationships/hyperlink" Target="https://www.daloopa.com/src/44072062" TargetMode="External"/><Relationship Id="rId17689" Type="http://schemas.openxmlformats.org/officeDocument/2006/relationships/hyperlink" Target="https://www.daloopa.com/src/84566366" TargetMode="External"/><Relationship Id="rId20284" Type="http://schemas.openxmlformats.org/officeDocument/2006/relationships/hyperlink" Target="https://www.daloopa.com/src/99101012" TargetMode="External"/><Relationship Id="rId3127" Type="http://schemas.openxmlformats.org/officeDocument/2006/relationships/hyperlink" Target="https://www.daloopa.com/src/47276171" TargetMode="External"/><Relationship Id="rId6697" Type="http://schemas.openxmlformats.org/officeDocument/2006/relationships/hyperlink" Target="https://www.daloopa.com/src/798036" TargetMode="External"/><Relationship Id="rId7748" Type="http://schemas.openxmlformats.org/officeDocument/2006/relationships/hyperlink" Target="https://www.daloopa.com/document/22944212" TargetMode="External"/><Relationship Id="rId5299" Type="http://schemas.openxmlformats.org/officeDocument/2006/relationships/hyperlink" Target="https://www.daloopa.com/src/9099272" TargetMode="External"/><Relationship Id="rId9170" Type="http://schemas.openxmlformats.org/officeDocument/2006/relationships/hyperlink" Target="https://www.daloopa.com/src/44811899" TargetMode="External"/><Relationship Id="rId10729" Type="http://schemas.openxmlformats.org/officeDocument/2006/relationships/hyperlink" Target="https://www.daloopa.com/src/44998313" TargetMode="External"/><Relationship Id="rId12151" Type="http://schemas.openxmlformats.org/officeDocument/2006/relationships/hyperlink" Target="https://www.daloopa.com/src/8731861" TargetMode="External"/><Relationship Id="rId13202" Type="http://schemas.openxmlformats.org/officeDocument/2006/relationships/hyperlink" Target="https://www.daloopa.com/document/21946882" TargetMode="External"/><Relationship Id="rId14600" Type="http://schemas.openxmlformats.org/officeDocument/2006/relationships/hyperlink" Target="https://www.daloopa.com/src/44093033" TargetMode="External"/><Relationship Id="rId2210" Type="http://schemas.openxmlformats.org/officeDocument/2006/relationships/hyperlink" Target="https://www.daloopa.com/src/779607" TargetMode="External"/><Relationship Id="rId16772" Type="http://schemas.openxmlformats.org/officeDocument/2006/relationships/hyperlink" Target="https://www.daloopa.com/src/56723408" TargetMode="External"/><Relationship Id="rId17823" Type="http://schemas.openxmlformats.org/officeDocument/2006/relationships/hyperlink" Target="https://www.daloopa.com/src/86312114" TargetMode="External"/><Relationship Id="rId4382" Type="http://schemas.openxmlformats.org/officeDocument/2006/relationships/hyperlink" Target="https://www.daloopa.com/src/806040" TargetMode="External"/><Relationship Id="rId5433" Type="http://schemas.openxmlformats.org/officeDocument/2006/relationships/hyperlink" Target="https://www.daloopa.com/src/777093" TargetMode="External"/><Relationship Id="rId5780" Type="http://schemas.openxmlformats.org/officeDocument/2006/relationships/hyperlink" Target="https://www.daloopa.com/document/12555016" TargetMode="External"/><Relationship Id="rId6831" Type="http://schemas.openxmlformats.org/officeDocument/2006/relationships/hyperlink" Target="https://www.daloopa.com/src/6028669" TargetMode="External"/><Relationship Id="rId15374" Type="http://schemas.openxmlformats.org/officeDocument/2006/relationships/hyperlink" Target="https://www.daloopa.com/document/22326542" TargetMode="External"/><Relationship Id="rId16425" Type="http://schemas.openxmlformats.org/officeDocument/2006/relationships/hyperlink" Target="https://www.daloopa.com/src/56723468" TargetMode="External"/><Relationship Id="rId19995" Type="http://schemas.openxmlformats.org/officeDocument/2006/relationships/hyperlink" Target="https://www.daloopa.com/src/99100882" TargetMode="External"/><Relationship Id="rId4035" Type="http://schemas.openxmlformats.org/officeDocument/2006/relationships/hyperlink" Target="https://www.daloopa.com/src/41990759" TargetMode="External"/><Relationship Id="rId11984" Type="http://schemas.openxmlformats.org/officeDocument/2006/relationships/hyperlink" Target="https://www.daloopa.com/src/44616223" TargetMode="External"/><Relationship Id="rId15027" Type="http://schemas.openxmlformats.org/officeDocument/2006/relationships/hyperlink" Target="https://www.daloopa.com/src/44095244" TargetMode="External"/><Relationship Id="rId18597" Type="http://schemas.openxmlformats.org/officeDocument/2006/relationships/hyperlink" Target="https://www.daloopa.com/src/76430063" TargetMode="External"/><Relationship Id="rId19648" Type="http://schemas.openxmlformats.org/officeDocument/2006/relationships/hyperlink" Target="https://www.daloopa.com/src/92469298" TargetMode="External"/><Relationship Id="rId8656" Type="http://schemas.openxmlformats.org/officeDocument/2006/relationships/hyperlink" Target="https://www.daloopa.com/src/44812083" TargetMode="External"/><Relationship Id="rId9707" Type="http://schemas.openxmlformats.org/officeDocument/2006/relationships/hyperlink" Target="https://www.daloopa.com/src/44812977" TargetMode="External"/><Relationship Id="rId10586" Type="http://schemas.openxmlformats.org/officeDocument/2006/relationships/hyperlink" Target="https://www.daloopa.com/src/769640" TargetMode="External"/><Relationship Id="rId11637" Type="http://schemas.openxmlformats.org/officeDocument/2006/relationships/hyperlink" Target="https://www.daloopa.com/src/805066" TargetMode="External"/><Relationship Id="rId17199" Type="http://schemas.openxmlformats.org/officeDocument/2006/relationships/hyperlink" Target="https://www.daloopa.com/src/65369448" TargetMode="External"/><Relationship Id="rId7258" Type="http://schemas.openxmlformats.org/officeDocument/2006/relationships/hyperlink" Target="https://www.daloopa.com/src/9091394" TargetMode="External"/><Relationship Id="rId8309" Type="http://schemas.openxmlformats.org/officeDocument/2006/relationships/hyperlink" Target="https://www.daloopa.com/src/46190484" TargetMode="External"/><Relationship Id="rId10239" Type="http://schemas.openxmlformats.org/officeDocument/2006/relationships/hyperlink" Target="https://www.daloopa.com/src/41990558" TargetMode="External"/><Relationship Id="rId14110" Type="http://schemas.openxmlformats.org/officeDocument/2006/relationships/hyperlink" Target="https://www.daloopa.com/src/44072024" TargetMode="External"/><Relationship Id="rId17680" Type="http://schemas.openxmlformats.org/officeDocument/2006/relationships/hyperlink" Target="https://www.daloopa.com/src/77415370" TargetMode="External"/><Relationship Id="rId3868" Type="http://schemas.openxmlformats.org/officeDocument/2006/relationships/hyperlink" Target="https://www.daloopa.com/src/805745" TargetMode="External"/><Relationship Id="rId4919" Type="http://schemas.openxmlformats.org/officeDocument/2006/relationships/hyperlink" Target="https://www.daloopa.com/src/18180603" TargetMode="External"/><Relationship Id="rId16282" Type="http://schemas.openxmlformats.org/officeDocument/2006/relationships/hyperlink" Target="https://www.daloopa.com/src/56722690" TargetMode="External"/><Relationship Id="rId17333" Type="http://schemas.openxmlformats.org/officeDocument/2006/relationships/hyperlink" Target="https://www.daloopa.com/src/66399245" TargetMode="External"/><Relationship Id="rId18731" Type="http://schemas.openxmlformats.org/officeDocument/2006/relationships/hyperlink" Target="https://www.daloopa.com/src/76424488" TargetMode="External"/><Relationship Id="rId20678" Type="http://schemas.openxmlformats.org/officeDocument/2006/relationships/hyperlink" Target="https://www.daloopa.com/src/112172975" TargetMode="External"/><Relationship Id="rId789" Type="http://schemas.openxmlformats.org/officeDocument/2006/relationships/hyperlink" Target="https://www.daloopa.com/src/2750678" TargetMode="External"/><Relationship Id="rId5290" Type="http://schemas.openxmlformats.org/officeDocument/2006/relationships/hyperlink" Target="https://www.daloopa.com/src/8648985" TargetMode="External"/><Relationship Id="rId6341" Type="http://schemas.openxmlformats.org/officeDocument/2006/relationships/hyperlink" Target="https://www.daloopa.com/src/797573" TargetMode="External"/><Relationship Id="rId10720" Type="http://schemas.openxmlformats.org/officeDocument/2006/relationships/hyperlink" Target="https://www.daloopa.com/src/12599901" TargetMode="External"/><Relationship Id="rId9564" Type="http://schemas.openxmlformats.org/officeDocument/2006/relationships/hyperlink" Target="https://www.daloopa.com/src/46190707" TargetMode="External"/><Relationship Id="rId12892" Type="http://schemas.openxmlformats.org/officeDocument/2006/relationships/hyperlink" Target="https://www.daloopa.com/src/44105792" TargetMode="External"/><Relationship Id="rId13943" Type="http://schemas.openxmlformats.org/officeDocument/2006/relationships/hyperlink" Target="https://www.daloopa.com/src/44066198" TargetMode="External"/><Relationship Id="rId19158" Type="http://schemas.openxmlformats.org/officeDocument/2006/relationships/hyperlink" Target="https://www.daloopa.com/src/81130060" TargetMode="External"/><Relationship Id="rId2951" Type="http://schemas.openxmlformats.org/officeDocument/2006/relationships/hyperlink" Target="https://www.daloopa.com/src/775776" TargetMode="External"/><Relationship Id="rId8166" Type="http://schemas.openxmlformats.org/officeDocument/2006/relationships/hyperlink" Target="https://www.daloopa.com/src/50786857" TargetMode="External"/><Relationship Id="rId9217" Type="http://schemas.openxmlformats.org/officeDocument/2006/relationships/hyperlink" Target="https://www.daloopa.com/src/44813413" TargetMode="External"/><Relationship Id="rId11494" Type="http://schemas.openxmlformats.org/officeDocument/2006/relationships/hyperlink" Target="https://www.daloopa.com/src/805008" TargetMode="External"/><Relationship Id="rId12545" Type="http://schemas.openxmlformats.org/officeDocument/2006/relationships/hyperlink" Target="https://www.daloopa.com/src/8732139" TargetMode="External"/><Relationship Id="rId20812" Type="http://schemas.openxmlformats.org/officeDocument/2006/relationships/hyperlink" Target="https://www.daloopa.com/src/110480958" TargetMode="External"/><Relationship Id="rId923" Type="http://schemas.openxmlformats.org/officeDocument/2006/relationships/hyperlink" Target="https://www.daloopa.com/document/21946882" TargetMode="External"/><Relationship Id="rId1553" Type="http://schemas.openxmlformats.org/officeDocument/2006/relationships/hyperlink" Target="https://www.daloopa.com/src/805442" TargetMode="External"/><Relationship Id="rId2604" Type="http://schemas.openxmlformats.org/officeDocument/2006/relationships/hyperlink" Target="https://www.daloopa.com/src/775573" TargetMode="External"/><Relationship Id="rId10096" Type="http://schemas.openxmlformats.org/officeDocument/2006/relationships/hyperlink" Target="https://www.daloopa.com/src/56765448" TargetMode="External"/><Relationship Id="rId11147" Type="http://schemas.openxmlformats.org/officeDocument/2006/relationships/hyperlink" Target="https://www.daloopa.com/document/22325113" TargetMode="External"/><Relationship Id="rId15768" Type="http://schemas.openxmlformats.org/officeDocument/2006/relationships/hyperlink" Target="https://www.daloopa.com/src/56722013" TargetMode="External"/><Relationship Id="rId16819" Type="http://schemas.openxmlformats.org/officeDocument/2006/relationships/hyperlink" Target="https://www.daloopa.com/src/56736438" TargetMode="External"/><Relationship Id="rId1206" Type="http://schemas.openxmlformats.org/officeDocument/2006/relationships/hyperlink" Target="https://www.daloopa.com/src/1501437" TargetMode="External"/><Relationship Id="rId4776" Type="http://schemas.openxmlformats.org/officeDocument/2006/relationships/hyperlink" Target="https://www.daloopa.com/src/799703" TargetMode="External"/><Relationship Id="rId5827" Type="http://schemas.openxmlformats.org/officeDocument/2006/relationships/hyperlink" Target="https://www.daloopa.com/src/777555" TargetMode="External"/><Relationship Id="rId17190" Type="http://schemas.openxmlformats.org/officeDocument/2006/relationships/hyperlink" Target="https://www.daloopa.com/src/65369430" TargetMode="External"/><Relationship Id="rId18241" Type="http://schemas.openxmlformats.org/officeDocument/2006/relationships/hyperlink" Target="https://www.daloopa.com/src/110482421" TargetMode="External"/><Relationship Id="rId3378" Type="http://schemas.openxmlformats.org/officeDocument/2006/relationships/hyperlink" Target="https://www.daloopa.com/src/2734351" TargetMode="External"/><Relationship Id="rId4429" Type="http://schemas.openxmlformats.org/officeDocument/2006/relationships/hyperlink" Target="https://www.daloopa.com/src/806068" TargetMode="External"/><Relationship Id="rId7999" Type="http://schemas.openxmlformats.org/officeDocument/2006/relationships/hyperlink" Target="https://www.daloopa.com/src/44615920" TargetMode="External"/><Relationship Id="rId8300" Type="http://schemas.openxmlformats.org/officeDocument/2006/relationships/hyperlink" Target="https://www.daloopa.com/src/62020275" TargetMode="External"/><Relationship Id="rId10230" Type="http://schemas.openxmlformats.org/officeDocument/2006/relationships/hyperlink" Target="https://www.daloopa.com/src/61314938" TargetMode="External"/><Relationship Id="rId20188" Type="http://schemas.openxmlformats.org/officeDocument/2006/relationships/hyperlink" Target="https://www.daloopa.com/src/99976675" TargetMode="External"/><Relationship Id="rId299" Type="http://schemas.openxmlformats.org/officeDocument/2006/relationships/hyperlink" Target="https://www.daloopa.com/src/19045407" TargetMode="External"/><Relationship Id="rId14851" Type="http://schemas.openxmlformats.org/officeDocument/2006/relationships/hyperlink" Target="https://www.daloopa.com/src/44095395" TargetMode="External"/><Relationship Id="rId15902" Type="http://schemas.openxmlformats.org/officeDocument/2006/relationships/hyperlink" Target="https://www.daloopa.com/src/56723448" TargetMode="External"/><Relationship Id="rId780" Type="http://schemas.openxmlformats.org/officeDocument/2006/relationships/hyperlink" Target="https://www.daloopa.com/src/41990841" TargetMode="External"/><Relationship Id="rId2461" Type="http://schemas.openxmlformats.org/officeDocument/2006/relationships/hyperlink" Target="https://www.daloopa.com/src/779051" TargetMode="External"/><Relationship Id="rId3512" Type="http://schemas.openxmlformats.org/officeDocument/2006/relationships/hyperlink" Target="https://marketplace.daloopa.com/text-fundamental?id=18205642&amp;value=319.568&amp;id=18205459&amp;value=287.262&amp;id=18204625&amp;value=323.279&amp;id=18203627&amp;value=433.937&amp;id=18203306&amp;value=575.615&amp;id=18203003&amp;value=753.82&amp;id=18201549&amp;value=938.606&amp;id=18199481&amp;value=1121&amp;" TargetMode="External"/><Relationship Id="rId4910" Type="http://schemas.openxmlformats.org/officeDocument/2006/relationships/hyperlink" Target="https://www.daloopa.com/src/18180504" TargetMode="External"/><Relationship Id="rId9074" Type="http://schemas.openxmlformats.org/officeDocument/2006/relationships/hyperlink" Target="https://www.daloopa.com/src/44813415" TargetMode="External"/><Relationship Id="rId12055" Type="http://schemas.openxmlformats.org/officeDocument/2006/relationships/hyperlink" Target="https://www.daloopa.com/src/8731189" TargetMode="External"/><Relationship Id="rId13453" Type="http://schemas.openxmlformats.org/officeDocument/2006/relationships/hyperlink" Target="https://www.daloopa.com/src/44059432" TargetMode="External"/><Relationship Id="rId14504" Type="http://schemas.openxmlformats.org/officeDocument/2006/relationships/hyperlink" Target="https://www.daloopa.com/src/44095165" TargetMode="External"/><Relationship Id="rId433" Type="http://schemas.openxmlformats.org/officeDocument/2006/relationships/hyperlink" Target="https://www.daloopa.com/src/9091895" TargetMode="External"/><Relationship Id="rId1063" Type="http://schemas.openxmlformats.org/officeDocument/2006/relationships/hyperlink" Target="https://www.daloopa.com/src/2750822" TargetMode="External"/><Relationship Id="rId2114" Type="http://schemas.openxmlformats.org/officeDocument/2006/relationships/hyperlink" Target="https://www.daloopa.com/src/779633" TargetMode="External"/><Relationship Id="rId13106" Type="http://schemas.openxmlformats.org/officeDocument/2006/relationships/hyperlink" Target="https://www.daloopa.com/document/8465102" TargetMode="External"/><Relationship Id="rId16676" Type="http://schemas.openxmlformats.org/officeDocument/2006/relationships/hyperlink" Target="https://www.daloopa.com/src/56723441" TargetMode="External"/><Relationship Id="rId17727" Type="http://schemas.openxmlformats.org/officeDocument/2006/relationships/hyperlink" Target="https://www.daloopa.com/src/84567136" TargetMode="External"/><Relationship Id="rId20322" Type="http://schemas.openxmlformats.org/officeDocument/2006/relationships/hyperlink" Target="https://www.daloopa.com/src/105190600" TargetMode="External"/><Relationship Id="rId4286" Type="http://schemas.openxmlformats.org/officeDocument/2006/relationships/hyperlink" Target="https://www.daloopa.com/src/805977" TargetMode="External"/><Relationship Id="rId5684" Type="http://schemas.openxmlformats.org/officeDocument/2006/relationships/hyperlink" Target="https://www.daloopa.com/src/777377" TargetMode="External"/><Relationship Id="rId6735" Type="http://schemas.openxmlformats.org/officeDocument/2006/relationships/hyperlink" Target="https://www.daloopa.com/src/797964" TargetMode="External"/><Relationship Id="rId15278" Type="http://schemas.openxmlformats.org/officeDocument/2006/relationships/hyperlink" Target="https://www.daloopa.com/src/56725760" TargetMode="External"/><Relationship Id="rId16329" Type="http://schemas.openxmlformats.org/officeDocument/2006/relationships/hyperlink" Target="https://www.daloopa.com/src/56722844" TargetMode="External"/><Relationship Id="rId19899" Type="http://schemas.openxmlformats.org/officeDocument/2006/relationships/hyperlink" Target="https://www.daloopa.com/src/91531420" TargetMode="External"/><Relationship Id="rId5337" Type="http://schemas.openxmlformats.org/officeDocument/2006/relationships/hyperlink" Target="https://www.daloopa.com/src/8648944" TargetMode="External"/><Relationship Id="rId9958" Type="http://schemas.openxmlformats.org/officeDocument/2006/relationships/hyperlink" Target="https://www.daloopa.com/src/10681175" TargetMode="External"/><Relationship Id="rId11888" Type="http://schemas.openxmlformats.org/officeDocument/2006/relationships/hyperlink" Target="https://www.daloopa.com/src/8731157" TargetMode="External"/><Relationship Id="rId12939" Type="http://schemas.openxmlformats.org/officeDocument/2006/relationships/hyperlink" Target="https://www.daloopa.com/src/51587433" TargetMode="External"/><Relationship Id="rId1947" Type="http://schemas.openxmlformats.org/officeDocument/2006/relationships/hyperlink" Target="https://www.daloopa.com/src/44125565" TargetMode="External"/><Relationship Id="rId14361" Type="http://schemas.openxmlformats.org/officeDocument/2006/relationships/hyperlink" Target="https://www.daloopa.com/document/23287" TargetMode="External"/><Relationship Id="rId15412" Type="http://schemas.openxmlformats.org/officeDocument/2006/relationships/hyperlink" Target="https://www.daloopa.com/src/56720699" TargetMode="External"/><Relationship Id="rId16810" Type="http://schemas.openxmlformats.org/officeDocument/2006/relationships/hyperlink" Target="https://marketplace.daloopa.com/text-fundamental?id=56736745&amp;value=0.015&amp;id=56736708&amp;value=0.015&amp;id=56736670&amp;value=0.02&amp;id=56736632&amp;value=0.026000000000000002&amp;id=56736593&amp;value=0.018000000000000002&amp;id=56736554&amp;value=0.04&amp;id=56736515&amp;value=0.036000000000000004&amp;id=56736477&amp;value=0.036000000000000004&amp;id=56736438&amp;value=0.033&amp;id=56736399&amp;value=0.036000000000000004&amp;id=56723484&amp;value=0.031&amp;id=56723446&amp;value=0.028999999999999998&amp;id=56723410&amp;value=0.027999999999999997&amp;id=56723108&amp;value=0.024&amp;id=56722936&amp;value=0.027999999999999997&amp;id=56722864&amp;value=0.023&amp;id=56722768&amp;value=0.022000000000000002&amp;id=56722712&amp;value=0.021&amp;id=56722647&amp;value=0.022000000000000002&amp;id=56722587&amp;value=0.022000000000000002&amp;id=56722520&amp;value=0.024&amp;id=56765505&amp;value=0.022000000000000002&amp;id=61315639&amp;value=0.022000000000000002&amp;" TargetMode="External"/><Relationship Id="rId4420" Type="http://schemas.openxmlformats.org/officeDocument/2006/relationships/hyperlink" Target="https://www.daloopa.com/document/23143637" TargetMode="External"/><Relationship Id="rId7990" Type="http://schemas.openxmlformats.org/officeDocument/2006/relationships/hyperlink" Target="https://www.daloopa.com/src/12599562" TargetMode="External"/><Relationship Id="rId14014" Type="http://schemas.openxmlformats.org/officeDocument/2006/relationships/hyperlink" Target="https://www.daloopa.com/src/44066626" TargetMode="External"/><Relationship Id="rId18982" Type="http://schemas.openxmlformats.org/officeDocument/2006/relationships/hyperlink" Target="https://www.daloopa.com/src/80587578" TargetMode="External"/><Relationship Id="rId290" Type="http://schemas.openxmlformats.org/officeDocument/2006/relationships/hyperlink" Target="https://www.daloopa.com/src/2750929" TargetMode="External"/><Relationship Id="rId3022" Type="http://schemas.openxmlformats.org/officeDocument/2006/relationships/hyperlink" Target="https://www.daloopa.com/src/35961569" TargetMode="External"/><Relationship Id="rId6592" Type="http://schemas.openxmlformats.org/officeDocument/2006/relationships/hyperlink" Target="https://marketplace.daloopa.com/text-fundamental?id=756191&amp;value=892.754&amp;id=755709&amp;value=3145.668&amp;id=1501192&amp;value=3148.587&amp;id=2750531&amp;value=3149.343&amp;id=50786833&amp;value=499&amp;id=56765424&amp;value=499&amp;id=61314834&amp;value=500&amp;" TargetMode="External"/><Relationship Id="rId7643" Type="http://schemas.openxmlformats.org/officeDocument/2006/relationships/hyperlink" Target="https://www.daloopa.com/src/44615847" TargetMode="External"/><Relationship Id="rId10971" Type="http://schemas.openxmlformats.org/officeDocument/2006/relationships/hyperlink" Target="https://www.daloopa.com/src/778036" TargetMode="External"/><Relationship Id="rId16186" Type="http://schemas.openxmlformats.org/officeDocument/2006/relationships/hyperlink" Target="https://www.daloopa.com/src/61315613" TargetMode="External"/><Relationship Id="rId17237" Type="http://schemas.openxmlformats.org/officeDocument/2006/relationships/hyperlink" Target="https://www.daloopa.com/src/66404646" TargetMode="External"/><Relationship Id="rId17584" Type="http://schemas.openxmlformats.org/officeDocument/2006/relationships/hyperlink" Target="https://www.daloopa.com/src/66404594" TargetMode="External"/><Relationship Id="rId18635" Type="http://schemas.openxmlformats.org/officeDocument/2006/relationships/hyperlink" Target="https://www.daloopa.com/src/75779543" TargetMode="External"/><Relationship Id="rId5194" Type="http://schemas.openxmlformats.org/officeDocument/2006/relationships/hyperlink" Target="https://www.daloopa.com/src/28828614" TargetMode="External"/><Relationship Id="rId6245" Type="http://schemas.openxmlformats.org/officeDocument/2006/relationships/hyperlink" Target="https://www.daloopa.com/src/797566" TargetMode="External"/><Relationship Id="rId10624" Type="http://schemas.openxmlformats.org/officeDocument/2006/relationships/hyperlink" Target="https://www.daloopa.com/src/44999002" TargetMode="External"/><Relationship Id="rId12796" Type="http://schemas.openxmlformats.org/officeDocument/2006/relationships/hyperlink" Target="https://www.daloopa.com/src/18179367" TargetMode="External"/><Relationship Id="rId13847" Type="http://schemas.openxmlformats.org/officeDocument/2006/relationships/hyperlink" Target="https://www.daloopa.com/src/44064512" TargetMode="External"/><Relationship Id="rId2855" Type="http://schemas.openxmlformats.org/officeDocument/2006/relationships/hyperlink" Target="https://www.daloopa.com/src/775750" TargetMode="External"/><Relationship Id="rId3906" Type="http://schemas.openxmlformats.org/officeDocument/2006/relationships/hyperlink" Target="https://www.daloopa.com/src/805738" TargetMode="External"/><Relationship Id="rId9468" Type="http://schemas.openxmlformats.org/officeDocument/2006/relationships/hyperlink" Target="https://www.daloopa.com/src/44812262" TargetMode="External"/><Relationship Id="rId11398" Type="http://schemas.openxmlformats.org/officeDocument/2006/relationships/hyperlink" Target="https://www.daloopa.com/src/804967" TargetMode="External"/><Relationship Id="rId12449" Type="http://schemas.openxmlformats.org/officeDocument/2006/relationships/hyperlink" Target="https://www.daloopa.com/src/8732100" TargetMode="External"/><Relationship Id="rId16320" Type="http://schemas.openxmlformats.org/officeDocument/2006/relationships/hyperlink" Target="https://www.daloopa.com/src/56736612" TargetMode="External"/><Relationship Id="rId19890" Type="http://schemas.openxmlformats.org/officeDocument/2006/relationships/hyperlink" Target="https://www.daloopa.com/src/91531410" TargetMode="External"/><Relationship Id="rId20716" Type="http://schemas.openxmlformats.org/officeDocument/2006/relationships/hyperlink" Target="https://www.daloopa.com/src/112173350" TargetMode="External"/><Relationship Id="rId827" Type="http://schemas.openxmlformats.org/officeDocument/2006/relationships/hyperlink" Target="https://www.daloopa.com/document/479731" TargetMode="External"/><Relationship Id="rId1457" Type="http://schemas.openxmlformats.org/officeDocument/2006/relationships/hyperlink" Target="https://www.daloopa.com/src/19172565" TargetMode="External"/><Relationship Id="rId2508" Type="http://schemas.openxmlformats.org/officeDocument/2006/relationships/hyperlink" Target="https://www.daloopa.com/src/775253" TargetMode="External"/><Relationship Id="rId18492" Type="http://schemas.openxmlformats.org/officeDocument/2006/relationships/hyperlink" Target="https://www.daloopa.com/src/69114646" TargetMode="External"/><Relationship Id="rId19543" Type="http://schemas.openxmlformats.org/officeDocument/2006/relationships/hyperlink" Target="https://www.daloopa.com/src/84567002" TargetMode="External"/><Relationship Id="rId8551" Type="http://schemas.openxmlformats.org/officeDocument/2006/relationships/hyperlink" Target="https://www.daloopa.com/src/44810490" TargetMode="External"/><Relationship Id="rId9602" Type="http://schemas.openxmlformats.org/officeDocument/2006/relationships/hyperlink" Target="https://www.daloopa.com/src/44809631" TargetMode="External"/><Relationship Id="rId10481" Type="http://schemas.openxmlformats.org/officeDocument/2006/relationships/hyperlink" Target="https://www.daloopa.com/src/758003" TargetMode="External"/><Relationship Id="rId12930" Type="http://schemas.openxmlformats.org/officeDocument/2006/relationships/hyperlink" Target="https://www.daloopa.com/src/44105883" TargetMode="External"/><Relationship Id="rId17094" Type="http://schemas.openxmlformats.org/officeDocument/2006/relationships/hyperlink" Target="https://www.daloopa.com/src/65369501" TargetMode="External"/><Relationship Id="rId18145" Type="http://schemas.openxmlformats.org/officeDocument/2006/relationships/hyperlink" Target="https://www.daloopa.com/src/112173316" TargetMode="External"/><Relationship Id="rId7153" Type="http://schemas.openxmlformats.org/officeDocument/2006/relationships/hyperlink" Target="https://www.daloopa.com/src/798377" TargetMode="External"/><Relationship Id="rId8204" Type="http://schemas.openxmlformats.org/officeDocument/2006/relationships/hyperlink" Target="https://www.daloopa.com/src/756279" TargetMode="External"/><Relationship Id="rId10134" Type="http://schemas.openxmlformats.org/officeDocument/2006/relationships/hyperlink" Target="https://www.daloopa.com/src/770774" TargetMode="External"/><Relationship Id="rId11532" Type="http://schemas.openxmlformats.org/officeDocument/2006/relationships/hyperlink" Target="https://www.daloopa.com/src/44616147" TargetMode="External"/><Relationship Id="rId14755" Type="http://schemas.openxmlformats.org/officeDocument/2006/relationships/hyperlink" Target="https://www.daloopa.com/src/44092019" TargetMode="External"/><Relationship Id="rId15806" Type="http://schemas.openxmlformats.org/officeDocument/2006/relationships/hyperlink" Target="https://www.daloopa.com/src/56735815" TargetMode="External"/><Relationship Id="rId684" Type="http://schemas.openxmlformats.org/officeDocument/2006/relationships/hyperlink" Target="https://marketplace.daloopa.com/text-fundamental?id=780158&amp;value=0.87&amp;id=779892&amp;value=1.6&amp;id=779864&amp;value=1.77&amp;id=780015&amp;value=1.95&amp;id=1501297&amp;value=2.25&amp;id=2750664&amp;value=2.23&amp;id=3606516&amp;value=2.35&amp;id=6028753&amp;value=2.4&amp;id=9091664&amp;value=2.64&amp;id=12604196&amp;value=2.78&amp;id=19045391&amp;value=2.81&amp;id=28076075&amp;value=3&amp;id=35361484&amp;value=3.18&amp;id=41990927&amp;value=3.35&amp;id=50787037&amp;value=3.3&amp;id=56765617&amp;value=3.33&amp;id=61315008&amp;value=3.5&amp;" TargetMode="External"/><Relationship Id="rId2365" Type="http://schemas.openxmlformats.org/officeDocument/2006/relationships/hyperlink" Target="https://www.daloopa.com/src/774022" TargetMode="External"/><Relationship Id="rId3763" Type="http://schemas.openxmlformats.org/officeDocument/2006/relationships/hyperlink" Target="https://www.daloopa.com/src/805771" TargetMode="External"/><Relationship Id="rId4814" Type="http://schemas.openxmlformats.org/officeDocument/2006/relationships/hyperlink" Target="https://www.daloopa.com/src/44802625" TargetMode="External"/><Relationship Id="rId13357" Type="http://schemas.openxmlformats.org/officeDocument/2006/relationships/hyperlink" Target="https://www.daloopa.com/src/44619409" TargetMode="External"/><Relationship Id="rId14408" Type="http://schemas.openxmlformats.org/officeDocument/2006/relationships/hyperlink" Target="https://www.daloopa.com/src/44095469" TargetMode="External"/><Relationship Id="rId17978" Type="http://schemas.openxmlformats.org/officeDocument/2006/relationships/hyperlink" Target="https://www.daloopa.com/src/84567301" TargetMode="External"/><Relationship Id="rId20573" Type="http://schemas.openxmlformats.org/officeDocument/2006/relationships/hyperlink" Target="https://www.daloopa.com/src/105191096" TargetMode="External"/><Relationship Id="rId337" Type="http://schemas.openxmlformats.org/officeDocument/2006/relationships/hyperlink" Target="https://marketplace.daloopa.com/text-fundamental?id=12613145&amp;value=-0.001&amp;id=19045457&amp;value=-0.001&amp;id=41990804&amp;value=-0.001&amp;id=50787756&amp;value=-0.001&amp;id=56765777&amp;value=-0.001&amp;" TargetMode="External"/><Relationship Id="rId2018" Type="http://schemas.openxmlformats.org/officeDocument/2006/relationships/hyperlink" Target="https://www.daloopa.com/src/44125145" TargetMode="External"/><Relationship Id="rId3416" Type="http://schemas.openxmlformats.org/officeDocument/2006/relationships/hyperlink" Target="https://www.daloopa.com/src/979726" TargetMode="External"/><Relationship Id="rId6986" Type="http://schemas.openxmlformats.org/officeDocument/2006/relationships/hyperlink" Target="https://www.daloopa.com/src/798452" TargetMode="External"/><Relationship Id="rId20226" Type="http://schemas.openxmlformats.org/officeDocument/2006/relationships/hyperlink" Target="https://www.daloopa.com/src/99100950" TargetMode="External"/><Relationship Id="rId5588" Type="http://schemas.openxmlformats.org/officeDocument/2006/relationships/hyperlink" Target="https://www.daloopa.com/src/777113" TargetMode="External"/><Relationship Id="rId6639" Type="http://schemas.openxmlformats.org/officeDocument/2006/relationships/hyperlink" Target="https://marketplace.daloopa.com/text-fundamental?id=770062&amp;value=1264.323&amp;id=770052&amp;value=1264.855&amp;id=770045&amp;value=1329.117&amp;id=769486&amp;value=1525.648&amp;id=769355&amp;value=2112.347&amp;id=769221&amp;value=2217.972&amp;id=761248&amp;value=2245.248&amp;id=760881&amp;value=2510.47&amp;id=760651&amp;value=1788.16&amp;id=760452&amp;value=1937.033&amp;id=760157&amp;value=2060.814&amp;id=758587&amp;value=2213.556&amp;id=758397&amp;value=2231.806&amp;id=758236&amp;value=2385.59&amp;id=758095&amp;value=2505.666&amp;id=757902&amp;value=2811.635&amp;id=757736&amp;value=2954.069&amp;id=757567&amp;value=3047.896&amp;id=757217&amp;value=3216.144&amp;id=757011&amp;value=3527.457&amp;id=756840&amp;value=3536.469&amp;id=756646&amp;value=3728.956&amp;id=756518&amp;value=3792.027&amp;id=756373&amp;value=4301.126&amp;id=756195&amp;value=5276.189&amp;id=755712&amp;value=7687.097&amp;id=1501195&amp;value=7802.966&amp;id=2750534&amp;value=8190.938&amp;id=3606358&amp;value=5228&amp;id=6028665&amp;value=5164&amp;id=9091367&amp;value=5130&amp;id=12598709&amp;value=5512&amp;id=19045338&amp;value=5806&amp;id=28076013&amp;value=6145&amp;id=35361412&amp;value=6191&amp;id=41990396&amp;value=6932&amp;id=50786837&amp;value=7197&amp;id=56765420&amp;value=7385&amp;id=61314833&amp;value=7438&amp;" TargetMode="External"/><Relationship Id="rId12440" Type="http://schemas.openxmlformats.org/officeDocument/2006/relationships/hyperlink" Target="https://www.daloopa.com/src/8732323" TargetMode="External"/><Relationship Id="rId19053" Type="http://schemas.openxmlformats.org/officeDocument/2006/relationships/hyperlink" Target="https://www.daloopa.com/src/80587680" TargetMode="External"/><Relationship Id="rId8061" Type="http://schemas.openxmlformats.org/officeDocument/2006/relationships/hyperlink" Target="https://www.daloopa.com/src/9091436" TargetMode="External"/><Relationship Id="rId9112" Type="http://schemas.openxmlformats.org/officeDocument/2006/relationships/hyperlink" Target="https://www.daloopa.com/src/44813062" TargetMode="External"/><Relationship Id="rId11042" Type="http://schemas.openxmlformats.org/officeDocument/2006/relationships/hyperlink" Target="https://www.daloopa.com/src/777893" TargetMode="External"/><Relationship Id="rId1101" Type="http://schemas.openxmlformats.org/officeDocument/2006/relationships/hyperlink" Target="https://www.daloopa.com/src/2750823" TargetMode="External"/><Relationship Id="rId4671" Type="http://schemas.openxmlformats.org/officeDocument/2006/relationships/hyperlink" Target="https://www.daloopa.com/src/799650" TargetMode="External"/><Relationship Id="rId5722" Type="http://schemas.openxmlformats.org/officeDocument/2006/relationships/hyperlink" Target="https://www.daloopa.com/src/44616115" TargetMode="External"/><Relationship Id="rId14265" Type="http://schemas.openxmlformats.org/officeDocument/2006/relationships/hyperlink" Target="https://www.daloopa.com/src/44095468" TargetMode="External"/><Relationship Id="rId15663" Type="http://schemas.openxmlformats.org/officeDocument/2006/relationships/hyperlink" Target="https://www.daloopa.com/src/56722198" TargetMode="External"/><Relationship Id="rId16714" Type="http://schemas.openxmlformats.org/officeDocument/2006/relationships/hyperlink" Target="https://www.daloopa.com/src/56736666" TargetMode="External"/><Relationship Id="rId3273" Type="http://schemas.openxmlformats.org/officeDocument/2006/relationships/hyperlink" Target="https://www.daloopa.com/src/805335" TargetMode="External"/><Relationship Id="rId4324" Type="http://schemas.openxmlformats.org/officeDocument/2006/relationships/hyperlink" Target="https://www.daloopa.com/src/806159" TargetMode="External"/><Relationship Id="rId15316" Type="http://schemas.openxmlformats.org/officeDocument/2006/relationships/hyperlink" Target="https://www.daloopa.com/src/56720691" TargetMode="External"/><Relationship Id="rId18886" Type="http://schemas.openxmlformats.org/officeDocument/2006/relationships/hyperlink" Target="https://www.daloopa.com/src/75779634" TargetMode="External"/><Relationship Id="rId19937" Type="http://schemas.openxmlformats.org/officeDocument/2006/relationships/hyperlink" Target="https://www.daloopa.com/src/91531506" TargetMode="External"/><Relationship Id="rId20083" Type="http://schemas.openxmlformats.org/officeDocument/2006/relationships/hyperlink" Target="https://www.daloopa.com/src/99100778" TargetMode="External"/><Relationship Id="rId194" Type="http://schemas.openxmlformats.org/officeDocument/2006/relationships/hyperlink" Target="https://www.daloopa.com/document/22944212" TargetMode="External"/><Relationship Id="rId6496" Type="http://schemas.openxmlformats.org/officeDocument/2006/relationships/hyperlink" Target="https://www.daloopa.com/src/755708" TargetMode="External"/><Relationship Id="rId7894" Type="http://schemas.openxmlformats.org/officeDocument/2006/relationships/hyperlink" Target="https://www.daloopa.com/src/757804" TargetMode="External"/><Relationship Id="rId8945" Type="http://schemas.openxmlformats.org/officeDocument/2006/relationships/hyperlink" Target="https://marketplace.daloopa.com/text-fundamental?id=44808566&amp;value=322.031&amp;id=44808899&amp;value=299.14799999999997&amp;id=44809188&amp;value=215.52499999999998&amp;id=44812768&amp;value=314.98199999999997&amp;id=46190600&amp;value=1151.686&amp;id=44809236&amp;value=251.673&amp;id=44809406&amp;value=367.53599999999994&amp;id=44809602&amp;value=268.5200000000001&amp;id=44812868&amp;value=399.75299999999993&amp;id=46190601&amp;value=1287.482&amp;id=44810040&amp;value=183.015&amp;id=44810080&amp;value=471.48400000000004&amp;id=44810298&amp;value=360.48799999999994&amp;id=44812936&amp;value=454.515&amp;id=46190602&amp;value=1469.502&amp;id=44810494&amp;value=497.527&amp;id=44810612&amp;value=488.715&amp;id=44810707&amp;value=517.885&amp;id=44813018&amp;value=695.6010000000001&amp;id=46190603&amp;value=2199.728&amp;id=44810847&amp;value=730.37&amp;id=44811050&amp;value=644.8269999999999&amp;id=44811149&amp;value=704.4359999999999&amp;id=44813186&amp;value=833.2200000000003&amp;id=46190604&amp;value=2912.853&amp;id=44811348&amp;value=989.601&amp;id=44811516&amp;value=976.4060000000001&amp;id=44811650&amp;value=955.3040000000001&amp;id=44813369&amp;value=1107.993&amp;id=46190605&amp;value=4029.304&amp;id=44811828&amp;value=1013.448&amp;id=44811880&amp;value=1109.328&amp;id=44812086&amp;value=922.6380000000004&amp;id=44813441&amp;value=1376.399&amp;id=46190606&amp;value=4421.813&amp;id=44812392&amp;value=1325&amp;id=44812453&amp;value=1184&amp;id=44812527&amp;value=1436&amp;id=44813521&amp;value=1782&amp;id=46190607&amp;value=5727&amp;id=44812590&amp;value=1772&amp;id=44812626&amp;value=1988&amp;id=44812727&amp;value=1404&amp;id=44813654&amp;value=2066&amp;id=46190608&amp;value=7230&amp;id=51587571&amp;value=1769&amp;id=57346357&amp;value=2040&amp;id=62020271&amp;value=1704&amp;" TargetMode="External"/><Relationship Id="rId10875" Type="http://schemas.openxmlformats.org/officeDocument/2006/relationships/hyperlink" Target="https://www.daloopa.com/src/44999424" TargetMode="External"/><Relationship Id="rId11926" Type="http://schemas.openxmlformats.org/officeDocument/2006/relationships/hyperlink" Target="https://www.daloopa.com/src/8731268" TargetMode="External"/><Relationship Id="rId17488" Type="http://schemas.openxmlformats.org/officeDocument/2006/relationships/hyperlink" Target="https://www.daloopa.com/src/69113984" TargetMode="External"/><Relationship Id="rId18539" Type="http://schemas.openxmlformats.org/officeDocument/2006/relationships/hyperlink" Target="https://www.daloopa.com/src/77309783" TargetMode="External"/><Relationship Id="rId5098" Type="http://schemas.openxmlformats.org/officeDocument/2006/relationships/hyperlink" Target="https://www.daloopa.com/src/18186685" TargetMode="External"/><Relationship Id="rId6149" Type="http://schemas.openxmlformats.org/officeDocument/2006/relationships/hyperlink" Target="https://www.daloopa.com/src/758382" TargetMode="External"/><Relationship Id="rId7547" Type="http://schemas.openxmlformats.org/officeDocument/2006/relationships/hyperlink" Target="https://www.daloopa.com/src/44615831" TargetMode="External"/><Relationship Id="rId10528" Type="http://schemas.openxmlformats.org/officeDocument/2006/relationships/hyperlink" Target="https://www.daloopa.com/document/479839" TargetMode="External"/><Relationship Id="rId13001" Type="http://schemas.openxmlformats.org/officeDocument/2006/relationships/hyperlink" Target="https://www.daloopa.com/src/18210362" TargetMode="External"/><Relationship Id="rId16571" Type="http://schemas.openxmlformats.org/officeDocument/2006/relationships/hyperlink" Target="https://www.daloopa.com/src/56736544" TargetMode="External"/><Relationship Id="rId17622" Type="http://schemas.openxmlformats.org/officeDocument/2006/relationships/hyperlink" Target="https://www.daloopa.com/src/66399096" TargetMode="External"/><Relationship Id="rId20967" Type="http://schemas.openxmlformats.org/officeDocument/2006/relationships/hyperlink" Target="https://www.daloopa.com/src/110482393" TargetMode="External"/><Relationship Id="rId2759" Type="http://schemas.openxmlformats.org/officeDocument/2006/relationships/hyperlink" Target="https://www.daloopa.com/document/12555016" TargetMode="External"/><Relationship Id="rId6630" Type="http://schemas.openxmlformats.org/officeDocument/2006/relationships/hyperlink" Target="https://www.daloopa.com/src/769489" TargetMode="External"/><Relationship Id="rId15173" Type="http://schemas.openxmlformats.org/officeDocument/2006/relationships/hyperlink" Target="https://www.daloopa.com/src/56734947" TargetMode="External"/><Relationship Id="rId16224" Type="http://schemas.openxmlformats.org/officeDocument/2006/relationships/hyperlink" Target="https://www.daloopa.com/src/56736453" TargetMode="External"/><Relationship Id="rId4181" Type="http://schemas.openxmlformats.org/officeDocument/2006/relationships/hyperlink" Target="https://www.daloopa.com/src/12606366" TargetMode="External"/><Relationship Id="rId5232" Type="http://schemas.openxmlformats.org/officeDocument/2006/relationships/hyperlink" Target="https://www.daloopa.com/src/8648927" TargetMode="External"/><Relationship Id="rId9853" Type="http://schemas.openxmlformats.org/officeDocument/2006/relationships/hyperlink" Target="https://www.daloopa.com/src/44810879" TargetMode="External"/><Relationship Id="rId18396" Type="http://schemas.openxmlformats.org/officeDocument/2006/relationships/hyperlink" Target="https://www.daloopa.com/src/70535395" TargetMode="External"/><Relationship Id="rId19447" Type="http://schemas.openxmlformats.org/officeDocument/2006/relationships/hyperlink" Target="https://www.daloopa.com/src/86300077" TargetMode="External"/><Relationship Id="rId19794" Type="http://schemas.openxmlformats.org/officeDocument/2006/relationships/hyperlink" Target="https://www.daloopa.com/src/92469312" TargetMode="External"/><Relationship Id="rId67" Type="http://schemas.openxmlformats.org/officeDocument/2006/relationships/hyperlink" Target="https://www.daloopa.com/document/8073780" TargetMode="External"/><Relationship Id="rId8455" Type="http://schemas.openxmlformats.org/officeDocument/2006/relationships/hyperlink" Target="https://www.daloopa.com/src/44811517" TargetMode="External"/><Relationship Id="rId9506" Type="http://schemas.openxmlformats.org/officeDocument/2006/relationships/hyperlink" Target="https://www.daloopa.com/src/44811316" TargetMode="External"/><Relationship Id="rId11783" Type="http://schemas.openxmlformats.org/officeDocument/2006/relationships/hyperlink" Target="https://www.daloopa.com/src/8581701" TargetMode="External"/><Relationship Id="rId12834" Type="http://schemas.openxmlformats.org/officeDocument/2006/relationships/hyperlink" Target="https://www.daloopa.com/src/18193861" TargetMode="External"/><Relationship Id="rId18049" Type="http://schemas.openxmlformats.org/officeDocument/2006/relationships/hyperlink" Target="https://www.daloopa.com/src/112172497" TargetMode="External"/><Relationship Id="rId1842" Type="http://schemas.openxmlformats.org/officeDocument/2006/relationships/hyperlink" Target="https://www.daloopa.com/src/44125632" TargetMode="External"/><Relationship Id="rId7057" Type="http://schemas.openxmlformats.org/officeDocument/2006/relationships/hyperlink" Target="https://www.daloopa.com/src/35361523" TargetMode="External"/><Relationship Id="rId8108" Type="http://schemas.openxmlformats.org/officeDocument/2006/relationships/hyperlink" Target="https://www.daloopa.com/src/2750595" TargetMode="External"/><Relationship Id="rId10385" Type="http://schemas.openxmlformats.org/officeDocument/2006/relationships/hyperlink" Target="https://www.daloopa.com/src/774268" TargetMode="External"/><Relationship Id="rId11436" Type="http://schemas.openxmlformats.org/officeDocument/2006/relationships/hyperlink" Target="https://www.daloopa.com/document/8465102" TargetMode="External"/><Relationship Id="rId10038" Type="http://schemas.openxmlformats.org/officeDocument/2006/relationships/hyperlink" Target="https://www.daloopa.com/src/6028701" TargetMode="External"/><Relationship Id="rId14659" Type="http://schemas.openxmlformats.org/officeDocument/2006/relationships/hyperlink" Target="https://www.daloopa.com/src/44095046" TargetMode="External"/><Relationship Id="rId18530" Type="http://schemas.openxmlformats.org/officeDocument/2006/relationships/hyperlink" Target="https://www.daloopa.com/src/69114626" TargetMode="External"/><Relationship Id="rId3667" Type="http://schemas.openxmlformats.org/officeDocument/2006/relationships/hyperlink" Target="https://www.daloopa.com/src/805641" TargetMode="External"/><Relationship Id="rId4718" Type="http://schemas.openxmlformats.org/officeDocument/2006/relationships/hyperlink" Target="https://www.daloopa.com/src/799658" TargetMode="External"/><Relationship Id="rId16081" Type="http://schemas.openxmlformats.org/officeDocument/2006/relationships/hyperlink" Target="https://www.daloopa.com/src/56722738" TargetMode="External"/><Relationship Id="rId17132" Type="http://schemas.openxmlformats.org/officeDocument/2006/relationships/hyperlink" Target="https://www.daloopa.com/src/65369514" TargetMode="External"/><Relationship Id="rId20477" Type="http://schemas.openxmlformats.org/officeDocument/2006/relationships/hyperlink" Target="https://www.daloopa.com/src/105788224" TargetMode="External"/><Relationship Id="rId588" Type="http://schemas.openxmlformats.org/officeDocument/2006/relationships/hyperlink" Target="https://www.daloopa.com/src/1001015" TargetMode="External"/><Relationship Id="rId2269" Type="http://schemas.openxmlformats.org/officeDocument/2006/relationships/hyperlink" Target="https://www.daloopa.com/src/771607" TargetMode="External"/><Relationship Id="rId6140" Type="http://schemas.openxmlformats.org/officeDocument/2006/relationships/hyperlink" Target="https://www.daloopa.com/src/769470" TargetMode="External"/><Relationship Id="rId12691" Type="http://schemas.openxmlformats.org/officeDocument/2006/relationships/hyperlink" Target="https://marketplace.daloopa.com/text-fundamental?id=8732268&amp;value=-0.03&amp;id=8732249&amp;value=0.04&amp;id=8732294&amp;value=0.02&amp;id=8732244&amp;value=0.07&amp;id=8732239&amp;value=0.01&amp;id=8732235&amp;value=0.05&amp;id=8732300&amp;value=0.04&amp;id=8732230&amp;value=0.01&amp;id=8732224&amp;value=0.06&amp;id=8732218&amp;value=0.02&amp;id=8732306&amp;value=0.04&amp;id=8732212&amp;value=0.03&amp;id=8732207&amp;value=0.04&amp;id=8732311&amp;value=0.02&amp;id=8732200&amp;value=0.1&amp;id=8732191&amp;value=0.12&amp;id=8732184&amp;value=0.07&amp;id=8732314&amp;value=0.08&amp;id=8732179&amp;value=0.04&amp;id=8732173&amp;value=0.05&amp;id=10681287&amp;value=0.09&amp;id=13317265&amp;value=0.08&amp;id=19442606&amp;value=0.13&amp;id=28828632&amp;value=0.11&amp;id=35961636&amp;value=0.08&amp;id=44617675&amp;value=0.1&amp;id=51587390&amp;value=0.05&amp;id=57345757&amp;value=0.04&amp;id=62020198&amp;value=0.07&amp;" TargetMode="External"/><Relationship Id="rId2750" Type="http://schemas.openxmlformats.org/officeDocument/2006/relationships/hyperlink" Target="https://www.daloopa.com/src/771076" TargetMode="External"/><Relationship Id="rId3801" Type="http://schemas.openxmlformats.org/officeDocument/2006/relationships/hyperlink" Target="https://www.daloopa.com/src/805723" TargetMode="External"/><Relationship Id="rId9363" Type="http://schemas.openxmlformats.org/officeDocument/2006/relationships/hyperlink" Target="https://www.daloopa.com/src/44813384" TargetMode="External"/><Relationship Id="rId11293" Type="http://schemas.openxmlformats.org/officeDocument/2006/relationships/hyperlink" Target="https://www.daloopa.com/src/978843" TargetMode="External"/><Relationship Id="rId12344" Type="http://schemas.openxmlformats.org/officeDocument/2006/relationships/hyperlink" Target="https://www.daloopa.com/src/8731785" TargetMode="External"/><Relationship Id="rId13742" Type="http://schemas.openxmlformats.org/officeDocument/2006/relationships/hyperlink" Target="https://marketplace.daloopa.com/text-fundamental?id=44067749&amp;value=216.007&amp;id=44064894&amp;value=79.249&amp;id=44064794&amp;value=143.38&amp;id=44064556&amp;value=191.169&amp;id=44067799&amp;value=222.333&amp;id=44064510&amp;value=93&amp;id=44064446&amp;value=163&amp;id=44064430&amp;value=243&amp;id=44067859&amp;value=330&amp;id=44064397&amp;value=123&amp;id=44064342&amp;value=228&amp;id=44064218&amp;value=342&amp;id=44618671&amp;value=455&amp;id=51587415&amp;value=138&amp;id=57345832&amp;value=257&amp;id=62020222&amp;value=377&amp;" TargetMode="External"/><Relationship Id="rId722" Type="http://schemas.openxmlformats.org/officeDocument/2006/relationships/hyperlink" Target="https://marketplace.daloopa.com/text-fundamental?id=780198&amp;value=0.26&amp;id=780135&amp;value=0.15&amp;id=780044&amp;value=0.03&amp;id=780035&amp;value=0.12&amp;id=2750675&amp;value=0.05&amp;id=3606580&amp;value=-0.1&amp;id=6028783&amp;value=-0.1&amp;id=9091674&amp;value=-0.9&amp;id=12611932&amp;value=0.155&amp;id=19045394&amp;value=0.195&amp;id=28076082&amp;value=0.19&amp;id=35361499&amp;value=0.17&amp;id=41990844&amp;value=0.16&amp;id=50786919&amp;value=0.2&amp;id=56765584&amp;value=0.225&amp;id=61315013&amp;value=0.23&amp;" TargetMode="External"/><Relationship Id="rId1352" Type="http://schemas.openxmlformats.org/officeDocument/2006/relationships/hyperlink" Target="https://www.daloopa.com/src/61315161" TargetMode="External"/><Relationship Id="rId2403" Type="http://schemas.openxmlformats.org/officeDocument/2006/relationships/hyperlink" Target="https://www.daloopa.com/src/774057" TargetMode="External"/><Relationship Id="rId9016" Type="http://schemas.openxmlformats.org/officeDocument/2006/relationships/hyperlink" Target="https://www.daloopa.com/src/44813122" TargetMode="External"/><Relationship Id="rId16965" Type="http://schemas.openxmlformats.org/officeDocument/2006/relationships/hyperlink" Target="https://www.daloopa.com/src/65368633" TargetMode="External"/><Relationship Id="rId20611" Type="http://schemas.openxmlformats.org/officeDocument/2006/relationships/hyperlink" Target="https://www.daloopa.com/src/105191139" TargetMode="External"/><Relationship Id="rId1005" Type="http://schemas.openxmlformats.org/officeDocument/2006/relationships/hyperlink" Target="https://www.daloopa.com/src/995204" TargetMode="External"/><Relationship Id="rId4575" Type="http://schemas.openxmlformats.org/officeDocument/2006/relationships/hyperlink" Target="https://www.daloopa.com/src/806088" TargetMode="External"/><Relationship Id="rId5973" Type="http://schemas.openxmlformats.org/officeDocument/2006/relationships/hyperlink" Target="https://www.daloopa.com/src/774136" TargetMode="External"/><Relationship Id="rId15567" Type="http://schemas.openxmlformats.org/officeDocument/2006/relationships/hyperlink" Target="https://www.daloopa.com/src/56722041" TargetMode="External"/><Relationship Id="rId16618" Type="http://schemas.openxmlformats.org/officeDocument/2006/relationships/hyperlink" Target="https://www.daloopa.com/src/56736701" TargetMode="External"/><Relationship Id="rId3177" Type="http://schemas.openxmlformats.org/officeDocument/2006/relationships/hyperlink" Target="https://www.daloopa.com/src/805349" TargetMode="External"/><Relationship Id="rId4228" Type="http://schemas.openxmlformats.org/officeDocument/2006/relationships/hyperlink" Target="https://www.daloopa.com/src/806096" TargetMode="External"/><Relationship Id="rId5626" Type="http://schemas.openxmlformats.org/officeDocument/2006/relationships/hyperlink" Target="https://www.daloopa.com/src/777128" TargetMode="External"/><Relationship Id="rId14169" Type="http://schemas.openxmlformats.org/officeDocument/2006/relationships/hyperlink" Target="https://www.daloopa.com/src/44072030" TargetMode="External"/><Relationship Id="rId18040" Type="http://schemas.openxmlformats.org/officeDocument/2006/relationships/hyperlink" Target="https://www.daloopa.com/src/112172651" TargetMode="External"/><Relationship Id="rId7798" Type="http://schemas.openxmlformats.org/officeDocument/2006/relationships/hyperlink" Target="https://www.daloopa.com/src/757794" TargetMode="External"/><Relationship Id="rId8849" Type="http://schemas.openxmlformats.org/officeDocument/2006/relationships/hyperlink" Target="https://www.daloopa.com/src/44809184" TargetMode="External"/><Relationship Id="rId10779" Type="http://schemas.openxmlformats.org/officeDocument/2006/relationships/hyperlink" Target="https://www.daloopa.com/src/758013" TargetMode="External"/><Relationship Id="rId14650" Type="http://schemas.openxmlformats.org/officeDocument/2006/relationships/hyperlink" Target="https://www.daloopa.com/src/44095700" TargetMode="External"/><Relationship Id="rId15701" Type="http://schemas.openxmlformats.org/officeDocument/2006/relationships/hyperlink" Target="https://www.daloopa.com/document/23143762" TargetMode="External"/><Relationship Id="rId13252" Type="http://schemas.openxmlformats.org/officeDocument/2006/relationships/hyperlink" Target="https://www.daloopa.com/src/18208109" TargetMode="External"/><Relationship Id="rId14303" Type="http://schemas.openxmlformats.org/officeDocument/2006/relationships/hyperlink" Target="https://www.daloopa.com/src/44093273" TargetMode="External"/><Relationship Id="rId2260" Type="http://schemas.openxmlformats.org/officeDocument/2006/relationships/hyperlink" Target="https://www.daloopa.com/src/774038" TargetMode="External"/><Relationship Id="rId3311" Type="http://schemas.openxmlformats.org/officeDocument/2006/relationships/hyperlink" Target="https://www.daloopa.com/src/805343" TargetMode="External"/><Relationship Id="rId6881" Type="http://schemas.openxmlformats.org/officeDocument/2006/relationships/hyperlink" Target="https://www.daloopa.com/src/797943" TargetMode="External"/><Relationship Id="rId7932" Type="http://schemas.openxmlformats.org/officeDocument/2006/relationships/hyperlink" Target="https://www.daloopa.com/src/757960" TargetMode="External"/><Relationship Id="rId16475" Type="http://schemas.openxmlformats.org/officeDocument/2006/relationships/hyperlink" Target="https://www.daloopa.com/src/56723470" TargetMode="External"/><Relationship Id="rId17873" Type="http://schemas.openxmlformats.org/officeDocument/2006/relationships/hyperlink" Target="https://www.daloopa.com/src/86307241" TargetMode="External"/><Relationship Id="rId18924" Type="http://schemas.openxmlformats.org/officeDocument/2006/relationships/hyperlink" Target="https://www.daloopa.com/src/80587713" TargetMode="External"/><Relationship Id="rId20121" Type="http://schemas.openxmlformats.org/officeDocument/2006/relationships/hyperlink" Target="https://www.daloopa.com/src/99100804" TargetMode="External"/><Relationship Id="rId232" Type="http://schemas.openxmlformats.org/officeDocument/2006/relationships/hyperlink" Target="https://www.daloopa.com/src/1000449" TargetMode="External"/><Relationship Id="rId5483" Type="http://schemas.openxmlformats.org/officeDocument/2006/relationships/hyperlink" Target="https://www.daloopa.com/src/44616073" TargetMode="External"/><Relationship Id="rId6534" Type="http://schemas.openxmlformats.org/officeDocument/2006/relationships/hyperlink" Target="https://www.daloopa.com/src/756517" TargetMode="External"/><Relationship Id="rId10913" Type="http://schemas.openxmlformats.org/officeDocument/2006/relationships/hyperlink" Target="https://www.daloopa.com/src/19045381" TargetMode="External"/><Relationship Id="rId15077" Type="http://schemas.openxmlformats.org/officeDocument/2006/relationships/hyperlink" Target="https://www.daloopa.com/src/44092278" TargetMode="External"/><Relationship Id="rId16128" Type="http://schemas.openxmlformats.org/officeDocument/2006/relationships/hyperlink" Target="https://www.daloopa.com/src/56723382" TargetMode="External"/><Relationship Id="rId17526" Type="http://schemas.openxmlformats.org/officeDocument/2006/relationships/hyperlink" Target="https://www.daloopa.com/src/66397794" TargetMode="External"/><Relationship Id="rId4085" Type="http://schemas.openxmlformats.org/officeDocument/2006/relationships/hyperlink" Target="https://www.daloopa.com/src/41990760" TargetMode="External"/><Relationship Id="rId5136" Type="http://schemas.openxmlformats.org/officeDocument/2006/relationships/hyperlink" Target="https://www.daloopa.com/src/8648953" TargetMode="External"/><Relationship Id="rId19698" Type="http://schemas.openxmlformats.org/officeDocument/2006/relationships/hyperlink" Target="https://www.daloopa.com/src/91528084" TargetMode="External"/><Relationship Id="rId8359" Type="http://schemas.openxmlformats.org/officeDocument/2006/relationships/hyperlink" Target="https://www.daloopa.com/src/46190493" TargetMode="External"/><Relationship Id="rId9757" Type="http://schemas.openxmlformats.org/officeDocument/2006/relationships/hyperlink" Target="https://www.daloopa.com/src/44812981" TargetMode="External"/><Relationship Id="rId11687" Type="http://schemas.openxmlformats.org/officeDocument/2006/relationships/hyperlink" Target="https://www.daloopa.com/document/8465102" TargetMode="External"/><Relationship Id="rId12738" Type="http://schemas.openxmlformats.org/officeDocument/2006/relationships/hyperlink" Target="https://www.daloopa.com/document/23181367" TargetMode="External"/><Relationship Id="rId1746" Type="http://schemas.openxmlformats.org/officeDocument/2006/relationships/hyperlink" Target="https://www.daloopa.com/src/44625020" TargetMode="External"/><Relationship Id="rId10289" Type="http://schemas.openxmlformats.org/officeDocument/2006/relationships/hyperlink" Target="https://www.daloopa.com/src/41990563" TargetMode="External"/><Relationship Id="rId14160" Type="http://schemas.openxmlformats.org/officeDocument/2006/relationships/hyperlink" Target="https://www.daloopa.com/src/44071966" TargetMode="External"/><Relationship Id="rId15211" Type="http://schemas.openxmlformats.org/officeDocument/2006/relationships/hyperlink" Target="https://www.daloopa.com/src/56765550" TargetMode="External"/><Relationship Id="rId18781" Type="http://schemas.openxmlformats.org/officeDocument/2006/relationships/hyperlink" Target="https://www.daloopa.com/src/76435815" TargetMode="External"/><Relationship Id="rId19832" Type="http://schemas.openxmlformats.org/officeDocument/2006/relationships/hyperlink" Target="https://www.daloopa.com/src/92469248" TargetMode="External"/><Relationship Id="rId4969" Type="http://schemas.openxmlformats.org/officeDocument/2006/relationships/hyperlink" Target="https://www.daloopa.com/src/51587395" TargetMode="External"/><Relationship Id="rId8840" Type="http://schemas.openxmlformats.org/officeDocument/2006/relationships/hyperlink" Target="https://www.daloopa.com/src/44810287" TargetMode="External"/><Relationship Id="rId10770" Type="http://schemas.openxmlformats.org/officeDocument/2006/relationships/hyperlink" Target="https://www.daloopa.com/src/761310" TargetMode="External"/><Relationship Id="rId17383" Type="http://schemas.openxmlformats.org/officeDocument/2006/relationships/hyperlink" Target="https://www.daloopa.com/src/69114005" TargetMode="External"/><Relationship Id="rId18434" Type="http://schemas.openxmlformats.org/officeDocument/2006/relationships/hyperlink" Target="https://www.daloopa.com/src/70536438" TargetMode="External"/><Relationship Id="rId6391" Type="http://schemas.openxmlformats.org/officeDocument/2006/relationships/hyperlink" Target="https://www.daloopa.com/src/797663" TargetMode="External"/><Relationship Id="rId7442" Type="http://schemas.openxmlformats.org/officeDocument/2006/relationships/hyperlink" Target="https://www.daloopa.com/src/770330" TargetMode="External"/><Relationship Id="rId10423" Type="http://schemas.openxmlformats.org/officeDocument/2006/relationships/hyperlink" Target="https://www.daloopa.com/src/761304" TargetMode="External"/><Relationship Id="rId11821" Type="http://schemas.openxmlformats.org/officeDocument/2006/relationships/hyperlink" Target="https://www.daloopa.com/src/44616191" TargetMode="External"/><Relationship Id="rId17036" Type="http://schemas.openxmlformats.org/officeDocument/2006/relationships/hyperlink" Target="https://www.daloopa.com/src/65369358" TargetMode="External"/><Relationship Id="rId6044" Type="http://schemas.openxmlformats.org/officeDocument/2006/relationships/hyperlink" Target="https://www.daloopa.com/src/761232" TargetMode="External"/><Relationship Id="rId13993" Type="http://schemas.openxmlformats.org/officeDocument/2006/relationships/hyperlink" Target="https://www.daloopa.com/src/44064514" TargetMode="External"/><Relationship Id="rId9267" Type="http://schemas.openxmlformats.org/officeDocument/2006/relationships/hyperlink" Target="https://www.daloopa.com/src/44813125" TargetMode="External"/><Relationship Id="rId11197" Type="http://schemas.openxmlformats.org/officeDocument/2006/relationships/hyperlink" Target="https://www.daloopa.com/src/50787783" TargetMode="External"/><Relationship Id="rId12595" Type="http://schemas.openxmlformats.org/officeDocument/2006/relationships/hyperlink" Target="https://www.daloopa.com/src/8732309" TargetMode="External"/><Relationship Id="rId13646" Type="http://schemas.openxmlformats.org/officeDocument/2006/relationships/hyperlink" Target="https://www.daloopa.com/src/44057673" TargetMode="External"/><Relationship Id="rId20862" Type="http://schemas.openxmlformats.org/officeDocument/2006/relationships/hyperlink" Target="https://www.daloopa.com/src/110481020" TargetMode="External"/><Relationship Id="rId626" Type="http://schemas.openxmlformats.org/officeDocument/2006/relationships/hyperlink" Target="https://www.daloopa.com/src/61315009" TargetMode="External"/><Relationship Id="rId973" Type="http://schemas.openxmlformats.org/officeDocument/2006/relationships/hyperlink" Target="https://www.daloopa.com/src/970414" TargetMode="External"/><Relationship Id="rId1256" Type="http://schemas.openxmlformats.org/officeDocument/2006/relationships/hyperlink" Target="https://www.daloopa.com/src/46406124" TargetMode="External"/><Relationship Id="rId2307" Type="http://schemas.openxmlformats.org/officeDocument/2006/relationships/hyperlink" Target="https://www.daloopa.com/src/774047" TargetMode="External"/><Relationship Id="rId2654" Type="http://schemas.openxmlformats.org/officeDocument/2006/relationships/hyperlink" Target="https://www.daloopa.com/src/10681130" TargetMode="External"/><Relationship Id="rId3705" Type="http://schemas.openxmlformats.org/officeDocument/2006/relationships/hyperlink" Target="https://www.daloopa.com/src/805650" TargetMode="External"/><Relationship Id="rId12248" Type="http://schemas.openxmlformats.org/officeDocument/2006/relationships/hyperlink" Target="https://www.daloopa.com/src/8731830" TargetMode="External"/><Relationship Id="rId16869" Type="http://schemas.openxmlformats.org/officeDocument/2006/relationships/hyperlink" Target="https://www.daloopa.com/src/65368801" TargetMode="External"/><Relationship Id="rId20515" Type="http://schemas.openxmlformats.org/officeDocument/2006/relationships/hyperlink" Target="https://www.daloopa.com/src/105190890" TargetMode="External"/><Relationship Id="rId5877" Type="http://schemas.openxmlformats.org/officeDocument/2006/relationships/hyperlink" Target="https://www.daloopa.com/src/777451" TargetMode="External"/><Relationship Id="rId6928" Type="http://schemas.openxmlformats.org/officeDocument/2006/relationships/hyperlink" Target="https://www.daloopa.com/src/798124" TargetMode="External"/><Relationship Id="rId18291" Type="http://schemas.openxmlformats.org/officeDocument/2006/relationships/hyperlink" Target="https://www.daloopa.com/src/110482567" TargetMode="External"/><Relationship Id="rId19342" Type="http://schemas.openxmlformats.org/officeDocument/2006/relationships/hyperlink" Target="https://www.daloopa.com/src/84565912" TargetMode="External"/><Relationship Id="rId4479" Type="http://schemas.openxmlformats.org/officeDocument/2006/relationships/hyperlink" Target="https://www.daloopa.com/src/806026" TargetMode="External"/><Relationship Id="rId8350" Type="http://schemas.openxmlformats.org/officeDocument/2006/relationships/hyperlink" Target="https://www.daloopa.com/src/62020270" TargetMode="External"/><Relationship Id="rId9401" Type="http://schemas.openxmlformats.org/officeDocument/2006/relationships/hyperlink" Target="https://www.daloopa.com/src/44812984" TargetMode="External"/><Relationship Id="rId10280" Type="http://schemas.openxmlformats.org/officeDocument/2006/relationships/hyperlink" Target="https://www.daloopa.com/src/61314969" TargetMode="External"/><Relationship Id="rId11331" Type="http://schemas.openxmlformats.org/officeDocument/2006/relationships/hyperlink" Target="https://www.daloopa.com/src/978783" TargetMode="External"/><Relationship Id="rId4960" Type="http://schemas.openxmlformats.org/officeDocument/2006/relationships/hyperlink" Target="https://www.daloopa.com/src/18182296" TargetMode="External"/><Relationship Id="rId8003" Type="http://schemas.openxmlformats.org/officeDocument/2006/relationships/hyperlink" Target="https://www.daloopa.com/src/3606403" TargetMode="External"/><Relationship Id="rId14554" Type="http://schemas.openxmlformats.org/officeDocument/2006/relationships/hyperlink" Target="https://www.daloopa.com/src/44094616" TargetMode="External"/><Relationship Id="rId15952" Type="http://schemas.openxmlformats.org/officeDocument/2006/relationships/hyperlink" Target="https://www.daloopa.com/src/56723449" TargetMode="External"/><Relationship Id="rId3562" Type="http://schemas.openxmlformats.org/officeDocument/2006/relationships/hyperlink" Target="https://www.daloopa.com/src/805611" TargetMode="External"/><Relationship Id="rId4613" Type="http://schemas.openxmlformats.org/officeDocument/2006/relationships/hyperlink" Target="https://www.daloopa.com/src/44802528" TargetMode="External"/><Relationship Id="rId13156" Type="http://schemas.openxmlformats.org/officeDocument/2006/relationships/hyperlink" Target="https://www.daloopa.com/src/44116852" TargetMode="External"/><Relationship Id="rId14207" Type="http://schemas.openxmlformats.org/officeDocument/2006/relationships/hyperlink" Target="https://marketplace.daloopa.com/text-fundamental?id=44095148&amp;value=358.612&amp;id=44095124&amp;value=358.512&amp;id=44095001&amp;value=420.029&amp;id=44095273&amp;value=423.237&amp;id=44094979&amp;value=404.493&amp;id=44094870&amp;value=403.427&amp;id=44094819&amp;value=400.114&amp;id=44095330&amp;value=405.208&amp;id=44094650&amp;value=409.114&amp;id=44094625&amp;value=413.24&amp;id=44093293&amp;value=393.82&amp;id=44095424&amp;value=199.053&amp;id=44093266&amp;value=199.662&amp;id=44093108&amp;value=190.898&amp;id=44093049&amp;value=175.719&amp;id=44095473&amp;value=149.253&amp;id=44092907&amp;value=233.28&amp;id=44092878&amp;value=235.998&amp;id=44092713&amp;value=240.901&amp;id=44095628&amp;value=223.252&amp;id=44092506&amp;value=194.099&amp;id=44092397&amp;value=184.025&amp;id=44092360&amp;value=307.101&amp;id=44095687&amp;value=750.286&amp;id=44092233&amp;value=775.474&amp;id=44092194&amp;value=774.307&amp;id=44091933&amp;value=773.575&amp;id=44096259&amp;value=759.111&amp;id=44091802&amp;value=759&amp;id=44091529&amp;value=759&amp;id=44091480&amp;value=763&amp;id=44096339&amp;value=756&amp;id=44091342&amp;value=770&amp;id=44091330&amp;value=771&amp;id=44091056&amp;value=730&amp;id=44618939&amp;value=1053&amp;id=51587421&amp;value=1077&amp;id=57345868&amp;value=1074&amp;id=62020229&amp;value=1060&amp;" TargetMode="External"/><Relationship Id="rId15605" Type="http://schemas.openxmlformats.org/officeDocument/2006/relationships/hyperlink" Target="https://www.daloopa.com/src/56735843" TargetMode="External"/><Relationship Id="rId20372" Type="http://schemas.openxmlformats.org/officeDocument/2006/relationships/hyperlink" Target="https://www.daloopa.com/src/105191166" TargetMode="External"/><Relationship Id="rId483" Type="http://schemas.openxmlformats.org/officeDocument/2006/relationships/hyperlink" Target="https://www.daloopa.com/document/23143637" TargetMode="External"/><Relationship Id="rId2164" Type="http://schemas.openxmlformats.org/officeDocument/2006/relationships/hyperlink" Target="https://www.daloopa.com/src/62020378" TargetMode="External"/><Relationship Id="rId3215" Type="http://schemas.openxmlformats.org/officeDocument/2006/relationships/hyperlink" Target="https://www.daloopa.com/src/805289" TargetMode="External"/><Relationship Id="rId6785" Type="http://schemas.openxmlformats.org/officeDocument/2006/relationships/hyperlink" Target="https://www.daloopa.com/src/797758" TargetMode="External"/><Relationship Id="rId17777" Type="http://schemas.openxmlformats.org/officeDocument/2006/relationships/hyperlink" Target="https://www.daloopa.com/src/86299095" TargetMode="External"/><Relationship Id="rId18828" Type="http://schemas.openxmlformats.org/officeDocument/2006/relationships/hyperlink" Target="https://www.daloopa.com/src/75779573" TargetMode="External"/><Relationship Id="rId20025" Type="http://schemas.openxmlformats.org/officeDocument/2006/relationships/hyperlink" Target="https://www.daloopa.com/src/99978662" TargetMode="External"/><Relationship Id="rId136" Type="http://schemas.openxmlformats.org/officeDocument/2006/relationships/hyperlink" Target="https://www.daloopa.com/document/10224057" TargetMode="External"/><Relationship Id="rId5387" Type="http://schemas.openxmlformats.org/officeDocument/2006/relationships/hyperlink" Target="https://www.daloopa.com/src/8648867" TargetMode="External"/><Relationship Id="rId6438" Type="http://schemas.openxmlformats.org/officeDocument/2006/relationships/hyperlink" Target="https://www.daloopa.com/src/760645" TargetMode="External"/><Relationship Id="rId7836" Type="http://schemas.openxmlformats.org/officeDocument/2006/relationships/hyperlink" Target="https://www.daloopa.com/src/769396" TargetMode="External"/><Relationship Id="rId10817" Type="http://schemas.openxmlformats.org/officeDocument/2006/relationships/hyperlink" Target="https://marketplace.daloopa.com/text-fundamental?id=769435&amp;value=0.02&amp;id=44998317&amp;value=0.02&amp;" TargetMode="External"/><Relationship Id="rId16379" Type="http://schemas.openxmlformats.org/officeDocument/2006/relationships/hyperlink" Target="https://www.daloopa.com/src/56722846" TargetMode="External"/><Relationship Id="rId12989" Type="http://schemas.openxmlformats.org/officeDocument/2006/relationships/hyperlink" Target="https://www.daloopa.com/src/18206757" TargetMode="External"/><Relationship Id="rId16860" Type="http://schemas.openxmlformats.org/officeDocument/2006/relationships/hyperlink" Target="https://www.daloopa.com/src/65369345" TargetMode="External"/><Relationship Id="rId17911" Type="http://schemas.openxmlformats.org/officeDocument/2006/relationships/hyperlink" Target="https://www.daloopa.com/src/84567023" TargetMode="External"/><Relationship Id="rId1997" Type="http://schemas.openxmlformats.org/officeDocument/2006/relationships/hyperlink" Target="https://www.daloopa.com/src/44126103" TargetMode="External"/><Relationship Id="rId15462" Type="http://schemas.openxmlformats.org/officeDocument/2006/relationships/hyperlink" Target="https://www.daloopa.com/src/56722335" TargetMode="External"/><Relationship Id="rId16513" Type="http://schemas.openxmlformats.org/officeDocument/2006/relationships/hyperlink" Target="https://www.daloopa.com/src/56722923" TargetMode="External"/><Relationship Id="rId20909" Type="http://schemas.openxmlformats.org/officeDocument/2006/relationships/hyperlink" Target="https://www.daloopa.com/src/112172794" TargetMode="External"/><Relationship Id="rId4470" Type="http://schemas.openxmlformats.org/officeDocument/2006/relationships/hyperlink" Target="https://www.daloopa.com/src/806161" TargetMode="External"/><Relationship Id="rId5521" Type="http://schemas.openxmlformats.org/officeDocument/2006/relationships/hyperlink" Target="https://www.daloopa.com/src/44616079" TargetMode="External"/><Relationship Id="rId14064" Type="http://schemas.openxmlformats.org/officeDocument/2006/relationships/hyperlink" Target="https://www.daloopa.com/src/44067691" TargetMode="External"/><Relationship Id="rId15115" Type="http://schemas.openxmlformats.org/officeDocument/2006/relationships/hyperlink" Target="https://www.daloopa.com/src/56720309" TargetMode="External"/><Relationship Id="rId18685" Type="http://schemas.openxmlformats.org/officeDocument/2006/relationships/hyperlink" Target="https://www.daloopa.com/src/75779586" TargetMode="External"/><Relationship Id="rId19736" Type="http://schemas.openxmlformats.org/officeDocument/2006/relationships/hyperlink" Target="https://www.daloopa.com/src/91527786" TargetMode="External"/><Relationship Id="rId3072" Type="http://schemas.openxmlformats.org/officeDocument/2006/relationships/hyperlink" Target="https://www.daloopa.com/src/47275938" TargetMode="External"/><Relationship Id="rId4123" Type="http://schemas.openxmlformats.org/officeDocument/2006/relationships/hyperlink" Target="https://www.daloopa.com/src/805846" TargetMode="External"/><Relationship Id="rId7693" Type="http://schemas.openxmlformats.org/officeDocument/2006/relationships/hyperlink" Target="https://www.daloopa.com/src/44615856" TargetMode="External"/><Relationship Id="rId8744" Type="http://schemas.openxmlformats.org/officeDocument/2006/relationships/hyperlink" Target="https://www.daloopa.com/src/44810710" TargetMode="External"/><Relationship Id="rId17287" Type="http://schemas.openxmlformats.org/officeDocument/2006/relationships/hyperlink" Target="https://www.daloopa.com/src/66398760" TargetMode="External"/><Relationship Id="rId18338" Type="http://schemas.openxmlformats.org/officeDocument/2006/relationships/hyperlink" Target="https://www.daloopa.com/src/70535228" TargetMode="External"/><Relationship Id="rId6295" Type="http://schemas.openxmlformats.org/officeDocument/2006/relationships/hyperlink" Target="https://www.daloopa.com/src/797525" TargetMode="External"/><Relationship Id="rId7346" Type="http://schemas.openxmlformats.org/officeDocument/2006/relationships/hyperlink" Target="https://www.daloopa.com/src/757252" TargetMode="External"/><Relationship Id="rId10674" Type="http://schemas.openxmlformats.org/officeDocument/2006/relationships/hyperlink" Target="https://www.daloopa.com/src/44999004" TargetMode="External"/><Relationship Id="rId11725" Type="http://schemas.openxmlformats.org/officeDocument/2006/relationships/hyperlink" Target="https://www.daloopa.com/src/8582954" TargetMode="External"/><Relationship Id="rId10327" Type="http://schemas.openxmlformats.org/officeDocument/2006/relationships/hyperlink" Target="https://www.daloopa.com/src/41990524" TargetMode="External"/><Relationship Id="rId13897" Type="http://schemas.openxmlformats.org/officeDocument/2006/relationships/hyperlink" Target="https://www.daloopa.com/src/44067865" TargetMode="External"/><Relationship Id="rId14948" Type="http://schemas.openxmlformats.org/officeDocument/2006/relationships/hyperlink" Target="https://www.daloopa.com/src/44092043" TargetMode="External"/><Relationship Id="rId3956" Type="http://schemas.openxmlformats.org/officeDocument/2006/relationships/hyperlink" Target="https://www.daloopa.com/src/806090" TargetMode="External"/><Relationship Id="rId12499" Type="http://schemas.openxmlformats.org/officeDocument/2006/relationships/hyperlink" Target="https://www.daloopa.com/src/47334788" TargetMode="External"/><Relationship Id="rId16370" Type="http://schemas.openxmlformats.org/officeDocument/2006/relationships/hyperlink" Target="https://www.daloopa.com/src/56736614" TargetMode="External"/><Relationship Id="rId17421" Type="http://schemas.openxmlformats.org/officeDocument/2006/relationships/hyperlink" Target="https://www.daloopa.com/src/69114174" TargetMode="External"/><Relationship Id="rId20766" Type="http://schemas.openxmlformats.org/officeDocument/2006/relationships/hyperlink" Target="https://www.daloopa.com/src/110480860" TargetMode="External"/><Relationship Id="rId877" Type="http://schemas.openxmlformats.org/officeDocument/2006/relationships/hyperlink" Target="https://www.daloopa.com/src/50787760" TargetMode="External"/><Relationship Id="rId2558" Type="http://schemas.openxmlformats.org/officeDocument/2006/relationships/hyperlink" Target="https://www.daloopa.com/src/775524" TargetMode="External"/><Relationship Id="rId3609" Type="http://schemas.openxmlformats.org/officeDocument/2006/relationships/hyperlink" Target="https://www.daloopa.com/src/805624" TargetMode="External"/><Relationship Id="rId12980" Type="http://schemas.openxmlformats.org/officeDocument/2006/relationships/hyperlink" Target="https://www.daloopa.com/src/62020243" TargetMode="External"/><Relationship Id="rId16023" Type="http://schemas.openxmlformats.org/officeDocument/2006/relationships/hyperlink" Target="https://www.daloopa.com/src/56736484" TargetMode="External"/><Relationship Id="rId19593" Type="http://schemas.openxmlformats.org/officeDocument/2006/relationships/hyperlink" Target="https://www.daloopa.com/src/84567075" TargetMode="External"/><Relationship Id="rId20419" Type="http://schemas.openxmlformats.org/officeDocument/2006/relationships/hyperlink" Target="https://www.daloopa.com/src/105788107" TargetMode="External"/><Relationship Id="rId5031" Type="http://schemas.openxmlformats.org/officeDocument/2006/relationships/hyperlink" Target="https://www.daloopa.com/src/18186832" TargetMode="External"/><Relationship Id="rId9652" Type="http://schemas.openxmlformats.org/officeDocument/2006/relationships/hyperlink" Target="https://www.daloopa.com/src/44809633" TargetMode="External"/><Relationship Id="rId11582" Type="http://schemas.openxmlformats.org/officeDocument/2006/relationships/hyperlink" Target="https://www.daloopa.com/src/44616152" TargetMode="External"/><Relationship Id="rId12633" Type="http://schemas.openxmlformats.org/officeDocument/2006/relationships/hyperlink" Target="https://www.daloopa.com/document/23181367" TargetMode="External"/><Relationship Id="rId18195" Type="http://schemas.openxmlformats.org/officeDocument/2006/relationships/hyperlink" Target="https://www.daloopa.com/src/112173055" TargetMode="External"/><Relationship Id="rId19246" Type="http://schemas.openxmlformats.org/officeDocument/2006/relationships/hyperlink" Target="https://www.daloopa.com/src/81129668" TargetMode="External"/><Relationship Id="rId1641" Type="http://schemas.openxmlformats.org/officeDocument/2006/relationships/hyperlink" Target="https://www.daloopa.com/src/10681409" TargetMode="External"/><Relationship Id="rId8254" Type="http://schemas.openxmlformats.org/officeDocument/2006/relationships/hyperlink" Target="https://www.daloopa.com/src/28076039" TargetMode="External"/><Relationship Id="rId9305" Type="http://schemas.openxmlformats.org/officeDocument/2006/relationships/hyperlink" Target="https://www.daloopa.com/src/44812898" TargetMode="External"/><Relationship Id="rId10184" Type="http://schemas.openxmlformats.org/officeDocument/2006/relationships/hyperlink" Target="https://www.daloopa.com/src/769414" TargetMode="External"/><Relationship Id="rId11235" Type="http://schemas.openxmlformats.org/officeDocument/2006/relationships/hyperlink" Target="https://www.daloopa.com/src/61315323" TargetMode="External"/><Relationship Id="rId20900" Type="http://schemas.openxmlformats.org/officeDocument/2006/relationships/hyperlink" Target="https://www.daloopa.com/src/112172787" TargetMode="External"/><Relationship Id="rId4864" Type="http://schemas.openxmlformats.org/officeDocument/2006/relationships/hyperlink" Target="https://www.daloopa.com/src/44802606" TargetMode="External"/><Relationship Id="rId15856" Type="http://schemas.openxmlformats.org/officeDocument/2006/relationships/hyperlink" Target="https://www.daloopa.com/src/56722388" TargetMode="External"/><Relationship Id="rId16907" Type="http://schemas.openxmlformats.org/officeDocument/2006/relationships/hyperlink" Target="https://www.daloopa.com/src/65368545" TargetMode="External"/><Relationship Id="rId3466" Type="http://schemas.openxmlformats.org/officeDocument/2006/relationships/hyperlink" Target="https://www.daloopa.com/src/18205466" TargetMode="External"/><Relationship Id="rId4517" Type="http://schemas.openxmlformats.org/officeDocument/2006/relationships/hyperlink" Target="https://www.daloopa.com/document/23143637" TargetMode="External"/><Relationship Id="rId5915" Type="http://schemas.openxmlformats.org/officeDocument/2006/relationships/hyperlink" Target="https://www.daloopa.com/src/46405528" TargetMode="External"/><Relationship Id="rId14458" Type="http://schemas.openxmlformats.org/officeDocument/2006/relationships/hyperlink" Target="https://www.daloopa.com/src/44092237" TargetMode="External"/><Relationship Id="rId15509" Type="http://schemas.openxmlformats.org/officeDocument/2006/relationships/hyperlink" Target="https://www.daloopa.com/src/56735746" TargetMode="External"/><Relationship Id="rId20276" Type="http://schemas.openxmlformats.org/officeDocument/2006/relationships/hyperlink" Target="https://www.daloopa.com/src/99101004" TargetMode="External"/><Relationship Id="rId387" Type="http://schemas.openxmlformats.org/officeDocument/2006/relationships/hyperlink" Target="https://www.daloopa.com/src/41991204" TargetMode="External"/><Relationship Id="rId2068" Type="http://schemas.openxmlformats.org/officeDocument/2006/relationships/hyperlink" Target="https://www.daloopa.com/src/1501289" TargetMode="External"/><Relationship Id="rId3119" Type="http://schemas.openxmlformats.org/officeDocument/2006/relationships/hyperlink" Target="https://www.daloopa.com/src/47275806" TargetMode="External"/><Relationship Id="rId6689" Type="http://schemas.openxmlformats.org/officeDocument/2006/relationships/hyperlink" Target="https://www.daloopa.com/src/797823" TargetMode="External"/><Relationship Id="rId9162" Type="http://schemas.openxmlformats.org/officeDocument/2006/relationships/hyperlink" Target="https://www.daloopa.com/src/44811031" TargetMode="External"/><Relationship Id="rId12490" Type="http://schemas.openxmlformats.org/officeDocument/2006/relationships/hyperlink" Target="https://www.daloopa.com/src/8732101" TargetMode="External"/><Relationship Id="rId13541" Type="http://schemas.openxmlformats.org/officeDocument/2006/relationships/hyperlink" Target="https://www.daloopa.com/src/62020211" TargetMode="External"/><Relationship Id="rId3600" Type="http://schemas.openxmlformats.org/officeDocument/2006/relationships/hyperlink" Target="https://www.daloopa.com/src/805659" TargetMode="External"/><Relationship Id="rId11092" Type="http://schemas.openxmlformats.org/officeDocument/2006/relationships/hyperlink" Target="https://www.daloopa.com/src/778030" TargetMode="External"/><Relationship Id="rId12143" Type="http://schemas.openxmlformats.org/officeDocument/2006/relationships/hyperlink" Target="https://www.daloopa.com/src/8731448" TargetMode="External"/><Relationship Id="rId16764" Type="http://schemas.openxmlformats.org/officeDocument/2006/relationships/hyperlink" Target="https://www.daloopa.com/src/56736668" TargetMode="External"/><Relationship Id="rId20410" Type="http://schemas.openxmlformats.org/officeDocument/2006/relationships/hyperlink" Target="https://www.daloopa.com/src/105788143" TargetMode="External"/><Relationship Id="rId521" Type="http://schemas.openxmlformats.org/officeDocument/2006/relationships/hyperlink" Target="https://www.daloopa.com/src/3606949" TargetMode="External"/><Relationship Id="rId1151" Type="http://schemas.openxmlformats.org/officeDocument/2006/relationships/hyperlink" Target="https://www.daloopa.com/src/782162" TargetMode="External"/><Relationship Id="rId2202" Type="http://schemas.openxmlformats.org/officeDocument/2006/relationships/hyperlink" Target="https://www.daloopa.com/src/779707" TargetMode="External"/><Relationship Id="rId5772" Type="http://schemas.openxmlformats.org/officeDocument/2006/relationships/hyperlink" Target="https://www.daloopa.com/src/779225" TargetMode="External"/><Relationship Id="rId6823" Type="http://schemas.openxmlformats.org/officeDocument/2006/relationships/hyperlink" Target="https://www.daloopa.com/src/798078" TargetMode="External"/><Relationship Id="rId15366" Type="http://schemas.openxmlformats.org/officeDocument/2006/relationships/hyperlink" Target="https://marketplace.daloopa.com/text-fundamental?id=56734871&amp;value=1079&amp;id=56725768&amp;value=1150&amp;id=56725763&amp;value=1241&amp;id=56725758&amp;value=1339&amp;id=56725751&amp;value=1462&amp;" TargetMode="External"/><Relationship Id="rId16417" Type="http://schemas.openxmlformats.org/officeDocument/2006/relationships/hyperlink" Target="https://www.daloopa.com/src/56736730" TargetMode="External"/><Relationship Id="rId17815" Type="http://schemas.openxmlformats.org/officeDocument/2006/relationships/hyperlink" Target="https://www.daloopa.com/src/86312106" TargetMode="External"/><Relationship Id="rId4374" Type="http://schemas.openxmlformats.org/officeDocument/2006/relationships/hyperlink" Target="https://www.daloopa.com/src/806160" TargetMode="External"/><Relationship Id="rId5425" Type="http://schemas.openxmlformats.org/officeDocument/2006/relationships/hyperlink" Target="https://www.daloopa.com/src/777146" TargetMode="External"/><Relationship Id="rId8995" Type="http://schemas.openxmlformats.org/officeDocument/2006/relationships/hyperlink" Target="https://marketplace.daloopa.com/text-fundamental?id=44808584&amp;value=-723.541&amp;id=44808955&amp;value=-635.093&amp;id=44809120&amp;value=-277.365&amp;id=44812789&amp;value=-422.05899999999997&amp;id=46190609&amp;value=-2058.058&amp;id=44809278&amp;value=-377.598&amp;id=44809470&amp;value=-518.1600000000001&amp;id=44809555&amp;value=-516.781&amp;id=44812895&amp;value=-601.6469999999999&amp;id=46190610&amp;value=-2014.186&amp;id=44809951&amp;value=-318.938&amp;id=44810095&amp;value=-360.44000000000005&amp;id=44810266&amp;value=-744.91&amp;id=44812921&amp;value=-640.5450000000001&amp;id=46190611&amp;value=-2064.833&amp;id=44810550&amp;value=-534.31&amp;id=44810583&amp;value=-591.972&amp;id=44810739&amp;value=-687.2270000000001&amp;id=44813060&amp;value=-471.7130000000002&amp;id=46190612&amp;value=-2285.222&amp;id=44810829&amp;value=-476.014&amp;id=44811027&amp;value=-537.809&amp;id=44811197&amp;value=-405.5880000000001&amp;id=44813122&amp;value=-511.5999999999999&amp;id=46190613&amp;value=-1931.011&amp;id=44811363&amp;value=-332.105&amp;id=44811548&amp;value=-80.64099999999996&amp;id=44811675&amp;value=-129.13200000000006&amp;id=44813388&amp;value=-24.205999999999904&amp;id=46190614&amp;value=-566.084&amp;id=63963901&amp;value=0.0&amp;id=44811905&amp;value=-139.346&amp;id=44812138&amp;value=-233.711&amp;id=44813416&amp;value=-326.836&amp;id=46190615&amp;value=-699.893&amp;id=44812364&amp;value=-213&amp;id=44812465&amp;value=-50&amp;id=44812548&amp;value=-501&amp;id=44813544&amp;value=-307&amp;id=46190616&amp;value=-1071&amp;id=44812579&amp;value=-289&amp;id=44812640&amp;value=-350&amp;id=44812713&amp;value=-242&amp;id=44813596&amp;value=-652&amp;id=46190617&amp;value=-1533&amp;id=51587557&amp;value=-288&amp;id=57346349&amp;value=-236&amp;id=62020264&amp;value=-179&amp;" TargetMode="External"/><Relationship Id="rId15019" Type="http://schemas.openxmlformats.org/officeDocument/2006/relationships/hyperlink" Target="https://www.daloopa.com/src/51587428" TargetMode="External"/><Relationship Id="rId19987" Type="http://schemas.openxmlformats.org/officeDocument/2006/relationships/hyperlink" Target="https://www.daloopa.com/src/99100880" TargetMode="External"/><Relationship Id="rId4027" Type="http://schemas.openxmlformats.org/officeDocument/2006/relationships/hyperlink" Target="https://www.daloopa.com/src/2750765" TargetMode="External"/><Relationship Id="rId7597" Type="http://schemas.openxmlformats.org/officeDocument/2006/relationships/hyperlink" Target="https://www.daloopa.com/src/44615842" TargetMode="External"/><Relationship Id="rId8648" Type="http://schemas.openxmlformats.org/officeDocument/2006/relationships/hyperlink" Target="https://www.daloopa.com/src/44811143" TargetMode="External"/><Relationship Id="rId11976" Type="http://schemas.openxmlformats.org/officeDocument/2006/relationships/hyperlink" Target="https://www.daloopa.com/src/44616221" TargetMode="External"/><Relationship Id="rId18589" Type="http://schemas.openxmlformats.org/officeDocument/2006/relationships/hyperlink" Target="https://www.daloopa.com/src/76430236" TargetMode="External"/><Relationship Id="rId6199" Type="http://schemas.openxmlformats.org/officeDocument/2006/relationships/hyperlink" Target="https://www.daloopa.com/src/797528" TargetMode="External"/><Relationship Id="rId10578" Type="http://schemas.openxmlformats.org/officeDocument/2006/relationships/hyperlink" Target="https://www.daloopa.com/src/44999814" TargetMode="External"/><Relationship Id="rId11629" Type="http://schemas.openxmlformats.org/officeDocument/2006/relationships/hyperlink" Target="https://marketplace.daloopa.com/text-fundamental?id=805065&amp;value=-0.06&amp;id=805054&amp;value=-0.06&amp;id=1501387&amp;value=-0.08&amp;id=2734219&amp;value=-0.22&amp;" TargetMode="External"/><Relationship Id="rId15500" Type="http://schemas.openxmlformats.org/officeDocument/2006/relationships/hyperlink" Target="https://marketplace.daloopa.com/text-fundamental?id=56735896&amp;value=321&amp;id=56735877&amp;value=334&amp;id=56735858&amp;value=345&amp;id=56735839&amp;value=364&amp;id=56735822&amp;value=1363&amp;id=56735803&amp;value=388&amp;id=56735784&amp;value=416&amp;id=56735765&amp;value=440&amp;id=56735746&amp;value=446&amp;id=56735729&amp;value=1690&amp;id=56722372&amp;value=477&amp;id=56722353&amp;value=492&amp;id=56722334&amp;value=501&amp;id=56722190&amp;value=544&amp;id=56722173&amp;value=2014&amp;id=56722094&amp;value=629&amp;id=56722075&amp;value=624&amp;id=56722056&amp;value=632&amp;id=56722037&amp;value=652&amp;id=56722020&amp;value=2537&amp;id=56722001&amp;value=680&amp;id=56765522&amp;value=705&amp;id=61315466&amp;value=690&amp;" TargetMode="External"/><Relationship Id="rId13051" Type="http://schemas.openxmlformats.org/officeDocument/2006/relationships/hyperlink" Target="https://www.daloopa.com/src/44617788" TargetMode="External"/><Relationship Id="rId14102" Type="http://schemas.openxmlformats.org/officeDocument/2006/relationships/hyperlink" Target="https://www.daloopa.com/src/44071769" TargetMode="External"/><Relationship Id="rId17672" Type="http://schemas.openxmlformats.org/officeDocument/2006/relationships/hyperlink" Target="https://www.daloopa.com/src/77415588" TargetMode="External"/><Relationship Id="rId18723" Type="http://schemas.openxmlformats.org/officeDocument/2006/relationships/hyperlink" Target="https://www.daloopa.com/src/76424479" TargetMode="External"/><Relationship Id="rId3110" Type="http://schemas.openxmlformats.org/officeDocument/2006/relationships/hyperlink" Target="https://www.daloopa.com/src/46337785" TargetMode="External"/><Relationship Id="rId6680" Type="http://schemas.openxmlformats.org/officeDocument/2006/relationships/hyperlink" Target="https://marketplace.daloopa.com/text-fundamental?id=797738&amp;value=1509.003&amp;id=797744&amp;value=1505.56&amp;id=797750&amp;value=1502.369&amp;id=797784&amp;value=1499.297&amp;id=797790&amp;value=896.418&amp;id=797796&amp;value=896.551&amp;id=797817&amp;value=901.83&amp;id=797823&amp;value=911.086&amp;id=797859&amp;value=1901.554&amp;id=797881&amp;value=1904.376&amp;id=797887&amp;value=1906.094&amp;id=797938&amp;value=1907.231&amp;id=797960&amp;value=1916.831&amp;id=797995&amp;value=1918.389&amp;id=798015&amp;value=1916.591&amp;id=798036&amp;value=1902.068&amp;id=798041&amp;value=1884.074&amp;id=798058&amp;value=1888.398&amp;id=798075&amp;value=1889.218&amp;id=797764&amp;value=1881.421&amp;id=797760&amp;value=1874.794&amp;id=797756&amp;value=1874.057&amp;id=797701&amp;value=1874.654&amp;id=797696&amp;value=4124.8&amp;id=797691&amp;value=3236.833&amp;id=797686&amp;value=987.938&amp;id=1501196&amp;value=988.429&amp;id=2750535&amp;value=988.924&amp;id=3606377&amp;value=4113&amp;id=6028666&amp;value=4114&amp;id=9091773&amp;value=4116&amp;id=12605531&amp;value=4117&amp;id=19045417&amp;value=4119&amp;id=28076092&amp;value=4120&amp;id=35361519&amp;value=4122&amp;id=41991001&amp;value=4123&amp;id=50787085&amp;value=3626&amp;id=56765637&amp;value=3627&amp;id=61315041&amp;value=3627&amp;" TargetMode="External"/><Relationship Id="rId7731" Type="http://schemas.openxmlformats.org/officeDocument/2006/relationships/hyperlink" Target="https://www.daloopa.com/src/19045348" TargetMode="External"/><Relationship Id="rId10712" Type="http://schemas.openxmlformats.org/officeDocument/2006/relationships/hyperlink" Target="https://www.daloopa.com/src/756464" TargetMode="External"/><Relationship Id="rId16274" Type="http://schemas.openxmlformats.org/officeDocument/2006/relationships/hyperlink" Target="https://www.daloopa.com/src/56736455" TargetMode="External"/><Relationship Id="rId17325" Type="http://schemas.openxmlformats.org/officeDocument/2006/relationships/hyperlink" Target="https://www.daloopa.com/src/66399235" TargetMode="External"/><Relationship Id="rId5282" Type="http://schemas.openxmlformats.org/officeDocument/2006/relationships/hyperlink" Target="https://www.daloopa.com/src/8649054" TargetMode="External"/><Relationship Id="rId6333" Type="http://schemas.openxmlformats.org/officeDocument/2006/relationships/hyperlink" Target="https://www.daloopa.com/src/797622" TargetMode="External"/><Relationship Id="rId19497" Type="http://schemas.openxmlformats.org/officeDocument/2006/relationships/hyperlink" Target="https://www.daloopa.com/src/86300763" TargetMode="External"/><Relationship Id="rId1892" Type="http://schemas.openxmlformats.org/officeDocument/2006/relationships/hyperlink" Target="https://www.daloopa.com/src/44125597" TargetMode="External"/><Relationship Id="rId9556" Type="http://schemas.openxmlformats.org/officeDocument/2006/relationships/hyperlink" Target="https://www.daloopa.com/src/44808846" TargetMode="External"/><Relationship Id="rId11486" Type="http://schemas.openxmlformats.org/officeDocument/2006/relationships/hyperlink" Target="https://marketplace.daloopa.com/text-fundamental?id=805007&amp;value=3152045&amp;id=804998&amp;value=3069796&amp;id=1501342&amp;value=3200618&amp;id=2734189&amp;value=3491418&amp;" TargetMode="External"/><Relationship Id="rId12884" Type="http://schemas.openxmlformats.org/officeDocument/2006/relationships/hyperlink" Target="https://www.daloopa.com/src/62020244" TargetMode="External"/><Relationship Id="rId13935" Type="http://schemas.openxmlformats.org/officeDocument/2006/relationships/hyperlink" Target="https://www.daloopa.com/src/44066639" TargetMode="External"/><Relationship Id="rId18099" Type="http://schemas.openxmlformats.org/officeDocument/2006/relationships/hyperlink" Target="https://www.daloopa.com/src/112172771" TargetMode="External"/><Relationship Id="rId915" Type="http://schemas.openxmlformats.org/officeDocument/2006/relationships/hyperlink" Target="https://www.daloopa.com/src/61315215" TargetMode="External"/><Relationship Id="rId1545" Type="http://schemas.openxmlformats.org/officeDocument/2006/relationships/hyperlink" Target="https://www.daloopa.com/src/35961593" TargetMode="External"/><Relationship Id="rId2943" Type="http://schemas.openxmlformats.org/officeDocument/2006/relationships/hyperlink" Target="https://www.daloopa.com/src/44616719" TargetMode="External"/><Relationship Id="rId8158" Type="http://schemas.openxmlformats.org/officeDocument/2006/relationships/hyperlink" Target="https://www.daloopa.com/src/3606407" TargetMode="External"/><Relationship Id="rId9209" Type="http://schemas.openxmlformats.org/officeDocument/2006/relationships/hyperlink" Target="https://www.daloopa.com/src/44813128" TargetMode="External"/><Relationship Id="rId10088" Type="http://schemas.openxmlformats.org/officeDocument/2006/relationships/hyperlink" Target="https://www.daloopa.com/src/6028702" TargetMode="External"/><Relationship Id="rId11139" Type="http://schemas.openxmlformats.org/officeDocument/2006/relationships/hyperlink" Target="https://www.daloopa.com/document/510667" TargetMode="External"/><Relationship Id="rId12537" Type="http://schemas.openxmlformats.org/officeDocument/2006/relationships/hyperlink" Target="https://www.daloopa.com/src/10681281" TargetMode="External"/><Relationship Id="rId15010" Type="http://schemas.openxmlformats.org/officeDocument/2006/relationships/hyperlink" Target="https://www.daloopa.com/src/44096209" TargetMode="External"/><Relationship Id="rId20804" Type="http://schemas.openxmlformats.org/officeDocument/2006/relationships/hyperlink" Target="https://www.daloopa.com/src/110480918" TargetMode="External"/><Relationship Id="rId18580" Type="http://schemas.openxmlformats.org/officeDocument/2006/relationships/hyperlink" Target="https://www.daloopa.com/src/75779705" TargetMode="External"/><Relationship Id="rId19631" Type="http://schemas.openxmlformats.org/officeDocument/2006/relationships/hyperlink" Target="https://www.daloopa.com/src/92469474" TargetMode="External"/><Relationship Id="rId4768" Type="http://schemas.openxmlformats.org/officeDocument/2006/relationships/hyperlink" Target="https://www.daloopa.com/src/799719" TargetMode="External"/><Relationship Id="rId5819" Type="http://schemas.openxmlformats.org/officeDocument/2006/relationships/hyperlink" Target="https://marketplace.daloopa.com/text-fundamental?id=777647&amp;value=14.707&amp;id=777638&amp;value=15.048&amp;id=777616&amp;value=14.606&amp;id=44616131&amp;value=15.372999999999998&amp;id=779227&amp;value=59.734&amp;id=777597&amp;value=15.595&amp;id=777568&amp;value=17.346&amp;id=777555&amp;value=16.502&amp;id=44616132&amp;value=16.661&amp;id=779279&amp;value=66.104&amp;id=777540&amp;value=16.761&amp;id=777527&amp;value=17.191&amp;id=777512&amp;value=16.792&amp;id=44616133&amp;value=15.965000000000003&amp;id=779300&amp;value=66.709&amp;id=777495&amp;value=18.747&amp;id=777480&amp;value=17.205&amp;id=777463&amp;value=17.097&amp;id=44616134&amp;value=17.262999999999998&amp;id=779322&amp;value=70.312&amp;id=777450&amp;value=18.316&amp;id=777434&amp;value=19.615&amp;id=777419&amp;value=19.033&amp;id=44616135&amp;value=20.168999999999997&amp;id=779338&amp;value=77.133&amp;id=777403&amp;value=20.742&amp;id=777393&amp;value=17.346&amp;id=777381&amp;value=17.853&amp;id=44616136&amp;value=21.521&amp;id=779353&amp;value=77.462&amp;id=777352&amp;value=22.155&amp;id=777343&amp;value=24.705&amp;id=3613188&amp;value=25.264&amp;id=44616137&amp;value=26.762&amp;id=2734021&amp;value=98.886&amp;id=4298249&amp;value=25&amp;id=46244120&amp;value=27&amp;id=46243807&amp;value=29&amp;" TargetMode="External"/><Relationship Id="rId6190" Type="http://schemas.openxmlformats.org/officeDocument/2006/relationships/hyperlink" Target="https://www.daloopa.com/src/797570" TargetMode="External"/><Relationship Id="rId11620" Type="http://schemas.openxmlformats.org/officeDocument/2006/relationships/hyperlink" Target="https://www.daloopa.com/src/44616157" TargetMode="External"/><Relationship Id="rId17182" Type="http://schemas.openxmlformats.org/officeDocument/2006/relationships/hyperlink" Target="https://www.daloopa.com/src/65369410" TargetMode="External"/><Relationship Id="rId18233" Type="http://schemas.openxmlformats.org/officeDocument/2006/relationships/hyperlink" Target="https://www.daloopa.com/src/110482352" TargetMode="External"/><Relationship Id="rId7241" Type="http://schemas.openxmlformats.org/officeDocument/2006/relationships/hyperlink" Target="https://www.daloopa.com/src/758258" TargetMode="External"/><Relationship Id="rId10222" Type="http://schemas.openxmlformats.org/officeDocument/2006/relationships/hyperlink" Target="https://www.daloopa.com/src/9091481" TargetMode="External"/><Relationship Id="rId13792" Type="http://schemas.openxmlformats.org/officeDocument/2006/relationships/hyperlink" Target="https://www.daloopa.com/src/44067332" TargetMode="External"/><Relationship Id="rId14843" Type="http://schemas.openxmlformats.org/officeDocument/2006/relationships/hyperlink" Target="https://www.daloopa.com/src/44095245" TargetMode="External"/><Relationship Id="rId3851" Type="http://schemas.openxmlformats.org/officeDocument/2006/relationships/hyperlink" Target="https://www.daloopa.com/src/35361539" TargetMode="External"/><Relationship Id="rId4902" Type="http://schemas.openxmlformats.org/officeDocument/2006/relationships/hyperlink" Target="https://www.daloopa.com/src/18185635" TargetMode="External"/><Relationship Id="rId12394" Type="http://schemas.openxmlformats.org/officeDocument/2006/relationships/hyperlink" Target="https://www.daloopa.com/src/47334920" TargetMode="External"/><Relationship Id="rId13445" Type="http://schemas.openxmlformats.org/officeDocument/2006/relationships/hyperlink" Target="https://www.daloopa.com/src/44059324" TargetMode="External"/><Relationship Id="rId20661" Type="http://schemas.openxmlformats.org/officeDocument/2006/relationships/hyperlink" Target="https://www.daloopa.com/src/110481136" TargetMode="External"/><Relationship Id="rId772" Type="http://schemas.openxmlformats.org/officeDocument/2006/relationships/hyperlink" Target="https://www.daloopa.com/src/2750677" TargetMode="External"/><Relationship Id="rId2453" Type="http://schemas.openxmlformats.org/officeDocument/2006/relationships/hyperlink" Target="https://www.daloopa.com/src/44615502" TargetMode="External"/><Relationship Id="rId3504" Type="http://schemas.openxmlformats.org/officeDocument/2006/relationships/hyperlink" Target="https://www.daloopa.com/src/18205641" TargetMode="External"/><Relationship Id="rId9066" Type="http://schemas.openxmlformats.org/officeDocument/2006/relationships/hyperlink" Target="https://www.daloopa.com/src/44813123" TargetMode="External"/><Relationship Id="rId12047" Type="http://schemas.openxmlformats.org/officeDocument/2006/relationships/hyperlink" Target="https://www.daloopa.com/src/8731231" TargetMode="External"/><Relationship Id="rId20314" Type="http://schemas.openxmlformats.org/officeDocument/2006/relationships/hyperlink" Target="https://www.daloopa.com/src/105190606" TargetMode="External"/><Relationship Id="rId425" Type="http://schemas.openxmlformats.org/officeDocument/2006/relationships/hyperlink" Target="https://www.daloopa.com/document/23143637" TargetMode="External"/><Relationship Id="rId1055" Type="http://schemas.openxmlformats.org/officeDocument/2006/relationships/hyperlink" Target="https://www.daloopa.com/src/780771" TargetMode="External"/><Relationship Id="rId2106" Type="http://schemas.openxmlformats.org/officeDocument/2006/relationships/hyperlink" Target="https://www.daloopa.com/src/779573" TargetMode="External"/><Relationship Id="rId5676" Type="http://schemas.openxmlformats.org/officeDocument/2006/relationships/hyperlink" Target="https://www.daloopa.com/src/777461" TargetMode="External"/><Relationship Id="rId6727" Type="http://schemas.openxmlformats.org/officeDocument/2006/relationships/hyperlink" Target="https://www.daloopa.com/src/797791" TargetMode="External"/><Relationship Id="rId16668" Type="http://schemas.openxmlformats.org/officeDocument/2006/relationships/hyperlink" Target="https://www.daloopa.com/src/56736703" TargetMode="External"/><Relationship Id="rId17719" Type="http://schemas.openxmlformats.org/officeDocument/2006/relationships/hyperlink" Target="https://www.daloopa.com/src/86300407" TargetMode="External"/><Relationship Id="rId18090" Type="http://schemas.openxmlformats.org/officeDocument/2006/relationships/hyperlink" Target="https://www.daloopa.com/src/112172709" TargetMode="External"/><Relationship Id="rId19141" Type="http://schemas.openxmlformats.org/officeDocument/2006/relationships/hyperlink" Target="https://www.daloopa.com/src/81130186" TargetMode="External"/><Relationship Id="rId4278" Type="http://schemas.openxmlformats.org/officeDocument/2006/relationships/hyperlink" Target="https://www.daloopa.com/src/806097" TargetMode="External"/><Relationship Id="rId5329" Type="http://schemas.openxmlformats.org/officeDocument/2006/relationships/hyperlink" Target="https://www.daloopa.com/src/8649000" TargetMode="External"/><Relationship Id="rId9200" Type="http://schemas.openxmlformats.org/officeDocument/2006/relationships/hyperlink" Target="https://www.daloopa.com/src/44810264" TargetMode="External"/><Relationship Id="rId8899" Type="http://schemas.openxmlformats.org/officeDocument/2006/relationships/hyperlink" Target="https://www.daloopa.com/src/44809189" TargetMode="External"/><Relationship Id="rId11130" Type="http://schemas.openxmlformats.org/officeDocument/2006/relationships/hyperlink" Target="https://www.daloopa.com/document/510667" TargetMode="External"/><Relationship Id="rId15751" Type="http://schemas.openxmlformats.org/officeDocument/2006/relationships/hyperlink" Target="https://www.daloopa.com/document/23143762" TargetMode="External"/><Relationship Id="rId16802" Type="http://schemas.openxmlformats.org/officeDocument/2006/relationships/hyperlink" Target="https://www.daloopa.com/src/56722646" TargetMode="External"/><Relationship Id="rId1939" Type="http://schemas.openxmlformats.org/officeDocument/2006/relationships/hyperlink" Target="https://www.daloopa.com/src/62020257" TargetMode="External"/><Relationship Id="rId5810" Type="http://schemas.openxmlformats.org/officeDocument/2006/relationships/hyperlink" Target="https://www.daloopa.com/src/46244119" TargetMode="External"/><Relationship Id="rId14353" Type="http://schemas.openxmlformats.org/officeDocument/2006/relationships/hyperlink" Target="https://www.daloopa.com/src/44092395" TargetMode="External"/><Relationship Id="rId15404" Type="http://schemas.openxmlformats.org/officeDocument/2006/relationships/hyperlink" Target="https://www.daloopa.com/src/56734873" TargetMode="External"/><Relationship Id="rId18974" Type="http://schemas.openxmlformats.org/officeDocument/2006/relationships/hyperlink" Target="https://www.daloopa.com/src/81129442" TargetMode="External"/><Relationship Id="rId3361" Type="http://schemas.openxmlformats.org/officeDocument/2006/relationships/hyperlink" Target="https://www.daloopa.com/src/805344" TargetMode="External"/><Relationship Id="rId4412" Type="http://schemas.openxmlformats.org/officeDocument/2006/relationships/hyperlink" Target="https://www.daloopa.com/src/44801891" TargetMode="External"/><Relationship Id="rId7982" Type="http://schemas.openxmlformats.org/officeDocument/2006/relationships/hyperlink" Target="https://www.daloopa.com/src/756928" TargetMode="External"/><Relationship Id="rId14006" Type="http://schemas.openxmlformats.org/officeDocument/2006/relationships/hyperlink" Target="https://www.daloopa.com/src/44067190" TargetMode="External"/><Relationship Id="rId17576" Type="http://schemas.openxmlformats.org/officeDocument/2006/relationships/hyperlink" Target="https://www.daloopa.com/src/66404586" TargetMode="External"/><Relationship Id="rId18627" Type="http://schemas.openxmlformats.org/officeDocument/2006/relationships/hyperlink" Target="https://www.daloopa.com/src/75779671" TargetMode="External"/><Relationship Id="rId20171" Type="http://schemas.openxmlformats.org/officeDocument/2006/relationships/hyperlink" Target="https://www.daloopa.com/src/99100810" TargetMode="External"/><Relationship Id="rId282" Type="http://schemas.openxmlformats.org/officeDocument/2006/relationships/hyperlink" Target="https://www.daloopa.com/document/22944212" TargetMode="External"/><Relationship Id="rId3014" Type="http://schemas.openxmlformats.org/officeDocument/2006/relationships/hyperlink" Target="https://www.daloopa.com/src/771404" TargetMode="External"/><Relationship Id="rId6584" Type="http://schemas.openxmlformats.org/officeDocument/2006/relationships/hyperlink" Target="https://www.daloopa.com/src/12598711" TargetMode="External"/><Relationship Id="rId7635" Type="http://schemas.openxmlformats.org/officeDocument/2006/relationships/hyperlink" Target="https://www.daloopa.com/src/41990450" TargetMode="External"/><Relationship Id="rId10963" Type="http://schemas.openxmlformats.org/officeDocument/2006/relationships/hyperlink" Target="https://www.daloopa.com/document/479925" TargetMode="External"/><Relationship Id="rId16178" Type="http://schemas.openxmlformats.org/officeDocument/2006/relationships/hyperlink" Target="https://www.daloopa.com/src/56723384" TargetMode="External"/><Relationship Id="rId17229" Type="http://schemas.openxmlformats.org/officeDocument/2006/relationships/hyperlink" Target="https://www.daloopa.com/src/66399750" TargetMode="External"/><Relationship Id="rId5186" Type="http://schemas.openxmlformats.org/officeDocument/2006/relationships/hyperlink" Target="https://www.daloopa.com/src/8648877" TargetMode="External"/><Relationship Id="rId6237" Type="http://schemas.openxmlformats.org/officeDocument/2006/relationships/hyperlink" Target="https://www.daloopa.com/src/797626" TargetMode="External"/><Relationship Id="rId10616" Type="http://schemas.openxmlformats.org/officeDocument/2006/relationships/hyperlink" Target="https://www.daloopa.com/src/28076060" TargetMode="External"/><Relationship Id="rId12788" Type="http://schemas.openxmlformats.org/officeDocument/2006/relationships/hyperlink" Target="https://www.daloopa.com/src/18194033" TargetMode="External"/><Relationship Id="rId13839" Type="http://schemas.openxmlformats.org/officeDocument/2006/relationships/hyperlink" Target="https://www.daloopa.com/src/44066110" TargetMode="External"/><Relationship Id="rId17710" Type="http://schemas.openxmlformats.org/officeDocument/2006/relationships/hyperlink" Target="https://www.daloopa.com/src/86300342" TargetMode="External"/><Relationship Id="rId1449" Type="http://schemas.openxmlformats.org/officeDocument/2006/relationships/hyperlink" Target="https://www.daloopa.com/document/21907765" TargetMode="External"/><Relationship Id="rId1796" Type="http://schemas.openxmlformats.org/officeDocument/2006/relationships/hyperlink" Target="https://www.daloopa.com/src/44115087" TargetMode="External"/><Relationship Id="rId2847" Type="http://schemas.openxmlformats.org/officeDocument/2006/relationships/hyperlink" Target="https://www.daloopa.com/src/775786" TargetMode="External"/><Relationship Id="rId15261" Type="http://schemas.openxmlformats.org/officeDocument/2006/relationships/hyperlink" Target="https://www.daloopa.com/src/56765552" TargetMode="External"/><Relationship Id="rId16312" Type="http://schemas.openxmlformats.org/officeDocument/2006/relationships/hyperlink" Target="https://www.daloopa.com/src/56736378" TargetMode="External"/><Relationship Id="rId19882" Type="http://schemas.openxmlformats.org/officeDocument/2006/relationships/hyperlink" Target="https://www.daloopa.com/src/91531293" TargetMode="External"/><Relationship Id="rId20708" Type="http://schemas.openxmlformats.org/officeDocument/2006/relationships/hyperlink" Target="https://www.daloopa.com/src/112173342" TargetMode="External"/><Relationship Id="rId819" Type="http://schemas.openxmlformats.org/officeDocument/2006/relationships/hyperlink" Target="https://www.daloopa.com/src/793420" TargetMode="External"/><Relationship Id="rId5320" Type="http://schemas.openxmlformats.org/officeDocument/2006/relationships/hyperlink" Target="https://www.daloopa.com/src/8649048" TargetMode="External"/><Relationship Id="rId8890" Type="http://schemas.openxmlformats.org/officeDocument/2006/relationships/hyperlink" Target="https://www.daloopa.com/src/46190586" TargetMode="External"/><Relationship Id="rId9941" Type="http://schemas.openxmlformats.org/officeDocument/2006/relationships/hyperlink" Target="https://www.daloopa.com/src/785846" TargetMode="External"/><Relationship Id="rId11871" Type="http://schemas.openxmlformats.org/officeDocument/2006/relationships/hyperlink" Target="https://www.daloopa.com/src/44616200" TargetMode="External"/><Relationship Id="rId12922" Type="http://schemas.openxmlformats.org/officeDocument/2006/relationships/hyperlink" Target="https://www.daloopa.com/src/57345895" TargetMode="External"/><Relationship Id="rId18484" Type="http://schemas.openxmlformats.org/officeDocument/2006/relationships/hyperlink" Target="https://www.daloopa.com/src/69114638" TargetMode="External"/><Relationship Id="rId19535" Type="http://schemas.openxmlformats.org/officeDocument/2006/relationships/hyperlink" Target="https://www.daloopa.com/src/84566980" TargetMode="External"/><Relationship Id="rId1930" Type="http://schemas.openxmlformats.org/officeDocument/2006/relationships/hyperlink" Target="https://www.daloopa.com/src/44125142" TargetMode="External"/><Relationship Id="rId7492" Type="http://schemas.openxmlformats.org/officeDocument/2006/relationships/hyperlink" Target="https://www.daloopa.com/src/44615817" TargetMode="External"/><Relationship Id="rId8543" Type="http://schemas.openxmlformats.org/officeDocument/2006/relationships/hyperlink" Target="https://www.daloopa.com/document/21833" TargetMode="External"/><Relationship Id="rId10473" Type="http://schemas.openxmlformats.org/officeDocument/2006/relationships/hyperlink" Target="https://www.daloopa.com/src/761317" TargetMode="External"/><Relationship Id="rId11524" Type="http://schemas.openxmlformats.org/officeDocument/2006/relationships/hyperlink" Target="https://www.daloopa.com/src/1501372" TargetMode="External"/><Relationship Id="rId17086" Type="http://schemas.openxmlformats.org/officeDocument/2006/relationships/hyperlink" Target="https://www.daloopa.com/src/65369483" TargetMode="External"/><Relationship Id="rId18137" Type="http://schemas.openxmlformats.org/officeDocument/2006/relationships/hyperlink" Target="https://www.daloopa.com/src/112173307" TargetMode="External"/><Relationship Id="rId6094" Type="http://schemas.openxmlformats.org/officeDocument/2006/relationships/hyperlink" Target="https://www.daloopa.com/src/757880" TargetMode="External"/><Relationship Id="rId7145" Type="http://schemas.openxmlformats.org/officeDocument/2006/relationships/hyperlink" Target="https://www.daloopa.com/document/23143637" TargetMode="External"/><Relationship Id="rId10126" Type="http://schemas.openxmlformats.org/officeDocument/2006/relationships/hyperlink" Target="https://www.daloopa.com/src/757352" TargetMode="External"/><Relationship Id="rId13696" Type="http://schemas.openxmlformats.org/officeDocument/2006/relationships/hyperlink" Target="https://www.daloopa.com/src/44057235" TargetMode="External"/><Relationship Id="rId3755" Type="http://schemas.openxmlformats.org/officeDocument/2006/relationships/hyperlink" Target="https://www.daloopa.com/src/805740" TargetMode="External"/><Relationship Id="rId4806" Type="http://schemas.openxmlformats.org/officeDocument/2006/relationships/hyperlink" Target="https://www.daloopa.com/src/61315082" TargetMode="External"/><Relationship Id="rId12298" Type="http://schemas.openxmlformats.org/officeDocument/2006/relationships/hyperlink" Target="https://www.daloopa.com/src/19442022" TargetMode="External"/><Relationship Id="rId13349" Type="http://schemas.openxmlformats.org/officeDocument/2006/relationships/hyperlink" Target="https://www.daloopa.com/src/44120621" TargetMode="External"/><Relationship Id="rId14747" Type="http://schemas.openxmlformats.org/officeDocument/2006/relationships/hyperlink" Target="https://www.daloopa.com/src/44092770" TargetMode="External"/><Relationship Id="rId17220" Type="http://schemas.openxmlformats.org/officeDocument/2006/relationships/hyperlink" Target="https://www.daloopa.com/src/65369494" TargetMode="External"/><Relationship Id="rId20565" Type="http://schemas.openxmlformats.org/officeDocument/2006/relationships/hyperlink" Target="https://www.daloopa.com/src/105788212" TargetMode="External"/><Relationship Id="rId676" Type="http://schemas.openxmlformats.org/officeDocument/2006/relationships/hyperlink" Target="https://www.daloopa.com/src/12604199" TargetMode="External"/><Relationship Id="rId2357" Type="http://schemas.openxmlformats.org/officeDocument/2006/relationships/hyperlink" Target="https://www.daloopa.com/src/774048" TargetMode="External"/><Relationship Id="rId3408" Type="http://schemas.openxmlformats.org/officeDocument/2006/relationships/hyperlink" Target="https://www.daloopa.com/src/979871" TargetMode="External"/><Relationship Id="rId20218" Type="http://schemas.openxmlformats.org/officeDocument/2006/relationships/hyperlink" Target="https://www.daloopa.com/src/99978730" TargetMode="External"/><Relationship Id="rId329" Type="http://schemas.openxmlformats.org/officeDocument/2006/relationships/hyperlink" Target="https://www.daloopa.com/src/56765776" TargetMode="External"/><Relationship Id="rId6978" Type="http://schemas.openxmlformats.org/officeDocument/2006/relationships/hyperlink" Target="https://www.daloopa.com/src/1501201" TargetMode="External"/><Relationship Id="rId13830" Type="http://schemas.openxmlformats.org/officeDocument/2006/relationships/hyperlink" Target="https://www.daloopa.com/src/44067528" TargetMode="External"/><Relationship Id="rId19392" Type="http://schemas.openxmlformats.org/officeDocument/2006/relationships/hyperlink" Target="https://www.daloopa.com/src/84565994" TargetMode="External"/><Relationship Id="rId8053" Type="http://schemas.openxmlformats.org/officeDocument/2006/relationships/hyperlink" Target="https://www.daloopa.com/src/756556" TargetMode="External"/><Relationship Id="rId9104" Type="http://schemas.openxmlformats.org/officeDocument/2006/relationships/hyperlink" Target="https://www.daloopa.com/src/44812896" TargetMode="External"/><Relationship Id="rId9451" Type="http://schemas.openxmlformats.org/officeDocument/2006/relationships/hyperlink" Target="https://www.daloopa.com/src/44812985" TargetMode="External"/><Relationship Id="rId11381" Type="http://schemas.openxmlformats.org/officeDocument/2006/relationships/hyperlink" Target="https://www.daloopa.com/src/804957" TargetMode="External"/><Relationship Id="rId12432" Type="http://schemas.openxmlformats.org/officeDocument/2006/relationships/hyperlink" Target="https://www.daloopa.com/src/8732160" TargetMode="External"/><Relationship Id="rId19045" Type="http://schemas.openxmlformats.org/officeDocument/2006/relationships/hyperlink" Target="https://www.daloopa.com/src/80587657" TargetMode="External"/><Relationship Id="rId810" Type="http://schemas.openxmlformats.org/officeDocument/2006/relationships/hyperlink" Target="https://www.daloopa.com/src/19045397" TargetMode="External"/><Relationship Id="rId1440" Type="http://schemas.openxmlformats.org/officeDocument/2006/relationships/hyperlink" Target="https://www.daloopa.com/src/46170323" TargetMode="External"/><Relationship Id="rId11034" Type="http://schemas.openxmlformats.org/officeDocument/2006/relationships/hyperlink" Target="https://www.daloopa.com/src/778055" TargetMode="External"/><Relationship Id="rId15655" Type="http://schemas.openxmlformats.org/officeDocument/2006/relationships/hyperlink" Target="https://www.daloopa.com/src/56735845" TargetMode="External"/><Relationship Id="rId16706" Type="http://schemas.openxmlformats.org/officeDocument/2006/relationships/hyperlink" Target="https://www.daloopa.com/src/56736588" TargetMode="External"/><Relationship Id="rId4663" Type="http://schemas.openxmlformats.org/officeDocument/2006/relationships/hyperlink" Target="https://www.daloopa.com/src/44802526" TargetMode="External"/><Relationship Id="rId5714" Type="http://schemas.openxmlformats.org/officeDocument/2006/relationships/hyperlink" Target="https://www.daloopa.com/src/44616113" TargetMode="External"/><Relationship Id="rId14257" Type="http://schemas.openxmlformats.org/officeDocument/2006/relationships/hyperlink" Target="https://www.daloopa.com/src/44095329" TargetMode="External"/><Relationship Id="rId15308" Type="http://schemas.openxmlformats.org/officeDocument/2006/relationships/hyperlink" Target="https://www.daloopa.com/src/56725766" TargetMode="External"/><Relationship Id="rId3265" Type="http://schemas.openxmlformats.org/officeDocument/2006/relationships/hyperlink" Target="https://www.daloopa.com/src/805290" TargetMode="External"/><Relationship Id="rId4316" Type="http://schemas.openxmlformats.org/officeDocument/2006/relationships/hyperlink" Target="https://www.daloopa.com/src/44802437" TargetMode="External"/><Relationship Id="rId7886" Type="http://schemas.openxmlformats.org/officeDocument/2006/relationships/hyperlink" Target="https://www.daloopa.com/src/769398" TargetMode="External"/><Relationship Id="rId8937" Type="http://schemas.openxmlformats.org/officeDocument/2006/relationships/hyperlink" Target="https://www.daloopa.com/src/46190592" TargetMode="External"/><Relationship Id="rId18878" Type="http://schemas.openxmlformats.org/officeDocument/2006/relationships/hyperlink" Target="https://www.daloopa.com/src/75779625" TargetMode="External"/><Relationship Id="rId19929" Type="http://schemas.openxmlformats.org/officeDocument/2006/relationships/hyperlink" Target="https://www.daloopa.com/src/91531497" TargetMode="External"/><Relationship Id="rId20075" Type="http://schemas.openxmlformats.org/officeDocument/2006/relationships/hyperlink" Target="https://www.daloopa.com/src/99978484" TargetMode="External"/><Relationship Id="rId186" Type="http://schemas.openxmlformats.org/officeDocument/2006/relationships/hyperlink" Target="https://www.daloopa.com/src/1015353" TargetMode="External"/><Relationship Id="rId6488" Type="http://schemas.openxmlformats.org/officeDocument/2006/relationships/hyperlink" Target="https://www.daloopa.com/src/757564" TargetMode="External"/><Relationship Id="rId7539" Type="http://schemas.openxmlformats.org/officeDocument/2006/relationships/hyperlink" Target="https://www.daloopa.com/src/44615823" TargetMode="External"/><Relationship Id="rId10867" Type="http://schemas.openxmlformats.org/officeDocument/2006/relationships/hyperlink" Target="https://www.daloopa.com/src/50786873" TargetMode="External"/><Relationship Id="rId11918" Type="http://schemas.openxmlformats.org/officeDocument/2006/relationships/hyperlink" Target="https://www.daloopa.com/src/8731206" TargetMode="External"/><Relationship Id="rId13340" Type="http://schemas.openxmlformats.org/officeDocument/2006/relationships/hyperlink" Target="https://www.daloopa.com/src/44120256" TargetMode="External"/><Relationship Id="rId17961" Type="http://schemas.openxmlformats.org/officeDocument/2006/relationships/hyperlink" Target="https://www.daloopa.com/src/84566296" TargetMode="External"/><Relationship Id="rId320" Type="http://schemas.openxmlformats.org/officeDocument/2006/relationships/hyperlink" Target="https://www.daloopa.com/src/19045409" TargetMode="External"/><Relationship Id="rId2001" Type="http://schemas.openxmlformats.org/officeDocument/2006/relationships/hyperlink" Target="https://www.daloopa.com/src/44125963" TargetMode="External"/><Relationship Id="rId16563" Type="http://schemas.openxmlformats.org/officeDocument/2006/relationships/hyperlink" Target="https://www.daloopa.com/src/56722925" TargetMode="External"/><Relationship Id="rId17614" Type="http://schemas.openxmlformats.org/officeDocument/2006/relationships/hyperlink" Target="https://www.daloopa.com/src/66398994" TargetMode="External"/><Relationship Id="rId20959" Type="http://schemas.openxmlformats.org/officeDocument/2006/relationships/hyperlink" Target="https://www.daloopa.com/src/110482384" TargetMode="External"/><Relationship Id="rId5571" Type="http://schemas.openxmlformats.org/officeDocument/2006/relationships/hyperlink" Target="https://www.daloopa.com/src/7450034" TargetMode="External"/><Relationship Id="rId6622" Type="http://schemas.openxmlformats.org/officeDocument/2006/relationships/hyperlink" Target="https://www.daloopa.com/src/50786835" TargetMode="External"/><Relationship Id="rId15165" Type="http://schemas.openxmlformats.org/officeDocument/2006/relationships/hyperlink" Target="https://www.daloopa.com/src/56720377" TargetMode="External"/><Relationship Id="rId16216" Type="http://schemas.openxmlformats.org/officeDocument/2006/relationships/hyperlink" Target="https://marketplace.daloopa.com/text-fundamental?id=56736722&amp;value=-127&amp;id=56736685&amp;value=-137&amp;id=56736647&amp;value=-151&amp;id=56736608&amp;value=-154&amp;id=56736569&amp;value=-569&amp;id=56736530&amp;value=-175&amp;id=56736492&amp;value=-190&amp;id=56736453&amp;value=-185&amp;id=56736414&amp;value=-193&amp;id=56736375&amp;value=-743&amp;id=56723460&amp;value=-199&amp;id=56723424&amp;value=-210&amp;id=56723386&amp;value=-230&amp;id=56723084&amp;value=-224&amp;id=56722912&amp;value=-863&amp;id=56722840&amp;value=-269&amp;id=56722744&amp;value=-252&amp;id=56722688&amp;value=-265&amp;id=56722623&amp;value=-249&amp;id=56722563&amp;value=-1035&amp;id=56722496&amp;value=-292&amp;id=56765481&amp;value=-321&amp;id=61315615&amp;value=-345&amp;" TargetMode="External"/><Relationship Id="rId19786" Type="http://schemas.openxmlformats.org/officeDocument/2006/relationships/hyperlink" Target="https://www.daloopa.com/src/92469229" TargetMode="External"/><Relationship Id="rId4173" Type="http://schemas.openxmlformats.org/officeDocument/2006/relationships/hyperlink" Target="https://www.daloopa.com/src/805847" TargetMode="External"/><Relationship Id="rId5224" Type="http://schemas.openxmlformats.org/officeDocument/2006/relationships/hyperlink" Target="https://www.daloopa.com/src/8648983" TargetMode="External"/><Relationship Id="rId8794" Type="http://schemas.openxmlformats.org/officeDocument/2006/relationships/hyperlink" Target="https://www.daloopa.com/src/44810718" TargetMode="External"/><Relationship Id="rId9845" Type="http://schemas.openxmlformats.org/officeDocument/2006/relationships/hyperlink" Target="https://www.daloopa.com/src/44809929" TargetMode="External"/><Relationship Id="rId11775" Type="http://schemas.openxmlformats.org/officeDocument/2006/relationships/hyperlink" Target="https://www.daloopa.com/src/8582955" TargetMode="External"/><Relationship Id="rId18388" Type="http://schemas.openxmlformats.org/officeDocument/2006/relationships/hyperlink" Target="https://www.daloopa.com/src/70535385" TargetMode="External"/><Relationship Id="rId19439" Type="http://schemas.openxmlformats.org/officeDocument/2006/relationships/hyperlink" Target="https://www.daloopa.com/src/86299948" TargetMode="External"/><Relationship Id="rId59" Type="http://schemas.openxmlformats.org/officeDocument/2006/relationships/hyperlink" Target="https://www.daloopa.com/document/479950" TargetMode="External"/><Relationship Id="rId1834" Type="http://schemas.openxmlformats.org/officeDocument/2006/relationships/hyperlink" Target="https://www.daloopa.com/src/44126072" TargetMode="External"/><Relationship Id="rId7396" Type="http://schemas.openxmlformats.org/officeDocument/2006/relationships/hyperlink" Target="https://www.daloopa.com/src/757253" TargetMode="External"/><Relationship Id="rId8447" Type="http://schemas.openxmlformats.org/officeDocument/2006/relationships/hyperlink" Target="https://www.daloopa.com/src/44810602" TargetMode="External"/><Relationship Id="rId10377" Type="http://schemas.openxmlformats.org/officeDocument/2006/relationships/hyperlink" Target="https://www.daloopa.com/src/760337" TargetMode="External"/><Relationship Id="rId11428" Type="http://schemas.openxmlformats.org/officeDocument/2006/relationships/hyperlink" Target="https://www.daloopa.com/src/2734166" TargetMode="External"/><Relationship Id="rId12826" Type="http://schemas.openxmlformats.org/officeDocument/2006/relationships/hyperlink" Target="https://www.daloopa.com/document/23284" TargetMode="External"/><Relationship Id="rId7049" Type="http://schemas.openxmlformats.org/officeDocument/2006/relationships/hyperlink" Target="https://www.daloopa.com/src/1501203" TargetMode="External"/><Relationship Id="rId14998" Type="http://schemas.openxmlformats.org/officeDocument/2006/relationships/hyperlink" Target="https://www.daloopa.com/src/44095524" TargetMode="External"/><Relationship Id="rId19920" Type="http://schemas.openxmlformats.org/officeDocument/2006/relationships/hyperlink" Target="https://www.daloopa.com/src/91531488" TargetMode="External"/><Relationship Id="rId3659" Type="http://schemas.openxmlformats.org/officeDocument/2006/relationships/hyperlink" Target="https://www.daloopa.com/src/805673" TargetMode="External"/><Relationship Id="rId16073" Type="http://schemas.openxmlformats.org/officeDocument/2006/relationships/hyperlink" Target="https://www.daloopa.com/src/56736486" TargetMode="External"/><Relationship Id="rId17471" Type="http://schemas.openxmlformats.org/officeDocument/2006/relationships/hyperlink" Target="https://www.daloopa.com/src/69113963" TargetMode="External"/><Relationship Id="rId18522" Type="http://schemas.openxmlformats.org/officeDocument/2006/relationships/hyperlink" Target="https://www.daloopa.com/src/69114617" TargetMode="External"/><Relationship Id="rId5081" Type="http://schemas.openxmlformats.org/officeDocument/2006/relationships/hyperlink" Target="https://www.daloopa.com/src/18186623" TargetMode="External"/><Relationship Id="rId6132" Type="http://schemas.openxmlformats.org/officeDocument/2006/relationships/hyperlink" Target="https://www.daloopa.com/document/479711" TargetMode="External"/><Relationship Id="rId7530" Type="http://schemas.openxmlformats.org/officeDocument/2006/relationships/hyperlink" Target="https://www.daloopa.com/src/9091401" TargetMode="External"/><Relationship Id="rId10511" Type="http://schemas.openxmlformats.org/officeDocument/2006/relationships/hyperlink" Target="https://www.daloopa.com/src/44999813" TargetMode="External"/><Relationship Id="rId17124" Type="http://schemas.openxmlformats.org/officeDocument/2006/relationships/hyperlink" Target="https://www.daloopa.com/src/65368584" TargetMode="External"/><Relationship Id="rId20469" Type="http://schemas.openxmlformats.org/officeDocument/2006/relationships/hyperlink" Target="https://www.daloopa.com/src/105190760" TargetMode="External"/><Relationship Id="rId12683" Type="http://schemas.openxmlformats.org/officeDocument/2006/relationships/hyperlink" Target="https://www.daloopa.com/src/62020195" TargetMode="External"/><Relationship Id="rId13734" Type="http://schemas.openxmlformats.org/officeDocument/2006/relationships/hyperlink" Target="https://www.daloopa.com/src/44067860" TargetMode="External"/><Relationship Id="rId19296" Type="http://schemas.openxmlformats.org/officeDocument/2006/relationships/hyperlink" Target="https://www.daloopa.com/src/86312132" TargetMode="External"/><Relationship Id="rId20950" Type="http://schemas.openxmlformats.org/officeDocument/2006/relationships/hyperlink" Target="https://www.daloopa.com/src/110482375" TargetMode="External"/><Relationship Id="rId1691" Type="http://schemas.openxmlformats.org/officeDocument/2006/relationships/hyperlink" Target="https://www.daloopa.com/src/10681410" TargetMode="External"/><Relationship Id="rId2742" Type="http://schemas.openxmlformats.org/officeDocument/2006/relationships/hyperlink" Target="https://www.daloopa.com/src/44616666" TargetMode="External"/><Relationship Id="rId9355" Type="http://schemas.openxmlformats.org/officeDocument/2006/relationships/hyperlink" Target="https://www.daloopa.com/src/44813058" TargetMode="External"/><Relationship Id="rId11285" Type="http://schemas.openxmlformats.org/officeDocument/2006/relationships/hyperlink" Target="https://www.daloopa.com/src/44617256" TargetMode="External"/><Relationship Id="rId12336" Type="http://schemas.openxmlformats.org/officeDocument/2006/relationships/hyperlink" Target="https://www.daloopa.com/src/13317088" TargetMode="External"/><Relationship Id="rId20603" Type="http://schemas.openxmlformats.org/officeDocument/2006/relationships/hyperlink" Target="https://www.daloopa.com/src/105191130" TargetMode="External"/><Relationship Id="rId714" Type="http://schemas.openxmlformats.org/officeDocument/2006/relationships/hyperlink" Target="https://www.daloopa.com/src/12604250" TargetMode="External"/><Relationship Id="rId1344" Type="http://schemas.openxmlformats.org/officeDocument/2006/relationships/hyperlink" Target="https://www.daloopa.com/src/9092038" TargetMode="External"/><Relationship Id="rId5965" Type="http://schemas.openxmlformats.org/officeDocument/2006/relationships/hyperlink" Target="https://www.daloopa.com/src/760417" TargetMode="External"/><Relationship Id="rId9008" Type="http://schemas.openxmlformats.org/officeDocument/2006/relationships/hyperlink" Target="https://www.daloopa.com/src/44812921" TargetMode="External"/><Relationship Id="rId15559" Type="http://schemas.openxmlformats.org/officeDocument/2006/relationships/hyperlink" Target="https://www.daloopa.com/src/56735748" TargetMode="External"/><Relationship Id="rId16957" Type="http://schemas.openxmlformats.org/officeDocument/2006/relationships/hyperlink" Target="https://www.daloopa.com/src/65368627" TargetMode="External"/><Relationship Id="rId19430" Type="http://schemas.openxmlformats.org/officeDocument/2006/relationships/hyperlink" Target="https://www.daloopa.com/src/86300066" TargetMode="External"/><Relationship Id="rId50" Type="http://schemas.openxmlformats.org/officeDocument/2006/relationships/hyperlink" Target="https://www.daloopa.com/document/479838" TargetMode="External"/><Relationship Id="rId4567" Type="http://schemas.openxmlformats.org/officeDocument/2006/relationships/hyperlink" Target="https://www.daloopa.com/document/23143637" TargetMode="External"/><Relationship Id="rId5618" Type="http://schemas.openxmlformats.org/officeDocument/2006/relationships/hyperlink" Target="https://www.daloopa.com/src/802528" TargetMode="External"/><Relationship Id="rId18032" Type="http://schemas.openxmlformats.org/officeDocument/2006/relationships/hyperlink" Target="https://www.daloopa.com/src/112172642" TargetMode="External"/><Relationship Id="rId3169" Type="http://schemas.openxmlformats.org/officeDocument/2006/relationships/hyperlink" Target="https://www.daloopa.com/src/47275601" TargetMode="External"/><Relationship Id="rId7040" Type="http://schemas.openxmlformats.org/officeDocument/2006/relationships/hyperlink" Target="https://www.daloopa.com/src/798208" TargetMode="External"/><Relationship Id="rId10021" Type="http://schemas.openxmlformats.org/officeDocument/2006/relationships/hyperlink" Target="https://www.daloopa.com/src/758452" TargetMode="External"/><Relationship Id="rId13591" Type="http://schemas.openxmlformats.org/officeDocument/2006/relationships/hyperlink" Target="https://www.daloopa.com/src/44058652" TargetMode="External"/><Relationship Id="rId14642" Type="http://schemas.openxmlformats.org/officeDocument/2006/relationships/hyperlink" Target="https://www.daloopa.com/src/44095518" TargetMode="External"/><Relationship Id="rId3650" Type="http://schemas.openxmlformats.org/officeDocument/2006/relationships/hyperlink" Target="https://www.daloopa.com/src/41990819" TargetMode="External"/><Relationship Id="rId4701" Type="http://schemas.openxmlformats.org/officeDocument/2006/relationships/hyperlink" Target="https://www.daloopa.com/src/28076104" TargetMode="External"/><Relationship Id="rId12193" Type="http://schemas.openxmlformats.org/officeDocument/2006/relationships/hyperlink" Target="https://www.daloopa.com/src/8731752" TargetMode="External"/><Relationship Id="rId13244" Type="http://schemas.openxmlformats.org/officeDocument/2006/relationships/hyperlink" Target="https://www.daloopa.com/src/44617860" TargetMode="External"/><Relationship Id="rId17865" Type="http://schemas.openxmlformats.org/officeDocument/2006/relationships/hyperlink" Target="https://www.daloopa.com/src/86306924" TargetMode="External"/><Relationship Id="rId18916" Type="http://schemas.openxmlformats.org/officeDocument/2006/relationships/hyperlink" Target="https://www.daloopa.com/src/80587719" TargetMode="External"/><Relationship Id="rId20460" Type="http://schemas.openxmlformats.org/officeDocument/2006/relationships/hyperlink" Target="https://www.daloopa.com/src/105190748" TargetMode="External"/><Relationship Id="rId571" Type="http://schemas.openxmlformats.org/officeDocument/2006/relationships/hyperlink" Target="https://www.daloopa.com/src/1000970" TargetMode="External"/><Relationship Id="rId2252" Type="http://schemas.openxmlformats.org/officeDocument/2006/relationships/hyperlink" Target="https://www.daloopa.com/src/774062" TargetMode="External"/><Relationship Id="rId3303" Type="http://schemas.openxmlformats.org/officeDocument/2006/relationships/hyperlink" Target="https://www.daloopa.com/src/44615576" TargetMode="External"/><Relationship Id="rId6873" Type="http://schemas.openxmlformats.org/officeDocument/2006/relationships/hyperlink" Target="https://www.daloopa.com/src/797789" TargetMode="External"/><Relationship Id="rId7924" Type="http://schemas.openxmlformats.org/officeDocument/2006/relationships/hyperlink" Target="https://www.daloopa.com/src/761015" TargetMode="External"/><Relationship Id="rId16467" Type="http://schemas.openxmlformats.org/officeDocument/2006/relationships/hyperlink" Target="https://www.daloopa.com/src/56736732" TargetMode="External"/><Relationship Id="rId17518" Type="http://schemas.openxmlformats.org/officeDocument/2006/relationships/hyperlink" Target="https://www.daloopa.com/src/66397473" TargetMode="External"/><Relationship Id="rId20113" Type="http://schemas.openxmlformats.org/officeDocument/2006/relationships/hyperlink" Target="https://www.daloopa.com/src/99100791" TargetMode="External"/><Relationship Id="rId224" Type="http://schemas.openxmlformats.org/officeDocument/2006/relationships/hyperlink" Target="https://www.daloopa.com/src/12608805" TargetMode="External"/><Relationship Id="rId5475" Type="http://schemas.openxmlformats.org/officeDocument/2006/relationships/hyperlink" Target="https://www.daloopa.com/src/44616071" TargetMode="External"/><Relationship Id="rId6526" Type="http://schemas.openxmlformats.org/officeDocument/2006/relationships/hyperlink" Target="https://www.daloopa.com/src/758094" TargetMode="External"/><Relationship Id="rId10905" Type="http://schemas.openxmlformats.org/officeDocument/2006/relationships/hyperlink" Target="https://www.daloopa.com/src/774508" TargetMode="External"/><Relationship Id="rId15069" Type="http://schemas.openxmlformats.org/officeDocument/2006/relationships/hyperlink" Target="https://www.daloopa.com/src/44092992" TargetMode="External"/><Relationship Id="rId4077" Type="http://schemas.openxmlformats.org/officeDocument/2006/relationships/hyperlink" Target="https://www.daloopa.com/src/2750766" TargetMode="External"/><Relationship Id="rId5128" Type="http://schemas.openxmlformats.org/officeDocument/2006/relationships/hyperlink" Target="https://www.daloopa.com/src/8649009" TargetMode="External"/><Relationship Id="rId8698" Type="http://schemas.openxmlformats.org/officeDocument/2006/relationships/hyperlink" Target="https://www.daloopa.com/src/44811144" TargetMode="External"/><Relationship Id="rId9749" Type="http://schemas.openxmlformats.org/officeDocument/2006/relationships/hyperlink" Target="https://www.daloopa.com/src/44812814" TargetMode="External"/><Relationship Id="rId1738" Type="http://schemas.openxmlformats.org/officeDocument/2006/relationships/hyperlink" Target="https://www.daloopa.com/src/44616255" TargetMode="External"/><Relationship Id="rId11679" Type="http://schemas.openxmlformats.org/officeDocument/2006/relationships/hyperlink" Target="https://marketplace.daloopa.com/text-fundamental?id=805029&amp;value=26883&amp;id=805020&amp;value=74432&amp;id=1501351&amp;value=39585&amp;id=44616164&amp;value=112383&amp;id=2734206&amp;value=253283&amp;" TargetMode="External"/><Relationship Id="rId14152" Type="http://schemas.openxmlformats.org/officeDocument/2006/relationships/hyperlink" Target="https://www.daloopa.com/src/44071772" TargetMode="External"/><Relationship Id="rId15550" Type="http://schemas.openxmlformats.org/officeDocument/2006/relationships/hyperlink" Target="https://marketplace.daloopa.com/text-fundamental?id=56735898&amp;value=0.28&amp;id=56735879&amp;value=0.28&amp;id=56735860&amp;value=0.28&amp;id=56735841&amp;value=0.28&amp;id=56735824&amp;value=0.28&amp;id=56735805&amp;value=0.27&amp;id=56735786&amp;value=0.27&amp;id=56735767&amp;value=0.27&amp;id=56735748&amp;value=0.26&amp;id=56735731&amp;value=0.27&amp;id=56722376&amp;value=0.27&amp;id=56722357&amp;value=0.26&amp;id=56722338&amp;value=0.26&amp;id=56722194&amp;value=0.26&amp;id=56722177&amp;value=0.26&amp;id=56722098&amp;value=0.27&amp;id=56722079&amp;value=0.27&amp;id=56722060&amp;value=0.27&amp;id=56722041&amp;value=0.27&amp;id=56722024&amp;value=0.27&amp;id=56722005&amp;value=0.27&amp;id=56765524&amp;value=0.26&amp;id=61315468&amp;value=0.26&amp;" TargetMode="External"/><Relationship Id="rId16601" Type="http://schemas.openxmlformats.org/officeDocument/2006/relationships/hyperlink" Target="https://www.daloopa.com/src/56723438" TargetMode="External"/><Relationship Id="rId3160" Type="http://schemas.openxmlformats.org/officeDocument/2006/relationships/hyperlink" Target="https://www.daloopa.com/src/62020301" TargetMode="External"/><Relationship Id="rId4211" Type="http://schemas.openxmlformats.org/officeDocument/2006/relationships/hyperlink" Target="https://www.daloopa.com/src/806019" TargetMode="External"/><Relationship Id="rId15203" Type="http://schemas.openxmlformats.org/officeDocument/2006/relationships/hyperlink" Target="https://www.daloopa.com/src/56720570" TargetMode="External"/><Relationship Id="rId18773" Type="http://schemas.openxmlformats.org/officeDocument/2006/relationships/hyperlink" Target="https://www.daloopa.com/src/76432012" TargetMode="External"/><Relationship Id="rId19824" Type="http://schemas.openxmlformats.org/officeDocument/2006/relationships/hyperlink" Target="https://www.daloopa.com/src/91528462" TargetMode="External"/><Relationship Id="rId7781" Type="http://schemas.openxmlformats.org/officeDocument/2006/relationships/hyperlink" Target="https://www.daloopa.com/document/23143637" TargetMode="External"/><Relationship Id="rId8832" Type="http://schemas.openxmlformats.org/officeDocument/2006/relationships/hyperlink" Target="https://www.daloopa.com/src/44809181" TargetMode="External"/><Relationship Id="rId10762" Type="http://schemas.openxmlformats.org/officeDocument/2006/relationships/hyperlink" Target="https://marketplace.daloopa.com/text-fundamental?id=770887&amp;value=-0.06&amp;id=770908&amp;value=-0.07&amp;id=770915&amp;value=-0.08&amp;id=769644&amp;value=-0.05&amp;id=44995462&amp;value=-0.24&amp;id=769436&amp;value=-0.03&amp;id=769297&amp;value=-0.02&amp;id=761310&amp;value=-0.03&amp;id=761173&amp;value=-0.05&amp;id=44998314&amp;value=-0.18&amp;id=760764&amp;value=0.03&amp;id=760528&amp;value=-0.06&amp;id=760352&amp;value=-0.03&amp;id=758675&amp;value=-0.01&amp;id=44999007&amp;value=-0.07&amp;id=758477&amp;value=-0.09&amp;id=758341&amp;value=-0.01&amp;id=758166&amp;value=-0.03&amp;id=758013&amp;value=-0.13&amp;id=44999162&amp;value=-0.28&amp;id=757842&amp;value=-0.13&amp;id=757655&amp;value=-0.03&amp;id=757478&amp;value=-0.05&amp;id=757458&amp;value=-0.05&amp;id=44999315&amp;value=-0.26&amp;id=757448&amp;value=0.05&amp;id=756753&amp;value=-0.02&amp;id=756578&amp;value=-0.02&amp;id=756466&amp;value=-0.02&amp;id=44999426&amp;value=-0.01&amp;id=780005&amp;value=-0.15&amp;id=779995&amp;value=-0.07&amp;id=1501242&amp;value=-0.16&amp;id=2750623&amp;value=-0.07&amp;id=44999788&amp;value=-0.45&amp;id=3606424&amp;value=-0.33&amp;id=6028716&amp;value=-0.48&amp;id=9091556&amp;value=-0.07&amp;id=12599899&amp;value=-2.48&amp;id=45000117&amp;value=-3.34&amp;id=19045377&amp;value=-0.24&amp;id=28076064&amp;value=-0.01&amp;id=35361472&amp;value=-0.17&amp;id=41990541&amp;value=-0.12&amp;id=41990575&amp;value=-0.54&amp;id=50786874&amp;value=-0.18&amp;id=56765463&amp;value=-0.1&amp;id=61314971&amp;value=-0.03&amp;" TargetMode="External"/><Relationship Id="rId11813" Type="http://schemas.openxmlformats.org/officeDocument/2006/relationships/hyperlink" Target="https://www.daloopa.com/src/53280077" TargetMode="External"/><Relationship Id="rId17375" Type="http://schemas.openxmlformats.org/officeDocument/2006/relationships/hyperlink" Target="https://www.daloopa.com/src/69114010" TargetMode="External"/><Relationship Id="rId18426" Type="http://schemas.openxmlformats.org/officeDocument/2006/relationships/hyperlink" Target="https://www.daloopa.com/src/70535986" TargetMode="External"/><Relationship Id="rId6036" Type="http://schemas.openxmlformats.org/officeDocument/2006/relationships/hyperlink" Target="https://marketplace.daloopa.com/text-fundamental?id=769947&amp;value=485.801&amp;id=769940&amp;value=470.052&amp;id=769933&amp;value=522.409&amp;id=769467&amp;value=599.82&amp;id=769335&amp;value=510.507&amp;id=769176&amp;value=531.557&amp;id=761232&amp;value=528.331&amp;id=760830&amp;value=591.8&amp;id=760595&amp;value=532.427&amp;id=760419&amp;value=502.617&amp;id=760103&amp;value=593.554&amp;id=758557&amp;value=672.006&amp;id=758380&amp;value=599.207&amp;id=758207&amp;value=666.736&amp;id=758079&amp;value=731.166&amp;id=757879&amp;value=833.033&amp;id=757717&amp;value=850.84&amp;id=774138&amp;value=901.452&amp;id=757182&amp;value=1006.187&amp;id=756984&amp;value=1217.968&amp;id=756821&amp;value=1062.69&amp;id=756626&amp;value=1074.877&amp;id=756505&amp;value=1044.507&amp;id=756359&amp;value=1315.578&amp;id=756179&amp;value=1304.796&amp;id=755655&amp;value=1272.668&amp;id=1501183&amp;value=1371.697&amp;id=2750497&amp;value=1534.809&amp;id=3606345&amp;value=1389&amp;id=6028650&amp;value=1366&amp;id=9091363&amp;value=1318&amp;id=12598540&amp;value=1398&amp;id=19045330&amp;value=1520&amp;id=28076009&amp;value=1477&amp;id=35361405&amp;value=1545&amp;id=41990376&amp;value=1878&amp;id=50786816&amp;value=1685&amp;id=56765416&amp;value=1588&amp;id=61314777&amp;value=1723&amp;" TargetMode="External"/><Relationship Id="rId6383" Type="http://schemas.openxmlformats.org/officeDocument/2006/relationships/hyperlink" Target="https://www.daloopa.com/src/41991044" TargetMode="External"/><Relationship Id="rId7434" Type="http://schemas.openxmlformats.org/officeDocument/2006/relationships/hyperlink" Target="https://www.daloopa.com/src/41990423" TargetMode="External"/><Relationship Id="rId10415" Type="http://schemas.openxmlformats.org/officeDocument/2006/relationships/hyperlink" Target="https://marketplace.daloopa.com/text-fundamental?id=770805&amp;value=-0.848&amp;id=770798&amp;value=4.245&amp;id=770790&amp;value=2.079&amp;id=769629&amp;value=-1.461&amp;id=44994362&amp;value=4.015&amp;id=769428&amp;value=0.409&amp;id=769291&amp;value=-0.553&amp;id=761304&amp;value=-0.669&amp;id=761316&amp;value=-0.343&amp;id=44998348&amp;value=-1.156&amp;id=760758&amp;value=-1.43&amp;id=760505&amp;value=-0.223&amp;id=760339&amp;value=1.314&amp;id=758668&amp;value=-0.622&amp;id=44998944&amp;value=-0.961&amp;id=758466&amp;value=1.169&amp;id=758327&amp;value=3.318&amp;id=758160&amp;value=-1.532&amp;id=758002&amp;value=-1.385&amp;id=44999181&amp;value=1.57&amp;id=757829&amp;value=-2.557&amp;id=757639&amp;value=-1.729&amp;id=774269&amp;value=-0.975&amp;id=774313&amp;value=-2.292&amp;id=44999290&amp;value=-7.553&amp;id=774356&amp;value=-2.996&amp;id=756728&amp;value=-1.079&amp;id=756570&amp;value=-2.251&amp;id=756456&amp;value=3.113&amp;id=44999431&amp;value=-3.213&amp;id=756298&amp;value=-43.831&amp;id=756038&amp;value=0.756&amp;id=1501235&amp;value=-3.653&amp;id=2750615&amp;value=-4.852&amp;id=44999818&amp;value=-51.579&amp;id=3606417&amp;value=3&amp;id=9091505&amp;value=-10&amp;id=12599807&amp;value=-6&amp;id=45000058&amp;value=-13&amp;id=19045468&amp;value=-5&amp;id=28076054&amp;value=-8&amp;id=35361467&amp;value=-7&amp;id=41990526&amp;value=4&amp;id=41990564&amp;value=-16&amp;id=50786868&amp;value=9&amp;id=56765452&amp;value=8&amp;id=61314968&amp;value=6&amp;" TargetMode="External"/><Relationship Id="rId13985" Type="http://schemas.openxmlformats.org/officeDocument/2006/relationships/hyperlink" Target="https://www.daloopa.com/src/44066112" TargetMode="External"/><Relationship Id="rId17028" Type="http://schemas.openxmlformats.org/officeDocument/2006/relationships/hyperlink" Target="https://www.daloopa.com/src/65369376" TargetMode="External"/><Relationship Id="rId2993" Type="http://schemas.openxmlformats.org/officeDocument/2006/relationships/hyperlink" Target="https://www.daloopa.com/src/44616718" TargetMode="External"/><Relationship Id="rId12587" Type="http://schemas.openxmlformats.org/officeDocument/2006/relationships/hyperlink" Target="https://www.daloopa.com/src/51587388" TargetMode="External"/><Relationship Id="rId13638" Type="http://schemas.openxmlformats.org/officeDocument/2006/relationships/hyperlink" Target="https://www.daloopa.com/src/44057818" TargetMode="External"/><Relationship Id="rId20854" Type="http://schemas.openxmlformats.org/officeDocument/2006/relationships/hyperlink" Target="https://www.daloopa.com/src/110480995" TargetMode="External"/><Relationship Id="rId965" Type="http://schemas.openxmlformats.org/officeDocument/2006/relationships/hyperlink" Target="https://www.daloopa.com/src/970397" TargetMode="External"/><Relationship Id="rId1595" Type="http://schemas.openxmlformats.org/officeDocument/2006/relationships/hyperlink" Target="https://www.daloopa.com/src/35961592" TargetMode="External"/><Relationship Id="rId2646" Type="http://schemas.openxmlformats.org/officeDocument/2006/relationships/hyperlink" Target="https://www.daloopa.com/src/771611" TargetMode="External"/><Relationship Id="rId9259" Type="http://schemas.openxmlformats.org/officeDocument/2006/relationships/hyperlink" Target="https://www.daloopa.com/src/44812918" TargetMode="External"/><Relationship Id="rId11189" Type="http://schemas.openxmlformats.org/officeDocument/2006/relationships/hyperlink" Target="https://www.daloopa.com/src/61315315" TargetMode="External"/><Relationship Id="rId15060" Type="http://schemas.openxmlformats.org/officeDocument/2006/relationships/hyperlink" Target="https://www.daloopa.com/src/44095360" TargetMode="External"/><Relationship Id="rId16111" Type="http://schemas.openxmlformats.org/officeDocument/2006/relationships/hyperlink" Target="https://www.daloopa.com/src/61315610" TargetMode="External"/><Relationship Id="rId20507" Type="http://schemas.openxmlformats.org/officeDocument/2006/relationships/hyperlink" Target="https://www.daloopa.com/src/105190770" TargetMode="External"/><Relationship Id="rId618" Type="http://schemas.openxmlformats.org/officeDocument/2006/relationships/hyperlink" Target="https://www.daloopa.com/src/9091662" TargetMode="External"/><Relationship Id="rId1248" Type="http://schemas.openxmlformats.org/officeDocument/2006/relationships/hyperlink" Target="https://www.daloopa.com/src/35361574" TargetMode="External"/><Relationship Id="rId5869" Type="http://schemas.openxmlformats.org/officeDocument/2006/relationships/hyperlink" Target="https://www.daloopa.com/src/777541" TargetMode="External"/><Relationship Id="rId18283" Type="http://schemas.openxmlformats.org/officeDocument/2006/relationships/hyperlink" Target="https://www.daloopa.com/src/115037982" TargetMode="External"/><Relationship Id="rId19681" Type="http://schemas.openxmlformats.org/officeDocument/2006/relationships/hyperlink" Target="https://www.daloopa.com/src/92469324" TargetMode="External"/><Relationship Id="rId7291" Type="http://schemas.openxmlformats.org/officeDocument/2006/relationships/hyperlink" Target="https://www.daloopa.com/src/758259" TargetMode="External"/><Relationship Id="rId8342" Type="http://schemas.openxmlformats.org/officeDocument/2006/relationships/hyperlink" Target="https://www.daloopa.com/src/44812529" TargetMode="External"/><Relationship Id="rId9740" Type="http://schemas.openxmlformats.org/officeDocument/2006/relationships/hyperlink" Target="https://www.daloopa.com/src/46190746" TargetMode="External"/><Relationship Id="rId11670" Type="http://schemas.openxmlformats.org/officeDocument/2006/relationships/hyperlink" Target="https://www.daloopa.com/document/8465102" TargetMode="External"/><Relationship Id="rId12721" Type="http://schemas.openxmlformats.org/officeDocument/2006/relationships/hyperlink" Target="https://www.daloopa.com/src/44617675" TargetMode="External"/><Relationship Id="rId19334" Type="http://schemas.openxmlformats.org/officeDocument/2006/relationships/hyperlink" Target="https://www.daloopa.com/src/86301349" TargetMode="External"/><Relationship Id="rId10272" Type="http://schemas.openxmlformats.org/officeDocument/2006/relationships/hyperlink" Target="https://www.daloopa.com/src/9091503" TargetMode="External"/><Relationship Id="rId11323" Type="http://schemas.openxmlformats.org/officeDocument/2006/relationships/hyperlink" Target="https://www.daloopa.com/src/978846" TargetMode="External"/><Relationship Id="rId14893" Type="http://schemas.openxmlformats.org/officeDocument/2006/relationships/hyperlink" Target="https://www.daloopa.com/src/44093233" TargetMode="External"/><Relationship Id="rId15944" Type="http://schemas.openxmlformats.org/officeDocument/2006/relationships/hyperlink" Target="https://www.daloopa.com/src/56736712" TargetMode="External"/><Relationship Id="rId4952" Type="http://schemas.openxmlformats.org/officeDocument/2006/relationships/hyperlink" Target="https://www.daloopa.com/src/18186885" TargetMode="External"/><Relationship Id="rId13495" Type="http://schemas.openxmlformats.org/officeDocument/2006/relationships/hyperlink" Target="https://www.daloopa.com/src/44059434" TargetMode="External"/><Relationship Id="rId14546" Type="http://schemas.openxmlformats.org/officeDocument/2006/relationships/hyperlink" Target="https://www.daloopa.com/src/44095116" TargetMode="External"/><Relationship Id="rId3554" Type="http://schemas.openxmlformats.org/officeDocument/2006/relationships/hyperlink" Target="https://www.daloopa.com/src/805643" TargetMode="External"/><Relationship Id="rId4605" Type="http://schemas.openxmlformats.org/officeDocument/2006/relationships/hyperlink" Target="https://www.daloopa.com/src/56765667" TargetMode="External"/><Relationship Id="rId12097" Type="http://schemas.openxmlformats.org/officeDocument/2006/relationships/hyperlink" Target="https://www.daloopa.com/src/8731446" TargetMode="External"/><Relationship Id="rId13148" Type="http://schemas.openxmlformats.org/officeDocument/2006/relationships/hyperlink" Target="https://www.daloopa.com/src/44619224" TargetMode="External"/><Relationship Id="rId17769" Type="http://schemas.openxmlformats.org/officeDocument/2006/relationships/hyperlink" Target="https://www.daloopa.com/src/86298865" TargetMode="External"/><Relationship Id="rId20364" Type="http://schemas.openxmlformats.org/officeDocument/2006/relationships/hyperlink" Target="https://www.daloopa.com/src/105788166" TargetMode="External"/><Relationship Id="rId475" Type="http://schemas.openxmlformats.org/officeDocument/2006/relationships/hyperlink" Target="https://www.daloopa.com/src/19045472" TargetMode="External"/><Relationship Id="rId2156" Type="http://schemas.openxmlformats.org/officeDocument/2006/relationships/hyperlink" Target="https://www.daloopa.com/src/10681163" TargetMode="External"/><Relationship Id="rId3207" Type="http://schemas.openxmlformats.org/officeDocument/2006/relationships/hyperlink" Target="https://www.daloopa.com/src/44625005" TargetMode="External"/><Relationship Id="rId6777" Type="http://schemas.openxmlformats.org/officeDocument/2006/relationships/hyperlink" Target="https://www.daloopa.com/src/797998" TargetMode="External"/><Relationship Id="rId7828" Type="http://schemas.openxmlformats.org/officeDocument/2006/relationships/hyperlink" Target="https://www.daloopa.com/src/44615887" TargetMode="External"/><Relationship Id="rId19191" Type="http://schemas.openxmlformats.org/officeDocument/2006/relationships/hyperlink" Target="https://www.daloopa.com/src/80587920" TargetMode="External"/><Relationship Id="rId20017" Type="http://schemas.openxmlformats.org/officeDocument/2006/relationships/hyperlink" Target="https://www.daloopa.com/src/99978656" TargetMode="External"/><Relationship Id="rId128" Type="http://schemas.openxmlformats.org/officeDocument/2006/relationships/hyperlink" Target="https://www.daloopa.com/document/10224074" TargetMode="External"/><Relationship Id="rId5379" Type="http://schemas.openxmlformats.org/officeDocument/2006/relationships/hyperlink" Target="https://www.daloopa.com/src/8648938" TargetMode="External"/><Relationship Id="rId9250" Type="http://schemas.openxmlformats.org/officeDocument/2006/relationships/hyperlink" Target="https://www.daloopa.com/src/44809117" TargetMode="External"/><Relationship Id="rId10809" Type="http://schemas.openxmlformats.org/officeDocument/2006/relationships/hyperlink" Target="https://www.daloopa.com/src/44999788" TargetMode="External"/><Relationship Id="rId11180" Type="http://schemas.openxmlformats.org/officeDocument/2006/relationships/hyperlink" Target="https://www.daloopa.com/src/56765804" TargetMode="External"/><Relationship Id="rId12231" Type="http://schemas.openxmlformats.org/officeDocument/2006/relationships/hyperlink" Target="https://www.daloopa.com/src/8731696" TargetMode="External"/><Relationship Id="rId16852" Type="http://schemas.openxmlformats.org/officeDocument/2006/relationships/hyperlink" Target="https://www.daloopa.com/src/56722648" TargetMode="External"/><Relationship Id="rId17903" Type="http://schemas.openxmlformats.org/officeDocument/2006/relationships/hyperlink" Target="https://www.daloopa.com/src/84566995" TargetMode="External"/><Relationship Id="rId1989" Type="http://schemas.openxmlformats.org/officeDocument/2006/relationships/hyperlink" Target="https://www.daloopa.com/src/44619201" TargetMode="External"/><Relationship Id="rId5860" Type="http://schemas.openxmlformats.org/officeDocument/2006/relationships/hyperlink" Target="https://www.daloopa.com/document/12555016" TargetMode="External"/><Relationship Id="rId6911" Type="http://schemas.openxmlformats.org/officeDocument/2006/relationships/hyperlink" Target="https://www.daloopa.com/src/798141" TargetMode="External"/><Relationship Id="rId15454" Type="http://schemas.openxmlformats.org/officeDocument/2006/relationships/hyperlink" Target="https://www.daloopa.com/src/56735856" TargetMode="External"/><Relationship Id="rId16505" Type="http://schemas.openxmlformats.org/officeDocument/2006/relationships/hyperlink" Target="https://www.daloopa.com/src/56722755" TargetMode="External"/><Relationship Id="rId3064" Type="http://schemas.openxmlformats.org/officeDocument/2006/relationships/hyperlink" Target="https://www.daloopa.com/src/47277404" TargetMode="External"/><Relationship Id="rId4462" Type="http://schemas.openxmlformats.org/officeDocument/2006/relationships/hyperlink" Target="https://www.daloopa.com/src/44802204" TargetMode="External"/><Relationship Id="rId5513" Type="http://schemas.openxmlformats.org/officeDocument/2006/relationships/hyperlink" Target="https://www.daloopa.com/src/44616077" TargetMode="External"/><Relationship Id="rId14056" Type="http://schemas.openxmlformats.org/officeDocument/2006/relationships/hyperlink" Target="https://www.daloopa.com/src/44067521" TargetMode="External"/><Relationship Id="rId15107" Type="http://schemas.openxmlformats.org/officeDocument/2006/relationships/hyperlink" Target="https://www.daloopa.com/src/56720307" TargetMode="External"/><Relationship Id="rId18677" Type="http://schemas.openxmlformats.org/officeDocument/2006/relationships/hyperlink" Target="https://www.daloopa.com/src/75779583" TargetMode="External"/><Relationship Id="rId19728" Type="http://schemas.openxmlformats.org/officeDocument/2006/relationships/hyperlink" Target="https://www.daloopa.com/src/91527943" TargetMode="External"/><Relationship Id="rId4115" Type="http://schemas.openxmlformats.org/officeDocument/2006/relationships/hyperlink" Target="https://www.daloopa.com/src/805958" TargetMode="External"/><Relationship Id="rId7685" Type="http://schemas.openxmlformats.org/officeDocument/2006/relationships/hyperlink" Target="https://www.daloopa.com/src/41990449" TargetMode="External"/><Relationship Id="rId8736" Type="http://schemas.openxmlformats.org/officeDocument/2006/relationships/hyperlink" Target="https://www.daloopa.com/src/44809595" TargetMode="External"/><Relationship Id="rId10666" Type="http://schemas.openxmlformats.org/officeDocument/2006/relationships/hyperlink" Target="https://www.daloopa.com/src/28076061" TargetMode="External"/><Relationship Id="rId11717" Type="http://schemas.openxmlformats.org/officeDocument/2006/relationships/hyperlink" Target="https://www.daloopa.com/src/8583108" TargetMode="External"/><Relationship Id="rId17279" Type="http://schemas.openxmlformats.org/officeDocument/2006/relationships/hyperlink" Target="https://www.daloopa.com/src/66398749" TargetMode="External"/><Relationship Id="rId6287" Type="http://schemas.openxmlformats.org/officeDocument/2006/relationships/hyperlink" Target="https://www.daloopa.com/src/797562" TargetMode="External"/><Relationship Id="rId7338" Type="http://schemas.openxmlformats.org/officeDocument/2006/relationships/hyperlink" Target="https://www.daloopa.com/src/760198" TargetMode="External"/><Relationship Id="rId10319" Type="http://schemas.openxmlformats.org/officeDocument/2006/relationships/hyperlink" Target="https://www.daloopa.com/src/2750613" TargetMode="External"/><Relationship Id="rId2897" Type="http://schemas.openxmlformats.org/officeDocument/2006/relationships/hyperlink" Target="https://www.daloopa.com/src/775787" TargetMode="External"/><Relationship Id="rId3948" Type="http://schemas.openxmlformats.org/officeDocument/2006/relationships/hyperlink" Target="https://marketplace.daloopa.com/text-fundamental?id=806180&amp;value=851.189&amp;id=806165&amp;value=875.268&amp;id=806150&amp;value=848.043&amp;id=806135&amp;value=894.183&amp;id=44801564&amp;value=3468.683&amp;id=806120&amp;value=851.611&amp;id=806105&amp;value=913.304&amp;id=806090&amp;value=847.685&amp;id=806075&amp;value=912.385&amp;id=44801756&amp;value=3524.985&amp;id=806060&amp;value=942.383&amp;id=806045&amp;value=976.985&amp;id=806030&amp;value=1026.783&amp;id=806015&amp;value=1105.043&amp;id=44801868&amp;value=4051.194&amp;id=806000&amp;value=1184.763&amp;id=805985&amp;value=1196.63&amp;id=805970&amp;value=1261.266&amp;id=805955&amp;value=1391.863&amp;id=44802111&amp;value=5034.522&amp;id=805941&amp;value=1444.309&amp;id=805927&amp;value=1532.83&amp;id=805913&amp;value=1578.152&amp;id=805899&amp;value=1735.723&amp;id=44802191&amp;value=6291.014&amp;id=805885&amp;value=1820.045&amp;id=805871&amp;value=1914.016&amp;id=805857&amp;value=1995.584&amp;id=805843&amp;value=2105.364&amp;id=44802436&amp;value=7835.009&amp;id=805829&amp;value=2203.66&amp;id=805815&amp;value=2336.792&amp;id=1501406&amp;value=2418.163&amp;id=2750764&amp;value=2539.961&amp;id=44802538&amp;value=9498.577&amp;id=3606676&amp;value=2639&amp;id=6028872&amp;value=2713&amp;id=9091865&amp;value=2798&amp;id=12606370&amp;value=2996&amp;id=44802612&amp;value=11146&amp;id=19045442&amp;value=3458&amp;id=28076121&amp;value=3391&amp;id=35361542&amp;value=3468&amp;id=41990762&amp;value=3603&amp;id=41990779&amp;value=13920&amp;id=50787165&amp;value=3750&amp;id=56765672&amp;value=3847&amp;id=61315119&amp;value=3887&amp;" TargetMode="External"/><Relationship Id="rId13889" Type="http://schemas.openxmlformats.org/officeDocument/2006/relationships/hyperlink" Target="https://www.daloopa.com/src/44067751" TargetMode="External"/><Relationship Id="rId16362" Type="http://schemas.openxmlformats.org/officeDocument/2006/relationships/hyperlink" Target="https://www.daloopa.com/src/56736380" TargetMode="External"/><Relationship Id="rId17760" Type="http://schemas.openxmlformats.org/officeDocument/2006/relationships/hyperlink" Target="https://www.daloopa.com/src/84565939" TargetMode="External"/><Relationship Id="rId18811" Type="http://schemas.openxmlformats.org/officeDocument/2006/relationships/hyperlink" Target="https://www.daloopa.com/src/76431724" TargetMode="External"/><Relationship Id="rId869" Type="http://schemas.openxmlformats.org/officeDocument/2006/relationships/hyperlink" Target="https://www.daloopa.com/document/23143637" TargetMode="External"/><Relationship Id="rId1499" Type="http://schemas.openxmlformats.org/officeDocument/2006/relationships/hyperlink" Target="https://www.daloopa.com/src/19445007" TargetMode="External"/><Relationship Id="rId5370" Type="http://schemas.openxmlformats.org/officeDocument/2006/relationships/hyperlink" Target="https://www.daloopa.com/src/8649001" TargetMode="External"/><Relationship Id="rId6421" Type="http://schemas.openxmlformats.org/officeDocument/2006/relationships/hyperlink" Target="https://www.daloopa.com/src/19045416" TargetMode="External"/><Relationship Id="rId10800" Type="http://schemas.openxmlformats.org/officeDocument/2006/relationships/hyperlink" Target="https://www.daloopa.com/src/50786874" TargetMode="External"/><Relationship Id="rId16015" Type="http://schemas.openxmlformats.org/officeDocument/2006/relationships/hyperlink" Target="https://www.daloopa.com/src/56722903" TargetMode="External"/><Relationship Id="rId17413" Type="http://schemas.openxmlformats.org/officeDocument/2006/relationships/hyperlink" Target="https://www.daloopa.com/src/69114099" TargetMode="External"/><Relationship Id="rId20758" Type="http://schemas.openxmlformats.org/officeDocument/2006/relationships/hyperlink" Target="https://www.daloopa.com/src/112173360" TargetMode="External"/><Relationship Id="rId5023" Type="http://schemas.openxmlformats.org/officeDocument/2006/relationships/hyperlink" Target="https://www.daloopa.com/src/18181618" TargetMode="External"/><Relationship Id="rId9991" Type="http://schemas.openxmlformats.org/officeDocument/2006/relationships/hyperlink" Target="https://www.daloopa.com/src/786010" TargetMode="External"/><Relationship Id="rId12972" Type="http://schemas.openxmlformats.org/officeDocument/2006/relationships/hyperlink" Target="https://marketplace.daloopa.com/text-fundamental?id=51587444&amp;value=-1&amp;id=57345890&amp;value=-1&amp;" TargetMode="External"/><Relationship Id="rId19585" Type="http://schemas.openxmlformats.org/officeDocument/2006/relationships/hyperlink" Target="https://www.daloopa.com/src/84567065" TargetMode="External"/><Relationship Id="rId1980" Type="http://schemas.openxmlformats.org/officeDocument/2006/relationships/hyperlink" Target="https://www.daloopa.com/src/44124485" TargetMode="External"/><Relationship Id="rId7195" Type="http://schemas.openxmlformats.org/officeDocument/2006/relationships/hyperlink" Target="https://www.daloopa.com/src/798775" TargetMode="External"/><Relationship Id="rId8246" Type="http://schemas.openxmlformats.org/officeDocument/2006/relationships/hyperlink" Target="https://www.daloopa.com/src/755961" TargetMode="External"/><Relationship Id="rId8593" Type="http://schemas.openxmlformats.org/officeDocument/2006/relationships/hyperlink" Target="https://www.daloopa.com/src/44810604" TargetMode="External"/><Relationship Id="rId9644" Type="http://schemas.openxmlformats.org/officeDocument/2006/relationships/hyperlink" Target="https://marketplace.daloopa.com/text-fundamental?id=44808717&amp;value=11.405&amp;id=44808847&amp;value=-22.642&amp;id=44809149&amp;value=-247.371&amp;id=44812813&amp;value=-300.53000000000003&amp;id=46190732&amp;value=-559.138&amp;id=44809325&amp;value=-258.209&amp;id=44809377&amp;value=-135.92700000000002&amp;id=44809633&amp;value=-9.793999999999983&amp;id=44812852&amp;value=-103.35300000000001&amp;id=46190733&amp;value=-507.283&amp;id=44809926&amp;value=119.275&amp;id=44810151&amp;value=-186.102&amp;id=44810249&amp;value=-18.710000000000008&amp;id=44812982&amp;value=-115.15&amp;id=46190734&amp;value=-200.687&amp;id=44810532&amp;value=-284.392&amp;id=44810630&amp;value=-180.88799999999998&amp;id=44810684&amp;value=-324.957&amp;id=44813004&amp;value=-300.46899999999994&amp;id=46190735&amp;value=-1090.706&amp;id=44810881&amp;value=-331.495&amp;id=44810985&amp;value=-314.432&amp;id=44811277&amp;value=-218.29899999999998&amp;id=44813216&amp;value=-319.5089999999999&amp;id=46190736&amp;value=-1183.735&amp;id=44811319&amp;value=-541.273&amp;id=44811575&amp;value=-717.3649999999999&amp;id=44811637&amp;value=-671.6610000000001&amp;id=44813346&amp;value=1924.731&amp;id=46190737&amp;value=-5.568&amp;id=44811775&amp;value=-783.912&amp;id=44811941&amp;value=-772.1009999999999&amp;id=44812056&amp;value=-624.3710000000001&amp;id=44813469&amp;value=-765.6599999999999&amp;id=46190738&amp;value=-2946.044&amp;id=44812266&amp;value=-1233&amp;id=44812475&amp;value=-901&amp;id=44812507&amp;value=-414&amp;id=44813498&amp;value=-940&amp;id=46190739&amp;value=-3488&amp;id=44812607&amp;value=-1244&amp;id=44812617&amp;value=-1080&amp;id=44812674&amp;value=-899&amp;id=44813612&amp;value=-1078&amp;id=46190740&amp;value=-4301&amp;id=51587580&amp;value=-2604&amp;id=57346369&amp;value=-1250&amp;id=62020282&amp;value=-1060&amp;" TargetMode="External"/><Relationship Id="rId11574" Type="http://schemas.openxmlformats.org/officeDocument/2006/relationships/hyperlink" Target="https://www.daloopa.com/src/805080" TargetMode="External"/><Relationship Id="rId12625" Type="http://schemas.openxmlformats.org/officeDocument/2006/relationships/hyperlink" Target="https://www.daloopa.com/src/8732285" TargetMode="External"/><Relationship Id="rId18187" Type="http://schemas.openxmlformats.org/officeDocument/2006/relationships/hyperlink" Target="https://www.daloopa.com/src/112173054" TargetMode="External"/><Relationship Id="rId19238" Type="http://schemas.openxmlformats.org/officeDocument/2006/relationships/hyperlink" Target="https://www.daloopa.com/src/80588042" TargetMode="External"/><Relationship Id="rId1633" Type="http://schemas.openxmlformats.org/officeDocument/2006/relationships/hyperlink" Target="https://www.daloopa.com/src/805395" TargetMode="External"/><Relationship Id="rId10176" Type="http://schemas.openxmlformats.org/officeDocument/2006/relationships/hyperlink" Target="https://www.daloopa.com/src/44999206" TargetMode="External"/><Relationship Id="rId11227" Type="http://schemas.openxmlformats.org/officeDocument/2006/relationships/hyperlink" Target="https://www.daloopa.com/document/23143637" TargetMode="External"/><Relationship Id="rId14797" Type="http://schemas.openxmlformats.org/officeDocument/2006/relationships/hyperlink" Target="https://marketplace.daloopa.com/text-fundamental?id=44095212&amp;value=195.73&amp;id=44095100&amp;value=177.243&amp;id=44095052&amp;value=219.179&amp;id=44095246&amp;value=202.823&amp;id=44094948&amp;value=185.563&amp;id=44094923&amp;value=166.363&amp;id=44094787&amp;value=145.519&amp;id=44095361&amp;value=140.511&amp;id=44094675&amp;value=129.877&amp;id=44094600&amp;value=117.103&amp;id=44093349&amp;value=111.083&amp;id=44095392&amp;value=94.349&amp;id=44093235&amp;value=86.615&amp;id=44093183&amp;value=84.808&amp;id=44093019&amp;value=75.978&amp;id=44095529&amp;value=67.162&amp;id=44092993&amp;value=141.047&amp;id=44092846&amp;value=130.319&amp;id=44092792&amp;value=121.859&amp;id=44095588&amp;value=112.819&amp;id=44092480&amp;value=103.996&amp;id=44092441&amp;value=95.963&amp;id=44092339&amp;value=206.269&amp;id=44095721&amp;value=631.474&amp;id=44092283&amp;value=636.274&amp;id=44092077&amp;value=603.555&amp;id=44092048&amp;value=567.471&amp;id=44096211&amp;value=535.996&amp;id=44091755&amp;value=504&amp;id=44091633&amp;value=472&amp;id=44091425&amp;value=441&amp;id=44096359&amp;value=409&amp;id=44091399&amp;value=473&amp;id=44091272&amp;value=439&amp;id=44091180&amp;value=404&amp;id=44619013&amp;value=709&amp;id=51587431&amp;value=681&amp;id=57345879&amp;value=636&amp;id=62020238&amp;value=583&amp;" TargetMode="External"/><Relationship Id="rId15848" Type="http://schemas.openxmlformats.org/officeDocument/2006/relationships/hyperlink" Target="https://www.daloopa.com/src/56735910" TargetMode="External"/><Relationship Id="rId4856" Type="http://schemas.openxmlformats.org/officeDocument/2006/relationships/hyperlink" Target="https://www.daloopa.com/src/61315083" TargetMode="External"/><Relationship Id="rId5907" Type="http://schemas.openxmlformats.org/officeDocument/2006/relationships/hyperlink" Target="https://www.daloopa.com/src/62020206" TargetMode="External"/><Relationship Id="rId13399" Type="http://schemas.openxmlformats.org/officeDocument/2006/relationships/hyperlink" Target="https://www.daloopa.com/document/21946882" TargetMode="External"/><Relationship Id="rId17270" Type="http://schemas.openxmlformats.org/officeDocument/2006/relationships/hyperlink" Target="https://www.daloopa.com/src/66404694" TargetMode="External"/><Relationship Id="rId18321" Type="http://schemas.openxmlformats.org/officeDocument/2006/relationships/hyperlink" Target="https://www.daloopa.com/src/110482570" TargetMode="External"/><Relationship Id="rId3458" Type="http://schemas.openxmlformats.org/officeDocument/2006/relationships/hyperlink" Target="https://www.daloopa.com/src/18203304" TargetMode="External"/><Relationship Id="rId4509" Type="http://schemas.openxmlformats.org/officeDocument/2006/relationships/hyperlink" Target="https://www.daloopa.com/src/44801887" TargetMode="External"/><Relationship Id="rId10310" Type="http://schemas.openxmlformats.org/officeDocument/2006/relationships/hyperlink" Target="https://www.daloopa.com/src/774267" TargetMode="External"/><Relationship Id="rId20268" Type="http://schemas.openxmlformats.org/officeDocument/2006/relationships/hyperlink" Target="https://www.daloopa.com/src/99100996" TargetMode="External"/><Relationship Id="rId379" Type="http://schemas.openxmlformats.org/officeDocument/2006/relationships/hyperlink" Target="https://www.daloopa.com/src/41991205" TargetMode="External"/><Relationship Id="rId13880" Type="http://schemas.openxmlformats.org/officeDocument/2006/relationships/hyperlink" Target="https://www.daloopa.com/src/44066437" TargetMode="External"/><Relationship Id="rId14931" Type="http://schemas.openxmlformats.org/officeDocument/2006/relationships/hyperlink" Target="https://www.daloopa.com/src/44094603" TargetMode="External"/><Relationship Id="rId19095" Type="http://schemas.openxmlformats.org/officeDocument/2006/relationships/hyperlink" Target="https://www.daloopa.com/src/81128209" TargetMode="External"/><Relationship Id="rId1490" Type="http://schemas.openxmlformats.org/officeDocument/2006/relationships/hyperlink" Target="https://www.daloopa.com/src/18254454" TargetMode="External"/><Relationship Id="rId9154" Type="http://schemas.openxmlformats.org/officeDocument/2006/relationships/hyperlink" Target="https://www.daloopa.com/src/44810097" TargetMode="External"/><Relationship Id="rId11084" Type="http://schemas.openxmlformats.org/officeDocument/2006/relationships/hyperlink" Target="https://www.daloopa.com/document/17737760" TargetMode="External"/><Relationship Id="rId12482" Type="http://schemas.openxmlformats.org/officeDocument/2006/relationships/hyperlink" Target="https://www.daloopa.com/document/23283" TargetMode="External"/><Relationship Id="rId13533" Type="http://schemas.openxmlformats.org/officeDocument/2006/relationships/hyperlink" Target="https://www.daloopa.com/src/44057391" TargetMode="External"/><Relationship Id="rId860" Type="http://schemas.openxmlformats.org/officeDocument/2006/relationships/hyperlink" Target="https://www.daloopa.com/document/23143637" TargetMode="External"/><Relationship Id="rId1143" Type="http://schemas.openxmlformats.org/officeDocument/2006/relationships/hyperlink" Target="https://www.daloopa.com/src/28828423" TargetMode="External"/><Relationship Id="rId2541" Type="http://schemas.openxmlformats.org/officeDocument/2006/relationships/hyperlink" Target="https://www.daloopa.com/src/775630" TargetMode="External"/><Relationship Id="rId12135" Type="http://schemas.openxmlformats.org/officeDocument/2006/relationships/hyperlink" Target="https://marketplace.daloopa.com/text-fundamental?id=8731507&amp;value=0.1&amp;id=8731688&amp;value=0.03&amp;id=8731772&amp;value=0.09&amp;id=8731841&amp;value=0.09&amp;id=8731486&amp;value=0.04&amp;id=8731765&amp;value=0.18&amp;id=8731758&amp;value=0.05&amp;id=8731850&amp;value=0.08&amp;id=8731448&amp;value=0.08&amp;id=8731750&amp;value=0.04&amp;id=8731742&amp;value=0.08&amp;id=8731861&amp;value=0.07&amp;id=8731473&amp;value=0.07&amp;id=8731734&amp;value=-0.06&amp;id=10681277&amp;value=-0.05&amp;" TargetMode="External"/><Relationship Id="rId16756" Type="http://schemas.openxmlformats.org/officeDocument/2006/relationships/hyperlink" Target="https://www.daloopa.com/src/56736590" TargetMode="External"/><Relationship Id="rId17807" Type="http://schemas.openxmlformats.org/officeDocument/2006/relationships/hyperlink" Target="https://www.daloopa.com/src/86312098" TargetMode="External"/><Relationship Id="rId20402" Type="http://schemas.openxmlformats.org/officeDocument/2006/relationships/hyperlink" Target="https://www.daloopa.com/src/105190964" TargetMode="External"/><Relationship Id="rId513" Type="http://schemas.openxmlformats.org/officeDocument/2006/relationships/hyperlink" Target="https://marketplace.daloopa.com/text-fundamental?id=1015456&amp;value=0.15&amp;id=1001011&amp;value=0.03&amp;id=1000990&amp;value=0.12&amp;id=1000967&amp;value=0.11&amp;id=1501432&amp;value=0.11&amp;id=2750865&amp;value=0.05&amp;id=3606949&amp;value=-0.1&amp;id=6028983&amp;value=0.1&amp;id=9092102&amp;value=-0.9&amp;id=12608977&amp;value=0.155&amp;id=19045489&amp;value=0.195&amp;id=28076146&amp;value=0.19&amp;id=35361582&amp;value=0.17&amp;id=41990638&amp;value=0.16&amp;id=50787185&amp;value=0.2&amp;id=56765751&amp;value=0.225&amp;id=61315167&amp;value=0.23&amp;" TargetMode="External"/><Relationship Id="rId5764" Type="http://schemas.openxmlformats.org/officeDocument/2006/relationships/hyperlink" Target="https://www.daloopa.com/src/44616122" TargetMode="External"/><Relationship Id="rId6815" Type="http://schemas.openxmlformats.org/officeDocument/2006/relationships/hyperlink" Target="https://www.daloopa.com/src/797891" TargetMode="External"/><Relationship Id="rId15358" Type="http://schemas.openxmlformats.org/officeDocument/2006/relationships/hyperlink" Target="https://www.daloopa.com/src/56735087" TargetMode="External"/><Relationship Id="rId16409" Type="http://schemas.openxmlformats.org/officeDocument/2006/relationships/hyperlink" Target="https://www.daloopa.com/src/56765488" TargetMode="External"/><Relationship Id="rId19979" Type="http://schemas.openxmlformats.org/officeDocument/2006/relationships/hyperlink" Target="https://www.daloopa.com/src/99100898" TargetMode="External"/><Relationship Id="rId4366" Type="http://schemas.openxmlformats.org/officeDocument/2006/relationships/hyperlink" Target="https://www.daloopa.com/src/44802440" TargetMode="External"/><Relationship Id="rId5417" Type="http://schemas.openxmlformats.org/officeDocument/2006/relationships/hyperlink" Target="https://www.daloopa.com/src/62020164" TargetMode="External"/><Relationship Id="rId8987" Type="http://schemas.openxmlformats.org/officeDocument/2006/relationships/hyperlink" Target="https://www.daloopa.com/src/46190601" TargetMode="External"/><Relationship Id="rId4019" Type="http://schemas.openxmlformats.org/officeDocument/2006/relationships/hyperlink" Target="https://www.daloopa.com/src/805900" TargetMode="External"/><Relationship Id="rId7589" Type="http://schemas.openxmlformats.org/officeDocument/2006/relationships/hyperlink" Target="https://www.daloopa.com/src/44615834" TargetMode="External"/><Relationship Id="rId11968" Type="http://schemas.openxmlformats.org/officeDocument/2006/relationships/hyperlink" Target="https://www.daloopa.com/src/44616219" TargetMode="External"/><Relationship Id="rId13390" Type="http://schemas.openxmlformats.org/officeDocument/2006/relationships/hyperlink" Target="https://www.daloopa.com/src/44122234" TargetMode="External"/><Relationship Id="rId14441" Type="http://schemas.openxmlformats.org/officeDocument/2006/relationships/hyperlink" Target="https://www.daloopa.com/src/44095324" TargetMode="External"/><Relationship Id="rId4500" Type="http://schemas.openxmlformats.org/officeDocument/2006/relationships/hyperlink" Target="https://www.daloopa.com/src/19045446" TargetMode="External"/><Relationship Id="rId13043" Type="http://schemas.openxmlformats.org/officeDocument/2006/relationships/hyperlink" Target="https://www.daloopa.com/src/18204825" TargetMode="External"/><Relationship Id="rId370" Type="http://schemas.openxmlformats.org/officeDocument/2006/relationships/hyperlink" Target="https://www.daloopa.com/document/22944212" TargetMode="External"/><Relationship Id="rId2051" Type="http://schemas.openxmlformats.org/officeDocument/2006/relationships/hyperlink" Target="https://www.daloopa.com/src/779651" TargetMode="External"/><Relationship Id="rId3102" Type="http://schemas.openxmlformats.org/officeDocument/2006/relationships/hyperlink" Target="https://www.daloopa.com/src/46341558" TargetMode="External"/><Relationship Id="rId17664" Type="http://schemas.openxmlformats.org/officeDocument/2006/relationships/hyperlink" Target="https://www.daloopa.com/src/77415514" TargetMode="External"/><Relationship Id="rId18715" Type="http://schemas.openxmlformats.org/officeDocument/2006/relationships/hyperlink" Target="https://www.daloopa.com/src/75779688" TargetMode="External"/><Relationship Id="rId5274" Type="http://schemas.openxmlformats.org/officeDocument/2006/relationships/hyperlink" Target="https://www.daloopa.com/src/8648848" TargetMode="External"/><Relationship Id="rId6325" Type="http://schemas.openxmlformats.org/officeDocument/2006/relationships/hyperlink" Target="https://www.daloopa.com/src/56765633" TargetMode="External"/><Relationship Id="rId6672" Type="http://schemas.openxmlformats.org/officeDocument/2006/relationships/hyperlink" Target="https://www.daloopa.com/src/12598709" TargetMode="External"/><Relationship Id="rId7723" Type="http://schemas.openxmlformats.org/officeDocument/2006/relationships/hyperlink" Target="https://www.daloopa.com/src/756415" TargetMode="External"/><Relationship Id="rId10704" Type="http://schemas.openxmlformats.org/officeDocument/2006/relationships/hyperlink" Target="https://www.daloopa.com/src/758012" TargetMode="External"/><Relationship Id="rId16266" Type="http://schemas.openxmlformats.org/officeDocument/2006/relationships/hyperlink" Target="https://marketplace.daloopa.com/text-fundamental?id=56736724&amp;value=-144&amp;id=56736687&amp;value=-154&amp;id=56736649&amp;value=-175&amp;id=56736610&amp;value=-187&amp;id=56736571&amp;value=-660&amp;id=56736532&amp;value=-222&amp;id=56736494&amp;value=-233&amp;id=56736455&amp;value=-228&amp;id=56736416&amp;value=-236&amp;id=56736377&amp;value=-918&amp;id=56723462&amp;value=-241&amp;id=56723426&amp;value=-250&amp;id=56723388&amp;value=-271&amp;id=56723086&amp;value=-263&amp;id=56722914&amp;value=-1025&amp;id=56722842&amp;value=-314&amp;id=56722746&amp;value=-296&amp;id=56722690&amp;value=-308&amp;id=56722625&amp;value=-289&amp;id=56722565&amp;value=-1207&amp;id=56722498&amp;value=-334&amp;id=56765483&amp;value=-363&amp;id=61315617&amp;value=-388&amp;" TargetMode="External"/><Relationship Id="rId17317" Type="http://schemas.openxmlformats.org/officeDocument/2006/relationships/hyperlink" Target="https://www.daloopa.com/src/66398883" TargetMode="External"/><Relationship Id="rId9895" Type="http://schemas.openxmlformats.org/officeDocument/2006/relationships/hyperlink" Target="https://www.daloopa.com/src/785815" TargetMode="External"/><Relationship Id="rId12876" Type="http://schemas.openxmlformats.org/officeDocument/2006/relationships/hyperlink" Target="https://www.daloopa.com/src/44105966" TargetMode="External"/><Relationship Id="rId13927" Type="http://schemas.openxmlformats.org/officeDocument/2006/relationships/hyperlink" Target="https://www.daloopa.com/src/44067226" TargetMode="External"/><Relationship Id="rId19489" Type="http://schemas.openxmlformats.org/officeDocument/2006/relationships/hyperlink" Target="https://www.daloopa.com/src/86301974" TargetMode="External"/><Relationship Id="rId1884" Type="http://schemas.openxmlformats.org/officeDocument/2006/relationships/hyperlink" Target="https://www.daloopa.com/src/44126003" TargetMode="External"/><Relationship Id="rId2935" Type="http://schemas.openxmlformats.org/officeDocument/2006/relationships/hyperlink" Target="https://www.daloopa.com/src/778899" TargetMode="External"/><Relationship Id="rId8497" Type="http://schemas.openxmlformats.org/officeDocument/2006/relationships/hyperlink" Target="https://www.daloopa.com/src/44810028" TargetMode="External"/><Relationship Id="rId9548" Type="http://schemas.openxmlformats.org/officeDocument/2006/relationships/hyperlink" Target="https://www.daloopa.com/src/44813003" TargetMode="External"/><Relationship Id="rId11478" Type="http://schemas.openxmlformats.org/officeDocument/2006/relationships/hyperlink" Target="https://www.daloopa.com/src/1501340" TargetMode="External"/><Relationship Id="rId12529" Type="http://schemas.openxmlformats.org/officeDocument/2006/relationships/hyperlink" Target="https://www.daloopa.com/src/8732326" TargetMode="External"/><Relationship Id="rId16400" Type="http://schemas.openxmlformats.org/officeDocument/2006/relationships/hyperlink" Target="https://www.daloopa.com/src/56723467" TargetMode="External"/><Relationship Id="rId907" Type="http://schemas.openxmlformats.org/officeDocument/2006/relationships/hyperlink" Target="https://marketplace.daloopa.com/text-fundamental?id=41991285&amp;value=0.07&amp;" TargetMode="External"/><Relationship Id="rId1537" Type="http://schemas.openxmlformats.org/officeDocument/2006/relationships/hyperlink" Target="https://www.daloopa.com/src/1501261" TargetMode="External"/><Relationship Id="rId7099" Type="http://schemas.openxmlformats.org/officeDocument/2006/relationships/hyperlink" Target="https://www.daloopa.com/src/41990973" TargetMode="External"/><Relationship Id="rId15002" Type="http://schemas.openxmlformats.org/officeDocument/2006/relationships/hyperlink" Target="https://www.daloopa.com/src/44095583" TargetMode="External"/><Relationship Id="rId18572" Type="http://schemas.openxmlformats.org/officeDocument/2006/relationships/hyperlink" Target="https://www.daloopa.com/src/76431925" TargetMode="External"/><Relationship Id="rId19970" Type="http://schemas.openxmlformats.org/officeDocument/2006/relationships/hyperlink" Target="https://www.daloopa.com/src/99100872" TargetMode="External"/><Relationship Id="rId4010" Type="http://schemas.openxmlformats.org/officeDocument/2006/relationships/hyperlink" Target="https://www.daloopa.com/src/806031" TargetMode="External"/><Relationship Id="rId7580" Type="http://schemas.openxmlformats.org/officeDocument/2006/relationships/hyperlink" Target="https://www.daloopa.com/src/9091397" TargetMode="External"/><Relationship Id="rId8631" Type="http://schemas.openxmlformats.org/officeDocument/2006/relationships/hyperlink" Target="https://www.daloopa.com/src/44808901" TargetMode="External"/><Relationship Id="rId17174" Type="http://schemas.openxmlformats.org/officeDocument/2006/relationships/hyperlink" Target="https://www.daloopa.com/src/65369394" TargetMode="External"/><Relationship Id="rId18225" Type="http://schemas.openxmlformats.org/officeDocument/2006/relationships/hyperlink" Target="https://www.daloopa.com/src/110482344" TargetMode="External"/><Relationship Id="rId19623" Type="http://schemas.openxmlformats.org/officeDocument/2006/relationships/hyperlink" Target="https://www.daloopa.com/src/91528538" TargetMode="External"/><Relationship Id="rId6182" Type="http://schemas.openxmlformats.org/officeDocument/2006/relationships/hyperlink" Target="https://www.daloopa.com/src/797620" TargetMode="External"/><Relationship Id="rId7233" Type="http://schemas.openxmlformats.org/officeDocument/2006/relationships/hyperlink" Target="https://www.daloopa.com/src/769238" TargetMode="External"/><Relationship Id="rId10561" Type="http://schemas.openxmlformats.org/officeDocument/2006/relationships/hyperlink" Target="https://www.daloopa.com/src/3606419" TargetMode="External"/><Relationship Id="rId11612" Type="http://schemas.openxmlformats.org/officeDocument/2006/relationships/hyperlink" Target="https://marketplace.daloopa.com/text-fundamental?id=2734216&amp;value=-7646&amp;" TargetMode="External"/><Relationship Id="rId10214" Type="http://schemas.openxmlformats.org/officeDocument/2006/relationships/hyperlink" Target="https://www.daloopa.com/src/756564" TargetMode="External"/><Relationship Id="rId13784" Type="http://schemas.openxmlformats.org/officeDocument/2006/relationships/hyperlink" Target="https://www.daloopa.com/src/44064444" TargetMode="External"/><Relationship Id="rId14835" Type="http://schemas.openxmlformats.org/officeDocument/2006/relationships/hyperlink" Target="https://www.daloopa.com/src/51587431" TargetMode="External"/><Relationship Id="rId2792" Type="http://schemas.openxmlformats.org/officeDocument/2006/relationships/hyperlink" Target="https://www.daloopa.com/src/771618" TargetMode="External"/><Relationship Id="rId3843" Type="http://schemas.openxmlformats.org/officeDocument/2006/relationships/hyperlink" Target="https://www.daloopa.com/src/44802536" TargetMode="External"/><Relationship Id="rId9058" Type="http://schemas.openxmlformats.org/officeDocument/2006/relationships/hyperlink" Target="https://www.daloopa.com/src/44812922" TargetMode="External"/><Relationship Id="rId12386" Type="http://schemas.openxmlformats.org/officeDocument/2006/relationships/hyperlink" Target="https://www.daloopa.com/src/8731954" TargetMode="External"/><Relationship Id="rId13437" Type="http://schemas.openxmlformats.org/officeDocument/2006/relationships/hyperlink" Target="https://www.daloopa.com/src/44059151" TargetMode="External"/><Relationship Id="rId20653" Type="http://schemas.openxmlformats.org/officeDocument/2006/relationships/hyperlink" Target="https://www.daloopa.com/src/112173287" TargetMode="External"/><Relationship Id="rId764" Type="http://schemas.openxmlformats.org/officeDocument/2006/relationships/hyperlink" Target="https://www.daloopa.com/document/479731" TargetMode="External"/><Relationship Id="rId1394" Type="http://schemas.openxmlformats.org/officeDocument/2006/relationships/hyperlink" Target="https://www.daloopa.com/src/46157147" TargetMode="External"/><Relationship Id="rId2445" Type="http://schemas.openxmlformats.org/officeDocument/2006/relationships/hyperlink" Target="https://www.daloopa.com/src/44615500" TargetMode="External"/><Relationship Id="rId12039" Type="http://schemas.openxmlformats.org/officeDocument/2006/relationships/hyperlink" Target="https://www.daloopa.com/src/13316971" TargetMode="External"/><Relationship Id="rId19480" Type="http://schemas.openxmlformats.org/officeDocument/2006/relationships/hyperlink" Target="https://www.daloopa.com/src/86301078" TargetMode="External"/><Relationship Id="rId20306" Type="http://schemas.openxmlformats.org/officeDocument/2006/relationships/hyperlink" Target="https://www.daloopa.com/src/105190708" TargetMode="External"/><Relationship Id="rId417" Type="http://schemas.openxmlformats.org/officeDocument/2006/relationships/hyperlink" Target="https://www.daloopa.com/src/19045469" TargetMode="External"/><Relationship Id="rId1047" Type="http://schemas.openxmlformats.org/officeDocument/2006/relationships/hyperlink" Target="https://www.daloopa.com/src/995313" TargetMode="External"/><Relationship Id="rId5668" Type="http://schemas.openxmlformats.org/officeDocument/2006/relationships/hyperlink" Target="https://www.daloopa.com/src/777551" TargetMode="External"/><Relationship Id="rId6719" Type="http://schemas.openxmlformats.org/officeDocument/2006/relationships/hyperlink" Target="https://www.daloopa.com/src/56765637" TargetMode="External"/><Relationship Id="rId12520" Type="http://schemas.openxmlformats.org/officeDocument/2006/relationships/hyperlink" Target="https://www.daloopa.com/src/8732105" TargetMode="External"/><Relationship Id="rId18082" Type="http://schemas.openxmlformats.org/officeDocument/2006/relationships/hyperlink" Target="https://www.daloopa.com/src/110482060" TargetMode="External"/><Relationship Id="rId19133" Type="http://schemas.openxmlformats.org/officeDocument/2006/relationships/hyperlink" Target="https://www.daloopa.com/src/81127694" TargetMode="External"/><Relationship Id="rId7090" Type="http://schemas.openxmlformats.org/officeDocument/2006/relationships/hyperlink" Target="https://www.daloopa.com/src/1501204" TargetMode="External"/><Relationship Id="rId8141" Type="http://schemas.openxmlformats.org/officeDocument/2006/relationships/hyperlink" Target="https://www.daloopa.com/src/758640" TargetMode="External"/><Relationship Id="rId10071" Type="http://schemas.openxmlformats.org/officeDocument/2006/relationships/hyperlink" Target="https://www.daloopa.com/src/758453" TargetMode="External"/><Relationship Id="rId11122" Type="http://schemas.openxmlformats.org/officeDocument/2006/relationships/hyperlink" Target="https://www.daloopa.com/src/816757" TargetMode="External"/><Relationship Id="rId13294" Type="http://schemas.openxmlformats.org/officeDocument/2006/relationships/hyperlink" Target="https://www.daloopa.com/src/18210325" TargetMode="External"/><Relationship Id="rId14692" Type="http://schemas.openxmlformats.org/officeDocument/2006/relationships/hyperlink" Target="https://www.daloopa.com/src/44094967" TargetMode="External"/><Relationship Id="rId15743" Type="http://schemas.openxmlformats.org/officeDocument/2006/relationships/hyperlink" Target="https://www.daloopa.com/src/56722012" TargetMode="External"/><Relationship Id="rId3353" Type="http://schemas.openxmlformats.org/officeDocument/2006/relationships/hyperlink" Target="https://www.daloopa.com/src/44615584" TargetMode="External"/><Relationship Id="rId4751" Type="http://schemas.openxmlformats.org/officeDocument/2006/relationships/hyperlink" Target="https://www.daloopa.com/src/28076103" TargetMode="External"/><Relationship Id="rId5802" Type="http://schemas.openxmlformats.org/officeDocument/2006/relationships/hyperlink" Target="https://www.daloopa.com/src/777397" TargetMode="External"/><Relationship Id="rId14345" Type="http://schemas.openxmlformats.org/officeDocument/2006/relationships/hyperlink" Target="https://www.daloopa.com/src/44093111" TargetMode="External"/><Relationship Id="rId18966" Type="http://schemas.openxmlformats.org/officeDocument/2006/relationships/hyperlink" Target="https://www.daloopa.com/src/81128323" TargetMode="External"/><Relationship Id="rId20163" Type="http://schemas.openxmlformats.org/officeDocument/2006/relationships/hyperlink" Target="https://www.daloopa.com/src/99100806" TargetMode="External"/><Relationship Id="rId274" Type="http://schemas.openxmlformats.org/officeDocument/2006/relationships/hyperlink" Target="https://www.daloopa.com/src/46156455" TargetMode="External"/><Relationship Id="rId3006" Type="http://schemas.openxmlformats.org/officeDocument/2006/relationships/hyperlink" Target="https://www.daloopa.com/src/775732" TargetMode="External"/><Relationship Id="rId4404" Type="http://schemas.openxmlformats.org/officeDocument/2006/relationships/hyperlink" Target="https://www.daloopa.com/src/28076120" TargetMode="External"/><Relationship Id="rId7974" Type="http://schemas.openxmlformats.org/officeDocument/2006/relationships/hyperlink" Target="https://www.daloopa.com/src/44615923" TargetMode="External"/><Relationship Id="rId10955" Type="http://schemas.openxmlformats.org/officeDocument/2006/relationships/hyperlink" Target="https://www.daloopa.com/src/12601964" TargetMode="External"/><Relationship Id="rId17568" Type="http://schemas.openxmlformats.org/officeDocument/2006/relationships/hyperlink" Target="https://www.daloopa.com/src/66404578" TargetMode="External"/><Relationship Id="rId18619" Type="http://schemas.openxmlformats.org/officeDocument/2006/relationships/hyperlink" Target="https://www.daloopa.com/src/76449052" TargetMode="External"/><Relationship Id="rId6576" Type="http://schemas.openxmlformats.org/officeDocument/2006/relationships/hyperlink" Target="https://www.daloopa.com/src/756371" TargetMode="External"/><Relationship Id="rId7627" Type="http://schemas.openxmlformats.org/officeDocument/2006/relationships/hyperlink" Target="https://www.daloopa.com/src/2750570" TargetMode="External"/><Relationship Id="rId10608" Type="http://schemas.openxmlformats.org/officeDocument/2006/relationships/hyperlink" Target="https://www.daloopa.com/src/779992" TargetMode="External"/><Relationship Id="rId5178" Type="http://schemas.openxmlformats.org/officeDocument/2006/relationships/hyperlink" Target="https://www.daloopa.com/src/8648947" TargetMode="External"/><Relationship Id="rId6229" Type="http://schemas.openxmlformats.org/officeDocument/2006/relationships/hyperlink" Target="https://www.daloopa.com/src/61315037" TargetMode="External"/><Relationship Id="rId9799" Type="http://schemas.openxmlformats.org/officeDocument/2006/relationships/hyperlink" Target="https://www.daloopa.com/src/44812807" TargetMode="External"/><Relationship Id="rId12030" Type="http://schemas.openxmlformats.org/officeDocument/2006/relationships/hyperlink" Target="https://www.daloopa.com/src/10681267" TargetMode="External"/><Relationship Id="rId16651" Type="http://schemas.openxmlformats.org/officeDocument/2006/relationships/hyperlink" Target="https://www.daloopa.com/src/56723440" TargetMode="External"/><Relationship Id="rId1788" Type="http://schemas.openxmlformats.org/officeDocument/2006/relationships/hyperlink" Target="https://www.daloopa.com/src/51587486" TargetMode="External"/><Relationship Id="rId2839" Type="http://schemas.openxmlformats.org/officeDocument/2006/relationships/hyperlink" Target="https://www.daloopa.com/src/51587220" TargetMode="External"/><Relationship Id="rId6710" Type="http://schemas.openxmlformats.org/officeDocument/2006/relationships/hyperlink" Target="https://www.daloopa.com/src/3606377" TargetMode="External"/><Relationship Id="rId15253" Type="http://schemas.openxmlformats.org/officeDocument/2006/relationships/hyperlink" Target="https://www.daloopa.com/src/56720572" TargetMode="External"/><Relationship Id="rId16304" Type="http://schemas.openxmlformats.org/officeDocument/2006/relationships/hyperlink" Target="https://www.daloopa.com/src/56722843" TargetMode="External"/><Relationship Id="rId17702" Type="http://schemas.openxmlformats.org/officeDocument/2006/relationships/hyperlink" Target="https://www.daloopa.com/src/86300722" TargetMode="External"/><Relationship Id="rId4261" Type="http://schemas.openxmlformats.org/officeDocument/2006/relationships/hyperlink" Target="https://www.daloopa.com/src/44801570" TargetMode="External"/><Relationship Id="rId5312" Type="http://schemas.openxmlformats.org/officeDocument/2006/relationships/hyperlink" Target="https://www.daloopa.com/src/35961618" TargetMode="External"/><Relationship Id="rId19874" Type="http://schemas.openxmlformats.org/officeDocument/2006/relationships/hyperlink" Target="https://www.daloopa.com/src/91531284" TargetMode="External"/><Relationship Id="rId7484" Type="http://schemas.openxmlformats.org/officeDocument/2006/relationships/hyperlink" Target="https://www.daloopa.com/src/35361422" TargetMode="External"/><Relationship Id="rId8535" Type="http://schemas.openxmlformats.org/officeDocument/2006/relationships/hyperlink" Target="https://www.daloopa.com/src/46190524" TargetMode="External"/><Relationship Id="rId8882" Type="http://schemas.openxmlformats.org/officeDocument/2006/relationships/hyperlink" Target="https://www.daloopa.com/src/44813653" TargetMode="External"/><Relationship Id="rId9933" Type="http://schemas.openxmlformats.org/officeDocument/2006/relationships/hyperlink" Target="https://www.daloopa.com/src/785879" TargetMode="External"/><Relationship Id="rId11863" Type="http://schemas.openxmlformats.org/officeDocument/2006/relationships/hyperlink" Target="https://www.daloopa.com/src/44616199" TargetMode="External"/><Relationship Id="rId12914" Type="http://schemas.openxmlformats.org/officeDocument/2006/relationships/hyperlink" Target="https://www.daloopa.com/src/44106010" TargetMode="External"/><Relationship Id="rId17078" Type="http://schemas.openxmlformats.org/officeDocument/2006/relationships/hyperlink" Target="https://www.daloopa.com/src/65369467" TargetMode="External"/><Relationship Id="rId18476" Type="http://schemas.openxmlformats.org/officeDocument/2006/relationships/hyperlink" Target="https://www.daloopa.com/src/69114630" TargetMode="External"/><Relationship Id="rId19527" Type="http://schemas.openxmlformats.org/officeDocument/2006/relationships/hyperlink" Target="https://www.daloopa.com/src/86301872" TargetMode="External"/><Relationship Id="rId1922" Type="http://schemas.openxmlformats.org/officeDocument/2006/relationships/hyperlink" Target="https://www.daloopa.com/src/44619204" TargetMode="External"/><Relationship Id="rId6086" Type="http://schemas.openxmlformats.org/officeDocument/2006/relationships/hyperlink" Target="https://www.daloopa.com/src/760832" TargetMode="External"/><Relationship Id="rId7137" Type="http://schemas.openxmlformats.org/officeDocument/2006/relationships/hyperlink" Target="https://www.daloopa.com/src/19045428" TargetMode="External"/><Relationship Id="rId10465" Type="http://schemas.openxmlformats.org/officeDocument/2006/relationships/hyperlink" Target="https://www.daloopa.com/document/23143637" TargetMode="External"/><Relationship Id="rId11516" Type="http://schemas.openxmlformats.org/officeDocument/2006/relationships/hyperlink" Target="https://www.daloopa.com/src/805072" TargetMode="External"/><Relationship Id="rId18129" Type="http://schemas.openxmlformats.org/officeDocument/2006/relationships/hyperlink" Target="https://www.daloopa.com/src/112173299" TargetMode="External"/><Relationship Id="rId10118" Type="http://schemas.openxmlformats.org/officeDocument/2006/relationships/hyperlink" Target="https://www.daloopa.com/src/760498" TargetMode="External"/><Relationship Id="rId13688" Type="http://schemas.openxmlformats.org/officeDocument/2006/relationships/hyperlink" Target="https://www.daloopa.com/src/44057627" TargetMode="External"/><Relationship Id="rId14739" Type="http://schemas.openxmlformats.org/officeDocument/2006/relationships/hyperlink" Target="https://www.daloopa.com/src/44093332" TargetMode="External"/><Relationship Id="rId18610" Type="http://schemas.openxmlformats.org/officeDocument/2006/relationships/hyperlink" Target="https://www.daloopa.com/src/76429716" TargetMode="External"/><Relationship Id="rId2696" Type="http://schemas.openxmlformats.org/officeDocument/2006/relationships/hyperlink" Target="https://www.daloopa.com/src/7449787" TargetMode="External"/><Relationship Id="rId3747" Type="http://schemas.openxmlformats.org/officeDocument/2006/relationships/hyperlink" Target="https://www.daloopa.com/document/23143637" TargetMode="External"/><Relationship Id="rId16161" Type="http://schemas.openxmlformats.org/officeDocument/2006/relationships/hyperlink" Target="https://www.daloopa.com/src/61315612" TargetMode="External"/><Relationship Id="rId17212" Type="http://schemas.openxmlformats.org/officeDocument/2006/relationships/hyperlink" Target="https://www.daloopa.com/src/65369476" TargetMode="External"/><Relationship Id="rId20557" Type="http://schemas.openxmlformats.org/officeDocument/2006/relationships/hyperlink" Target="https://www.daloopa.com/src/105788198" TargetMode="External"/><Relationship Id="rId668" Type="http://schemas.openxmlformats.org/officeDocument/2006/relationships/hyperlink" Target="https://www.daloopa.com/src/779891" TargetMode="External"/><Relationship Id="rId1298" Type="http://schemas.openxmlformats.org/officeDocument/2006/relationships/hyperlink" Target="https://www.daloopa.com/src/1501428" TargetMode="External"/><Relationship Id="rId2349" Type="http://schemas.openxmlformats.org/officeDocument/2006/relationships/hyperlink" Target="https://www.daloopa.com/src/775147" TargetMode="External"/><Relationship Id="rId6220" Type="http://schemas.openxmlformats.org/officeDocument/2006/relationships/hyperlink" Target="https://www.daloopa.com/src/6028654" TargetMode="External"/><Relationship Id="rId9790" Type="http://schemas.openxmlformats.org/officeDocument/2006/relationships/hyperlink" Target="https://www.daloopa.com/src/46190755" TargetMode="External"/><Relationship Id="rId19384" Type="http://schemas.openxmlformats.org/officeDocument/2006/relationships/hyperlink" Target="https://www.daloopa.com/src/84565981" TargetMode="External"/><Relationship Id="rId8392" Type="http://schemas.openxmlformats.org/officeDocument/2006/relationships/hyperlink" Target="https://www.daloopa.com/src/44812531" TargetMode="External"/><Relationship Id="rId9443" Type="http://schemas.openxmlformats.org/officeDocument/2006/relationships/hyperlink" Target="https://www.daloopa.com/src/44812815" TargetMode="External"/><Relationship Id="rId11373" Type="http://schemas.openxmlformats.org/officeDocument/2006/relationships/hyperlink" Target="https://www.daloopa.com/document/8465102" TargetMode="External"/><Relationship Id="rId12771" Type="http://schemas.openxmlformats.org/officeDocument/2006/relationships/hyperlink" Target="https://www.daloopa.com/src/8732296" TargetMode="External"/><Relationship Id="rId13822" Type="http://schemas.openxmlformats.org/officeDocument/2006/relationships/hyperlink" Target="https://www.daloopa.com/src/44067335" TargetMode="External"/><Relationship Id="rId19037" Type="http://schemas.openxmlformats.org/officeDocument/2006/relationships/hyperlink" Target="https://www.daloopa.com/src/80587635" TargetMode="External"/><Relationship Id="rId1432" Type="http://schemas.openxmlformats.org/officeDocument/2006/relationships/hyperlink" Target="https://marketplace.daloopa.com/text-fundamental?id=41992027&amp;value=20&amp;" TargetMode="External"/><Relationship Id="rId2830" Type="http://schemas.openxmlformats.org/officeDocument/2006/relationships/hyperlink" Target="https://www.daloopa.com/src/57345654" TargetMode="External"/><Relationship Id="rId8045" Type="http://schemas.openxmlformats.org/officeDocument/2006/relationships/hyperlink" Target="https://www.daloopa.com/src/758136" TargetMode="External"/><Relationship Id="rId11026" Type="http://schemas.openxmlformats.org/officeDocument/2006/relationships/hyperlink" Target="https://www.daloopa.com/src/778056" TargetMode="External"/><Relationship Id="rId12424" Type="http://schemas.openxmlformats.org/officeDocument/2006/relationships/hyperlink" Target="https://www.daloopa.com/src/8731922" TargetMode="External"/><Relationship Id="rId15994" Type="http://schemas.openxmlformats.org/officeDocument/2006/relationships/hyperlink" Target="https://www.daloopa.com/src/56736714" TargetMode="External"/><Relationship Id="rId802" Type="http://schemas.openxmlformats.org/officeDocument/2006/relationships/hyperlink" Target="https://www.daloopa.com/src/780139" TargetMode="External"/><Relationship Id="rId14596" Type="http://schemas.openxmlformats.org/officeDocument/2006/relationships/hyperlink" Target="https://www.daloopa.com/src/44093330" TargetMode="External"/><Relationship Id="rId15647" Type="http://schemas.openxmlformats.org/officeDocument/2006/relationships/hyperlink" Target="https://www.daloopa.com/src/56735734" TargetMode="External"/><Relationship Id="rId4655" Type="http://schemas.openxmlformats.org/officeDocument/2006/relationships/hyperlink" Target="https://www.daloopa.com/src/56765666" TargetMode="External"/><Relationship Id="rId5706" Type="http://schemas.openxmlformats.org/officeDocument/2006/relationships/hyperlink" Target="https://www.daloopa.com/src/44616111" TargetMode="External"/><Relationship Id="rId13198" Type="http://schemas.openxmlformats.org/officeDocument/2006/relationships/hyperlink" Target="https://www.daloopa.com/src/18206130" TargetMode="External"/><Relationship Id="rId14249" Type="http://schemas.openxmlformats.org/officeDocument/2006/relationships/hyperlink" Target="https://www.daloopa.com/document/23181367" TargetMode="External"/><Relationship Id="rId18120" Type="http://schemas.openxmlformats.org/officeDocument/2006/relationships/hyperlink" Target="https://www.daloopa.com/src/112173289" TargetMode="External"/><Relationship Id="rId178" Type="http://schemas.openxmlformats.org/officeDocument/2006/relationships/hyperlink" Target="https://www.daloopa.com/src/41990664" TargetMode="External"/><Relationship Id="rId3257" Type="http://schemas.openxmlformats.org/officeDocument/2006/relationships/hyperlink" Target="https://www.daloopa.com/src/44625006" TargetMode="External"/><Relationship Id="rId4308" Type="http://schemas.openxmlformats.org/officeDocument/2006/relationships/hyperlink" Target="https://www.daloopa.com/src/50787164" TargetMode="External"/><Relationship Id="rId7878" Type="http://schemas.openxmlformats.org/officeDocument/2006/relationships/hyperlink" Target="https://www.daloopa.com/src/44615896" TargetMode="External"/><Relationship Id="rId8929" Type="http://schemas.openxmlformats.org/officeDocument/2006/relationships/hyperlink" Target="https://www.daloopa.com/src/44812585" TargetMode="External"/><Relationship Id="rId10859" Type="http://schemas.openxmlformats.org/officeDocument/2006/relationships/hyperlink" Target="https://www.daloopa.com/src/3606425" TargetMode="External"/><Relationship Id="rId14730" Type="http://schemas.openxmlformats.org/officeDocument/2006/relationships/hyperlink" Target="https://www.daloopa.com/src/44095121" TargetMode="External"/><Relationship Id="rId20067" Type="http://schemas.openxmlformats.org/officeDocument/2006/relationships/hyperlink" Target="https://www.daloopa.com/src/99978473" TargetMode="External"/><Relationship Id="rId12281" Type="http://schemas.openxmlformats.org/officeDocument/2006/relationships/hyperlink" Target="https://www.daloopa.com/src/8731733" TargetMode="External"/><Relationship Id="rId13332" Type="http://schemas.openxmlformats.org/officeDocument/2006/relationships/hyperlink" Target="https://www.daloopa.com/document/21946882" TargetMode="External"/><Relationship Id="rId2340" Type="http://schemas.openxmlformats.org/officeDocument/2006/relationships/hyperlink" Target="https://www.daloopa.com/src/778723" TargetMode="External"/><Relationship Id="rId17953" Type="http://schemas.openxmlformats.org/officeDocument/2006/relationships/hyperlink" Target="https://www.daloopa.com/src/84567113" TargetMode="External"/><Relationship Id="rId20201" Type="http://schemas.openxmlformats.org/officeDocument/2006/relationships/hyperlink" Target="https://www.daloopa.com/src/99978465" TargetMode="External"/><Relationship Id="rId312" Type="http://schemas.openxmlformats.org/officeDocument/2006/relationships/hyperlink" Target="https://www.daloopa.com/src/12604353" TargetMode="External"/><Relationship Id="rId5563" Type="http://schemas.openxmlformats.org/officeDocument/2006/relationships/hyperlink" Target="https://www.daloopa.com/src/777047" TargetMode="External"/><Relationship Id="rId6961" Type="http://schemas.openxmlformats.org/officeDocument/2006/relationships/hyperlink" Target="https://www.daloopa.com/src/798329" TargetMode="External"/><Relationship Id="rId15157" Type="http://schemas.openxmlformats.org/officeDocument/2006/relationships/hyperlink" Target="https://www.daloopa.com/src/56720371" TargetMode="External"/><Relationship Id="rId16555" Type="http://schemas.openxmlformats.org/officeDocument/2006/relationships/hyperlink" Target="https://www.daloopa.com/src/56722757" TargetMode="External"/><Relationship Id="rId17606" Type="http://schemas.openxmlformats.org/officeDocument/2006/relationships/hyperlink" Target="https://www.daloopa.com/src/66398902" TargetMode="External"/><Relationship Id="rId4165" Type="http://schemas.openxmlformats.org/officeDocument/2006/relationships/hyperlink" Target="https://www.daloopa.com/src/805960" TargetMode="External"/><Relationship Id="rId5216" Type="http://schemas.openxmlformats.org/officeDocument/2006/relationships/hyperlink" Target="https://www.daloopa.com/src/13316903" TargetMode="External"/><Relationship Id="rId6614" Type="http://schemas.openxmlformats.org/officeDocument/2006/relationships/hyperlink" Target="https://www.daloopa.com/src/3606357" TargetMode="External"/><Relationship Id="rId16208" Type="http://schemas.openxmlformats.org/officeDocument/2006/relationships/hyperlink" Target="https://www.daloopa.com/src/56722622" TargetMode="External"/><Relationship Id="rId19778" Type="http://schemas.openxmlformats.org/officeDocument/2006/relationships/hyperlink" Target="https://www.daloopa.com/src/92469235" TargetMode="External"/><Relationship Id="rId8786" Type="http://schemas.openxmlformats.org/officeDocument/2006/relationships/hyperlink" Target="https://www.daloopa.com/src/44809592" TargetMode="External"/><Relationship Id="rId9837" Type="http://schemas.openxmlformats.org/officeDocument/2006/relationships/hyperlink" Target="https://www.daloopa.com/src/44808723" TargetMode="External"/><Relationship Id="rId11767" Type="http://schemas.openxmlformats.org/officeDocument/2006/relationships/hyperlink" Target="https://www.daloopa.com/src/8583109" TargetMode="External"/><Relationship Id="rId12818" Type="http://schemas.openxmlformats.org/officeDocument/2006/relationships/hyperlink" Target="https://www.daloopa.com/src/18194036" TargetMode="External"/><Relationship Id="rId1826" Type="http://schemas.openxmlformats.org/officeDocument/2006/relationships/hyperlink" Target="https://www.daloopa.com/src/44115106" TargetMode="External"/><Relationship Id="rId7388" Type="http://schemas.openxmlformats.org/officeDocument/2006/relationships/hyperlink" Target="https://www.daloopa.com/src/760199" TargetMode="External"/><Relationship Id="rId8439" Type="http://schemas.openxmlformats.org/officeDocument/2006/relationships/hyperlink" Target="https://www.daloopa.com/src/44809397" TargetMode="External"/><Relationship Id="rId10369" Type="http://schemas.openxmlformats.org/officeDocument/2006/relationships/hyperlink" Target="https://www.daloopa.com/src/770789" TargetMode="External"/><Relationship Id="rId14240" Type="http://schemas.openxmlformats.org/officeDocument/2006/relationships/hyperlink" Target="https://www.daloopa.com/src/44096339" TargetMode="External"/><Relationship Id="rId18861" Type="http://schemas.openxmlformats.org/officeDocument/2006/relationships/hyperlink" Target="https://www.daloopa.com/src/75779607" TargetMode="External"/><Relationship Id="rId3998" Type="http://schemas.openxmlformats.org/officeDocument/2006/relationships/hyperlink" Target="https://marketplace.daloopa.com/text-fundamental?id=806181&amp;value=209.638&amp;id=806166&amp;value=203.097&amp;id=806151&amp;value=208.7&amp;id=806136&amp;value=205.196&amp;id=44801565&amp;value=826.631&amp;id=806121&amp;value=209.525&amp;id=806106&amp;value=209.092&amp;id=806091&amp;value=212.049&amp;id=806076&amp;value=213.687&amp;id=44801771&amp;value=844.353&amp;id=806061&amp;value=215.509&amp;id=806046&amp;value=208.047&amp;id=806031&amp;value=218.66&amp;id=806016&amp;value=220.514&amp;id=44801883&amp;value=862.73&amp;id=806001&amp;value=237.204&amp;id=805986&amp;value=232.484&amp;id=805971&amp;value=248.45&amp;id=805956&amp;value=257.849&amp;id=44802112&amp;value=975.987&amp;id=805942&amp;value=285.077&amp;id=805928&amp;value=299.401&amp;id=805914&amp;value=315.555&amp;id=805900&amp;value=324.026&amp;id=44802190&amp;value=1224.059&amp;id=805886&amp;value=348.769&amp;id=805872&amp;value=374.128&amp;id=805858&amp;value=398.957&amp;id=805844&amp;value=415.958&amp;id=44802434&amp;value=1537.812&amp;id=805830&amp;value=464.637&amp;id=805816&amp;value=475.958&amp;id=1501407&amp;value=489.827&amp;id=2750765&amp;value=499.806&amp;id=44802537&amp;value=1930.228&amp;id=3606677&amp;value=532&amp;id=6028873&amp;value=532&amp;id=9091859&amp;value=566&amp;id=12606371&amp;value=558&amp;id=44802618&amp;value=2188&amp;id=19045444&amp;value=620&amp;id=28076126&amp;value=612&amp;id=35361543&amp;value=651&amp;id=41990759&amp;value=657&amp;id=41990778&amp;value=2540&amp;id=50787157&amp;value=701&amp;id=56765677&amp;value=738&amp;id=61315121&amp;value=775&amp;" TargetMode="External"/><Relationship Id="rId8920" Type="http://schemas.openxmlformats.org/officeDocument/2006/relationships/hyperlink" Target="https://www.daloopa.com/src/44813368" TargetMode="External"/><Relationship Id="rId17463" Type="http://schemas.openxmlformats.org/officeDocument/2006/relationships/hyperlink" Target="https://www.daloopa.com/src/69114285" TargetMode="External"/><Relationship Id="rId18514" Type="http://schemas.openxmlformats.org/officeDocument/2006/relationships/hyperlink" Target="https://www.daloopa.com/src/69114609" TargetMode="External"/><Relationship Id="rId19912" Type="http://schemas.openxmlformats.org/officeDocument/2006/relationships/hyperlink" Target="https://www.daloopa.com/src/91531478" TargetMode="External"/><Relationship Id="rId6471" Type="http://schemas.openxmlformats.org/officeDocument/2006/relationships/hyperlink" Target="https://www.daloopa.com/src/770057" TargetMode="External"/><Relationship Id="rId7522" Type="http://schemas.openxmlformats.org/officeDocument/2006/relationships/hyperlink" Target="https://www.daloopa.com/src/756546" TargetMode="External"/><Relationship Id="rId10850" Type="http://schemas.openxmlformats.org/officeDocument/2006/relationships/hyperlink" Target="https://www.daloopa.com/src/757459" TargetMode="External"/><Relationship Id="rId11901" Type="http://schemas.openxmlformats.org/officeDocument/2006/relationships/hyperlink" Target="https://www.daloopa.com/src/8731267" TargetMode="External"/><Relationship Id="rId16065" Type="http://schemas.openxmlformats.org/officeDocument/2006/relationships/hyperlink" Target="https://www.daloopa.com/src/56722556" TargetMode="External"/><Relationship Id="rId17116" Type="http://schemas.openxmlformats.org/officeDocument/2006/relationships/hyperlink" Target="https://www.daloopa.com/src/65368571" TargetMode="External"/><Relationship Id="rId5073" Type="http://schemas.openxmlformats.org/officeDocument/2006/relationships/hyperlink" Target="https://www.daloopa.com/src/18180510" TargetMode="External"/><Relationship Id="rId6124" Type="http://schemas.openxmlformats.org/officeDocument/2006/relationships/hyperlink" Target="https://www.daloopa.com/src/769336" TargetMode="External"/><Relationship Id="rId9694" Type="http://schemas.openxmlformats.org/officeDocument/2006/relationships/hyperlink" Target="https://marketplace.daloopa.com/text-fundamental?id=44808719&amp;value=-5.992&amp;id=44808850&amp;value=-2.0390000000000006&amp;id=44809143&amp;value=1.7560000000000002&amp;id=44812819&amp;value=1.0340000000000007&amp;id=46190741&amp;value=-5.241&amp;id=44809317&amp;value=0.318&amp;id=44809379&amp;value=-0.573&amp;id=44809635&amp;value=-2.023&amp;id=44812848&amp;value=-4.369999999999999&amp;id=46190742&amp;value=-6.648&amp;id=44809916&amp;value=-8.435&amp;id=44810156&amp;value=-3.209999999999999&amp;id=44810254&amp;value=-3.542&amp;id=44812977&amp;value=-6.110000000000001&amp;id=46190743&amp;value=-21.297&amp;id=44810524&amp;value=-0.157&amp;id=44810634&amp;value=-0.639&amp;id=44810683&amp;value=-5.047&amp;id=44813001&amp;value=-8.391&amp;id=46190744&amp;value=-14.234&amp;id=44810874&amp;value=-2.412&amp;id=44810974&amp;value=5.2059999999999995&amp;id=44811275&amp;value=8.277&amp;id=44813224&amp;value=-2.5549999999999997&amp;id=46190745&amp;value=8.516&amp;id=44811311&amp;value=6.343&amp;id=44811570&amp;value=-5.715&amp;id=44811628&amp;value=-4.151&amp;id=44813344&amp;value=1.7850000000000001&amp;id=46190746&amp;value=-1.738&amp;id=44811770&amp;value=-1.547&amp;id=44811936&amp;value=-3.2360000000000007&amp;id=44812054&amp;value=-6.8&amp;id=44813463&amp;value=-1.1560000000000006&amp;id=46190747&amp;value=-12.739&amp;id=44812264&amp;value=-6&amp;id=44812480&amp;value=-7&amp;id=44812508&amp;value=16&amp;id=44813497&amp;value=0&amp;id=46190748&amp;value=3&amp;id=44812606&amp;value=4&amp;id=44812619&amp;value=-3&amp;id=44812669&amp;value=1&amp;id=44813610&amp;value=-28&amp;id=46190749&amp;value=-26&amp;id=51587575&amp;value=-10&amp;id=57346366&amp;value=-26&amp;id=62020281&amp;value=-36&amp;" TargetMode="External"/><Relationship Id="rId10503" Type="http://schemas.openxmlformats.org/officeDocument/2006/relationships/hyperlink" Target="https://www.daloopa.com/src/56765453" TargetMode="External"/><Relationship Id="rId19288" Type="http://schemas.openxmlformats.org/officeDocument/2006/relationships/hyperlink" Target="https://www.daloopa.com/src/86299311" TargetMode="External"/><Relationship Id="rId8296" Type="http://schemas.openxmlformats.org/officeDocument/2006/relationships/hyperlink" Target="https://www.daloopa.com/src/44812730" TargetMode="External"/><Relationship Id="rId9347" Type="http://schemas.openxmlformats.org/officeDocument/2006/relationships/hyperlink" Target="https://www.daloopa.com/src/44812897" TargetMode="External"/><Relationship Id="rId12675" Type="http://schemas.openxmlformats.org/officeDocument/2006/relationships/hyperlink" Target="https://www.daloopa.com/src/8732203" TargetMode="External"/><Relationship Id="rId13726" Type="http://schemas.openxmlformats.org/officeDocument/2006/relationships/hyperlink" Target="https://www.daloopa.com/src/44067750" TargetMode="External"/><Relationship Id="rId20942" Type="http://schemas.openxmlformats.org/officeDocument/2006/relationships/hyperlink" Target="https://www.daloopa.com/src/110482303" TargetMode="External"/><Relationship Id="rId1683" Type="http://schemas.openxmlformats.org/officeDocument/2006/relationships/hyperlink" Target="https://www.daloopa.com/src/805396" TargetMode="External"/><Relationship Id="rId2734" Type="http://schemas.openxmlformats.org/officeDocument/2006/relationships/hyperlink" Target="https://www.daloopa.com/document/23181367" TargetMode="External"/><Relationship Id="rId11277" Type="http://schemas.openxmlformats.org/officeDocument/2006/relationships/hyperlink" Target="https://www.daloopa.com/src/978742" TargetMode="External"/><Relationship Id="rId12328" Type="http://schemas.openxmlformats.org/officeDocument/2006/relationships/hyperlink" Target="https://www.daloopa.com/src/51587380" TargetMode="External"/><Relationship Id="rId15898" Type="http://schemas.openxmlformats.org/officeDocument/2006/relationships/hyperlink" Target="https://www.daloopa.com/src/56736517" TargetMode="External"/><Relationship Id="rId16949" Type="http://schemas.openxmlformats.org/officeDocument/2006/relationships/hyperlink" Target="https://www.daloopa.com/src/65368622" TargetMode="External"/><Relationship Id="rId706" Type="http://schemas.openxmlformats.org/officeDocument/2006/relationships/hyperlink" Target="https://www.daloopa.com/src/816811" TargetMode="External"/><Relationship Id="rId1336" Type="http://schemas.openxmlformats.org/officeDocument/2006/relationships/hyperlink" Target="https://www.daloopa.com/src/996898" TargetMode="External"/><Relationship Id="rId5957" Type="http://schemas.openxmlformats.org/officeDocument/2006/relationships/hyperlink" Target="https://www.daloopa.com/src/769938" TargetMode="External"/><Relationship Id="rId18371" Type="http://schemas.openxmlformats.org/officeDocument/2006/relationships/hyperlink" Target="https://www.daloopa.com/src/70534176" TargetMode="External"/><Relationship Id="rId19422" Type="http://schemas.openxmlformats.org/officeDocument/2006/relationships/hyperlink" Target="https://www.daloopa.com/src/84566019" TargetMode="External"/><Relationship Id="rId42" Type="http://schemas.openxmlformats.org/officeDocument/2006/relationships/hyperlink" Target="https://www.daloopa.com/document/479711" TargetMode="External"/><Relationship Id="rId4559" Type="http://schemas.openxmlformats.org/officeDocument/2006/relationships/hyperlink" Target="https://www.daloopa.com/src/44801888" TargetMode="External"/><Relationship Id="rId8430" Type="http://schemas.openxmlformats.org/officeDocument/2006/relationships/hyperlink" Target="https://www.daloopa.com/src/46190505" TargetMode="External"/><Relationship Id="rId10360" Type="http://schemas.openxmlformats.org/officeDocument/2006/relationships/hyperlink" Target="https://www.daloopa.com/src/44994361" TargetMode="External"/><Relationship Id="rId11411" Type="http://schemas.openxmlformats.org/officeDocument/2006/relationships/hyperlink" Target="https://marketplace.daloopa.com/text-fundamental?id=804976&amp;value=-48662&amp;id=804984&amp;value=-73370&amp;id=1501363&amp;value=-51514&amp;id=2734164&amp;value=-58140&amp;" TargetMode="External"/><Relationship Id="rId18024" Type="http://schemas.openxmlformats.org/officeDocument/2006/relationships/hyperlink" Target="https://www.daloopa.com/src/112172831" TargetMode="External"/><Relationship Id="rId7032" Type="http://schemas.openxmlformats.org/officeDocument/2006/relationships/hyperlink" Target="https://www.daloopa.com/src/798331" TargetMode="External"/><Relationship Id="rId10013" Type="http://schemas.openxmlformats.org/officeDocument/2006/relationships/hyperlink" Target="https://www.daloopa.com/src/769411" TargetMode="External"/><Relationship Id="rId13583" Type="http://schemas.openxmlformats.org/officeDocument/2006/relationships/hyperlink" Target="https://marketplace.daloopa.com/text-fundamental?id=44058870&amp;value=35.94&amp;id=44058855&amp;value=40.33&amp;id=44058761&amp;value=43.51&amp;id=44058937&amp;value=47.5&amp;id=44058737&amp;value=56.28&amp;id=44058671&amp;value=68.16&amp;id=44058652&amp;value=66.43&amp;id=44058955&amp;value=71.08&amp;id=44058586&amp;value=72.38&amp;id=44058560&amp;value=77.86&amp;id=44057939&amp;value=79.3&amp;id=44059099&amp;value=79.11&amp;id=44057868&amp;value=91.51&amp;id=44057828&amp;value=85.77&amp;id=44057819&amp;value=97.85&amp;id=44059128&amp;value=101.22&amp;id=44057788&amp;value=103.91&amp;id=44057770&amp;value=121.68&amp;id=44057723&amp;value=141.2&amp;id=44059232&amp;value=154.03&amp;id=44057715&amp;value=178.25&amp;id=44057684&amp;value=214.18&amp;id=44057672&amp;value=250.12&amp;id=44059308&amp;value=261.72&amp;id=44057636&amp;value=237.5&amp;id=44057625&amp;value=260.1&amp;id=44057483&amp;value=273.94&amp;id=44059349&amp;value=282.43&amp;id=44057409&amp;value=305&amp;id=44057386&amp;value=341.71&amp;id=44057374&amp;value=384.78&amp;id=44059391&amp;value=490.89&amp;id=44057241&amp;value=471.71&amp;id=44057233&amp;value=451.34&amp;id=44057079&amp;value=517.25&amp;id=44618580&amp;value=656.47&amp;id=51587407&amp;value=635.15&amp;id=62020218&amp;value=385.96&amp;" TargetMode="External"/><Relationship Id="rId14981" Type="http://schemas.openxmlformats.org/officeDocument/2006/relationships/hyperlink" Target="https://marketplace.daloopa.com/text-fundamental?id=44095208&amp;value=8.888&amp;id=44095096&amp;value=7.216&amp;id=44095055&amp;value=6.171&amp;id=44095250&amp;value=4.62&amp;id=44094943&amp;value=3.451&amp;id=44094927&amp;value=2.469&amp;id=44094791&amp;value=1.485&amp;id=44095357&amp;value=1.99&amp;id=44094673&amp;value=28.567&amp;id=44094607&amp;value=26.879&amp;id=44093344&amp;value=30.569&amp;id=44095390&amp;value=28.487&amp;id=44093230&amp;value=27.531&amp;id=44093186&amp;value=28.806&amp;id=44093012&amp;value=26.209&amp;id=44095524&amp;value=23.82&amp;id=44092990&amp;value=21.482&amp;id=44092840&amp;value=19.144&amp;id=44092795&amp;value=16.805&amp;id=44095583&amp;value=14.467&amp;id=44092482&amp;value=12.218&amp;id=44092434&amp;value=10.073&amp;id=44092338&amp;value=48.22&amp;id=44095718&amp;value=21.187&amp;id=44092281&amp;value=17.606&amp;id=44092082&amp;value=15.322&amp;id=44092047&amp;value=13.041&amp;id=44096209&amp;value=10.8&amp;id=44091753&amp;value=72&amp;id=44091634&amp;value=53&amp;id=44091422&amp;value=34&amp;id=44096357&amp;value=19&amp;id=44091396&amp;value=50&amp;id=44091269&amp;value=40&amp;id=44091177&amp;value=34&amp;id=44619015&amp;value=29&amp;id=51587428&amp;value=23&amp;id=57345881&amp;value=17&amp;id=62020236&amp;value=11&amp;" TargetMode="External"/><Relationship Id="rId2591" Type="http://schemas.openxmlformats.org/officeDocument/2006/relationships/hyperlink" Target="https://www.daloopa.com/src/779065" TargetMode="External"/><Relationship Id="rId3642" Type="http://schemas.openxmlformats.org/officeDocument/2006/relationships/hyperlink" Target="https://www.daloopa.com/src/44802624" TargetMode="External"/><Relationship Id="rId12185" Type="http://schemas.openxmlformats.org/officeDocument/2006/relationships/hyperlink" Target="https://www.daloopa.com/src/8731694" TargetMode="External"/><Relationship Id="rId13236" Type="http://schemas.openxmlformats.org/officeDocument/2006/relationships/hyperlink" Target="https://www.daloopa.com/src/18211038" TargetMode="External"/><Relationship Id="rId14634" Type="http://schemas.openxmlformats.org/officeDocument/2006/relationships/hyperlink" Target="https://www.daloopa.com/src/44095345" TargetMode="External"/><Relationship Id="rId20452" Type="http://schemas.openxmlformats.org/officeDocument/2006/relationships/hyperlink" Target="https://www.daloopa.com/src/105190924" TargetMode="External"/><Relationship Id="rId563" Type="http://schemas.openxmlformats.org/officeDocument/2006/relationships/hyperlink" Target="https://www.daloopa.com/src/19045491" TargetMode="External"/><Relationship Id="rId1193" Type="http://schemas.openxmlformats.org/officeDocument/2006/relationships/hyperlink" Target="https://www.daloopa.com/src/1001400" TargetMode="External"/><Relationship Id="rId2244" Type="http://schemas.openxmlformats.org/officeDocument/2006/relationships/hyperlink" Target="https://www.daloopa.com/src/44616773" TargetMode="External"/><Relationship Id="rId17857" Type="http://schemas.openxmlformats.org/officeDocument/2006/relationships/hyperlink" Target="https://www.daloopa.com/src/86298731" TargetMode="External"/><Relationship Id="rId18908" Type="http://schemas.openxmlformats.org/officeDocument/2006/relationships/hyperlink" Target="https://www.daloopa.com/src/80587706" TargetMode="External"/><Relationship Id="rId20105" Type="http://schemas.openxmlformats.org/officeDocument/2006/relationships/hyperlink" Target="https://www.daloopa.com/src/99100828" TargetMode="External"/><Relationship Id="rId216" Type="http://schemas.openxmlformats.org/officeDocument/2006/relationships/hyperlink" Target="https://www.daloopa.com/src/1000447" TargetMode="External"/><Relationship Id="rId6865" Type="http://schemas.openxmlformats.org/officeDocument/2006/relationships/hyperlink" Target="https://www.daloopa.com/src/797883" TargetMode="External"/><Relationship Id="rId7916" Type="http://schemas.openxmlformats.org/officeDocument/2006/relationships/hyperlink" Target="https://www.daloopa.com/src/760258" TargetMode="External"/><Relationship Id="rId16459" Type="http://schemas.openxmlformats.org/officeDocument/2006/relationships/hyperlink" Target="https://www.daloopa.com/src/56765490" TargetMode="External"/><Relationship Id="rId4069" Type="http://schemas.openxmlformats.org/officeDocument/2006/relationships/hyperlink" Target="https://www.daloopa.com/src/805901" TargetMode="External"/><Relationship Id="rId5467" Type="http://schemas.openxmlformats.org/officeDocument/2006/relationships/hyperlink" Target="https://www.daloopa.com/src/44616069" TargetMode="External"/><Relationship Id="rId6518" Type="http://schemas.openxmlformats.org/officeDocument/2006/relationships/hyperlink" Target="https://www.daloopa.com/src/761247" TargetMode="External"/><Relationship Id="rId16940" Type="http://schemas.openxmlformats.org/officeDocument/2006/relationships/hyperlink" Target="https://www.daloopa.com/src/65368618" TargetMode="External"/><Relationship Id="rId14491" Type="http://schemas.openxmlformats.org/officeDocument/2006/relationships/hyperlink" Target="https://www.daloopa.com/src/44091805" TargetMode="External"/><Relationship Id="rId15542" Type="http://schemas.openxmlformats.org/officeDocument/2006/relationships/hyperlink" Target="https://www.daloopa.com/src/56722040" TargetMode="External"/><Relationship Id="rId4550" Type="http://schemas.openxmlformats.org/officeDocument/2006/relationships/hyperlink" Target="https://www.daloopa.com/src/19045450" TargetMode="External"/><Relationship Id="rId5601" Type="http://schemas.openxmlformats.org/officeDocument/2006/relationships/hyperlink" Target="https://www.daloopa.com/src/44616093" TargetMode="External"/><Relationship Id="rId13093" Type="http://schemas.openxmlformats.org/officeDocument/2006/relationships/hyperlink" Target="https://www.daloopa.com/src/18300976" TargetMode="External"/><Relationship Id="rId14144" Type="http://schemas.openxmlformats.org/officeDocument/2006/relationships/hyperlink" Target="https://www.daloopa.com/src/44071661" TargetMode="External"/><Relationship Id="rId3152" Type="http://schemas.openxmlformats.org/officeDocument/2006/relationships/hyperlink" Target="https://www.daloopa.com/src/47275342" TargetMode="External"/><Relationship Id="rId4203" Type="http://schemas.openxmlformats.org/officeDocument/2006/relationships/hyperlink" Target="https://www.daloopa.com/src/806139" TargetMode="External"/><Relationship Id="rId7773" Type="http://schemas.openxmlformats.org/officeDocument/2006/relationships/hyperlink" Target="https://www.daloopa.com/src/44615877" TargetMode="External"/><Relationship Id="rId8824" Type="http://schemas.openxmlformats.org/officeDocument/2006/relationships/hyperlink" Target="https://www.daloopa.com/src/46190575" TargetMode="External"/><Relationship Id="rId17367" Type="http://schemas.openxmlformats.org/officeDocument/2006/relationships/hyperlink" Target="https://www.daloopa.com/src/69114386" TargetMode="External"/><Relationship Id="rId18765" Type="http://schemas.openxmlformats.org/officeDocument/2006/relationships/hyperlink" Target="https://www.daloopa.com/src/75779693" TargetMode="External"/><Relationship Id="rId19816" Type="http://schemas.openxmlformats.org/officeDocument/2006/relationships/hyperlink" Target="https://www.daloopa.com/src/91527904" TargetMode="External"/><Relationship Id="rId6375" Type="http://schemas.openxmlformats.org/officeDocument/2006/relationships/hyperlink" Target="https://www.daloopa.com/src/2750528" TargetMode="External"/><Relationship Id="rId7426" Type="http://schemas.openxmlformats.org/officeDocument/2006/relationships/hyperlink" Target="https://www.daloopa.com/document/23143637" TargetMode="External"/><Relationship Id="rId10754" Type="http://schemas.openxmlformats.org/officeDocument/2006/relationships/hyperlink" Target="https://www.daloopa.com/src/56765459" TargetMode="External"/><Relationship Id="rId11805" Type="http://schemas.openxmlformats.org/officeDocument/2006/relationships/hyperlink" Target="https://marketplace.daloopa.com/text-fundamental?id=53281026&amp;value=144.7&amp;id=53280956&amp;value=144.2&amp;id=53280922&amp;value=146.3&amp;id=53280829&amp;value=157.6&amp;id=53280774&amp;value=156.9&amp;id=53280675&amp;value=157.1&amp;id=53280077&amp;value=173.1&amp;id=53279899&amp;value=192&amp;id=53279589&amp;value=207&amp;" TargetMode="External"/><Relationship Id="rId18418" Type="http://schemas.openxmlformats.org/officeDocument/2006/relationships/hyperlink" Target="https://www.daloopa.com/src/69114192" TargetMode="External"/><Relationship Id="rId6028" Type="http://schemas.openxmlformats.org/officeDocument/2006/relationships/hyperlink" Target="https://www.daloopa.com/src/12598542" TargetMode="External"/><Relationship Id="rId9598" Type="http://schemas.openxmlformats.org/officeDocument/2006/relationships/hyperlink" Target="https://www.daloopa.com/src/44809145" TargetMode="External"/><Relationship Id="rId10407" Type="http://schemas.openxmlformats.org/officeDocument/2006/relationships/hyperlink" Target="https://www.daloopa.com/src/44998345" TargetMode="External"/><Relationship Id="rId13977" Type="http://schemas.openxmlformats.org/officeDocument/2006/relationships/hyperlink" Target="https://www.daloopa.com/src/44066601" TargetMode="External"/><Relationship Id="rId2985" Type="http://schemas.openxmlformats.org/officeDocument/2006/relationships/hyperlink" Target="https://www.daloopa.com/src/778900" TargetMode="External"/><Relationship Id="rId12579" Type="http://schemas.openxmlformats.org/officeDocument/2006/relationships/hyperlink" Target="https://www.daloopa.com/src/8732199" TargetMode="External"/><Relationship Id="rId16450" Type="http://schemas.openxmlformats.org/officeDocument/2006/relationships/hyperlink" Target="https://www.daloopa.com/src/56723469" TargetMode="External"/><Relationship Id="rId17501" Type="http://schemas.openxmlformats.org/officeDocument/2006/relationships/hyperlink" Target="https://www.daloopa.com/src/66398650" TargetMode="External"/><Relationship Id="rId20846" Type="http://schemas.openxmlformats.org/officeDocument/2006/relationships/hyperlink" Target="https://www.daloopa.com/src/112172679" TargetMode="External"/><Relationship Id="rId957" Type="http://schemas.openxmlformats.org/officeDocument/2006/relationships/hyperlink" Target="https://www.daloopa.com/src/970387" TargetMode="External"/><Relationship Id="rId1587" Type="http://schemas.openxmlformats.org/officeDocument/2006/relationships/hyperlink" Target="https://www.daloopa.com/src/1501260" TargetMode="External"/><Relationship Id="rId2638" Type="http://schemas.openxmlformats.org/officeDocument/2006/relationships/hyperlink" Target="https://www.daloopa.com/src/779091" TargetMode="External"/><Relationship Id="rId15052" Type="http://schemas.openxmlformats.org/officeDocument/2006/relationships/hyperlink" Target="https://www.daloopa.com/document/23181367" TargetMode="External"/><Relationship Id="rId16103" Type="http://schemas.openxmlformats.org/officeDocument/2006/relationships/hyperlink" Target="https://www.daloopa.com/src/56723381" TargetMode="External"/><Relationship Id="rId19673" Type="http://schemas.openxmlformats.org/officeDocument/2006/relationships/hyperlink" Target="https://www.daloopa.com/src/92469277" TargetMode="External"/><Relationship Id="rId4060" Type="http://schemas.openxmlformats.org/officeDocument/2006/relationships/hyperlink" Target="https://www.daloopa.com/src/806032" TargetMode="External"/><Relationship Id="rId5111" Type="http://schemas.openxmlformats.org/officeDocument/2006/relationships/hyperlink" Target="https://www.daloopa.com/src/19445290" TargetMode="External"/><Relationship Id="rId8681" Type="http://schemas.openxmlformats.org/officeDocument/2006/relationships/hyperlink" Target="https://www.daloopa.com/src/44808889" TargetMode="External"/><Relationship Id="rId9732" Type="http://schemas.openxmlformats.org/officeDocument/2006/relationships/hyperlink" Target="https://www.daloopa.com/src/51587575" TargetMode="External"/><Relationship Id="rId11662" Type="http://schemas.openxmlformats.org/officeDocument/2006/relationships/hyperlink" Target="https://marketplace.daloopa.com/text-fundamental?id=805027&amp;value=2579502&amp;id=805018&amp;value=2718384&amp;id=1501349&amp;value=2798544&amp;id=44616162&amp;value=3074867&amp;id=2734203&amp;value=11171297&amp;" TargetMode="External"/><Relationship Id="rId18275" Type="http://schemas.openxmlformats.org/officeDocument/2006/relationships/hyperlink" Target="https://www.daloopa.com/src/110480979" TargetMode="External"/><Relationship Id="rId19326" Type="http://schemas.openxmlformats.org/officeDocument/2006/relationships/hyperlink" Target="https://www.daloopa.com/src/86312170" TargetMode="External"/><Relationship Id="rId1721" Type="http://schemas.openxmlformats.org/officeDocument/2006/relationships/hyperlink" Target="https://www.daloopa.com/src/44125946" TargetMode="External"/><Relationship Id="rId7283" Type="http://schemas.openxmlformats.org/officeDocument/2006/relationships/hyperlink" Target="https://www.daloopa.com/src/769239" TargetMode="External"/><Relationship Id="rId8334" Type="http://schemas.openxmlformats.org/officeDocument/2006/relationships/hyperlink" Target="https://www.daloopa.com/src/44811652" TargetMode="External"/><Relationship Id="rId10264" Type="http://schemas.openxmlformats.org/officeDocument/2006/relationships/hyperlink" Target="https://www.daloopa.com/src/756567" TargetMode="External"/><Relationship Id="rId11315" Type="http://schemas.openxmlformats.org/officeDocument/2006/relationships/hyperlink" Target="https://www.daloopa.com/src/978845" TargetMode="External"/><Relationship Id="rId12713" Type="http://schemas.openxmlformats.org/officeDocument/2006/relationships/hyperlink" Target="https://www.daloopa.com/src/57345757" TargetMode="External"/><Relationship Id="rId14885" Type="http://schemas.openxmlformats.org/officeDocument/2006/relationships/hyperlink" Target="https://www.daloopa.com/src/44094947" TargetMode="External"/><Relationship Id="rId15936" Type="http://schemas.openxmlformats.org/officeDocument/2006/relationships/hyperlink" Target="https://www.daloopa.com/src/56765414" TargetMode="External"/><Relationship Id="rId2495" Type="http://schemas.openxmlformats.org/officeDocument/2006/relationships/hyperlink" Target="https://www.daloopa.com/src/44615509" TargetMode="External"/><Relationship Id="rId3893" Type="http://schemas.openxmlformats.org/officeDocument/2006/relationships/hyperlink" Target="https://www.daloopa.com/src/44801874" TargetMode="External"/><Relationship Id="rId4944" Type="http://schemas.openxmlformats.org/officeDocument/2006/relationships/hyperlink" Target="https://marketplace.daloopa.com/text-fundamental?id=18187435&amp;value=0.06&amp;id=18187267&amp;value=0.04&amp;id=18187233&amp;value=0.04&amp;id=18187192&amp;value=0.04&amp;id=18187106&amp;value=0.01&amp;id=18186932&amp;value=0.01&amp;id=18186918&amp;value=0.03&amp;id=18186885&amp;value=0.03&amp;id=18186830&amp;value=0.03&amp;id=18186765&amp;value=0.04&amp;id=18186726&amp;value=0.03&amp;id=18186682&amp;value=0.03&amp;id=18186622&amp;value=0.03&amp;id=18186448&amp;value=0.03&amp;id=18186396&amp;value=0.02&amp;id=18186372&amp;value=0.01&amp;id=18185633&amp;value=0.02&amp;id=18184602&amp;value=0.02&amp;id=18182685&amp;value=0.02&amp;id=18182296&amp;value=0.04&amp;id=18181621&amp;value=0.04&amp;id=18181446&amp;value=0.04&amp;id=18179854&amp;value=0.03&amp;id=18180676&amp;value=0.02&amp;id=18180602&amp;value=0.01&amp;id=18180506&amp;value=0.01&amp;id=18179953&amp;value=0.01&amp;id=19445287&amp;value=0.03&amp;id=28828635&amp;value=0.04&amp;id=35961639&amp;value=0.04&amp;id=44617738&amp;value=0.04&amp;id=51587395&amp;value=0.01&amp;id=57345764&amp;value=0.03&amp;id=62020200&amp;value=0.05&amp;" TargetMode="External"/><Relationship Id="rId12089" Type="http://schemas.openxmlformats.org/officeDocument/2006/relationships/hyperlink" Target="https://www.daloopa.com/src/8731730" TargetMode="External"/><Relationship Id="rId13487" Type="http://schemas.openxmlformats.org/officeDocument/2006/relationships/hyperlink" Target="https://www.daloopa.com/src/44057668" TargetMode="External"/><Relationship Id="rId14538" Type="http://schemas.openxmlformats.org/officeDocument/2006/relationships/hyperlink" Target="https://www.daloopa.com/src/44091151" TargetMode="External"/><Relationship Id="rId467" Type="http://schemas.openxmlformats.org/officeDocument/2006/relationships/hyperlink" Target="https://www.daloopa.com/document/23143637" TargetMode="External"/><Relationship Id="rId1097" Type="http://schemas.openxmlformats.org/officeDocument/2006/relationships/hyperlink" Target="https://www.daloopa.com/src/780877" TargetMode="External"/><Relationship Id="rId2148" Type="http://schemas.openxmlformats.org/officeDocument/2006/relationships/hyperlink" Target="https://www.daloopa.com/src/779457" TargetMode="External"/><Relationship Id="rId3546" Type="http://schemas.openxmlformats.org/officeDocument/2006/relationships/hyperlink" Target="https://www.daloopa.com/src/805676" TargetMode="External"/><Relationship Id="rId17011" Type="http://schemas.openxmlformats.org/officeDocument/2006/relationships/hyperlink" Target="https://www.daloopa.com/src/65368663" TargetMode="External"/><Relationship Id="rId20356" Type="http://schemas.openxmlformats.org/officeDocument/2006/relationships/hyperlink" Target="https://www.daloopa.com/src/105788160" TargetMode="External"/><Relationship Id="rId6769" Type="http://schemas.openxmlformats.org/officeDocument/2006/relationships/hyperlink" Target="https://www.daloopa.com/src/797799" TargetMode="External"/><Relationship Id="rId12570" Type="http://schemas.openxmlformats.org/officeDocument/2006/relationships/hyperlink" Target="https://www.daloopa.com/src/8732243" TargetMode="External"/><Relationship Id="rId13621" Type="http://schemas.openxmlformats.org/officeDocument/2006/relationships/hyperlink" Target="https://www.daloopa.com/src/51587407" TargetMode="External"/><Relationship Id="rId19183" Type="http://schemas.openxmlformats.org/officeDocument/2006/relationships/hyperlink" Target="https://www.daloopa.com/src/80587908" TargetMode="External"/><Relationship Id="rId20009" Type="http://schemas.openxmlformats.org/officeDocument/2006/relationships/hyperlink" Target="https://www.daloopa.com/src/99978605" TargetMode="External"/><Relationship Id="rId8191" Type="http://schemas.openxmlformats.org/officeDocument/2006/relationships/hyperlink" Target="https://www.daloopa.com/src/758641" TargetMode="External"/><Relationship Id="rId9242" Type="http://schemas.openxmlformats.org/officeDocument/2006/relationships/hyperlink" Target="https://www.daloopa.com/src/63963925" TargetMode="External"/><Relationship Id="rId11172" Type="http://schemas.openxmlformats.org/officeDocument/2006/relationships/hyperlink" Target="https://marketplace.daloopa.com/text-fundamental?id=50787778&amp;value=0.17&amp;id=56765803&amp;value=0.16&amp;id=61315313&amp;value=0.16&amp;" TargetMode="External"/><Relationship Id="rId12223" Type="http://schemas.openxmlformats.org/officeDocument/2006/relationships/hyperlink" Target="https://www.daloopa.com/src/8731804" TargetMode="External"/><Relationship Id="rId15793" Type="http://schemas.openxmlformats.org/officeDocument/2006/relationships/hyperlink" Target="https://www.daloopa.com/src/56722014" TargetMode="External"/><Relationship Id="rId601" Type="http://schemas.openxmlformats.org/officeDocument/2006/relationships/hyperlink" Target="https://www.daloopa.com/src/50787182" TargetMode="External"/><Relationship Id="rId1231" Type="http://schemas.openxmlformats.org/officeDocument/2006/relationships/hyperlink" Target="https://www.daloopa.com/src/997124" TargetMode="External"/><Relationship Id="rId5852" Type="http://schemas.openxmlformats.org/officeDocument/2006/relationships/hyperlink" Target="https://www.daloopa.com/src/779227" TargetMode="External"/><Relationship Id="rId14395" Type="http://schemas.openxmlformats.org/officeDocument/2006/relationships/hyperlink" Target="https://www.daloopa.com/src/44095003" TargetMode="External"/><Relationship Id="rId15446" Type="http://schemas.openxmlformats.org/officeDocument/2006/relationships/hyperlink" Target="https://www.daloopa.com/src/56735819" TargetMode="External"/><Relationship Id="rId16844" Type="http://schemas.openxmlformats.org/officeDocument/2006/relationships/hyperlink" Target="https://www.daloopa.com/src/56736439" TargetMode="External"/><Relationship Id="rId4454" Type="http://schemas.openxmlformats.org/officeDocument/2006/relationships/hyperlink" Target="https://www.daloopa.com/src/35361552" TargetMode="External"/><Relationship Id="rId5505" Type="http://schemas.openxmlformats.org/officeDocument/2006/relationships/hyperlink" Target="https://www.daloopa.com/src/44616075" TargetMode="External"/><Relationship Id="rId6903" Type="http://schemas.openxmlformats.org/officeDocument/2006/relationships/hyperlink" Target="https://www.daloopa.com/src/28076091" TargetMode="External"/><Relationship Id="rId14048" Type="http://schemas.openxmlformats.org/officeDocument/2006/relationships/hyperlink" Target="https://www.daloopa.com/src/44067331" TargetMode="External"/><Relationship Id="rId3056" Type="http://schemas.openxmlformats.org/officeDocument/2006/relationships/hyperlink" Target="https://www.daloopa.com/src/46341643" TargetMode="External"/><Relationship Id="rId4107" Type="http://schemas.openxmlformats.org/officeDocument/2006/relationships/hyperlink" Target="https://www.daloopa.com/src/806078" TargetMode="External"/><Relationship Id="rId18669" Type="http://schemas.openxmlformats.org/officeDocument/2006/relationships/hyperlink" Target="https://www.daloopa.com/src/75779643" TargetMode="External"/><Relationship Id="rId6279" Type="http://schemas.openxmlformats.org/officeDocument/2006/relationships/hyperlink" Target="https://www.daloopa.com/src/797634" TargetMode="External"/><Relationship Id="rId7677" Type="http://schemas.openxmlformats.org/officeDocument/2006/relationships/hyperlink" Target="https://www.daloopa.com/src/2750571" TargetMode="External"/><Relationship Id="rId8728" Type="http://schemas.openxmlformats.org/officeDocument/2006/relationships/hyperlink" Target="https://marketplace.daloopa.com/text-fundamental?id=44808564&amp;value=22.477&amp;id=44808894&amp;value=-19.04&amp;id=44809191&amp;value=12.669000000000002&amp;id=44812778&amp;value=-8.974000000000002&amp;id=46190561&amp;value=7.132&amp;id=44809231&amp;value=2.412&amp;id=44809407&amp;value=-9.65&amp;id=44809595&amp;value=-1.0669999999999993&amp;id=44812881&amp;value=14.516&amp;id=46190562&amp;value=6.211&amp;id=44810029&amp;value=1.368&amp;id=44810065&amp;value=-15.131&amp;id=44810297&amp;value=13.149&amp;id=44812947&amp;value=23.484&amp;id=46190563&amp;value=22.87&amp;id=44810492&amp;value=-21.601&amp;id=44810610&amp;value=2.878&amp;id=44810710&amp;value=7.861999999999998&amp;id=44813024&amp;value=4.580000000000001&amp;id=46190564&amp;value=-6.281&amp;id=44810841&amp;value=32.816&amp;id=44811044&amp;value=-113.635&amp;id=44811146&amp;value=12.421999999999997&amp;id=44813189&amp;value=23.211000000000006&amp;id=46190565&amp;value=-45.186&amp;id=44811340&amp;value=17.552&amp;id=44811513&amp;value=-13.895999999999999&amp;id=44811648&amp;value=21.706&amp;id=44813375&amp;value=29.558000000000003&amp;id=46190566&amp;value=54.92&amp;id=44811820&amp;value=-41.078&amp;id=44811874&amp;value=23.809000000000005&amp;id=44812084&amp;value=17.898&amp;id=44813439&amp;value=22.5&amp;id=46190567&amp;value=23.129&amp;id=44812388&amp;value=55&amp;id=44812446&amp;value=25&amp;id=44812525&amp;value=-61&amp;id=44813511&amp;value=77&amp;id=46190568&amp;value=96&amp;id=44812583&amp;value=-59&amp;id=44812632&amp;value=58&amp;id=44812725&amp;value=19&amp;id=44813647&amp;value=-38&amp;id=46190569&amp;value=-20&amp;id=51587569&amp;value=6&amp;id=57346358&amp;value=54&amp;id=62020268&amp;value=-49&amp;" TargetMode="External"/><Relationship Id="rId10658" Type="http://schemas.openxmlformats.org/officeDocument/2006/relationships/hyperlink" Target="https://www.daloopa.com/src/779993" TargetMode="External"/><Relationship Id="rId11709" Type="http://schemas.openxmlformats.org/officeDocument/2006/relationships/hyperlink" Target="https://www.daloopa.com/src/8583180" TargetMode="External"/><Relationship Id="rId12080" Type="http://schemas.openxmlformats.org/officeDocument/2006/relationships/hyperlink" Target="https://www.daloopa.com/src/8731361" TargetMode="External"/><Relationship Id="rId13131" Type="http://schemas.openxmlformats.org/officeDocument/2006/relationships/hyperlink" Target="https://www.daloopa.com/src/44117653" TargetMode="External"/><Relationship Id="rId17752" Type="http://schemas.openxmlformats.org/officeDocument/2006/relationships/hyperlink" Target="https://www.daloopa.com/src/84565945" TargetMode="External"/><Relationship Id="rId18803" Type="http://schemas.openxmlformats.org/officeDocument/2006/relationships/hyperlink" Target="https://www.daloopa.com/src/76431548" TargetMode="External"/><Relationship Id="rId2889" Type="http://schemas.openxmlformats.org/officeDocument/2006/relationships/hyperlink" Target="https://www.daloopa.com/src/778886" TargetMode="External"/><Relationship Id="rId6760" Type="http://schemas.openxmlformats.org/officeDocument/2006/relationships/hyperlink" Target="https://www.daloopa.com/src/56765642" TargetMode="External"/><Relationship Id="rId7811" Type="http://schemas.openxmlformats.org/officeDocument/2006/relationships/hyperlink" Target="https://www.daloopa.com/src/6028692" TargetMode="External"/><Relationship Id="rId16354" Type="http://schemas.openxmlformats.org/officeDocument/2006/relationships/hyperlink" Target="https://www.daloopa.com/src/56722845" TargetMode="External"/><Relationship Id="rId17405" Type="http://schemas.openxmlformats.org/officeDocument/2006/relationships/hyperlink" Target="https://www.daloopa.com/src/69114087" TargetMode="External"/><Relationship Id="rId20000" Type="http://schemas.openxmlformats.org/officeDocument/2006/relationships/hyperlink" Target="https://www.daloopa.com/src/99978628" TargetMode="External"/><Relationship Id="rId111" Type="http://schemas.openxmlformats.org/officeDocument/2006/relationships/hyperlink" Target="https://www.daloopa.com/document/10223944" TargetMode="External"/><Relationship Id="rId5362" Type="http://schemas.openxmlformats.org/officeDocument/2006/relationships/hyperlink" Target="https://www.daloopa.com/src/8649056" TargetMode="External"/><Relationship Id="rId6413" Type="http://schemas.openxmlformats.org/officeDocument/2006/relationships/hyperlink" Target="https://www.daloopa.com/src/797656" TargetMode="External"/><Relationship Id="rId9983" Type="http://schemas.openxmlformats.org/officeDocument/2006/relationships/hyperlink" Target="https://www.daloopa.com/src/786105" TargetMode="External"/><Relationship Id="rId16007" Type="http://schemas.openxmlformats.org/officeDocument/2006/relationships/hyperlink" Target="https://www.daloopa.com/src/56722735" TargetMode="External"/><Relationship Id="rId19577" Type="http://schemas.openxmlformats.org/officeDocument/2006/relationships/hyperlink" Target="https://www.daloopa.com/src/84567057" TargetMode="External"/><Relationship Id="rId5015" Type="http://schemas.openxmlformats.org/officeDocument/2006/relationships/hyperlink" Target="https://www.daloopa.com/src/18186680" TargetMode="External"/><Relationship Id="rId8585" Type="http://schemas.openxmlformats.org/officeDocument/2006/relationships/hyperlink" Target="https://www.daloopa.com/src/44809404" TargetMode="External"/><Relationship Id="rId9636" Type="http://schemas.openxmlformats.org/officeDocument/2006/relationships/hyperlink" Target="https://www.daloopa.com/src/46190724" TargetMode="External"/><Relationship Id="rId12964" Type="http://schemas.openxmlformats.org/officeDocument/2006/relationships/hyperlink" Target="https://www.daloopa.com/src/44619156" TargetMode="External"/><Relationship Id="rId18179" Type="http://schemas.openxmlformats.org/officeDocument/2006/relationships/hyperlink" Target="https://www.daloopa.com/src/112173042" TargetMode="External"/><Relationship Id="rId1972" Type="http://schemas.openxmlformats.org/officeDocument/2006/relationships/hyperlink" Target="https://www.daloopa.com/src/44125564" TargetMode="External"/><Relationship Id="rId7187" Type="http://schemas.openxmlformats.org/officeDocument/2006/relationships/hyperlink" Target="https://www.daloopa.com/src/798695" TargetMode="External"/><Relationship Id="rId8238" Type="http://schemas.openxmlformats.org/officeDocument/2006/relationships/hyperlink" Target="https://www.daloopa.com/src/757618" TargetMode="External"/><Relationship Id="rId10168" Type="http://schemas.openxmlformats.org/officeDocument/2006/relationships/hyperlink" Target="https://www.daloopa.com/src/35361461" TargetMode="External"/><Relationship Id="rId11566" Type="http://schemas.openxmlformats.org/officeDocument/2006/relationships/hyperlink" Target="https://www.daloopa.com/document/8465102" TargetMode="External"/><Relationship Id="rId12617" Type="http://schemas.openxmlformats.org/officeDocument/2006/relationships/hyperlink" Target="https://www.daloopa.com/src/8732174" TargetMode="External"/><Relationship Id="rId1625" Type="http://schemas.openxmlformats.org/officeDocument/2006/relationships/hyperlink" Target="https://www.daloopa.com/src/805447" TargetMode="External"/><Relationship Id="rId11219" Type="http://schemas.openxmlformats.org/officeDocument/2006/relationships/hyperlink" Target="https://www.daloopa.com/document/22325113" TargetMode="External"/><Relationship Id="rId14789" Type="http://schemas.openxmlformats.org/officeDocument/2006/relationships/hyperlink" Target="https://www.daloopa.com/src/44096352" TargetMode="External"/><Relationship Id="rId18660" Type="http://schemas.openxmlformats.org/officeDocument/2006/relationships/hyperlink" Target="https://www.daloopa.com/src/76424205" TargetMode="External"/><Relationship Id="rId19711" Type="http://schemas.openxmlformats.org/officeDocument/2006/relationships/hyperlink" Target="https://www.daloopa.com/src/92469242" TargetMode="External"/><Relationship Id="rId3797" Type="http://schemas.openxmlformats.org/officeDocument/2006/relationships/hyperlink" Target="https://www.daloopa.com/document/23143637" TargetMode="External"/><Relationship Id="rId4848" Type="http://schemas.openxmlformats.org/officeDocument/2006/relationships/hyperlink" Target="https://www.daloopa.com/src/9091829" TargetMode="External"/><Relationship Id="rId11700" Type="http://schemas.openxmlformats.org/officeDocument/2006/relationships/hyperlink" Target="https://www.daloopa.com/document/8465102" TargetMode="External"/><Relationship Id="rId17262" Type="http://schemas.openxmlformats.org/officeDocument/2006/relationships/hyperlink" Target="https://www.daloopa.com/src/66404678" TargetMode="External"/><Relationship Id="rId18313" Type="http://schemas.openxmlformats.org/officeDocument/2006/relationships/hyperlink" Target="https://www.daloopa.com/src/110482589" TargetMode="External"/><Relationship Id="rId2399" Type="http://schemas.openxmlformats.org/officeDocument/2006/relationships/hyperlink" Target="https://www.daloopa.com/src/775148" TargetMode="External"/><Relationship Id="rId6270" Type="http://schemas.openxmlformats.org/officeDocument/2006/relationships/hyperlink" Target="https://www.daloopa.com/src/61315038" TargetMode="External"/><Relationship Id="rId7321" Type="http://schemas.openxmlformats.org/officeDocument/2006/relationships/hyperlink" Target="https://www.daloopa.com/src/44615789" TargetMode="External"/><Relationship Id="rId10302" Type="http://schemas.openxmlformats.org/officeDocument/2006/relationships/hyperlink" Target="https://www.daloopa.com/src/760335" TargetMode="External"/><Relationship Id="rId13872" Type="http://schemas.openxmlformats.org/officeDocument/2006/relationships/hyperlink" Target="https://www.daloopa.com/src/44066720" TargetMode="External"/><Relationship Id="rId2880" Type="http://schemas.openxmlformats.org/officeDocument/2006/relationships/hyperlink" Target="https://www.daloopa.com/src/35961570" TargetMode="External"/><Relationship Id="rId3931" Type="http://schemas.openxmlformats.org/officeDocument/2006/relationships/hyperlink" Target="https://www.daloopa.com/src/12606307" TargetMode="External"/><Relationship Id="rId9493" Type="http://schemas.openxmlformats.org/officeDocument/2006/relationships/hyperlink" Target="https://www.daloopa.com/src/44812858" TargetMode="External"/><Relationship Id="rId12474" Type="http://schemas.openxmlformats.org/officeDocument/2006/relationships/hyperlink" Target="https://www.daloopa.com/src/8732141" TargetMode="External"/><Relationship Id="rId13525" Type="http://schemas.openxmlformats.org/officeDocument/2006/relationships/hyperlink" Target="https://www.daloopa.com/src/44057692" TargetMode="External"/><Relationship Id="rId14923" Type="http://schemas.openxmlformats.org/officeDocument/2006/relationships/hyperlink" Target="https://www.daloopa.com/src/44095097" TargetMode="External"/><Relationship Id="rId19087" Type="http://schemas.openxmlformats.org/officeDocument/2006/relationships/hyperlink" Target="https://www.daloopa.com/src/81128147" TargetMode="External"/><Relationship Id="rId20741" Type="http://schemas.openxmlformats.org/officeDocument/2006/relationships/hyperlink" Target="https://www.daloopa.com/src/110481609" TargetMode="External"/><Relationship Id="rId852" Type="http://schemas.openxmlformats.org/officeDocument/2006/relationships/hyperlink" Target="https://www.daloopa.com/src/793436" TargetMode="External"/><Relationship Id="rId1482" Type="http://schemas.openxmlformats.org/officeDocument/2006/relationships/hyperlink" Target="https://marketplace.daloopa.com/text-fundamental?id=18255575&amp;value=40.2&amp;id=18255528&amp;value=45.2&amp;id=18255401&amp;value=62.3&amp;id=18255305&amp;value=79.8&amp;id=18255177&amp;value=100.9&amp;id=18255140&amp;value=119.1&amp;id=18254454&amp;value=153.7&amp;id=18254475&amp;value=176&amp;id=44618161&amp;value=202&amp;" TargetMode="External"/><Relationship Id="rId2533" Type="http://schemas.openxmlformats.org/officeDocument/2006/relationships/hyperlink" Target="https://www.daloopa.com/src/775234" TargetMode="External"/><Relationship Id="rId8095" Type="http://schemas.openxmlformats.org/officeDocument/2006/relationships/hyperlink" Target="https://www.daloopa.com/src/758142" TargetMode="External"/><Relationship Id="rId9146" Type="http://schemas.openxmlformats.org/officeDocument/2006/relationships/hyperlink" Target="https://www.daloopa.com/document/23181367" TargetMode="External"/><Relationship Id="rId11076" Type="http://schemas.openxmlformats.org/officeDocument/2006/relationships/hyperlink" Target="https://www.daloopa.com/document/477648" TargetMode="External"/><Relationship Id="rId12127" Type="http://schemas.openxmlformats.org/officeDocument/2006/relationships/hyperlink" Target="https://www.daloopa.com/src/8731713" TargetMode="External"/><Relationship Id="rId505" Type="http://schemas.openxmlformats.org/officeDocument/2006/relationships/hyperlink" Target="https://www.daloopa.com/document/23143637" TargetMode="External"/><Relationship Id="rId1135" Type="http://schemas.openxmlformats.org/officeDocument/2006/relationships/hyperlink" Target="https://www.daloopa.com/src/781878" TargetMode="External"/><Relationship Id="rId14299" Type="http://schemas.openxmlformats.org/officeDocument/2006/relationships/hyperlink" Target="https://www.daloopa.com/src/44094654" TargetMode="External"/><Relationship Id="rId15697" Type="http://schemas.openxmlformats.org/officeDocument/2006/relationships/hyperlink" Target="https://www.daloopa.com/src/56735736" TargetMode="External"/><Relationship Id="rId16748" Type="http://schemas.openxmlformats.org/officeDocument/2006/relationships/hyperlink" Target="https://www.daloopa.com/src/56723105" TargetMode="External"/><Relationship Id="rId18170" Type="http://schemas.openxmlformats.org/officeDocument/2006/relationships/hyperlink" Target="https://www.daloopa.com/src/112172714" TargetMode="External"/><Relationship Id="rId4358" Type="http://schemas.openxmlformats.org/officeDocument/2006/relationships/hyperlink" Target="https://www.daloopa.com/src/50787156" TargetMode="External"/><Relationship Id="rId5409" Type="http://schemas.openxmlformats.org/officeDocument/2006/relationships/hyperlink" Target="https://www.daloopa.com/src/8648868" TargetMode="External"/><Relationship Id="rId5756" Type="http://schemas.openxmlformats.org/officeDocument/2006/relationships/hyperlink" Target="https://www.daloopa.com/src/44616120" TargetMode="External"/><Relationship Id="rId6807" Type="http://schemas.openxmlformats.org/officeDocument/2006/relationships/hyperlink" Target="https://www.daloopa.com/src/797754" TargetMode="External"/><Relationship Id="rId19221" Type="http://schemas.openxmlformats.org/officeDocument/2006/relationships/hyperlink" Target="https://www.daloopa.com/src/80588024" TargetMode="External"/><Relationship Id="rId8979" Type="http://schemas.openxmlformats.org/officeDocument/2006/relationships/hyperlink" Target="https://www.daloopa.com/src/44812590" TargetMode="External"/><Relationship Id="rId11210" Type="http://schemas.openxmlformats.org/officeDocument/2006/relationships/hyperlink" Target="https://www.daloopa.com/src/50787786" TargetMode="External"/><Relationship Id="rId14780" Type="http://schemas.openxmlformats.org/officeDocument/2006/relationships/hyperlink" Target="https://www.daloopa.com/src/44092352" TargetMode="External"/><Relationship Id="rId15831" Type="http://schemas.openxmlformats.org/officeDocument/2006/relationships/hyperlink" Target="https://www.daloopa.com/src/56735816" TargetMode="External"/><Relationship Id="rId13382" Type="http://schemas.openxmlformats.org/officeDocument/2006/relationships/hyperlink" Target="https://www.daloopa.com/src/44122236" TargetMode="External"/><Relationship Id="rId14433" Type="http://schemas.openxmlformats.org/officeDocument/2006/relationships/hyperlink" Target="https://www.daloopa.com/document/7102163" TargetMode="External"/><Relationship Id="rId2390" Type="http://schemas.openxmlformats.org/officeDocument/2006/relationships/hyperlink" Target="https://www.daloopa.com/src/778724" TargetMode="External"/><Relationship Id="rId3441" Type="http://schemas.openxmlformats.org/officeDocument/2006/relationships/hyperlink" Target="https://marketplace.daloopa.com/text-fundamental?id=979729&amp;value=659.774&amp;id=979777&amp;value=785.123&amp;id=979860&amp;value=787.421&amp;id=979875&amp;value=816.264&amp;id=979883&amp;value=936.976&amp;id=979891&amp;value=1075.072&amp;id=2734356&amp;value=1293.015&amp;id=13310451&amp;value=1517&amp;id=44617287&amp;value=1673&amp;" TargetMode="External"/><Relationship Id="rId13035" Type="http://schemas.openxmlformats.org/officeDocument/2006/relationships/hyperlink" Target="https://www.daloopa.com/src/18211537" TargetMode="External"/><Relationship Id="rId17656" Type="http://schemas.openxmlformats.org/officeDocument/2006/relationships/hyperlink" Target="https://www.daloopa.com/src/77415445" TargetMode="External"/><Relationship Id="rId20251" Type="http://schemas.openxmlformats.org/officeDocument/2006/relationships/hyperlink" Target="https://www.daloopa.com/src/99100979" TargetMode="External"/><Relationship Id="rId362" Type="http://schemas.openxmlformats.org/officeDocument/2006/relationships/hyperlink" Target="https://www.daloopa.com/document/22944212" TargetMode="External"/><Relationship Id="rId2043" Type="http://schemas.openxmlformats.org/officeDocument/2006/relationships/hyperlink" Target="https://www.daloopa.com/src/38173546" TargetMode="External"/><Relationship Id="rId6664" Type="http://schemas.openxmlformats.org/officeDocument/2006/relationships/hyperlink" Target="https://www.daloopa.com/src/756373" TargetMode="External"/><Relationship Id="rId7715" Type="http://schemas.openxmlformats.org/officeDocument/2006/relationships/hyperlink" Target="https://www.daloopa.com/src/757935" TargetMode="External"/><Relationship Id="rId16258" Type="http://schemas.openxmlformats.org/officeDocument/2006/relationships/hyperlink" Target="https://www.daloopa.com/src/56722624" TargetMode="External"/><Relationship Id="rId17309" Type="http://schemas.openxmlformats.org/officeDocument/2006/relationships/hyperlink" Target="https://www.daloopa.com/src/66398602" TargetMode="External"/><Relationship Id="rId18707" Type="http://schemas.openxmlformats.org/officeDocument/2006/relationships/hyperlink" Target="https://www.daloopa.com/src/75779681" TargetMode="External"/><Relationship Id="rId5266" Type="http://schemas.openxmlformats.org/officeDocument/2006/relationships/hyperlink" Target="https://www.daloopa.com/src/9099269" TargetMode="External"/><Relationship Id="rId6317" Type="http://schemas.openxmlformats.org/officeDocument/2006/relationships/hyperlink" Target="https://www.daloopa.com/src/6028657" TargetMode="External"/><Relationship Id="rId9887" Type="http://schemas.openxmlformats.org/officeDocument/2006/relationships/hyperlink" Target="https://www.daloopa.com/src/785866" TargetMode="External"/><Relationship Id="rId8489" Type="http://schemas.openxmlformats.org/officeDocument/2006/relationships/hyperlink" Target="https://www.daloopa.com/src/44808562" TargetMode="External"/><Relationship Id="rId12868" Type="http://schemas.openxmlformats.org/officeDocument/2006/relationships/hyperlink" Target="https://www.daloopa.com/src/44619153" TargetMode="External"/><Relationship Id="rId13919" Type="http://schemas.openxmlformats.org/officeDocument/2006/relationships/hyperlink" Target="https://www.daloopa.com/src/44064401" TargetMode="External"/><Relationship Id="rId1876" Type="http://schemas.openxmlformats.org/officeDocument/2006/relationships/hyperlink" Target="https://marketplace.daloopa.com/text-fundamental?id=44126222&amp;value=0.05&amp;id=44126185&amp;value=0.06&amp;id=44126153&amp;value=0.05&amp;id=44115601&amp;value=0.05&amp;id=44126126&amp;value=0.05&amp;id=44126104&amp;value=0.04&amp;id=44126074&amp;value=0.05&amp;id=44115505&amp;value=0.04&amp;id=44126003&amp;value=0.04&amp;id=44125969&amp;value=0.04&amp;id=44125952&amp;value=0.04&amp;id=44115177&amp;value=0.04&amp;id=44125939&amp;value=0.03&amp;id=44125812&amp;value=0.03&amp;id=44125670&amp;value=0.03&amp;id=44115154&amp;value=0.03&amp;id=44125649&amp;value=0.02&amp;id=44125634&amp;value=0.03&amp;id=44125597&amp;value=0.02&amp;id=44115111&amp;value=0.02&amp;" TargetMode="External"/><Relationship Id="rId2927" Type="http://schemas.openxmlformats.org/officeDocument/2006/relationships/hyperlink" Target="https://www.daloopa.com/src/44615544" TargetMode="External"/><Relationship Id="rId14290" Type="http://schemas.openxmlformats.org/officeDocument/2006/relationships/hyperlink" Target="https://www.daloopa.com/document/23181367" TargetMode="External"/><Relationship Id="rId15341" Type="http://schemas.openxmlformats.org/officeDocument/2006/relationships/hyperlink" Target="https://www.daloopa.com/src/56725750" TargetMode="External"/><Relationship Id="rId19962" Type="http://schemas.openxmlformats.org/officeDocument/2006/relationships/hyperlink" Target="https://www.daloopa.com/src/99100893" TargetMode="External"/><Relationship Id="rId1529" Type="http://schemas.openxmlformats.org/officeDocument/2006/relationships/hyperlink" Target="https://www.daloopa.com/src/805430" TargetMode="External"/><Relationship Id="rId5400" Type="http://schemas.openxmlformats.org/officeDocument/2006/relationships/hyperlink" Target="https://www.daloopa.com/src/8649036" TargetMode="External"/><Relationship Id="rId8970" Type="http://schemas.openxmlformats.org/officeDocument/2006/relationships/hyperlink" Target="https://www.daloopa.com/src/44813369" TargetMode="External"/><Relationship Id="rId11951" Type="http://schemas.openxmlformats.org/officeDocument/2006/relationships/hyperlink" Target="https://marketplace.daloopa.com/text-fundamental?id=8731256&amp;value=-11.6&amp;id=8731249&amp;value=-16.8&amp;id=8731243&amp;value=-20.5&amp;id=44616216&amp;value=-14.700000000000003&amp;id=8731263&amp;value=-63.6&amp;id=8731236&amp;value=-13.2&amp;id=8731229&amp;value=-6.1&amp;id=8731222&amp;value=-2.4&amp;id=44616217&amp;value=-4.0000000000000036&amp;id=8731270&amp;value=-25.7&amp;id=8731215&amp;value=-6.2&amp;id=8731208&amp;value=-8.5&amp;id=8731201&amp;value=-10.5&amp;id=44616218&amp;value=-9.8&amp;id=8731336&amp;value=-35&amp;id=8731194&amp;value=-4.3&amp;id=8731187&amp;value=0.9&amp;id=8731180&amp;value=6.8&amp;id=44616219&amp;value=11.6&amp;id=8731343&amp;value=15&amp;id=8731173&amp;value=7.6&amp;id=8731168&amp;value=4.1&amp;id=8731163&amp;value=-1&amp;id=44616220&amp;value=-6.699999999999999&amp;id=8731348&amp;value=4&amp;id=8731158&amp;value=-0.6&amp;id=8731153&amp;value=1.8&amp;id=8731148&amp;value=0.7&amp;id=44616221&amp;value=0.8999999999999997&amp;id=8731353&amp;value=2.8&amp;id=8731143&amp;value=1.3&amp;id=8731138&amp;value=-2.9&amp;id=8731133&amp;value=0.6&amp;id=44616222&amp;value=3.3&amp;id=8731359&amp;value=2.3&amp;id=8731121&amp;value=2&amp;id=8731127&amp;value=4&amp;id=10681270&amp;value=4&amp;id=44616223&amp;value=4&amp;id=13316973&amp;value=14&amp;" TargetMode="External"/><Relationship Id="rId18564" Type="http://schemas.openxmlformats.org/officeDocument/2006/relationships/hyperlink" Target="https://www.daloopa.com/src/75779738" TargetMode="External"/><Relationship Id="rId19615" Type="http://schemas.openxmlformats.org/officeDocument/2006/relationships/hyperlink" Target="https://www.daloopa.com/src/91528227" TargetMode="External"/><Relationship Id="rId4002" Type="http://schemas.openxmlformats.org/officeDocument/2006/relationships/hyperlink" Target="https://www.daloopa.com/src/806151" TargetMode="External"/><Relationship Id="rId7572" Type="http://schemas.openxmlformats.org/officeDocument/2006/relationships/hyperlink" Target="https://www.daloopa.com/src/756547" TargetMode="External"/><Relationship Id="rId8623" Type="http://schemas.openxmlformats.org/officeDocument/2006/relationships/hyperlink" Target="https://www.daloopa.com/src/46190531" TargetMode="External"/><Relationship Id="rId10553" Type="http://schemas.openxmlformats.org/officeDocument/2006/relationships/hyperlink" Target="https://www.daloopa.com/src/774358" TargetMode="External"/><Relationship Id="rId11604" Type="http://schemas.openxmlformats.org/officeDocument/2006/relationships/hyperlink" Target="https://www.daloopa.com/src/2734214" TargetMode="External"/><Relationship Id="rId17166" Type="http://schemas.openxmlformats.org/officeDocument/2006/relationships/hyperlink" Target="https://www.daloopa.com/src/65369386" TargetMode="External"/><Relationship Id="rId18217" Type="http://schemas.openxmlformats.org/officeDocument/2006/relationships/hyperlink" Target="https://www.daloopa.com/src/110482323" TargetMode="External"/><Relationship Id="rId6174" Type="http://schemas.openxmlformats.org/officeDocument/2006/relationships/hyperlink" Target="https://www.daloopa.com/src/56765418" TargetMode="External"/><Relationship Id="rId7225" Type="http://schemas.openxmlformats.org/officeDocument/2006/relationships/hyperlink" Target="https://www.daloopa.com/src/61315076" TargetMode="External"/><Relationship Id="rId10206" Type="http://schemas.openxmlformats.org/officeDocument/2006/relationships/hyperlink" Target="https://www.daloopa.com/src/758150" TargetMode="External"/><Relationship Id="rId2784" Type="http://schemas.openxmlformats.org/officeDocument/2006/relationships/hyperlink" Target="https://www.daloopa.com/src/7449811" TargetMode="External"/><Relationship Id="rId9397" Type="http://schemas.openxmlformats.org/officeDocument/2006/relationships/hyperlink" Target="https://www.daloopa.com/src/44812857" TargetMode="External"/><Relationship Id="rId12378" Type="http://schemas.openxmlformats.org/officeDocument/2006/relationships/hyperlink" Target="https://marketplace.daloopa.com/text-fundamental?id=8732130&amp;value=0.04&amp;id=8732126&amp;value=0.04&amp;id=8732122&amp;value=0.04&amp;id=8732134&amp;value=0.03&amp;id=8731967&amp;value=0.02&amp;id=8732140&amp;value=0.02&amp;id=8731962&amp;value=0.04&amp;id=8731958&amp;value=0.06&amp;id=8731954&amp;value=0.07&amp;id=8732144&amp;value=0.06&amp;id=8731949&amp;value=0.03&amp;id=8731943&amp;value=0.02&amp;id=8731938&amp;value=0.01&amp;id=8732158&amp;value=0.11&amp;id=8732322&amp;value=0.08&amp;id=8731930&amp;value=0.07&amp;id=8731926&amp;value=0.07&amp;id=8732163&amp;value=0.14&amp;id=8731920&amp;value=0.09&amp;id=47334920&amp;value=0.09&amp;id=47334790&amp;value=0.08&amp;id=8732169&amp;value=0.08&amp;id=8731905&amp;value=0.05&amp;id=8731902&amp;value=0.04&amp;id=10681279&amp;value=0.02&amp;id=13317198&amp;value=0.03&amp;id=19442533&amp;value=0.03&amp;id=28828627&amp;value=0.05&amp;id=35961632&amp;value=0.06&amp;id=44617663&amp;value=0.06&amp;id=51587384&amp;value=0.05&amp;id=57345752&amp;value=0.08&amp;id=62020189&amp;value=0.08&amp;" TargetMode="External"/><Relationship Id="rId13776" Type="http://schemas.openxmlformats.org/officeDocument/2006/relationships/hyperlink" Target="https://www.daloopa.com/src/44066030" TargetMode="External"/><Relationship Id="rId14827" Type="http://schemas.openxmlformats.org/officeDocument/2006/relationships/hyperlink" Target="https://www.daloopa.com/src/44091755" TargetMode="External"/><Relationship Id="rId20992" Type="http://schemas.openxmlformats.org/officeDocument/2006/relationships/hyperlink" Target="https://www.daloopa.com/src/112172843" TargetMode="External"/><Relationship Id="rId756" Type="http://schemas.openxmlformats.org/officeDocument/2006/relationships/hyperlink" Target="https://www.daloopa.com/src/19045393" TargetMode="External"/><Relationship Id="rId1386" Type="http://schemas.openxmlformats.org/officeDocument/2006/relationships/hyperlink" Target="https://www.daloopa.com/src/46161334" TargetMode="External"/><Relationship Id="rId2437" Type="http://schemas.openxmlformats.org/officeDocument/2006/relationships/hyperlink" Target="https://www.daloopa.com/document/23285" TargetMode="External"/><Relationship Id="rId3835" Type="http://schemas.openxmlformats.org/officeDocument/2006/relationships/hyperlink" Target="https://www.daloopa.com/src/56765664" TargetMode="External"/><Relationship Id="rId13429" Type="http://schemas.openxmlformats.org/officeDocument/2006/relationships/hyperlink" Target="https://www.daloopa.com/src/44058981" TargetMode="External"/><Relationship Id="rId16999" Type="http://schemas.openxmlformats.org/officeDocument/2006/relationships/hyperlink" Target="https://www.daloopa.com/src/65368751" TargetMode="External"/><Relationship Id="rId17300" Type="http://schemas.openxmlformats.org/officeDocument/2006/relationships/hyperlink" Target="https://www.daloopa.com/src/66398775" TargetMode="External"/><Relationship Id="rId20645" Type="http://schemas.openxmlformats.org/officeDocument/2006/relationships/hyperlink" Target="https://www.daloopa.com/src/105190891" TargetMode="External"/><Relationship Id="rId409" Type="http://schemas.openxmlformats.org/officeDocument/2006/relationships/hyperlink" Target="https://www.daloopa.com/src/806256" TargetMode="External"/><Relationship Id="rId1039" Type="http://schemas.openxmlformats.org/officeDocument/2006/relationships/hyperlink" Target="https://www.daloopa.com/src/995120" TargetMode="External"/><Relationship Id="rId13910" Type="http://schemas.openxmlformats.org/officeDocument/2006/relationships/hyperlink" Target="https://www.daloopa.com/src/44064550" TargetMode="External"/><Relationship Id="rId19472" Type="http://schemas.openxmlformats.org/officeDocument/2006/relationships/hyperlink" Target="https://www.daloopa.com/src/84566358" TargetMode="External"/><Relationship Id="rId92" Type="http://schemas.openxmlformats.org/officeDocument/2006/relationships/hyperlink" Target="https://www.daloopa.com/document/10223961" TargetMode="External"/><Relationship Id="rId7082" Type="http://schemas.openxmlformats.org/officeDocument/2006/relationships/hyperlink" Target="https://www.daloopa.com/src/798203" TargetMode="External"/><Relationship Id="rId8480" Type="http://schemas.openxmlformats.org/officeDocument/2006/relationships/hyperlink" Target="https://www.daloopa.com/src/46190514" TargetMode="External"/><Relationship Id="rId9531" Type="http://schemas.openxmlformats.org/officeDocument/2006/relationships/hyperlink" Target="https://www.daloopa.com/src/46190715" TargetMode="External"/><Relationship Id="rId11461" Type="http://schemas.openxmlformats.org/officeDocument/2006/relationships/hyperlink" Target="https://www.daloopa.com/src/2734170" TargetMode="External"/><Relationship Id="rId12512" Type="http://schemas.openxmlformats.org/officeDocument/2006/relationships/hyperlink" Target="https://marketplace.daloopa.com/text-fundamental?id=13317197&amp;value=-0.01&amp;" TargetMode="External"/><Relationship Id="rId18074" Type="http://schemas.openxmlformats.org/officeDocument/2006/relationships/hyperlink" Target="https://www.daloopa.com/src/110481633" TargetMode="External"/><Relationship Id="rId19125" Type="http://schemas.openxmlformats.org/officeDocument/2006/relationships/hyperlink" Target="https://www.daloopa.com/src/81131945" TargetMode="External"/><Relationship Id="rId1520" Type="http://schemas.openxmlformats.org/officeDocument/2006/relationships/hyperlink" Target="https://www.daloopa.com/src/805486" TargetMode="External"/><Relationship Id="rId8133" Type="http://schemas.openxmlformats.org/officeDocument/2006/relationships/hyperlink" Target="https://www.daloopa.com/src/769601" TargetMode="External"/><Relationship Id="rId10063" Type="http://schemas.openxmlformats.org/officeDocument/2006/relationships/hyperlink" Target="https://www.daloopa.com/src/769416" TargetMode="External"/><Relationship Id="rId11114" Type="http://schemas.openxmlformats.org/officeDocument/2006/relationships/hyperlink" Target="https://www.daloopa.com/src/19045383" TargetMode="External"/><Relationship Id="rId14684" Type="http://schemas.openxmlformats.org/officeDocument/2006/relationships/hyperlink" Target="https://www.daloopa.com/src/44092017" TargetMode="External"/><Relationship Id="rId15735" Type="http://schemas.openxmlformats.org/officeDocument/2006/relationships/hyperlink" Target="https://www.daloopa.com/src/56722383" TargetMode="External"/><Relationship Id="rId3692" Type="http://schemas.openxmlformats.org/officeDocument/2006/relationships/hyperlink" Target="https://www.daloopa.com/src/44802124" TargetMode="External"/><Relationship Id="rId4743" Type="http://schemas.openxmlformats.org/officeDocument/2006/relationships/hyperlink" Target="https://www.daloopa.com/src/815828" TargetMode="External"/><Relationship Id="rId13286" Type="http://schemas.openxmlformats.org/officeDocument/2006/relationships/hyperlink" Target="https://www.daloopa.com/src/18206136" TargetMode="External"/><Relationship Id="rId14337" Type="http://schemas.openxmlformats.org/officeDocument/2006/relationships/hyperlink" Target="https://www.daloopa.com/src/44094874" TargetMode="External"/><Relationship Id="rId2294" Type="http://schemas.openxmlformats.org/officeDocument/2006/relationships/hyperlink" Target="https://www.daloopa.com/src/44616528" TargetMode="External"/><Relationship Id="rId3345" Type="http://schemas.openxmlformats.org/officeDocument/2006/relationships/hyperlink" Target="https://www.daloopa.com/src/44615582" TargetMode="External"/><Relationship Id="rId18958" Type="http://schemas.openxmlformats.org/officeDocument/2006/relationships/hyperlink" Target="https://www.daloopa.com/src/81128273" TargetMode="External"/><Relationship Id="rId20155" Type="http://schemas.openxmlformats.org/officeDocument/2006/relationships/hyperlink" Target="https://www.daloopa.com/src/99978672" TargetMode="External"/><Relationship Id="rId266" Type="http://schemas.openxmlformats.org/officeDocument/2006/relationships/hyperlink" Target="https://www.daloopa.com/src/46163500" TargetMode="External"/><Relationship Id="rId6568" Type="http://schemas.openxmlformats.org/officeDocument/2006/relationships/hyperlink" Target="https://www.daloopa.com/src/757900" TargetMode="External"/><Relationship Id="rId7619" Type="http://schemas.openxmlformats.org/officeDocument/2006/relationships/hyperlink" Target="https://www.daloopa.com/src/757074" TargetMode="External"/><Relationship Id="rId7966" Type="http://schemas.openxmlformats.org/officeDocument/2006/relationships/hyperlink" Target="https://www.daloopa.com/document/23143637" TargetMode="External"/><Relationship Id="rId10947" Type="http://schemas.openxmlformats.org/officeDocument/2006/relationships/hyperlink" Target="https://www.daloopa.com/src/777867" TargetMode="External"/><Relationship Id="rId9041" Type="http://schemas.openxmlformats.org/officeDocument/2006/relationships/hyperlink" Target="https://www.daloopa.com/src/46190614" TargetMode="External"/><Relationship Id="rId13420" Type="http://schemas.openxmlformats.org/officeDocument/2006/relationships/hyperlink" Target="https://marketplace.daloopa.com/text-fundamental?id=44058882&amp;value=0.918&amp;id=44058812&amp;value=0.813&amp;id=44058775&amp;value=1.395&amp;id=44058914&amp;value=2.826&amp;id=44058724&amp;value=2.296&amp;id=44058678&amp;value=0.977&amp;id=44058612&amp;value=0.765&amp;id=44058981&amp;value=0.596&amp;id=44058588&amp;value=0.557&amp;id=44058552&amp;value=0.856&amp;id=44057980&amp;value=0.841&amp;id=44059060&amp;value=0.44&amp;id=44057851&amp;value=0.418&amp;id=44057840&amp;value=0.638&amp;id=44057810&amp;value=0.766&amp;id=44059151&amp;value=1.297&amp;id=44057799&amp;value=0.963&amp;id=44057765&amp;value=0.514&amp;id=44057752&amp;value=687.12&amp;id=44059218&amp;value=0.642&amp;id=44057697&amp;value=569.435&amp;id=44057695&amp;value=0.468&amp;id=44057671&amp;value=0.844&amp;id=44059324&amp;value=0.945&amp;id=44057643&amp;value=0.631&amp;id=44057615&amp;value=0.612&amp;id=44057598&amp;value=0.912&amp;id=44059346&amp;value=0.885&amp;id=44057401&amp;value=0.7&amp;id=44057390&amp;value=0.9&amp;id=44057368&amp;value=0.7&amp;id=44059432&amp;value=0.3&amp;id=44057245&amp;value=0.5&amp;id=44057222&amp;value=0.7&amp;id=44057044&amp;value=0.6&amp;id=44618533&amp;value=0.5&amp;id=51587406&amp;value=3.2&amp;id=62020214&amp;value=2.1&amp;" TargetMode="External"/><Relationship Id="rId16990" Type="http://schemas.openxmlformats.org/officeDocument/2006/relationships/hyperlink" Target="https://www.daloopa.com/src/65368679" TargetMode="External"/><Relationship Id="rId1030" Type="http://schemas.openxmlformats.org/officeDocument/2006/relationships/hyperlink" Target="https://www.daloopa.com/src/28076136" TargetMode="External"/><Relationship Id="rId12022" Type="http://schemas.openxmlformats.org/officeDocument/2006/relationships/hyperlink" Target="https://www.daloopa.com/src/8731149" TargetMode="External"/><Relationship Id="rId15592" Type="http://schemas.openxmlformats.org/officeDocument/2006/relationships/hyperlink" Target="https://www.daloopa.com/src/56722042" TargetMode="External"/><Relationship Id="rId16643" Type="http://schemas.openxmlformats.org/officeDocument/2006/relationships/hyperlink" Target="https://www.daloopa.com/src/56736702" TargetMode="External"/><Relationship Id="rId400" Type="http://schemas.openxmlformats.org/officeDocument/2006/relationships/hyperlink" Target="https://www.daloopa.com/src/56765772" TargetMode="External"/><Relationship Id="rId5651" Type="http://schemas.openxmlformats.org/officeDocument/2006/relationships/hyperlink" Target="https://www.daloopa.com/src/7450036" TargetMode="External"/><Relationship Id="rId6702" Type="http://schemas.openxmlformats.org/officeDocument/2006/relationships/hyperlink" Target="https://www.daloopa.com/src/797760" TargetMode="External"/><Relationship Id="rId14194" Type="http://schemas.openxmlformats.org/officeDocument/2006/relationships/hyperlink" Target="https://www.daloopa.com/src/44071557" TargetMode="External"/><Relationship Id="rId15245" Type="http://schemas.openxmlformats.org/officeDocument/2006/relationships/hyperlink" Target="https://www.daloopa.com/src/56735109" TargetMode="External"/><Relationship Id="rId19866" Type="http://schemas.openxmlformats.org/officeDocument/2006/relationships/hyperlink" Target="https://www.daloopa.com/src/92469343" TargetMode="External"/><Relationship Id="rId4253" Type="http://schemas.openxmlformats.org/officeDocument/2006/relationships/hyperlink" Target="https://www.daloopa.com/src/12606369" TargetMode="External"/><Relationship Id="rId5304" Type="http://schemas.openxmlformats.org/officeDocument/2006/relationships/hyperlink" Target="https://www.daloopa.com/src/8648873" TargetMode="External"/><Relationship Id="rId8874" Type="http://schemas.openxmlformats.org/officeDocument/2006/relationships/hyperlink" Target="https://www.daloopa.com/src/44813437" TargetMode="External"/><Relationship Id="rId9925" Type="http://schemas.openxmlformats.org/officeDocument/2006/relationships/hyperlink" Target="https://www.daloopa.com/src/44624967" TargetMode="External"/><Relationship Id="rId18468" Type="http://schemas.openxmlformats.org/officeDocument/2006/relationships/hyperlink" Target="https://www.daloopa.com/src/69114675" TargetMode="External"/><Relationship Id="rId19519" Type="http://schemas.openxmlformats.org/officeDocument/2006/relationships/hyperlink" Target="https://www.daloopa.com/src/86301761" TargetMode="External"/><Relationship Id="rId7476" Type="http://schemas.openxmlformats.org/officeDocument/2006/relationships/hyperlink" Target="https://www.daloopa.com/src/1501211" TargetMode="External"/><Relationship Id="rId8527" Type="http://schemas.openxmlformats.org/officeDocument/2006/relationships/hyperlink" Target="https://www.daloopa.com/src/62020266" TargetMode="External"/><Relationship Id="rId10457" Type="http://schemas.openxmlformats.org/officeDocument/2006/relationships/hyperlink" Target="https://www.daloopa.com/src/44998944" TargetMode="External"/><Relationship Id="rId11855" Type="http://schemas.openxmlformats.org/officeDocument/2006/relationships/hyperlink" Target="https://www.daloopa.com/src/8731351" TargetMode="External"/><Relationship Id="rId12906" Type="http://schemas.openxmlformats.org/officeDocument/2006/relationships/hyperlink" Target="https://www.daloopa.com/src/44105727" TargetMode="External"/><Relationship Id="rId1914" Type="http://schemas.openxmlformats.org/officeDocument/2006/relationships/hyperlink" Target="https://www.daloopa.com/src/44124273" TargetMode="External"/><Relationship Id="rId6078" Type="http://schemas.openxmlformats.org/officeDocument/2006/relationships/hyperlink" Target="https://www.daloopa.com/document/23143637" TargetMode="External"/><Relationship Id="rId7129" Type="http://schemas.openxmlformats.org/officeDocument/2006/relationships/hyperlink" Target="https://www.daloopa.com/src/798156" TargetMode="External"/><Relationship Id="rId11508" Type="http://schemas.openxmlformats.org/officeDocument/2006/relationships/hyperlink" Target="https://www.daloopa.com/src/1501345" TargetMode="External"/><Relationship Id="rId17551" Type="http://schemas.openxmlformats.org/officeDocument/2006/relationships/hyperlink" Target="https://www.daloopa.com/src/66396970" TargetMode="External"/><Relationship Id="rId18602" Type="http://schemas.openxmlformats.org/officeDocument/2006/relationships/hyperlink" Target="https://www.daloopa.com/src/76429695" TargetMode="External"/><Relationship Id="rId20896" Type="http://schemas.openxmlformats.org/officeDocument/2006/relationships/hyperlink" Target="https://www.daloopa.com/src/112172978" TargetMode="External"/><Relationship Id="rId2688" Type="http://schemas.openxmlformats.org/officeDocument/2006/relationships/hyperlink" Target="https://www.daloopa.com/document/12555016" TargetMode="External"/><Relationship Id="rId3739" Type="http://schemas.openxmlformats.org/officeDocument/2006/relationships/hyperlink" Target="https://www.daloopa.com/src/44801872" TargetMode="External"/><Relationship Id="rId5161" Type="http://schemas.openxmlformats.org/officeDocument/2006/relationships/hyperlink" Target="https://www.daloopa.com/src/8649037" TargetMode="External"/><Relationship Id="rId7610" Type="http://schemas.openxmlformats.org/officeDocument/2006/relationships/hyperlink" Target="https://www.daloopa.com/src/760227" TargetMode="External"/><Relationship Id="rId16153" Type="http://schemas.openxmlformats.org/officeDocument/2006/relationships/hyperlink" Target="https://www.daloopa.com/src/56723383" TargetMode="External"/><Relationship Id="rId17204" Type="http://schemas.openxmlformats.org/officeDocument/2006/relationships/hyperlink" Target="https://www.daloopa.com/src/65369460" TargetMode="External"/><Relationship Id="rId20549" Type="http://schemas.openxmlformats.org/officeDocument/2006/relationships/hyperlink" Target="https://www.daloopa.com/src/105788191" TargetMode="External"/><Relationship Id="rId6212" Type="http://schemas.openxmlformats.org/officeDocument/2006/relationships/hyperlink" Target="https://www.daloopa.com/src/35361502" TargetMode="External"/><Relationship Id="rId9782" Type="http://schemas.openxmlformats.org/officeDocument/2006/relationships/hyperlink" Target="https://www.daloopa.com/src/51587578" TargetMode="External"/><Relationship Id="rId12763" Type="http://schemas.openxmlformats.org/officeDocument/2006/relationships/hyperlink" Target="https://www.daloopa.com/src/19442608" TargetMode="External"/><Relationship Id="rId13814" Type="http://schemas.openxmlformats.org/officeDocument/2006/relationships/hyperlink" Target="https://www.daloopa.com/src/44064785" TargetMode="External"/><Relationship Id="rId19376" Type="http://schemas.openxmlformats.org/officeDocument/2006/relationships/hyperlink" Target="https://www.daloopa.com/src/84565976" TargetMode="External"/><Relationship Id="rId1771" Type="http://schemas.openxmlformats.org/officeDocument/2006/relationships/hyperlink" Target="https://www.daloopa.com/src/44125809" TargetMode="External"/><Relationship Id="rId2822" Type="http://schemas.openxmlformats.org/officeDocument/2006/relationships/hyperlink" Target="https://www.daloopa.com/src/44616694" TargetMode="External"/><Relationship Id="rId8384" Type="http://schemas.openxmlformats.org/officeDocument/2006/relationships/hyperlink" Target="https://www.daloopa.com/src/44811654" TargetMode="External"/><Relationship Id="rId9435" Type="http://schemas.openxmlformats.org/officeDocument/2006/relationships/hyperlink" Target="https://www.daloopa.com/src/46190687" TargetMode="External"/><Relationship Id="rId11365" Type="http://schemas.openxmlformats.org/officeDocument/2006/relationships/hyperlink" Target="https://www.daloopa.com/src/2734119" TargetMode="External"/><Relationship Id="rId12416" Type="http://schemas.openxmlformats.org/officeDocument/2006/relationships/hyperlink" Target="https://www.daloopa.com/src/8731960" TargetMode="External"/><Relationship Id="rId19029" Type="http://schemas.openxmlformats.org/officeDocument/2006/relationships/hyperlink" Target="https://www.daloopa.com/src/80587644" TargetMode="External"/><Relationship Id="rId1424" Type="http://schemas.openxmlformats.org/officeDocument/2006/relationships/hyperlink" Target="https://www.daloopa.com/src/19166205" TargetMode="External"/><Relationship Id="rId4994" Type="http://schemas.openxmlformats.org/officeDocument/2006/relationships/hyperlink" Target="https://www.daloopa.com/src/19445289" TargetMode="External"/><Relationship Id="rId8037" Type="http://schemas.openxmlformats.org/officeDocument/2006/relationships/hyperlink" Target="https://www.daloopa.com/src/761284" TargetMode="External"/><Relationship Id="rId11018" Type="http://schemas.openxmlformats.org/officeDocument/2006/relationships/hyperlink" Target="https://www.daloopa.com/src/28076068" TargetMode="External"/><Relationship Id="rId14588" Type="http://schemas.openxmlformats.org/officeDocument/2006/relationships/hyperlink" Target="https://www.daloopa.com/src/44095044" TargetMode="External"/><Relationship Id="rId15986" Type="http://schemas.openxmlformats.org/officeDocument/2006/relationships/hyperlink" Target="https://www.daloopa.com/src/56765472" TargetMode="External"/><Relationship Id="rId3596" Type="http://schemas.openxmlformats.org/officeDocument/2006/relationships/hyperlink" Target="https://www.daloopa.com/src/805675" TargetMode="External"/><Relationship Id="rId4647" Type="http://schemas.openxmlformats.org/officeDocument/2006/relationships/hyperlink" Target="https://www.daloopa.com/src/6028884" TargetMode="External"/><Relationship Id="rId15639" Type="http://schemas.openxmlformats.org/officeDocument/2006/relationships/hyperlink" Target="https://www.daloopa.com/src/56722101" TargetMode="External"/><Relationship Id="rId17061" Type="http://schemas.openxmlformats.org/officeDocument/2006/relationships/hyperlink" Target="https://www.daloopa.com/src/65369431" TargetMode="External"/><Relationship Id="rId18112" Type="http://schemas.openxmlformats.org/officeDocument/2006/relationships/hyperlink" Target="https://www.daloopa.com/src/110482544" TargetMode="External"/><Relationship Id="rId19510" Type="http://schemas.openxmlformats.org/officeDocument/2006/relationships/hyperlink" Target="https://www.daloopa.com/src/86301684" TargetMode="External"/><Relationship Id="rId2198" Type="http://schemas.openxmlformats.org/officeDocument/2006/relationships/hyperlink" Target="https://www.daloopa.com/src/38173549" TargetMode="External"/><Relationship Id="rId3249" Type="http://schemas.openxmlformats.org/officeDocument/2006/relationships/hyperlink" Target="https://www.daloopa.com/src/44615567" TargetMode="External"/><Relationship Id="rId7120" Type="http://schemas.openxmlformats.org/officeDocument/2006/relationships/hyperlink" Target="https://www.daloopa.com/src/798222" TargetMode="External"/><Relationship Id="rId20059" Type="http://schemas.openxmlformats.org/officeDocument/2006/relationships/hyperlink" Target="https://www.daloopa.com/src/99100857" TargetMode="External"/><Relationship Id="rId9292" Type="http://schemas.openxmlformats.org/officeDocument/2006/relationships/hyperlink" Target="https://www.daloopa.com/src/46190660" TargetMode="External"/><Relationship Id="rId10101" Type="http://schemas.openxmlformats.org/officeDocument/2006/relationships/hyperlink" Target="https://www.daloopa.com/src/44999208" TargetMode="External"/><Relationship Id="rId13671" Type="http://schemas.openxmlformats.org/officeDocument/2006/relationships/hyperlink" Target="https://www.daloopa.com/src/44058585" TargetMode="External"/><Relationship Id="rId14722" Type="http://schemas.openxmlformats.org/officeDocument/2006/relationships/hyperlink" Target="https://www.daloopa.com/src/44091149" TargetMode="External"/><Relationship Id="rId3730" Type="http://schemas.openxmlformats.org/officeDocument/2006/relationships/hyperlink" Target="https://www.daloopa.com/src/19045437" TargetMode="External"/><Relationship Id="rId12273" Type="http://schemas.openxmlformats.org/officeDocument/2006/relationships/hyperlink" Target="https://www.daloopa.com/src/8731776" TargetMode="External"/><Relationship Id="rId13324" Type="http://schemas.openxmlformats.org/officeDocument/2006/relationships/hyperlink" Target="https://www.daloopa.com/src/44120624" TargetMode="External"/><Relationship Id="rId16894" Type="http://schemas.openxmlformats.org/officeDocument/2006/relationships/hyperlink" Target="https://www.daloopa.com/src/65368843" TargetMode="External"/><Relationship Id="rId17945" Type="http://schemas.openxmlformats.org/officeDocument/2006/relationships/hyperlink" Target="https://www.daloopa.com/src/84567105" TargetMode="External"/><Relationship Id="rId20540" Type="http://schemas.openxmlformats.org/officeDocument/2006/relationships/hyperlink" Target="https://www.daloopa.com/src/105788153" TargetMode="External"/><Relationship Id="rId651" Type="http://schemas.openxmlformats.org/officeDocument/2006/relationships/hyperlink" Target="https://www.daloopa.com/src/780013" TargetMode="External"/><Relationship Id="rId1281" Type="http://schemas.openxmlformats.org/officeDocument/2006/relationships/hyperlink" Target="https://www.daloopa.com/src/46406125" TargetMode="External"/><Relationship Id="rId2332" Type="http://schemas.openxmlformats.org/officeDocument/2006/relationships/hyperlink" Target="https://www.daloopa.com/src/44624984" TargetMode="External"/><Relationship Id="rId6953" Type="http://schemas.openxmlformats.org/officeDocument/2006/relationships/hyperlink" Target="https://www.daloopa.com/src/798514" TargetMode="External"/><Relationship Id="rId15496" Type="http://schemas.openxmlformats.org/officeDocument/2006/relationships/hyperlink" Target="https://www.daloopa.com/src/56735821" TargetMode="External"/><Relationship Id="rId16547" Type="http://schemas.openxmlformats.org/officeDocument/2006/relationships/hyperlink" Target="https://www.daloopa.com/src/56736505" TargetMode="External"/><Relationship Id="rId304" Type="http://schemas.openxmlformats.org/officeDocument/2006/relationships/hyperlink" Target="https://www.daloopa.com/src/2750931" TargetMode="External"/><Relationship Id="rId5555" Type="http://schemas.openxmlformats.org/officeDocument/2006/relationships/hyperlink" Target="https://www.daloopa.com/src/777086" TargetMode="External"/><Relationship Id="rId6606" Type="http://schemas.openxmlformats.org/officeDocument/2006/relationships/hyperlink" Target="https://www.daloopa.com/src/769490" TargetMode="External"/><Relationship Id="rId14098" Type="http://schemas.openxmlformats.org/officeDocument/2006/relationships/hyperlink" Target="https://www.daloopa.com/src/44072033" TargetMode="External"/><Relationship Id="rId15149" Type="http://schemas.openxmlformats.org/officeDocument/2006/relationships/hyperlink" Target="https://www.daloopa.com/src/56734934" TargetMode="External"/><Relationship Id="rId19020" Type="http://schemas.openxmlformats.org/officeDocument/2006/relationships/hyperlink" Target="https://www.daloopa.com/src/81127820" TargetMode="External"/><Relationship Id="rId4157" Type="http://schemas.openxmlformats.org/officeDocument/2006/relationships/hyperlink" Target="https://www.daloopa.com/src/806080" TargetMode="External"/><Relationship Id="rId5208" Type="http://schemas.openxmlformats.org/officeDocument/2006/relationships/hyperlink" Target="https://marketplace.daloopa.com/text-fundamental?id=13316903&amp;value=4.6&amp;id=19440869&amp;value=4.1&amp;id=28828611&amp;value=3&amp;id=35961619&amp;value=4&amp;id=44617621&amp;value=3.7&amp;id=51587350&amp;value=2.8&amp;id=57345727&amp;value=1.2&amp;id=62020163&amp;value=0.9&amp;" TargetMode="External"/><Relationship Id="rId8778" Type="http://schemas.openxmlformats.org/officeDocument/2006/relationships/hyperlink" Target="https://marketplace.daloopa.com/text-fundamental?id=44808565&amp;value=-78.966&amp;id=44808887&amp;value=32.483999999999995&amp;id=44809185&amp;value=-19.510000000000005&amp;id=44812771&amp;value=107.82000000000001&amp;id=46190570&amp;value=41.828&amp;id=44809235&amp;value=-60.14&amp;id=44809408&amp;value=72.211&amp;id=44809592&amp;value=-25.82&amp;id=44812882&amp;value=51.293&amp;id=46190571&amp;value=37.544&amp;id=44810041&amp;value=-125.281&amp;id=44810073&amp;value=89.683&amp;id=44810286&amp;value=9.017&amp;id=44812949&amp;value=20.637&amp;id=46190572&amp;value=-5.944&amp;id=44810484&amp;value=-81.111&amp;id=44810609&amp;value=66.62100000000001&amp;id=44810718&amp;value=8.95&amp;id=44813022&amp;value=70.518&amp;id=46190573&amp;value=64.978&amp;id=44810843&amp;value=-92.105&amp;id=44811045&amp;value=104.833&amp;id=44811147&amp;value=68.896&amp;id=44813187&amp;value=72.501&amp;id=46190574&amp;value=154.125&amp;id=44811346&amp;value=-65.47&amp;id=44811514&amp;value=118.09700000000001&amp;id=44811649&amp;value=-48.528000000000006&amp;id=44813367&amp;value=39.738&amp;id=46190575&amp;value=43.837&amp;id=44811821&amp;value=-19.503&amp;id=44811879&amp;value=136.497&amp;id=44812093&amp;value=-63.92&amp;id=44813435&amp;value=118.63100000000001&amp;id=46190576&amp;value=171.705&amp;id=44812390&amp;value=-98&amp;id=44812442&amp;value=40&amp;id=44812524&amp;value=43&amp;id=44813518&amp;value=101&amp;id=46190577&amp;value=86&amp;id=44812592&amp;value=-200&amp;id=44812627&amp;value=287&amp;id=44812723&amp;value=-134&amp;id=44813649&amp;value=209&amp;id=46190578&amp;value=162&amp;id=51587559&amp;value=-389&amp;id=57346354&amp;value=202&amp;id=62020274&amp;value=-50&amp;" TargetMode="External"/><Relationship Id="rId9829" Type="http://schemas.openxmlformats.org/officeDocument/2006/relationships/hyperlink" Target="https://www.daloopa.com/src/44812621" TargetMode="External"/><Relationship Id="rId11759" Type="http://schemas.openxmlformats.org/officeDocument/2006/relationships/hyperlink" Target="https://www.daloopa.com/src/8583181" TargetMode="External"/><Relationship Id="rId15630" Type="http://schemas.openxmlformats.org/officeDocument/2006/relationships/hyperlink" Target="https://www.daloopa.com/src/56735844" TargetMode="External"/><Relationship Id="rId1818" Type="http://schemas.openxmlformats.org/officeDocument/2006/relationships/hyperlink" Target="https://www.daloopa.com/src/44125652" TargetMode="External"/><Relationship Id="rId3240" Type="http://schemas.openxmlformats.org/officeDocument/2006/relationships/hyperlink" Target="https://www.daloopa.com/src/805294" TargetMode="External"/><Relationship Id="rId13181" Type="http://schemas.openxmlformats.org/officeDocument/2006/relationships/hyperlink" Target="https://www.daloopa.com/src/18211028" TargetMode="External"/><Relationship Id="rId14232" Type="http://schemas.openxmlformats.org/officeDocument/2006/relationships/hyperlink" Target="https://www.daloopa.com/src/44095687" TargetMode="External"/><Relationship Id="rId18853" Type="http://schemas.openxmlformats.org/officeDocument/2006/relationships/hyperlink" Target="https://www.daloopa.com/src/75779599" TargetMode="External"/><Relationship Id="rId19904" Type="http://schemas.openxmlformats.org/officeDocument/2006/relationships/hyperlink" Target="https://www.daloopa.com/src/91531470" TargetMode="External"/><Relationship Id="rId161" Type="http://schemas.openxmlformats.org/officeDocument/2006/relationships/hyperlink" Target="https://www.daloopa.com/src/1000444" TargetMode="External"/><Relationship Id="rId7861" Type="http://schemas.openxmlformats.org/officeDocument/2006/relationships/hyperlink" Target="https://www.daloopa.com/src/6028693" TargetMode="External"/><Relationship Id="rId8912" Type="http://schemas.openxmlformats.org/officeDocument/2006/relationships/hyperlink" Target="https://www.daloopa.com/src/44813020" TargetMode="External"/><Relationship Id="rId10842" Type="http://schemas.openxmlformats.org/officeDocument/2006/relationships/hyperlink" Target="https://www.daloopa.com/src/758676" TargetMode="External"/><Relationship Id="rId17455" Type="http://schemas.openxmlformats.org/officeDocument/2006/relationships/hyperlink" Target="https://www.daloopa.com/src/69114257" TargetMode="External"/><Relationship Id="rId18506" Type="http://schemas.openxmlformats.org/officeDocument/2006/relationships/hyperlink" Target="https://www.daloopa.com/src/69114600" TargetMode="External"/><Relationship Id="rId20050" Type="http://schemas.openxmlformats.org/officeDocument/2006/relationships/hyperlink" Target="https://www.daloopa.com/src/99100846" TargetMode="External"/><Relationship Id="rId6463" Type="http://schemas.openxmlformats.org/officeDocument/2006/relationships/hyperlink" Target="https://www.daloopa.com/src/28076015" TargetMode="External"/><Relationship Id="rId7514" Type="http://schemas.openxmlformats.org/officeDocument/2006/relationships/hyperlink" Target="https://www.daloopa.com/src/758126" TargetMode="External"/><Relationship Id="rId16057" Type="http://schemas.openxmlformats.org/officeDocument/2006/relationships/hyperlink" Target="https://www.daloopa.com/src/56722681" TargetMode="External"/><Relationship Id="rId17108" Type="http://schemas.openxmlformats.org/officeDocument/2006/relationships/hyperlink" Target="https://www.daloopa.com/src/65368552" TargetMode="External"/><Relationship Id="rId5065" Type="http://schemas.openxmlformats.org/officeDocument/2006/relationships/hyperlink" Target="https://www.daloopa.com/src/18186452" TargetMode="External"/><Relationship Id="rId6116" Type="http://schemas.openxmlformats.org/officeDocument/2006/relationships/hyperlink" Target="https://www.daloopa.com/src/56765415" TargetMode="External"/><Relationship Id="rId9686" Type="http://schemas.openxmlformats.org/officeDocument/2006/relationships/hyperlink" Target="https://www.daloopa.com/src/46190733" TargetMode="External"/><Relationship Id="rId12667" Type="http://schemas.openxmlformats.org/officeDocument/2006/relationships/hyperlink" Target="https://www.daloopa.com/src/8732240" TargetMode="External"/><Relationship Id="rId1675" Type="http://schemas.openxmlformats.org/officeDocument/2006/relationships/hyperlink" Target="https://www.daloopa.com/src/805448" TargetMode="External"/><Relationship Id="rId2726" Type="http://schemas.openxmlformats.org/officeDocument/2006/relationships/hyperlink" Target="https://www.daloopa.com/src/35961562" TargetMode="External"/><Relationship Id="rId8288" Type="http://schemas.openxmlformats.org/officeDocument/2006/relationships/hyperlink" Target="https://www.daloopa.com/src/44812087" TargetMode="External"/><Relationship Id="rId9339" Type="http://schemas.openxmlformats.org/officeDocument/2006/relationships/hyperlink" Target="https://www.daloopa.com/document/23181367" TargetMode="External"/><Relationship Id="rId11269" Type="http://schemas.openxmlformats.org/officeDocument/2006/relationships/hyperlink" Target="https://www.daloopa.com/src/13310289" TargetMode="External"/><Relationship Id="rId13718" Type="http://schemas.openxmlformats.org/officeDocument/2006/relationships/hyperlink" Target="https://www.daloopa.com/src/44067640" TargetMode="External"/><Relationship Id="rId15140" Type="http://schemas.openxmlformats.org/officeDocument/2006/relationships/hyperlink" Target="https://www.daloopa.com/src/56720376" TargetMode="External"/><Relationship Id="rId20934" Type="http://schemas.openxmlformats.org/officeDocument/2006/relationships/hyperlink" Target="https://www.daloopa.com/src/110482295" TargetMode="External"/><Relationship Id="rId1328" Type="http://schemas.openxmlformats.org/officeDocument/2006/relationships/hyperlink" Target="https://www.daloopa.com/src/997158" TargetMode="External"/><Relationship Id="rId19761" Type="http://schemas.openxmlformats.org/officeDocument/2006/relationships/hyperlink" Target="https://www.daloopa.com/src/91527890" TargetMode="External"/><Relationship Id="rId4898" Type="http://schemas.openxmlformats.org/officeDocument/2006/relationships/hyperlink" Target="https://www.daloopa.com/src/18187196" TargetMode="External"/><Relationship Id="rId5949" Type="http://schemas.openxmlformats.org/officeDocument/2006/relationships/hyperlink" Target="https://www.daloopa.com/src/51587403" TargetMode="External"/><Relationship Id="rId7371" Type="http://schemas.openxmlformats.org/officeDocument/2006/relationships/hyperlink" Target="https://www.daloopa.com/src/44615798" TargetMode="External"/><Relationship Id="rId9820" Type="http://schemas.openxmlformats.org/officeDocument/2006/relationships/hyperlink" Target="https://www.daloopa.com/src/44811776" TargetMode="External"/><Relationship Id="rId11750" Type="http://schemas.openxmlformats.org/officeDocument/2006/relationships/hyperlink" Target="https://www.daloopa.com/src/8583353" TargetMode="External"/><Relationship Id="rId12801" Type="http://schemas.openxmlformats.org/officeDocument/2006/relationships/hyperlink" Target="https://www.daloopa.com/src/18194041" TargetMode="External"/><Relationship Id="rId18363" Type="http://schemas.openxmlformats.org/officeDocument/2006/relationships/hyperlink" Target="https://www.daloopa.com/src/70536560" TargetMode="External"/><Relationship Id="rId19414" Type="http://schemas.openxmlformats.org/officeDocument/2006/relationships/hyperlink" Target="https://www.daloopa.com/src/84566015" TargetMode="External"/><Relationship Id="rId34" Type="http://schemas.openxmlformats.org/officeDocument/2006/relationships/hyperlink" Target="https://www.daloopa.com/document/21244312" TargetMode="External"/><Relationship Id="rId7024" Type="http://schemas.openxmlformats.org/officeDocument/2006/relationships/hyperlink" Target="https://www.daloopa.com/src/798516" TargetMode="External"/><Relationship Id="rId8422" Type="http://schemas.openxmlformats.org/officeDocument/2006/relationships/hyperlink" Target="https://www.daloopa.com/src/44813510" TargetMode="External"/><Relationship Id="rId10352" Type="http://schemas.openxmlformats.org/officeDocument/2006/relationships/hyperlink" Target="https://www.daloopa.com/src/760336" TargetMode="External"/><Relationship Id="rId11403" Type="http://schemas.openxmlformats.org/officeDocument/2006/relationships/hyperlink" Target="https://www.daloopa.com/document/8465102" TargetMode="External"/><Relationship Id="rId14973" Type="http://schemas.openxmlformats.org/officeDocument/2006/relationships/hyperlink" Target="https://www.daloopa.com/src/44092436" TargetMode="External"/><Relationship Id="rId18016" Type="http://schemas.openxmlformats.org/officeDocument/2006/relationships/hyperlink" Target="https://www.daloopa.com/src/112172687" TargetMode="External"/><Relationship Id="rId3981" Type="http://schemas.openxmlformats.org/officeDocument/2006/relationships/hyperlink" Target="https://www.daloopa.com/src/12606370" TargetMode="External"/><Relationship Id="rId10005" Type="http://schemas.openxmlformats.org/officeDocument/2006/relationships/hyperlink" Target="https://www.daloopa.com/src/44615302" TargetMode="External"/><Relationship Id="rId13575" Type="http://schemas.openxmlformats.org/officeDocument/2006/relationships/hyperlink" Target="https://www.daloopa.com/src/44059431" TargetMode="External"/><Relationship Id="rId14626" Type="http://schemas.openxmlformats.org/officeDocument/2006/relationships/hyperlink" Target="https://www.daloopa.com/document/8465102" TargetMode="External"/><Relationship Id="rId20791" Type="http://schemas.openxmlformats.org/officeDocument/2006/relationships/hyperlink" Target="https://www.daloopa.com/src/110481437" TargetMode="External"/><Relationship Id="rId2583" Type="http://schemas.openxmlformats.org/officeDocument/2006/relationships/hyperlink" Target="https://www.daloopa.com/src/44615522" TargetMode="External"/><Relationship Id="rId3634" Type="http://schemas.openxmlformats.org/officeDocument/2006/relationships/hyperlink" Target="https://www.daloopa.com/src/61315104" TargetMode="External"/><Relationship Id="rId9196" Type="http://schemas.openxmlformats.org/officeDocument/2006/relationships/hyperlink" Target="https://www.daloopa.com/src/44809553" TargetMode="External"/><Relationship Id="rId12177" Type="http://schemas.openxmlformats.org/officeDocument/2006/relationships/hyperlink" Target="https://www.daloopa.com/src/8731836" TargetMode="External"/><Relationship Id="rId13228" Type="http://schemas.openxmlformats.org/officeDocument/2006/relationships/hyperlink" Target="https://www.daloopa.com/src/18210321" TargetMode="External"/><Relationship Id="rId16798" Type="http://schemas.openxmlformats.org/officeDocument/2006/relationships/hyperlink" Target="https://www.daloopa.com/src/56723107" TargetMode="External"/><Relationship Id="rId20444" Type="http://schemas.openxmlformats.org/officeDocument/2006/relationships/hyperlink" Target="https://www.daloopa.com/src/105190916" TargetMode="External"/><Relationship Id="rId555" Type="http://schemas.openxmlformats.org/officeDocument/2006/relationships/hyperlink" Target="https://www.daloopa.com/src/1000992" TargetMode="External"/><Relationship Id="rId1185" Type="http://schemas.openxmlformats.org/officeDocument/2006/relationships/hyperlink" Target="https://www.daloopa.com/src/782466" TargetMode="External"/><Relationship Id="rId2236" Type="http://schemas.openxmlformats.org/officeDocument/2006/relationships/hyperlink" Target="https://www.daloopa.com/src/38173155" TargetMode="External"/><Relationship Id="rId6857" Type="http://schemas.openxmlformats.org/officeDocument/2006/relationships/hyperlink" Target="https://www.daloopa.com/src/797746" TargetMode="External"/><Relationship Id="rId7908" Type="http://schemas.openxmlformats.org/officeDocument/2006/relationships/hyperlink" Target="https://www.daloopa.com/src/44615906" TargetMode="External"/><Relationship Id="rId17849" Type="http://schemas.openxmlformats.org/officeDocument/2006/relationships/hyperlink" Target="https://www.daloopa.com/src/86307677" TargetMode="External"/><Relationship Id="rId19271" Type="http://schemas.openxmlformats.org/officeDocument/2006/relationships/hyperlink" Target="https://www.daloopa.com/src/84566025" TargetMode="External"/><Relationship Id="rId208" Type="http://schemas.openxmlformats.org/officeDocument/2006/relationships/hyperlink" Target="https://www.daloopa.com/src/56765741" TargetMode="External"/><Relationship Id="rId5459" Type="http://schemas.openxmlformats.org/officeDocument/2006/relationships/hyperlink" Target="https://www.daloopa.com/document/8465102" TargetMode="External"/><Relationship Id="rId9330" Type="http://schemas.openxmlformats.org/officeDocument/2006/relationships/hyperlink" Target="https://www.daloopa.com/src/46190664" TargetMode="External"/><Relationship Id="rId11260" Type="http://schemas.openxmlformats.org/officeDocument/2006/relationships/hyperlink" Target="https://marketplace.daloopa.com/text-fundamental?id=978740&amp;value=82.904&amp;id=978762&amp;value=82.385&amp;id=978778&amp;value=89.434&amp;id=978787&amp;value=94.243&amp;id=978797&amp;value=115.273&amp;id=978841&amp;value=121.206&amp;id=2734281&amp;value=143.739&amp;id=13310289&amp;value=159&amp;id=44617255&amp;value=150&amp;" TargetMode="External"/><Relationship Id="rId12311" Type="http://schemas.openxmlformats.org/officeDocument/2006/relationships/hyperlink" Target="https://www.daloopa.com/src/8731724" TargetMode="External"/><Relationship Id="rId15881" Type="http://schemas.openxmlformats.org/officeDocument/2006/relationships/hyperlink" Target="https://www.daloopa.com/src/56722111" TargetMode="External"/><Relationship Id="rId16932" Type="http://schemas.openxmlformats.org/officeDocument/2006/relationships/hyperlink" Target="https://www.daloopa.com/src/65368592" TargetMode="External"/><Relationship Id="rId5940" Type="http://schemas.openxmlformats.org/officeDocument/2006/relationships/hyperlink" Target="https://www.daloopa.com/src/62020208" TargetMode="External"/><Relationship Id="rId14483" Type="http://schemas.openxmlformats.org/officeDocument/2006/relationships/hyperlink" Target="https://www.daloopa.com/src/44092500" TargetMode="External"/><Relationship Id="rId15534" Type="http://schemas.openxmlformats.org/officeDocument/2006/relationships/hyperlink" Target="https://www.daloopa.com/src/56735747" TargetMode="External"/><Relationship Id="rId2093" Type="http://schemas.openxmlformats.org/officeDocument/2006/relationships/hyperlink" Target="https://www.daloopa.com/src/38173547" TargetMode="External"/><Relationship Id="rId3491" Type="http://schemas.openxmlformats.org/officeDocument/2006/relationships/hyperlink" Target="https://marketplace.daloopa.com/text-fundamental?id=18205639&amp;value=1129.18&amp;id=18205462&amp;value=1179.864&amp;id=18204622&amp;value=1336.448&amp;id=18203624&amp;value=1619.153&amp;id=18203300&amp;value=1985.105&amp;id=18202999&amp;value=2550.062&amp;id=18201547&amp;value=2975.243&amp;id=18199483&amp;value=3400&amp;id=44617819&amp;value=4252&amp;" TargetMode="External"/><Relationship Id="rId4542" Type="http://schemas.openxmlformats.org/officeDocument/2006/relationships/hyperlink" Target="https://www.daloopa.com/src/805840" TargetMode="External"/><Relationship Id="rId13085" Type="http://schemas.openxmlformats.org/officeDocument/2006/relationships/hyperlink" Target="https://www.daloopa.com/src/18203346" TargetMode="External"/><Relationship Id="rId14136" Type="http://schemas.openxmlformats.org/officeDocument/2006/relationships/hyperlink" Target="https://marketplace.daloopa.com/text-fundamental?id=44072060&amp;value=1.042&amp;id=44072032&amp;value=0.825&amp;id=44072019&amp;value=22.325&amp;id=44071959&amp;value=0.029&amp;id=44071870&amp;value=0.083&amp;id=44071778&amp;value=0.258&amp;id=44071661&amp;value=0.31&amp;" TargetMode="External"/><Relationship Id="rId18757" Type="http://schemas.openxmlformats.org/officeDocument/2006/relationships/hyperlink" Target="https://www.daloopa.com/src/75779754" TargetMode="External"/><Relationship Id="rId19808" Type="http://schemas.openxmlformats.org/officeDocument/2006/relationships/hyperlink" Target="https://www.daloopa.com/src/91528447" TargetMode="External"/><Relationship Id="rId3144" Type="http://schemas.openxmlformats.org/officeDocument/2006/relationships/hyperlink" Target="https://www.daloopa.com/src/46342447" TargetMode="External"/><Relationship Id="rId7765" Type="http://schemas.openxmlformats.org/officeDocument/2006/relationships/hyperlink" Target="https://www.daloopa.com/src/56765439" TargetMode="External"/><Relationship Id="rId8816" Type="http://schemas.openxmlformats.org/officeDocument/2006/relationships/hyperlink" Target="https://www.daloopa.com/src/51587559" TargetMode="External"/><Relationship Id="rId10746" Type="http://schemas.openxmlformats.org/officeDocument/2006/relationships/hyperlink" Target="https://www.daloopa.com/src/3606423" TargetMode="External"/><Relationship Id="rId17359" Type="http://schemas.openxmlformats.org/officeDocument/2006/relationships/hyperlink" Target="https://www.daloopa.com/src/66399210" TargetMode="External"/><Relationship Id="rId6367" Type="http://schemas.openxmlformats.org/officeDocument/2006/relationships/hyperlink" Target="https://www.daloopa.com/src/797541" TargetMode="External"/><Relationship Id="rId7418" Type="http://schemas.openxmlformats.org/officeDocument/2006/relationships/hyperlink" Target="https://www.daloopa.com/src/44615805" TargetMode="External"/><Relationship Id="rId13969" Type="http://schemas.openxmlformats.org/officeDocument/2006/relationships/hyperlink" Target="https://www.daloopa.com/src/44066796" TargetMode="External"/><Relationship Id="rId17840" Type="http://schemas.openxmlformats.org/officeDocument/2006/relationships/hyperlink" Target="https://www.daloopa.com/src/84566330" TargetMode="External"/><Relationship Id="rId1579" Type="http://schemas.openxmlformats.org/officeDocument/2006/relationships/hyperlink" Target="https://www.daloopa.com/src/805429" TargetMode="External"/><Relationship Id="rId2977" Type="http://schemas.openxmlformats.org/officeDocument/2006/relationships/hyperlink" Target="https://www.daloopa.com/src/44615552" TargetMode="External"/><Relationship Id="rId5450" Type="http://schemas.openxmlformats.org/officeDocument/2006/relationships/hyperlink" Target="https://www.daloopa.com/src/44616067" TargetMode="External"/><Relationship Id="rId15044" Type="http://schemas.openxmlformats.org/officeDocument/2006/relationships/hyperlink" Target="https://www.daloopa.com/src/44092479" TargetMode="External"/><Relationship Id="rId15391" Type="http://schemas.openxmlformats.org/officeDocument/2006/relationships/hyperlink" Target="https://www.daloopa.com/src/56735126" TargetMode="External"/><Relationship Id="rId16442" Type="http://schemas.openxmlformats.org/officeDocument/2006/relationships/hyperlink" Target="https://www.daloopa.com/src/56736731" TargetMode="External"/><Relationship Id="rId20838" Type="http://schemas.openxmlformats.org/officeDocument/2006/relationships/hyperlink" Target="https://www.daloopa.com/src/112172864" TargetMode="External"/><Relationship Id="rId949" Type="http://schemas.openxmlformats.org/officeDocument/2006/relationships/hyperlink" Target="https://www.daloopa.com/src/980407" TargetMode="External"/><Relationship Id="rId4052" Type="http://schemas.openxmlformats.org/officeDocument/2006/relationships/hyperlink" Target="https://www.daloopa.com/src/806152" TargetMode="External"/><Relationship Id="rId5103" Type="http://schemas.openxmlformats.org/officeDocument/2006/relationships/hyperlink" Target="https://www.daloopa.com/src/18184888" TargetMode="External"/><Relationship Id="rId6501" Type="http://schemas.openxmlformats.org/officeDocument/2006/relationships/hyperlink" Target="https://www.daloopa.com/src/9091370" TargetMode="External"/><Relationship Id="rId19665" Type="http://schemas.openxmlformats.org/officeDocument/2006/relationships/hyperlink" Target="https://www.daloopa.com/src/92469269" TargetMode="External"/><Relationship Id="rId8673" Type="http://schemas.openxmlformats.org/officeDocument/2006/relationships/hyperlink" Target="https://www.daloopa.com/src/46190547" TargetMode="External"/><Relationship Id="rId9724" Type="http://schemas.openxmlformats.org/officeDocument/2006/relationships/hyperlink" Target="https://www.daloopa.com/src/44812264" TargetMode="External"/><Relationship Id="rId11654" Type="http://schemas.openxmlformats.org/officeDocument/2006/relationships/hyperlink" Target="https://www.daloopa.com/src/2734201" TargetMode="External"/><Relationship Id="rId12705" Type="http://schemas.openxmlformats.org/officeDocument/2006/relationships/hyperlink" Target="https://www.daloopa.com/src/8732184" TargetMode="External"/><Relationship Id="rId18267" Type="http://schemas.openxmlformats.org/officeDocument/2006/relationships/hyperlink" Target="https://www.daloopa.com/src/110482450" TargetMode="External"/><Relationship Id="rId19318" Type="http://schemas.openxmlformats.org/officeDocument/2006/relationships/hyperlink" Target="https://www.daloopa.com/src/86312162" TargetMode="External"/><Relationship Id="rId1713" Type="http://schemas.openxmlformats.org/officeDocument/2006/relationships/hyperlink" Target="https://www.daloopa.com/src/44126155" TargetMode="External"/><Relationship Id="rId7275" Type="http://schemas.openxmlformats.org/officeDocument/2006/relationships/hyperlink" Target="https://www.daloopa.com/src/44615784" TargetMode="External"/><Relationship Id="rId8326" Type="http://schemas.openxmlformats.org/officeDocument/2006/relationships/hyperlink" Target="https://www.daloopa.com/src/44810714" TargetMode="External"/><Relationship Id="rId10256" Type="http://schemas.openxmlformats.org/officeDocument/2006/relationships/hyperlink" Target="https://www.daloopa.com/src/758156" TargetMode="External"/><Relationship Id="rId11307" Type="http://schemas.openxmlformats.org/officeDocument/2006/relationships/hyperlink" Target="https://www.daloopa.com/src/44617254" TargetMode="External"/><Relationship Id="rId14877" Type="http://schemas.openxmlformats.org/officeDocument/2006/relationships/hyperlink" Target="https://www.daloopa.com/src/57345880" TargetMode="External"/><Relationship Id="rId3885" Type="http://schemas.openxmlformats.org/officeDocument/2006/relationships/hyperlink" Target="https://www.daloopa.com/src/805813" TargetMode="External"/><Relationship Id="rId4936" Type="http://schemas.openxmlformats.org/officeDocument/2006/relationships/hyperlink" Target="https://www.daloopa.com/src/18180509" TargetMode="External"/><Relationship Id="rId13479" Type="http://schemas.openxmlformats.org/officeDocument/2006/relationships/hyperlink" Target="https://www.daloopa.com/src/44057812" TargetMode="External"/><Relationship Id="rId15928" Type="http://schemas.openxmlformats.org/officeDocument/2006/relationships/hyperlink" Target="https://www.daloopa.com/src/56745637" TargetMode="External"/><Relationship Id="rId17350" Type="http://schemas.openxmlformats.org/officeDocument/2006/relationships/hyperlink" Target="https://www.daloopa.com/src/66399206" TargetMode="External"/><Relationship Id="rId18401" Type="http://schemas.openxmlformats.org/officeDocument/2006/relationships/hyperlink" Target="https://www.daloopa.com/src/70535384" TargetMode="External"/><Relationship Id="rId20695" Type="http://schemas.openxmlformats.org/officeDocument/2006/relationships/hyperlink" Target="https://www.daloopa.com/src/112173326" TargetMode="External"/><Relationship Id="rId2487" Type="http://schemas.openxmlformats.org/officeDocument/2006/relationships/hyperlink" Target="https://www.daloopa.com/src/779043" TargetMode="External"/><Relationship Id="rId3538" Type="http://schemas.openxmlformats.org/officeDocument/2006/relationships/hyperlink" Target="https://www.daloopa.com/src/18203623" TargetMode="External"/><Relationship Id="rId17003" Type="http://schemas.openxmlformats.org/officeDocument/2006/relationships/hyperlink" Target="https://www.daloopa.com/src/65368655" TargetMode="External"/><Relationship Id="rId20348" Type="http://schemas.openxmlformats.org/officeDocument/2006/relationships/hyperlink" Target="https://www.daloopa.com/src/105788119" TargetMode="External"/><Relationship Id="rId459" Type="http://schemas.openxmlformats.org/officeDocument/2006/relationships/hyperlink" Target="https://www.daloopa.com/src/61315151" TargetMode="External"/><Relationship Id="rId1089" Type="http://schemas.openxmlformats.org/officeDocument/2006/relationships/hyperlink" Target="https://www.daloopa.com/src/781029" TargetMode="External"/><Relationship Id="rId6011" Type="http://schemas.openxmlformats.org/officeDocument/2006/relationships/hyperlink" Target="https://www.daloopa.com/src/758078" TargetMode="External"/><Relationship Id="rId9581" Type="http://schemas.openxmlformats.org/officeDocument/2006/relationships/hyperlink" Target="https://www.daloopa.com/src/44812979" TargetMode="External"/><Relationship Id="rId13960" Type="http://schemas.openxmlformats.org/officeDocument/2006/relationships/hyperlink" Target="https://www.daloopa.com/src/44064214" TargetMode="External"/><Relationship Id="rId19175" Type="http://schemas.openxmlformats.org/officeDocument/2006/relationships/hyperlink" Target="https://www.daloopa.com/src/81130154" TargetMode="External"/><Relationship Id="rId8183" Type="http://schemas.openxmlformats.org/officeDocument/2006/relationships/hyperlink" Target="https://www.daloopa.com/src/769602" TargetMode="External"/><Relationship Id="rId9234" Type="http://schemas.openxmlformats.org/officeDocument/2006/relationships/hyperlink" Target="https://www.daloopa.com/src/46190649" TargetMode="External"/><Relationship Id="rId12562" Type="http://schemas.openxmlformats.org/officeDocument/2006/relationships/hyperlink" Target="https://www.daloopa.com/src/8732279" TargetMode="External"/><Relationship Id="rId13613" Type="http://schemas.openxmlformats.org/officeDocument/2006/relationships/hyperlink" Target="https://www.daloopa.com/src/44057409" TargetMode="External"/><Relationship Id="rId940" Type="http://schemas.openxmlformats.org/officeDocument/2006/relationships/hyperlink" Target="https://www.daloopa.com/src/44619884" TargetMode="External"/><Relationship Id="rId1570" Type="http://schemas.openxmlformats.org/officeDocument/2006/relationships/hyperlink" Target="https://www.daloopa.com/src/805485" TargetMode="External"/><Relationship Id="rId2621" Type="http://schemas.openxmlformats.org/officeDocument/2006/relationships/hyperlink" Target="https://www.daloopa.com/document/23285" TargetMode="External"/><Relationship Id="rId11164" Type="http://schemas.openxmlformats.org/officeDocument/2006/relationships/hyperlink" Target="https://marketplace.daloopa.com/text-fundamental?id=50787776&amp;value=0.08&amp;" TargetMode="External"/><Relationship Id="rId12215" Type="http://schemas.openxmlformats.org/officeDocument/2006/relationships/hyperlink" Target="https://www.daloopa.com/src/8731695" TargetMode="External"/><Relationship Id="rId15785" Type="http://schemas.openxmlformats.org/officeDocument/2006/relationships/hyperlink" Target="https://www.daloopa.com/src/56722385" TargetMode="External"/><Relationship Id="rId16836" Type="http://schemas.openxmlformats.org/officeDocument/2006/relationships/hyperlink" Target="https://www.daloopa.com/document/23143762" TargetMode="External"/><Relationship Id="rId1223" Type="http://schemas.openxmlformats.org/officeDocument/2006/relationships/hyperlink" Target="https://www.daloopa.com/src/13310800" TargetMode="External"/><Relationship Id="rId4793" Type="http://schemas.openxmlformats.org/officeDocument/2006/relationships/hyperlink" Target="https://www.daloopa.com/src/799667" TargetMode="External"/><Relationship Id="rId5844" Type="http://schemas.openxmlformats.org/officeDocument/2006/relationships/hyperlink" Target="https://www.daloopa.com/src/44616136" TargetMode="External"/><Relationship Id="rId14387" Type="http://schemas.openxmlformats.org/officeDocument/2006/relationships/hyperlink" Target="https://www.daloopa.com/src/44092235" TargetMode="External"/><Relationship Id="rId15438" Type="http://schemas.openxmlformats.org/officeDocument/2006/relationships/hyperlink" Target="https://www.daloopa.com/src/56722189" TargetMode="External"/><Relationship Id="rId3395" Type="http://schemas.openxmlformats.org/officeDocument/2006/relationships/hyperlink" Target="https://www.daloopa.com/src/979772" TargetMode="External"/><Relationship Id="rId4446" Type="http://schemas.openxmlformats.org/officeDocument/2006/relationships/hyperlink" Target="https://www.daloopa.com/src/805822" TargetMode="External"/><Relationship Id="rId3048" Type="http://schemas.openxmlformats.org/officeDocument/2006/relationships/hyperlink" Target="https://www.daloopa.com/src/47277255" TargetMode="External"/><Relationship Id="rId7669" Type="http://schemas.openxmlformats.org/officeDocument/2006/relationships/hyperlink" Target="https://www.daloopa.com/src/757075" TargetMode="External"/><Relationship Id="rId10997" Type="http://schemas.openxmlformats.org/officeDocument/2006/relationships/hyperlink" Target="https://www.daloopa.com/document/510667" TargetMode="External"/><Relationship Id="rId9091" Type="http://schemas.openxmlformats.org/officeDocument/2006/relationships/hyperlink" Target="https://www.daloopa.com/src/46190623" TargetMode="External"/><Relationship Id="rId12072" Type="http://schemas.openxmlformats.org/officeDocument/2006/relationships/hyperlink" Target="https://www.daloopa.com/src/10681268" TargetMode="External"/><Relationship Id="rId13123" Type="http://schemas.openxmlformats.org/officeDocument/2006/relationships/hyperlink" Target="https://www.daloopa.com/src/44117348" TargetMode="External"/><Relationship Id="rId13470" Type="http://schemas.openxmlformats.org/officeDocument/2006/relationships/hyperlink" Target="https://www.daloopa.com/src/44058680" TargetMode="External"/><Relationship Id="rId14521" Type="http://schemas.openxmlformats.org/officeDocument/2006/relationships/hyperlink" Target="https://www.daloopa.com/src/44092857" TargetMode="External"/><Relationship Id="rId450" Type="http://schemas.openxmlformats.org/officeDocument/2006/relationships/hyperlink" Target="https://www.daloopa.com/src/6028894" TargetMode="External"/><Relationship Id="rId1080" Type="http://schemas.openxmlformats.org/officeDocument/2006/relationships/hyperlink" Target="https://www.daloopa.com/src/781151" TargetMode="External"/><Relationship Id="rId2131" Type="http://schemas.openxmlformats.org/officeDocument/2006/relationships/hyperlink" Target="https://www.daloopa.com/src/779622" TargetMode="External"/><Relationship Id="rId16693" Type="http://schemas.openxmlformats.org/officeDocument/2006/relationships/hyperlink" Target="https://www.daloopa.com/src/56736549" TargetMode="External"/><Relationship Id="rId17744" Type="http://schemas.openxmlformats.org/officeDocument/2006/relationships/hyperlink" Target="https://www.daloopa.com/src/84565917" TargetMode="External"/><Relationship Id="rId103" Type="http://schemas.openxmlformats.org/officeDocument/2006/relationships/hyperlink" Target="https://www.daloopa.com/document/10224017" TargetMode="External"/><Relationship Id="rId6752" Type="http://schemas.openxmlformats.org/officeDocument/2006/relationships/hyperlink" Target="https://www.daloopa.com/src/6028667" TargetMode="External"/><Relationship Id="rId7803" Type="http://schemas.openxmlformats.org/officeDocument/2006/relationships/hyperlink" Target="https://www.daloopa.com/src/756680" TargetMode="External"/><Relationship Id="rId15295" Type="http://schemas.openxmlformats.org/officeDocument/2006/relationships/hyperlink" Target="https://www.daloopa.com/src/56735111" TargetMode="External"/><Relationship Id="rId16346" Type="http://schemas.openxmlformats.org/officeDocument/2006/relationships/hyperlink" Target="https://www.daloopa.com/src/56736535" TargetMode="External"/><Relationship Id="rId5354" Type="http://schemas.openxmlformats.org/officeDocument/2006/relationships/hyperlink" Target="https://www.daloopa.com/src/51587349" TargetMode="External"/><Relationship Id="rId6405" Type="http://schemas.openxmlformats.org/officeDocument/2006/relationships/hyperlink" Target="https://www.daloopa.com/src/797677" TargetMode="External"/><Relationship Id="rId9975" Type="http://schemas.openxmlformats.org/officeDocument/2006/relationships/hyperlink" Target="https://www.daloopa.com/src/44624968" TargetMode="External"/><Relationship Id="rId12956" Type="http://schemas.openxmlformats.org/officeDocument/2006/relationships/hyperlink" Target="https://www.daloopa.com/document/23181367" TargetMode="External"/><Relationship Id="rId19569" Type="http://schemas.openxmlformats.org/officeDocument/2006/relationships/hyperlink" Target="https://www.daloopa.com/src/84567048" TargetMode="External"/><Relationship Id="rId1964" Type="http://schemas.openxmlformats.org/officeDocument/2006/relationships/hyperlink" Target="https://www.daloopa.com/src/62020252" TargetMode="External"/><Relationship Id="rId5007" Type="http://schemas.openxmlformats.org/officeDocument/2006/relationships/hyperlink" Target="https://marketplace.daloopa.com/text-fundamental?id=18180601&amp;value=-0.02&amp;" TargetMode="External"/><Relationship Id="rId8577" Type="http://schemas.openxmlformats.org/officeDocument/2006/relationships/hyperlink" Target="https://www.daloopa.com/src/46190542" TargetMode="External"/><Relationship Id="rId9628" Type="http://schemas.openxmlformats.org/officeDocument/2006/relationships/hyperlink" Target="https://www.daloopa.com/src/44812605" TargetMode="External"/><Relationship Id="rId11558" Type="http://schemas.openxmlformats.org/officeDocument/2006/relationships/hyperlink" Target="https://marketplace.daloopa.com/text-fundamental?id=805087&amp;value=674241&amp;id=805078&amp;value=632593&amp;id=1501377&amp;value=792763&amp;id=44616151&amp;value=745908&amp;id=2734228&amp;value=2845505&amp;" TargetMode="External"/><Relationship Id="rId12609" Type="http://schemas.openxmlformats.org/officeDocument/2006/relationships/hyperlink" Target="https://www.daloopa.com/src/8732217" TargetMode="External"/><Relationship Id="rId1617" Type="http://schemas.openxmlformats.org/officeDocument/2006/relationships/hyperlink" Target="https://www.daloopa.com/src/805475" TargetMode="External"/><Relationship Id="rId7179" Type="http://schemas.openxmlformats.org/officeDocument/2006/relationships/hyperlink" Target="https://www.daloopa.com/src/28076101" TargetMode="External"/><Relationship Id="rId14031" Type="http://schemas.openxmlformats.org/officeDocument/2006/relationships/hyperlink" Target="https://www.daloopa.com/src/44067798" TargetMode="External"/><Relationship Id="rId3789" Type="http://schemas.openxmlformats.org/officeDocument/2006/relationships/hyperlink" Target="https://www.daloopa.com/src/44801873" TargetMode="External"/><Relationship Id="rId7660" Type="http://schemas.openxmlformats.org/officeDocument/2006/relationships/hyperlink" Target="https://www.daloopa.com/src/760228" TargetMode="External"/><Relationship Id="rId17254" Type="http://schemas.openxmlformats.org/officeDocument/2006/relationships/hyperlink" Target="https://www.daloopa.com/src/66404670" TargetMode="External"/><Relationship Id="rId18652" Type="http://schemas.openxmlformats.org/officeDocument/2006/relationships/hyperlink" Target="https://www.daloopa.com/src/76434935" TargetMode="External"/><Relationship Id="rId19703" Type="http://schemas.openxmlformats.org/officeDocument/2006/relationships/hyperlink" Target="https://www.daloopa.com/src/91528088" TargetMode="External"/><Relationship Id="rId20599" Type="http://schemas.openxmlformats.org/officeDocument/2006/relationships/hyperlink" Target="https://www.daloopa.com/src/105191126" TargetMode="External"/><Relationship Id="rId6262" Type="http://schemas.openxmlformats.org/officeDocument/2006/relationships/hyperlink" Target="https://www.daloopa.com/src/9091752" TargetMode="External"/><Relationship Id="rId7313" Type="http://schemas.openxmlformats.org/officeDocument/2006/relationships/hyperlink" Target="https://www.daloopa.com/src/41990429" TargetMode="External"/><Relationship Id="rId8711" Type="http://schemas.openxmlformats.org/officeDocument/2006/relationships/hyperlink" Target="https://www.daloopa.com/src/44813514" TargetMode="External"/><Relationship Id="rId10641" Type="http://schemas.openxmlformats.org/officeDocument/2006/relationships/hyperlink" Target="https://www.daloopa.com/src/760762" TargetMode="External"/><Relationship Id="rId18305" Type="http://schemas.openxmlformats.org/officeDocument/2006/relationships/hyperlink" Target="https://www.daloopa.com/src/110482581" TargetMode="External"/><Relationship Id="rId13864" Type="http://schemas.openxmlformats.org/officeDocument/2006/relationships/hyperlink" Target="https://marketplace.daloopa.com/text-fundamental?id=44067262&amp;value=16.724&amp;id=44067222&amp;value=18.343&amp;id=44067193&amp;value=18.199&amp;id=44067328&amp;value=18.225&amp;id=44066792&amp;value=28.301&amp;id=44066751&amp;value=19.381&amp;id=44066720&amp;value=17.241&amp;id=44067433&amp;value=24.658&amp;id=44066692&amp;value=22.157&amp;id=44066638&amp;value=20.847&amp;id=44066622&amp;value=19.825&amp;id=44067524&amp;value=27.996&amp;id=44066597&amp;value=29.405&amp;id=44066473&amp;value=34.377&amp;id=44066437&amp;value=37.461&amp;id=44067647&amp;value=43.113&amp;id=44066426&amp;value=41.106&amp;id=44066199&amp;value=39.348&amp;id=44066141&amp;value=43.079&amp;id=44067697&amp;value=49.55&amp;id=44066111&amp;value=48.236&amp;id=44066032&amp;value=46.35&amp;id=44065742&amp;value=50.149&amp;id=44067751&amp;value=57.525&amp;id=44064895&amp;value=57.173&amp;id=44064787&amp;value=63.106&amp;id=44064549&amp;value=71.479&amp;id=44067791&amp;value=82.988&amp;id=44064518&amp;value=74&amp;id=44064440&amp;value=74&amp;id=44064424&amp;value=83&amp;id=44067865&amp;value=95&amp;id=44064396&amp;value=100&amp;id=44064343&amp;value=100&amp;id=44064219&amp;value=102&amp;id=44618672&amp;value=119&amp;id=51587414&amp;value=111&amp;id=57345835&amp;value=106&amp;id=62020220&amp;value=104&amp;" TargetMode="External"/><Relationship Id="rId14915" Type="http://schemas.openxmlformats.org/officeDocument/2006/relationships/hyperlink" Target="https://www.daloopa.com/src/44091179" TargetMode="External"/><Relationship Id="rId2872" Type="http://schemas.openxmlformats.org/officeDocument/2006/relationships/hyperlink" Target="https://www.daloopa.com/src/1501256" TargetMode="External"/><Relationship Id="rId3923" Type="http://schemas.openxmlformats.org/officeDocument/2006/relationships/hyperlink" Target="https://www.daloopa.com/src/805806" TargetMode="External"/><Relationship Id="rId8087" Type="http://schemas.openxmlformats.org/officeDocument/2006/relationships/hyperlink" Target="https://www.daloopa.com/src/761288" TargetMode="External"/><Relationship Id="rId9485" Type="http://schemas.openxmlformats.org/officeDocument/2006/relationships/hyperlink" Target="https://www.daloopa.com/src/46190696" TargetMode="External"/><Relationship Id="rId12466" Type="http://schemas.openxmlformats.org/officeDocument/2006/relationships/hyperlink" Target="https://www.daloopa.com/src/19442534" TargetMode="External"/><Relationship Id="rId13517" Type="http://schemas.openxmlformats.org/officeDocument/2006/relationships/hyperlink" Target="https://www.daloopa.com/src/44057837" TargetMode="External"/><Relationship Id="rId19079" Type="http://schemas.openxmlformats.org/officeDocument/2006/relationships/hyperlink" Target="https://www.daloopa.com/src/81128167" TargetMode="External"/><Relationship Id="rId20733" Type="http://schemas.openxmlformats.org/officeDocument/2006/relationships/hyperlink" Target="https://www.daloopa.com/src/110481545" TargetMode="External"/><Relationship Id="rId844" Type="http://schemas.openxmlformats.org/officeDocument/2006/relationships/hyperlink" Target="https://marketplace.daloopa.com/text-fundamental?id=793437&amp;value=0.06&amp;" TargetMode="External"/><Relationship Id="rId1474" Type="http://schemas.openxmlformats.org/officeDocument/2006/relationships/hyperlink" Target="https://www.daloopa.com/src/18248420" TargetMode="External"/><Relationship Id="rId2525" Type="http://schemas.openxmlformats.org/officeDocument/2006/relationships/hyperlink" Target="https://www.daloopa.com/src/775298" TargetMode="External"/><Relationship Id="rId9138" Type="http://schemas.openxmlformats.org/officeDocument/2006/relationships/hyperlink" Target="https://www.daloopa.com/src/46190629" TargetMode="External"/><Relationship Id="rId11068" Type="http://schemas.openxmlformats.org/officeDocument/2006/relationships/hyperlink" Target="https://www.daloopa.com/src/12601961" TargetMode="External"/><Relationship Id="rId12119" Type="http://schemas.openxmlformats.org/officeDocument/2006/relationships/hyperlink" Target="https://www.daloopa.com/src/8731786" TargetMode="External"/><Relationship Id="rId15689" Type="http://schemas.openxmlformats.org/officeDocument/2006/relationships/hyperlink" Target="https://www.daloopa.com/src/56722103" TargetMode="External"/><Relationship Id="rId19560" Type="http://schemas.openxmlformats.org/officeDocument/2006/relationships/hyperlink" Target="https://www.daloopa.com/src/84567038" TargetMode="External"/><Relationship Id="rId1127" Type="http://schemas.openxmlformats.org/officeDocument/2006/relationships/hyperlink" Target="https://www.daloopa.com/src/782268" TargetMode="External"/><Relationship Id="rId4697" Type="http://schemas.openxmlformats.org/officeDocument/2006/relationships/hyperlink" Target="https://www.daloopa.com/src/6028806" TargetMode="External"/><Relationship Id="rId5748" Type="http://schemas.openxmlformats.org/officeDocument/2006/relationships/hyperlink" Target="https://www.daloopa.com/src/44616118" TargetMode="External"/><Relationship Id="rId18162" Type="http://schemas.openxmlformats.org/officeDocument/2006/relationships/hyperlink" Target="https://www.daloopa.com/src/110481039" TargetMode="External"/><Relationship Id="rId19213" Type="http://schemas.openxmlformats.org/officeDocument/2006/relationships/hyperlink" Target="https://www.daloopa.com/src/80588015" TargetMode="External"/><Relationship Id="rId3299" Type="http://schemas.openxmlformats.org/officeDocument/2006/relationships/hyperlink" Target="https://www.daloopa.com/src/44615575" TargetMode="External"/><Relationship Id="rId7170" Type="http://schemas.openxmlformats.org/officeDocument/2006/relationships/hyperlink" Target="https://www.daloopa.com/src/798157" TargetMode="External"/><Relationship Id="rId8221" Type="http://schemas.openxmlformats.org/officeDocument/2006/relationships/hyperlink" Target="https://www.daloopa.com/src/770474" TargetMode="External"/><Relationship Id="rId10151" Type="http://schemas.openxmlformats.org/officeDocument/2006/relationships/hyperlink" Target="https://www.daloopa.com/src/757627" TargetMode="External"/><Relationship Id="rId11202" Type="http://schemas.openxmlformats.org/officeDocument/2006/relationships/hyperlink" Target="https://www.daloopa.com/src/50787784" TargetMode="External"/><Relationship Id="rId12600" Type="http://schemas.openxmlformats.org/officeDocument/2006/relationships/hyperlink" Target="https://www.daloopa.com/document/23181367" TargetMode="External"/><Relationship Id="rId14772" Type="http://schemas.openxmlformats.org/officeDocument/2006/relationships/hyperlink" Target="https://www.daloopa.com/src/44093037" TargetMode="External"/><Relationship Id="rId15823" Type="http://schemas.openxmlformats.org/officeDocument/2006/relationships/hyperlink" Target="https://www.daloopa.com/src/56722187" TargetMode="External"/><Relationship Id="rId2382" Type="http://schemas.openxmlformats.org/officeDocument/2006/relationships/hyperlink" Target="https://www.daloopa.com/src/44624985" TargetMode="External"/><Relationship Id="rId3780" Type="http://schemas.openxmlformats.org/officeDocument/2006/relationships/hyperlink" Target="https://www.daloopa.com/src/19045441" TargetMode="External"/><Relationship Id="rId4831" Type="http://schemas.openxmlformats.org/officeDocument/2006/relationships/hyperlink" Target="https://www.daloopa.com/src/799694" TargetMode="External"/><Relationship Id="rId13374" Type="http://schemas.openxmlformats.org/officeDocument/2006/relationships/hyperlink" Target="https://www.daloopa.com/src/44121841" TargetMode="External"/><Relationship Id="rId14425" Type="http://schemas.openxmlformats.org/officeDocument/2006/relationships/hyperlink" Target="https://www.daloopa.com/src/44091341" TargetMode="External"/><Relationship Id="rId17995" Type="http://schemas.openxmlformats.org/officeDocument/2006/relationships/hyperlink" Target="https://www.daloopa.com/src/84567318" TargetMode="External"/><Relationship Id="rId20590" Type="http://schemas.openxmlformats.org/officeDocument/2006/relationships/hyperlink" Target="https://www.daloopa.com/src/105191116" TargetMode="External"/><Relationship Id="rId354" Type="http://schemas.openxmlformats.org/officeDocument/2006/relationships/hyperlink" Target="https://www.daloopa.com/src/41990803" TargetMode="External"/><Relationship Id="rId2035" Type="http://schemas.openxmlformats.org/officeDocument/2006/relationships/hyperlink" Target="https://www.daloopa.com/src/44115108" TargetMode="External"/><Relationship Id="rId3433" Type="http://schemas.openxmlformats.org/officeDocument/2006/relationships/hyperlink" Target="https://www.daloopa.com/src/979776" TargetMode="External"/><Relationship Id="rId13027" Type="http://schemas.openxmlformats.org/officeDocument/2006/relationships/hyperlink" Target="https://marketplace.daloopa.com/text-fundamental?id=18211719&amp;value=1513.973&amp;id=18211542&amp;value=1514.315&amp;id=18210634&amp;value=1907.231&amp;" TargetMode="External"/><Relationship Id="rId16597" Type="http://schemas.openxmlformats.org/officeDocument/2006/relationships/hyperlink" Target="https://www.daloopa.com/src/56736507" TargetMode="External"/><Relationship Id="rId17648" Type="http://schemas.openxmlformats.org/officeDocument/2006/relationships/hyperlink" Target="https://www.daloopa.com/src/77415370" TargetMode="External"/><Relationship Id="rId20243" Type="http://schemas.openxmlformats.org/officeDocument/2006/relationships/hyperlink" Target="https://www.daloopa.com/src/99100970" TargetMode="External"/><Relationship Id="rId6656" Type="http://schemas.openxmlformats.org/officeDocument/2006/relationships/hyperlink" Target="https://www.daloopa.com/src/757902" TargetMode="External"/><Relationship Id="rId7707" Type="http://schemas.openxmlformats.org/officeDocument/2006/relationships/hyperlink" Target="https://www.daloopa.com/src/760993" TargetMode="External"/><Relationship Id="rId15199" Type="http://schemas.openxmlformats.org/officeDocument/2006/relationships/hyperlink" Target="https://www.daloopa.com/src/56734936" TargetMode="External"/><Relationship Id="rId19070" Type="http://schemas.openxmlformats.org/officeDocument/2006/relationships/hyperlink" Target="https://www.daloopa.com/src/80587700" TargetMode="External"/><Relationship Id="rId5258" Type="http://schemas.openxmlformats.org/officeDocument/2006/relationships/hyperlink" Target="https://www.daloopa.com/src/8648977" TargetMode="External"/><Relationship Id="rId6309" Type="http://schemas.openxmlformats.org/officeDocument/2006/relationships/hyperlink" Target="https://www.daloopa.com/src/50787075" TargetMode="External"/><Relationship Id="rId9879" Type="http://schemas.openxmlformats.org/officeDocument/2006/relationships/hyperlink" Target="https://www.daloopa.com/src/785896" TargetMode="External"/><Relationship Id="rId12110" Type="http://schemas.openxmlformats.org/officeDocument/2006/relationships/hyperlink" Target="https://www.daloopa.com/src/8731846" TargetMode="External"/><Relationship Id="rId1868" Type="http://schemas.openxmlformats.org/officeDocument/2006/relationships/hyperlink" Target="https://www.daloopa.com/src/44125636" TargetMode="External"/><Relationship Id="rId14282" Type="http://schemas.openxmlformats.org/officeDocument/2006/relationships/hyperlink" Target="https://www.daloopa.com/src/44091340" TargetMode="External"/><Relationship Id="rId15333" Type="http://schemas.openxmlformats.org/officeDocument/2006/relationships/hyperlink" Target="https://www.daloopa.com/src/56735086" TargetMode="External"/><Relationship Id="rId15680" Type="http://schemas.openxmlformats.org/officeDocument/2006/relationships/hyperlink" Target="https://www.daloopa.com/src/56735846" TargetMode="External"/><Relationship Id="rId16731" Type="http://schemas.openxmlformats.org/officeDocument/2006/relationships/hyperlink" Target="https://www.daloopa.com/src/56736589" TargetMode="External"/><Relationship Id="rId2919" Type="http://schemas.openxmlformats.org/officeDocument/2006/relationships/hyperlink" Target="https://www.daloopa.com/src/44615542" TargetMode="External"/><Relationship Id="rId3290" Type="http://schemas.openxmlformats.org/officeDocument/2006/relationships/hyperlink" Target="https://www.daloopa.com/src/805295" TargetMode="External"/><Relationship Id="rId4341" Type="http://schemas.openxmlformats.org/officeDocument/2006/relationships/hyperlink" Target="https://www.daloopa.com/src/805907" TargetMode="External"/><Relationship Id="rId19954" Type="http://schemas.openxmlformats.org/officeDocument/2006/relationships/hyperlink" Target="https://www.daloopa.com/src/91527942" TargetMode="External"/><Relationship Id="rId8962" Type="http://schemas.openxmlformats.org/officeDocument/2006/relationships/hyperlink" Target="https://www.daloopa.com/src/44813018" TargetMode="External"/><Relationship Id="rId10892" Type="http://schemas.openxmlformats.org/officeDocument/2006/relationships/hyperlink" Target="https://www.daloopa.com/src/774594" TargetMode="External"/><Relationship Id="rId11943" Type="http://schemas.openxmlformats.org/officeDocument/2006/relationships/hyperlink" Target="https://www.daloopa.com/src/8731193" TargetMode="External"/><Relationship Id="rId18556" Type="http://schemas.openxmlformats.org/officeDocument/2006/relationships/hyperlink" Target="https://www.daloopa.com/src/75779724" TargetMode="External"/><Relationship Id="rId19607" Type="http://schemas.openxmlformats.org/officeDocument/2006/relationships/hyperlink" Target="https://www.daloopa.com/src/86312192" TargetMode="External"/><Relationship Id="rId6166" Type="http://schemas.openxmlformats.org/officeDocument/2006/relationships/hyperlink" Target="https://www.daloopa.com/src/6028652" TargetMode="External"/><Relationship Id="rId7564" Type="http://schemas.openxmlformats.org/officeDocument/2006/relationships/hyperlink" Target="https://www.daloopa.com/src/758127" TargetMode="External"/><Relationship Id="rId8615" Type="http://schemas.openxmlformats.org/officeDocument/2006/relationships/hyperlink" Target="https://www.daloopa.com/src/44813643" TargetMode="External"/><Relationship Id="rId10545" Type="http://schemas.openxmlformats.org/officeDocument/2006/relationships/hyperlink" Target="https://www.daloopa.com/src/758468" TargetMode="External"/><Relationship Id="rId17158" Type="http://schemas.openxmlformats.org/officeDocument/2006/relationships/hyperlink" Target="https://www.daloopa.com/src/65368731" TargetMode="External"/><Relationship Id="rId18209" Type="http://schemas.openxmlformats.org/officeDocument/2006/relationships/hyperlink" Target="https://www.daloopa.com/src/112172935" TargetMode="External"/><Relationship Id="rId7217" Type="http://schemas.openxmlformats.org/officeDocument/2006/relationships/hyperlink" Target="https://www.daloopa.com/src/9091799" TargetMode="External"/><Relationship Id="rId13768" Type="http://schemas.openxmlformats.org/officeDocument/2006/relationships/hyperlink" Target="https://www.daloopa.com/src/44064212" TargetMode="External"/><Relationship Id="rId14819" Type="http://schemas.openxmlformats.org/officeDocument/2006/relationships/hyperlink" Target="https://www.daloopa.com/src/44092480" TargetMode="External"/><Relationship Id="rId20984" Type="http://schemas.openxmlformats.org/officeDocument/2006/relationships/hyperlink" Target="https://www.daloopa.com/src/110482411" TargetMode="External"/><Relationship Id="rId2776" Type="http://schemas.openxmlformats.org/officeDocument/2006/relationships/hyperlink" Target="https://www.daloopa.com/src/771738" TargetMode="External"/><Relationship Id="rId3827" Type="http://schemas.openxmlformats.org/officeDocument/2006/relationships/hyperlink" Target="https://www.daloopa.com/src/6028862" TargetMode="External"/><Relationship Id="rId9389" Type="http://schemas.openxmlformats.org/officeDocument/2006/relationships/hyperlink" Target="https://www.daloopa.com/document/23181367" TargetMode="External"/><Relationship Id="rId15190" Type="http://schemas.openxmlformats.org/officeDocument/2006/relationships/hyperlink" Target="https://www.daloopa.com/src/56720378" TargetMode="External"/><Relationship Id="rId16241" Type="http://schemas.openxmlformats.org/officeDocument/2006/relationships/hyperlink" Target="https://marketplace.daloopa.com/text-fundamental?id=56736723&amp;value=-17&amp;id=56736686&amp;value=-17&amp;id=56736648&amp;value=-24&amp;id=56736609&amp;value=-33&amp;id=56736570&amp;value=-91&amp;id=56736531&amp;value=-47&amp;id=56736493&amp;value=-43&amp;id=56736454&amp;value=-43&amp;id=56736415&amp;value=-43&amp;id=56736376&amp;value=-175&amp;id=56723461&amp;value=-42&amp;id=56723425&amp;value=-40&amp;id=56723387&amp;value=-41&amp;id=56723085&amp;value=-39&amp;id=56722913&amp;value=-162&amp;id=56722841&amp;value=-45&amp;id=56722745&amp;value=-44&amp;id=56722689&amp;value=-43&amp;id=56722624&amp;value=-40&amp;id=56722564&amp;value=-172&amp;id=56722497&amp;value=-42&amp;id=56765482&amp;value=-42&amp;id=61315616&amp;value=-43&amp;" TargetMode="External"/><Relationship Id="rId20637" Type="http://schemas.openxmlformats.org/officeDocument/2006/relationships/hyperlink" Target="https://www.daloopa.com/src/105788101" TargetMode="External"/><Relationship Id="rId748" Type="http://schemas.openxmlformats.org/officeDocument/2006/relationships/hyperlink" Target="https://www.daloopa.com/src/780136" TargetMode="External"/><Relationship Id="rId1378" Type="http://schemas.openxmlformats.org/officeDocument/2006/relationships/hyperlink" Target="https://www.daloopa.com/src/50787187" TargetMode="External"/><Relationship Id="rId2429" Type="http://schemas.openxmlformats.org/officeDocument/2006/relationships/hyperlink" Target="https://www.daloopa.com/src/778755" TargetMode="External"/><Relationship Id="rId5999" Type="http://schemas.openxmlformats.org/officeDocument/2006/relationships/hyperlink" Target="https://www.daloopa.com/src/769932" TargetMode="External"/><Relationship Id="rId6300" Type="http://schemas.openxmlformats.org/officeDocument/2006/relationships/hyperlink" Target="https://www.daloopa.com/src/2750527" TargetMode="External"/><Relationship Id="rId9870" Type="http://schemas.openxmlformats.org/officeDocument/2006/relationships/hyperlink" Target="https://www.daloopa.com/src/44812618" TargetMode="External"/><Relationship Id="rId19464" Type="http://schemas.openxmlformats.org/officeDocument/2006/relationships/hyperlink" Target="https://www.daloopa.com/src/84566323" TargetMode="External"/><Relationship Id="rId84" Type="http://schemas.openxmlformats.org/officeDocument/2006/relationships/hyperlink" Target="https://www.daloopa.com/document/10224065" TargetMode="External"/><Relationship Id="rId8472" Type="http://schemas.openxmlformats.org/officeDocument/2006/relationships/hyperlink" Target="https://www.daloopa.com/src/62020273" TargetMode="External"/><Relationship Id="rId9523" Type="http://schemas.openxmlformats.org/officeDocument/2006/relationships/hyperlink" Target="https://www.daloopa.com/src/57346372" TargetMode="External"/><Relationship Id="rId12851" Type="http://schemas.openxmlformats.org/officeDocument/2006/relationships/hyperlink" Target="https://www.daloopa.com/src/18182556" TargetMode="External"/><Relationship Id="rId13902" Type="http://schemas.openxmlformats.org/officeDocument/2006/relationships/hyperlink" Target="https://www.daloopa.com/src/51587414" TargetMode="External"/><Relationship Id="rId18066" Type="http://schemas.openxmlformats.org/officeDocument/2006/relationships/hyperlink" Target="https://www.daloopa.com/src/110481569" TargetMode="External"/><Relationship Id="rId19117" Type="http://schemas.openxmlformats.org/officeDocument/2006/relationships/hyperlink" Target="https://www.daloopa.com/src/80587791" TargetMode="External"/><Relationship Id="rId2910" Type="http://schemas.openxmlformats.org/officeDocument/2006/relationships/hyperlink" Target="https://www.daloopa.com/src/775723" TargetMode="External"/><Relationship Id="rId7074" Type="http://schemas.openxmlformats.org/officeDocument/2006/relationships/hyperlink" Target="https://www.daloopa.com/src/798311" TargetMode="External"/><Relationship Id="rId8125" Type="http://schemas.openxmlformats.org/officeDocument/2006/relationships/hyperlink" Target="https://www.daloopa.com/src/44615948" TargetMode="External"/><Relationship Id="rId11453" Type="http://schemas.openxmlformats.org/officeDocument/2006/relationships/hyperlink" Target="https://marketplace.daloopa.com/text-fundamental?id=804983&amp;value=-471372&amp;id=804991&amp;value=-501742&amp;id=1501370&amp;value=-542395&amp;id=2734172&amp;value=-548272&amp;" TargetMode="External"/><Relationship Id="rId12504" Type="http://schemas.openxmlformats.org/officeDocument/2006/relationships/hyperlink" Target="https://www.daloopa.com/src/57345755" TargetMode="External"/><Relationship Id="rId1512" Type="http://schemas.openxmlformats.org/officeDocument/2006/relationships/hyperlink" Target="https://www.daloopa.com/src/805453" TargetMode="External"/><Relationship Id="rId10055" Type="http://schemas.openxmlformats.org/officeDocument/2006/relationships/hyperlink" Target="https://www.daloopa.com/src/45000035" TargetMode="External"/><Relationship Id="rId11106" Type="http://schemas.openxmlformats.org/officeDocument/2006/relationships/hyperlink" Target="https://www.daloopa.com/src/777857" TargetMode="External"/><Relationship Id="rId14676" Type="http://schemas.openxmlformats.org/officeDocument/2006/relationships/hyperlink" Target="https://www.daloopa.com/src/44095604" TargetMode="External"/><Relationship Id="rId15727" Type="http://schemas.openxmlformats.org/officeDocument/2006/relationships/hyperlink" Target="https://www.daloopa.com/src/56735905" TargetMode="External"/><Relationship Id="rId3684" Type="http://schemas.openxmlformats.org/officeDocument/2006/relationships/hyperlink" Target="https://www.daloopa.com/src/1501395" TargetMode="External"/><Relationship Id="rId4735" Type="http://schemas.openxmlformats.org/officeDocument/2006/relationships/hyperlink" Target="https://www.daloopa.com/src/799611" TargetMode="External"/><Relationship Id="rId13278" Type="http://schemas.openxmlformats.org/officeDocument/2006/relationships/hyperlink" Target="https://marketplace.daloopa.com/text-fundamental?id=18211034&amp;value=10.596&amp;id=18210803&amp;value=-43.461&amp;id=18210511&amp;value=-65.89&amp;id=18210328&amp;value=21.886&amp;id=18209795&amp;value=50.345&amp;id=18208113&amp;value=-467.09&amp;id=18206136&amp;value=4.653&amp;id=18206330&amp;value=-1504&amp;id=44617867&amp;value=192&amp;" TargetMode="External"/><Relationship Id="rId14329" Type="http://schemas.openxmlformats.org/officeDocument/2006/relationships/hyperlink" Target="https://www.daloopa.com/src/62020230" TargetMode="External"/><Relationship Id="rId17899" Type="http://schemas.openxmlformats.org/officeDocument/2006/relationships/hyperlink" Target="https://www.daloopa.com/src/84566977" TargetMode="External"/><Relationship Id="rId18200" Type="http://schemas.openxmlformats.org/officeDocument/2006/relationships/hyperlink" Target="https://www.daloopa.com/src/112173061" TargetMode="External"/><Relationship Id="rId20494" Type="http://schemas.openxmlformats.org/officeDocument/2006/relationships/hyperlink" Target="https://www.daloopa.com/src/105788233" TargetMode="External"/><Relationship Id="rId2286" Type="http://schemas.openxmlformats.org/officeDocument/2006/relationships/hyperlink" Target="https://www.daloopa.com/src/778801" TargetMode="External"/><Relationship Id="rId3337" Type="http://schemas.openxmlformats.org/officeDocument/2006/relationships/hyperlink" Target="https://www.daloopa.com/src/44615580" TargetMode="External"/><Relationship Id="rId7958" Type="http://schemas.openxmlformats.org/officeDocument/2006/relationships/hyperlink" Target="https://www.daloopa.com/src/758290" TargetMode="External"/><Relationship Id="rId20147" Type="http://schemas.openxmlformats.org/officeDocument/2006/relationships/hyperlink" Target="https://www.daloopa.com/src/99978629" TargetMode="External"/><Relationship Id="rId258" Type="http://schemas.openxmlformats.org/officeDocument/2006/relationships/hyperlink" Target="https://www.daloopa.com/src/2750857" TargetMode="External"/><Relationship Id="rId9380" Type="http://schemas.openxmlformats.org/officeDocument/2006/relationships/hyperlink" Target="https://www.daloopa.com/src/46190673" TargetMode="External"/><Relationship Id="rId10939" Type="http://schemas.openxmlformats.org/officeDocument/2006/relationships/hyperlink" Target="https://www.daloopa.com/src/777931" TargetMode="External"/><Relationship Id="rId12361" Type="http://schemas.openxmlformats.org/officeDocument/2006/relationships/hyperlink" Target="https://www.daloopa.com/src/8731739" TargetMode="External"/><Relationship Id="rId13412" Type="http://schemas.openxmlformats.org/officeDocument/2006/relationships/hyperlink" Target="https://www.daloopa.com/src/44122059" TargetMode="External"/><Relationship Id="rId14810" Type="http://schemas.openxmlformats.org/officeDocument/2006/relationships/hyperlink" Target="https://www.daloopa.com/src/44095392" TargetMode="External"/><Relationship Id="rId2420" Type="http://schemas.openxmlformats.org/officeDocument/2006/relationships/hyperlink" Target="https://www.daloopa.com/src/10681126" TargetMode="External"/><Relationship Id="rId9033" Type="http://schemas.openxmlformats.org/officeDocument/2006/relationships/hyperlink" Target="https://www.daloopa.com/src/51587557" TargetMode="External"/><Relationship Id="rId12014" Type="http://schemas.openxmlformats.org/officeDocument/2006/relationships/hyperlink" Target="https://www.daloopa.com/src/8731181" TargetMode="External"/><Relationship Id="rId16982" Type="http://schemas.openxmlformats.org/officeDocument/2006/relationships/hyperlink" Target="https://www.daloopa.com/src/65368700" TargetMode="External"/><Relationship Id="rId1022" Type="http://schemas.openxmlformats.org/officeDocument/2006/relationships/hyperlink" Target="https://www.daloopa.com/src/996003" TargetMode="External"/><Relationship Id="rId4592" Type="http://schemas.openxmlformats.org/officeDocument/2006/relationships/hyperlink" Target="https://www.daloopa.com/src/805841" TargetMode="External"/><Relationship Id="rId5990" Type="http://schemas.openxmlformats.org/officeDocument/2006/relationships/hyperlink" Target="https://www.daloopa.com/src/35361409" TargetMode="External"/><Relationship Id="rId14186" Type="http://schemas.openxmlformats.org/officeDocument/2006/relationships/hyperlink" Target="https://www.daloopa.com/document/21946882" TargetMode="External"/><Relationship Id="rId15584" Type="http://schemas.openxmlformats.org/officeDocument/2006/relationships/hyperlink" Target="https://www.daloopa.com/src/56735749" TargetMode="External"/><Relationship Id="rId16635" Type="http://schemas.openxmlformats.org/officeDocument/2006/relationships/hyperlink" Target="https://www.daloopa.com/src/61315631" TargetMode="External"/><Relationship Id="rId3194" Type="http://schemas.openxmlformats.org/officeDocument/2006/relationships/hyperlink" Target="https://www.daloopa.com/src/805277" TargetMode="External"/><Relationship Id="rId4245" Type="http://schemas.openxmlformats.org/officeDocument/2006/relationships/hyperlink" Target="https://www.daloopa.com/src/805848" TargetMode="External"/><Relationship Id="rId5643" Type="http://schemas.openxmlformats.org/officeDocument/2006/relationships/hyperlink" Target="https://www.daloopa.com/src/777050" TargetMode="External"/><Relationship Id="rId15237" Type="http://schemas.openxmlformats.org/officeDocument/2006/relationships/hyperlink" Target="https://www.daloopa.com/src/61315436" TargetMode="External"/><Relationship Id="rId19858" Type="http://schemas.openxmlformats.org/officeDocument/2006/relationships/hyperlink" Target="https://www.daloopa.com/src/92469330" TargetMode="External"/><Relationship Id="rId8866" Type="http://schemas.openxmlformats.org/officeDocument/2006/relationships/hyperlink" Target="https://www.daloopa.com/src/44813190" TargetMode="External"/><Relationship Id="rId9917" Type="http://schemas.openxmlformats.org/officeDocument/2006/relationships/hyperlink" Target="https://www.daloopa.com/src/44615281" TargetMode="External"/><Relationship Id="rId10796" Type="http://schemas.openxmlformats.org/officeDocument/2006/relationships/hyperlink" Target="https://www.daloopa.com/src/19045377" TargetMode="External"/><Relationship Id="rId11847" Type="http://schemas.openxmlformats.org/officeDocument/2006/relationships/hyperlink" Target="https://www.daloopa.com/src/8731125" TargetMode="External"/><Relationship Id="rId1906" Type="http://schemas.openxmlformats.org/officeDocument/2006/relationships/hyperlink" Target="https://www.daloopa.com/src/44125141" TargetMode="External"/><Relationship Id="rId7468" Type="http://schemas.openxmlformats.org/officeDocument/2006/relationships/hyperlink" Target="https://www.daloopa.com/src/757254" TargetMode="External"/><Relationship Id="rId8519" Type="http://schemas.openxmlformats.org/officeDocument/2006/relationships/hyperlink" Target="https://www.daloopa.com/src/44812530" TargetMode="External"/><Relationship Id="rId10449" Type="http://schemas.openxmlformats.org/officeDocument/2006/relationships/hyperlink" Target="https://www.daloopa.com/src/28076054" TargetMode="External"/><Relationship Id="rId14320" Type="http://schemas.openxmlformats.org/officeDocument/2006/relationships/hyperlink" Target="https://www.daloopa.com/src/44091530" TargetMode="External"/><Relationship Id="rId16492" Type="http://schemas.openxmlformats.org/officeDocument/2006/relationships/hyperlink" Target="https://www.daloopa.com/src/56736733" TargetMode="External"/><Relationship Id="rId17543" Type="http://schemas.openxmlformats.org/officeDocument/2006/relationships/hyperlink" Target="https://www.daloopa.com/src/66397017" TargetMode="External"/><Relationship Id="rId17890" Type="http://schemas.openxmlformats.org/officeDocument/2006/relationships/hyperlink" Target="https://www.daloopa.com/src/86307324" TargetMode="External"/><Relationship Id="rId18941" Type="http://schemas.openxmlformats.org/officeDocument/2006/relationships/hyperlink" Target="https://www.daloopa.com/src/81128526" TargetMode="External"/><Relationship Id="rId20888" Type="http://schemas.openxmlformats.org/officeDocument/2006/relationships/hyperlink" Target="https://www.daloopa.com/src/112172814" TargetMode="External"/><Relationship Id="rId999" Type="http://schemas.openxmlformats.org/officeDocument/2006/relationships/hyperlink" Target="https://www.daloopa.com/src/995117" TargetMode="External"/><Relationship Id="rId6551" Type="http://schemas.openxmlformats.org/officeDocument/2006/relationships/hyperlink" Target="https://marketplace.daloopa.com/text-fundamental?id=770060&amp;value=11.126&amp;id=770050&amp;value=7.129&amp;id=770043&amp;value=4.604&amp;id=769488&amp;value=10.222&amp;id=769353&amp;value=12.986&amp;id=769219&amp;value=13.696&amp;id=761246&amp;value=4.438&amp;id=760879&amp;value=20.456&amp;id=760649&amp;value=19.934&amp;id=760450&amp;value=55.473&amp;id=760155&amp;value=71.487&amp;id=758585&amp;value=6.165&amp;id=758395&amp;value=4.458&amp;id=758234&amp;value=15.774&amp;id=758093&amp;value=10.662&amp;id=757900&amp;value=38.362&amp;id=757734&amp;value=11.565&amp;id=757565&amp;value=98.653&amp;id=757215&amp;value=56.754&amp;id=757009&amp;value=14.196&amp;id=756838&amp;value=10.591&amp;id=756644&amp;value=37.933&amp;id=756516&amp;value=11.222&amp;id=756371&amp;value=35.709&amp;id=756193&amp;value=24.422&amp;id=755710&amp;value=45.778&amp;id=1501194&amp;value=44.441&amp;id=2750533&amp;value=55.562&amp;id=3606356&amp;value=149&amp;id=6028663&amp;value=166&amp;id=9091369&amp;value=177&amp;id=12598711&amp;value=63&amp;id=19045333&amp;value=81&amp;id=28076011&amp;value=55&amp;id=35361411&amp;value=70&amp;id=41990399&amp;value=54&amp;id=50786836&amp;value=83&amp;id=56765425&amp;value=62&amp;id=61314837&amp;value=76&amp;" TargetMode="External"/><Relationship Id="rId7602" Type="http://schemas.openxmlformats.org/officeDocument/2006/relationships/hyperlink" Target="https://www.daloopa.com/src/770349" TargetMode="External"/><Relationship Id="rId10930" Type="http://schemas.openxmlformats.org/officeDocument/2006/relationships/hyperlink" Target="https://www.daloopa.com/document/23143637" TargetMode="External"/><Relationship Id="rId15094" Type="http://schemas.openxmlformats.org/officeDocument/2006/relationships/hyperlink" Target="https://www.daloopa.com/src/56735115" TargetMode="External"/><Relationship Id="rId16145" Type="http://schemas.openxmlformats.org/officeDocument/2006/relationships/hyperlink" Target="https://www.daloopa.com/src/56736644" TargetMode="External"/><Relationship Id="rId5153" Type="http://schemas.openxmlformats.org/officeDocument/2006/relationships/hyperlink" Target="https://www.daloopa.com/src/28828615" TargetMode="External"/><Relationship Id="rId6204" Type="http://schemas.openxmlformats.org/officeDocument/2006/relationships/hyperlink" Target="https://www.daloopa.com/src/1501186" TargetMode="External"/><Relationship Id="rId8376" Type="http://schemas.openxmlformats.org/officeDocument/2006/relationships/hyperlink" Target="https://www.daloopa.com/src/44810715" TargetMode="External"/><Relationship Id="rId9774" Type="http://schemas.openxmlformats.org/officeDocument/2006/relationships/hyperlink" Target="https://www.daloopa.com/src/44812261" TargetMode="External"/><Relationship Id="rId12755" Type="http://schemas.openxmlformats.org/officeDocument/2006/relationships/hyperlink" Target="https://www.daloopa.com/src/8732215" TargetMode="External"/><Relationship Id="rId13806" Type="http://schemas.openxmlformats.org/officeDocument/2006/relationships/hyperlink" Target="https://www.daloopa.com/src/44066195" TargetMode="External"/><Relationship Id="rId19368" Type="http://schemas.openxmlformats.org/officeDocument/2006/relationships/hyperlink" Target="https://www.daloopa.com/src/86312180" TargetMode="External"/><Relationship Id="rId1763" Type="http://schemas.openxmlformats.org/officeDocument/2006/relationships/hyperlink" Target="https://www.daloopa.com/src/44126154" TargetMode="External"/><Relationship Id="rId2814" Type="http://schemas.openxmlformats.org/officeDocument/2006/relationships/hyperlink" Target="https://www.daloopa.com/src/19432982" TargetMode="External"/><Relationship Id="rId8029" Type="http://schemas.openxmlformats.org/officeDocument/2006/relationships/hyperlink" Target="https://marketplace.daloopa.com/text-fundamental?id=770432&amp;value=11.405&amp;id=774151&amp;value=-22.642&amp;id=770445&amp;value=-247.371&amp;id=769574&amp;value=-300.53&amp;id=44615933&amp;value=-559.1379999999999&amp;id=769399&amp;value=-258.209&amp;id=769259&amp;value=-135.927&amp;id=761284&amp;value=-9.794&amp;id=761016&amp;value=-103.532&amp;id=44615934&amp;value=-507.46199999999993&amp;id=760724&amp;value=119.275&amp;id=760482&amp;value=-186.102&amp;id=760260&amp;value=-18.71&amp;id=758638&amp;value=-115.15&amp;id=44615935&amp;value=-200.687&amp;id=758434&amp;value=-284.392&amp;id=758293&amp;value=-180.888&amp;id=758136&amp;value=-324.957&amp;id=757961&amp;value=-300.469&amp;id=44615936&amp;value=-1090.706&amp;id=757805&amp;value=-331.495&amp;id=757609&amp;value=-314.432&amp;id=757290&amp;value=-218.299&amp;id=757084&amp;value=-319.509&amp;id=44615937&amp;value=-1183.7350000000001&amp;id=756930&amp;value=-541.273&amp;id=756691&amp;value=-717.365&amp;id=756556&amp;value=-671.661&amp;id=756435&amp;value=1924.731&amp;id=44615938&amp;value=-5.567999999999984&amp;id=756271&amp;value=-783.912&amp;id=755946&amp;value=-772.101&amp;id=1501221&amp;value=-624.371&amp;id=2750582&amp;value=-765.66&amp;id=44615939&amp;value=-2946.044&amp;id=3606405&amp;value=-1233&amp;id=6028696&amp;value=-901&amp;id=9091436&amp;value=-414&amp;id=12599559&amp;value=-940&amp;id=44615940&amp;value=-3488&amp;id=19045354&amp;value=-1244&amp;id=28076029&amp;value=-1080&amp;id=35361432&amp;value=-899&amp;id=41990467&amp;value=-1078&amp;id=44615941&amp;value=-4301&amp;id=50786854&amp;value=-2604&amp;id=56765441&amp;value=-1250&amp;id=61314909&amp;value=-1060&amp;" TargetMode="External"/><Relationship Id="rId9427" Type="http://schemas.openxmlformats.org/officeDocument/2006/relationships/hyperlink" Target="https://www.daloopa.com/src/57346373" TargetMode="External"/><Relationship Id="rId11357" Type="http://schemas.openxmlformats.org/officeDocument/2006/relationships/hyperlink" Target="https://www.daloopa.com/src/2734285" TargetMode="External"/><Relationship Id="rId12408" Type="http://schemas.openxmlformats.org/officeDocument/2006/relationships/hyperlink" Target="https://www.daloopa.com/src/8732158" TargetMode="External"/><Relationship Id="rId15978" Type="http://schemas.openxmlformats.org/officeDocument/2006/relationships/hyperlink" Target="https://www.daloopa.com/src/56723414" TargetMode="External"/><Relationship Id="rId1416" Type="http://schemas.openxmlformats.org/officeDocument/2006/relationships/hyperlink" Target="https://www.daloopa.com/src/46162283" TargetMode="External"/><Relationship Id="rId4986" Type="http://schemas.openxmlformats.org/officeDocument/2006/relationships/hyperlink" Target="https://marketplace.daloopa.com/text-fundamental?id=18185051&amp;value=0.02&amp;" TargetMode="External"/><Relationship Id="rId18451" Type="http://schemas.openxmlformats.org/officeDocument/2006/relationships/hyperlink" Target="https://www.daloopa.com/src/70536250" TargetMode="External"/><Relationship Id="rId19502" Type="http://schemas.openxmlformats.org/officeDocument/2006/relationships/hyperlink" Target="https://www.daloopa.com/src/86301464" TargetMode="External"/><Relationship Id="rId3588" Type="http://schemas.openxmlformats.org/officeDocument/2006/relationships/hyperlink" Target="https://www.daloopa.com/src/44802107" TargetMode="External"/><Relationship Id="rId4639" Type="http://schemas.openxmlformats.org/officeDocument/2006/relationships/hyperlink" Target="https://www.daloopa.com/src/805884" TargetMode="External"/><Relationship Id="rId8510" Type="http://schemas.openxmlformats.org/officeDocument/2006/relationships/hyperlink" Target="https://www.daloopa.com/src/44811510" TargetMode="External"/><Relationship Id="rId10440" Type="http://schemas.openxmlformats.org/officeDocument/2006/relationships/hyperlink" Target="https://www.daloopa.com/src/756456" TargetMode="External"/><Relationship Id="rId17053" Type="http://schemas.openxmlformats.org/officeDocument/2006/relationships/hyperlink" Target="https://www.daloopa.com/src/65369415" TargetMode="External"/><Relationship Id="rId18104" Type="http://schemas.openxmlformats.org/officeDocument/2006/relationships/hyperlink" Target="https://www.daloopa.com/src/110482536" TargetMode="External"/><Relationship Id="rId20398" Type="http://schemas.openxmlformats.org/officeDocument/2006/relationships/hyperlink" Target="https://www.daloopa.com/src/105190951" TargetMode="External"/><Relationship Id="rId6061" Type="http://schemas.openxmlformats.org/officeDocument/2006/relationships/hyperlink" Target="https://www.daloopa.com/src/756359" TargetMode="External"/><Relationship Id="rId7112" Type="http://schemas.openxmlformats.org/officeDocument/2006/relationships/hyperlink" Target="https://www.daloopa.com/src/798376" TargetMode="External"/><Relationship Id="rId990" Type="http://schemas.openxmlformats.org/officeDocument/2006/relationships/hyperlink" Target="https://www.daloopa.com/src/35961556" TargetMode="External"/><Relationship Id="rId2671" Type="http://schemas.openxmlformats.org/officeDocument/2006/relationships/hyperlink" Target="https://www.daloopa.com/src/2733918" TargetMode="External"/><Relationship Id="rId9284" Type="http://schemas.openxmlformats.org/officeDocument/2006/relationships/hyperlink" Target="https://www.daloopa.com/src/51587554" TargetMode="External"/><Relationship Id="rId13663" Type="http://schemas.openxmlformats.org/officeDocument/2006/relationships/hyperlink" Target="https://www.daloopa.com/src/44058872" TargetMode="External"/><Relationship Id="rId14714" Type="http://schemas.openxmlformats.org/officeDocument/2006/relationships/hyperlink" Target="https://www.daloopa.com/src/44092018" TargetMode="External"/><Relationship Id="rId643" Type="http://schemas.openxmlformats.org/officeDocument/2006/relationships/hyperlink" Target="https://www.daloopa.com/src/50787039" TargetMode="External"/><Relationship Id="rId1273" Type="http://schemas.openxmlformats.org/officeDocument/2006/relationships/hyperlink" Target="https://www.daloopa.com/src/28076141" TargetMode="External"/><Relationship Id="rId2324" Type="http://schemas.openxmlformats.org/officeDocument/2006/relationships/hyperlink" Target="https://www.daloopa.com/src/44615453" TargetMode="External"/><Relationship Id="rId3722" Type="http://schemas.openxmlformats.org/officeDocument/2006/relationships/hyperlink" Target="https://www.daloopa.com/src/805582" TargetMode="External"/><Relationship Id="rId12265" Type="http://schemas.openxmlformats.org/officeDocument/2006/relationships/hyperlink" Target="https://www.daloopa.com/src/8731799" TargetMode="External"/><Relationship Id="rId13316" Type="http://schemas.openxmlformats.org/officeDocument/2006/relationships/hyperlink" Target="https://www.daloopa.com/src/44619410" TargetMode="External"/><Relationship Id="rId16886" Type="http://schemas.openxmlformats.org/officeDocument/2006/relationships/hyperlink" Target="https://www.daloopa.com/src/65368984" TargetMode="External"/><Relationship Id="rId17937" Type="http://schemas.openxmlformats.org/officeDocument/2006/relationships/hyperlink" Target="https://www.daloopa.com/src/84567097" TargetMode="External"/><Relationship Id="rId20532" Type="http://schemas.openxmlformats.org/officeDocument/2006/relationships/hyperlink" Target="https://www.daloopa.com/src/105788091" TargetMode="External"/><Relationship Id="rId5894" Type="http://schemas.openxmlformats.org/officeDocument/2006/relationships/hyperlink" Target="https://www.daloopa.com/src/779301" TargetMode="External"/><Relationship Id="rId6945" Type="http://schemas.openxmlformats.org/officeDocument/2006/relationships/hyperlink" Target="https://www.daloopa.com/src/35361521" TargetMode="External"/><Relationship Id="rId15488" Type="http://schemas.openxmlformats.org/officeDocument/2006/relationships/hyperlink" Target="https://www.daloopa.com/src/56722192" TargetMode="External"/><Relationship Id="rId16539" Type="http://schemas.openxmlformats.org/officeDocument/2006/relationships/hyperlink" Target="https://www.daloopa.com/src/56722575" TargetMode="External"/><Relationship Id="rId3098" Type="http://schemas.openxmlformats.org/officeDocument/2006/relationships/hyperlink" Target="https://www.daloopa.com/src/46342715" TargetMode="External"/><Relationship Id="rId4496" Type="http://schemas.openxmlformats.org/officeDocument/2006/relationships/hyperlink" Target="https://www.daloopa.com/src/3606686" TargetMode="External"/><Relationship Id="rId5547" Type="http://schemas.openxmlformats.org/officeDocument/2006/relationships/hyperlink" Target="https://www.daloopa.com/src/777118" TargetMode="External"/><Relationship Id="rId19012" Type="http://schemas.openxmlformats.org/officeDocument/2006/relationships/hyperlink" Target="https://www.daloopa.com/src/81127514" TargetMode="External"/><Relationship Id="rId4149" Type="http://schemas.openxmlformats.org/officeDocument/2006/relationships/hyperlink" Target="https://www.daloopa.com/document/23143637" TargetMode="External"/><Relationship Id="rId8020" Type="http://schemas.openxmlformats.org/officeDocument/2006/relationships/hyperlink" Target="https://www.daloopa.com/src/28076028" TargetMode="External"/><Relationship Id="rId11001" Type="http://schemas.openxmlformats.org/officeDocument/2006/relationships/hyperlink" Target="https://www.daloopa.com/src/778028" TargetMode="External"/><Relationship Id="rId14571" Type="http://schemas.openxmlformats.org/officeDocument/2006/relationships/hyperlink" Target="https://www.daloopa.com/src/44092022" TargetMode="External"/><Relationship Id="rId15622" Type="http://schemas.openxmlformats.org/officeDocument/2006/relationships/hyperlink" Target="https://www.daloopa.com/src/56735733" TargetMode="External"/><Relationship Id="rId4630" Type="http://schemas.openxmlformats.org/officeDocument/2006/relationships/hyperlink" Target="https://www.daloopa.com/src/806014" TargetMode="External"/><Relationship Id="rId13173" Type="http://schemas.openxmlformats.org/officeDocument/2006/relationships/hyperlink" Target="https://www.daloopa.com/src/18210329" TargetMode="External"/><Relationship Id="rId14224" Type="http://schemas.openxmlformats.org/officeDocument/2006/relationships/hyperlink" Target="https://www.daloopa.com/src/44095473" TargetMode="External"/><Relationship Id="rId2181" Type="http://schemas.openxmlformats.org/officeDocument/2006/relationships/hyperlink" Target="https://www.daloopa.com/document/12555016" TargetMode="External"/><Relationship Id="rId3232" Type="http://schemas.openxmlformats.org/officeDocument/2006/relationships/hyperlink" Target="https://www.daloopa.com/src/805370" TargetMode="External"/><Relationship Id="rId16396" Type="http://schemas.openxmlformats.org/officeDocument/2006/relationships/hyperlink" Target="https://www.daloopa.com/src/56736537" TargetMode="External"/><Relationship Id="rId17794" Type="http://schemas.openxmlformats.org/officeDocument/2006/relationships/hyperlink" Target="https://www.daloopa.com/src/84566924" TargetMode="External"/><Relationship Id="rId18845" Type="http://schemas.openxmlformats.org/officeDocument/2006/relationships/hyperlink" Target="https://www.daloopa.com/src/75779557" TargetMode="External"/><Relationship Id="rId20042" Type="http://schemas.openxmlformats.org/officeDocument/2006/relationships/hyperlink" Target="https://www.daloopa.com/src/99100837" TargetMode="External"/><Relationship Id="rId153" Type="http://schemas.openxmlformats.org/officeDocument/2006/relationships/hyperlink" Target="https://www.daloopa.com/src/12608800" TargetMode="External"/><Relationship Id="rId6455" Type="http://schemas.openxmlformats.org/officeDocument/2006/relationships/hyperlink" Target="https://www.daloopa.com/src/755707" TargetMode="External"/><Relationship Id="rId7853" Type="http://schemas.openxmlformats.org/officeDocument/2006/relationships/hyperlink" Target="https://www.daloopa.com/src/756688" TargetMode="External"/><Relationship Id="rId8904" Type="http://schemas.openxmlformats.org/officeDocument/2006/relationships/hyperlink" Target="https://www.daloopa.com/src/44812869" TargetMode="External"/><Relationship Id="rId10834" Type="http://schemas.openxmlformats.org/officeDocument/2006/relationships/hyperlink" Target="https://www.daloopa.com/src/769645" TargetMode="External"/><Relationship Id="rId16049" Type="http://schemas.openxmlformats.org/officeDocument/2006/relationships/hyperlink" Target="https://www.daloopa.com/src/56736446" TargetMode="External"/><Relationship Id="rId17447" Type="http://schemas.openxmlformats.org/officeDocument/2006/relationships/hyperlink" Target="https://www.daloopa.com/src/69114207" TargetMode="External"/><Relationship Id="rId5057" Type="http://schemas.openxmlformats.org/officeDocument/2006/relationships/hyperlink" Target="https://www.daloopa.com/src/18187230" TargetMode="External"/><Relationship Id="rId6108" Type="http://schemas.openxmlformats.org/officeDocument/2006/relationships/hyperlink" Target="https://www.daloopa.com/src/6028651" TargetMode="External"/><Relationship Id="rId7506" Type="http://schemas.openxmlformats.org/officeDocument/2006/relationships/hyperlink" Target="https://www.daloopa.com/src/761271" TargetMode="External"/><Relationship Id="rId9678" Type="http://schemas.openxmlformats.org/officeDocument/2006/relationships/hyperlink" Target="https://www.daloopa.com/src/44812607" TargetMode="External"/><Relationship Id="rId12659" Type="http://schemas.openxmlformats.org/officeDocument/2006/relationships/hyperlink" Target="https://www.daloopa.com/document/23181367" TargetMode="External"/><Relationship Id="rId16530" Type="http://schemas.openxmlformats.org/officeDocument/2006/relationships/hyperlink" Target="https://www.daloopa.com/src/56722756" TargetMode="External"/><Relationship Id="rId20926" Type="http://schemas.openxmlformats.org/officeDocument/2006/relationships/hyperlink" Target="https://www.daloopa.com/src/110482223" TargetMode="External"/><Relationship Id="rId1667" Type="http://schemas.openxmlformats.org/officeDocument/2006/relationships/hyperlink" Target="https://www.daloopa.com/src/805476" TargetMode="External"/><Relationship Id="rId2718" Type="http://schemas.openxmlformats.org/officeDocument/2006/relationships/hyperlink" Target="https://www.daloopa.com/src/57345651" TargetMode="External"/><Relationship Id="rId14081" Type="http://schemas.openxmlformats.org/officeDocument/2006/relationships/hyperlink" Target="https://www.daloopa.com/src/51587408" TargetMode="External"/><Relationship Id="rId15132" Type="http://schemas.openxmlformats.org/officeDocument/2006/relationships/hyperlink" Target="https://www.daloopa.com/src/56720370" TargetMode="External"/><Relationship Id="rId19753" Type="http://schemas.openxmlformats.org/officeDocument/2006/relationships/hyperlink" Target="https://www.daloopa.com/src/91527803" TargetMode="External"/><Relationship Id="rId4140" Type="http://schemas.openxmlformats.org/officeDocument/2006/relationships/hyperlink" Target="https://www.daloopa.com/src/44801768" TargetMode="External"/><Relationship Id="rId8761" Type="http://schemas.openxmlformats.org/officeDocument/2006/relationships/hyperlink" Target="https://www.daloopa.com/src/44813511" TargetMode="External"/><Relationship Id="rId9812" Type="http://schemas.openxmlformats.org/officeDocument/2006/relationships/hyperlink" Target="https://www.daloopa.com/src/44810880" TargetMode="External"/><Relationship Id="rId18355" Type="http://schemas.openxmlformats.org/officeDocument/2006/relationships/hyperlink" Target="https://www.daloopa.com/src/70534768" TargetMode="External"/><Relationship Id="rId19406" Type="http://schemas.openxmlformats.org/officeDocument/2006/relationships/hyperlink" Target="https://www.daloopa.com/src/84566003" TargetMode="External"/><Relationship Id="rId26" Type="http://schemas.openxmlformats.org/officeDocument/2006/relationships/hyperlink" Target="https://www.daloopa.com/document/6035698" TargetMode="External"/><Relationship Id="rId7363" Type="http://schemas.openxmlformats.org/officeDocument/2006/relationships/hyperlink" Target="https://www.daloopa.com/src/41990428" TargetMode="External"/><Relationship Id="rId8414" Type="http://schemas.openxmlformats.org/officeDocument/2006/relationships/hyperlink" Target="https://www.daloopa.com/src/44809182" TargetMode="External"/><Relationship Id="rId10691" Type="http://schemas.openxmlformats.org/officeDocument/2006/relationships/hyperlink" Target="https://www.daloopa.com/src/770913" TargetMode="External"/><Relationship Id="rId11742" Type="http://schemas.openxmlformats.org/officeDocument/2006/relationships/hyperlink" Target="https://www.daloopa.com/src/44625010" TargetMode="External"/><Relationship Id="rId18008" Type="http://schemas.openxmlformats.org/officeDocument/2006/relationships/hyperlink" Target="https://www.daloopa.com/src/112172692" TargetMode="External"/><Relationship Id="rId1801" Type="http://schemas.openxmlformats.org/officeDocument/2006/relationships/hyperlink" Target="https://www.daloopa.com/document/23285" TargetMode="External"/><Relationship Id="rId7016" Type="http://schemas.openxmlformats.org/officeDocument/2006/relationships/hyperlink" Target="https://www.daloopa.com/src/35361524" TargetMode="External"/><Relationship Id="rId10344" Type="http://schemas.openxmlformats.org/officeDocument/2006/relationships/hyperlink" Target="https://www.daloopa.com/src/770788" TargetMode="External"/><Relationship Id="rId14965" Type="http://schemas.openxmlformats.org/officeDocument/2006/relationships/hyperlink" Target="https://www.daloopa.com/src/44093187" TargetMode="External"/><Relationship Id="rId3973" Type="http://schemas.openxmlformats.org/officeDocument/2006/relationships/hyperlink" Target="https://www.daloopa.com/src/805843" TargetMode="External"/><Relationship Id="rId9188" Type="http://schemas.openxmlformats.org/officeDocument/2006/relationships/hyperlink" Target="https://marketplace.daloopa.com/text-fundamental?id=44808582&amp;value=-60.19&amp;id=44808956&amp;value=-46.248999999999995&amp;id=44809119&amp;value=-46.798&amp;id=44812786&amp;value=-35.12100000000001&amp;id=46190644&amp;value=-188.358&amp;id=44809280&amp;value=-29.393&amp;id=44809475&amp;value=-27.198&amp;id=44809553&amp;value=-54.966&amp;id=44812894&amp;value=-36.77499999999999&amp;id=46190645&amp;value=-148.332&amp;id=44809949&amp;value=-35.546&amp;id=44810099&amp;value=-35.73&amp;id=44810264&amp;value=-48.98400000000001&amp;id=44812920&amp;value=-64.676&amp;id=46190646&amp;value=-184.936&amp;id=44810546&amp;value=-46.2&amp;id=44810588&amp;value=-53.759&amp;id=44810740&amp;value=-55.212999999999994&amp;id=44813056&amp;value=-48.63300000000001&amp;id=46190647&amp;value=-203.805&amp;id=44810826&amp;value=-30.903&amp;id=44811024&amp;value=-55.297000000000004&amp;id=44811200&amp;value=-54.237999999999985&amp;id=44813128&amp;value=-37.684000000000026&amp;id=46190648&amp;value=-178.122&amp;id=44811366&amp;value=-95.142&amp;id=44811549&amp;value=-45.316&amp;id=44811680&amp;value=-63.55799999999999&amp;id=44813387&amp;value=-62.56300000000002&amp;id=46190649&amp;value=-266.579&amp;id=44811745&amp;value=-65.268&amp;id=44811903&amp;value=-145.492&amp;id=44812141&amp;value=-89.62400000000002&amp;id=44813413&amp;value=-94.09499999999997&amp;id=46190650&amp;value=-394.479&amp;id=44812368&amp;value=-94&amp;id=44812467&amp;value=-96&amp;id=44812550&amp;value=-126&amp;id=44813543&amp;value=-103&amp;id=46190651&amp;value=-419&amp;id=44812576&amp;value=-59&amp;id=44812646&amp;value=-95&amp;id=44812716&amp;value=-95&amp;id=44813597&amp;value=-99&amp;id=46190652&amp;value=-348&amp;id=51587552&amp;value=-100&amp;id=57346347&amp;value=-126&amp;id=62020263&amp;value=-125&amp;" TargetMode="External"/><Relationship Id="rId13567" Type="http://schemas.openxmlformats.org/officeDocument/2006/relationships/hyperlink" Target="https://www.daloopa.com/src/44059323" TargetMode="External"/><Relationship Id="rId14618" Type="http://schemas.openxmlformats.org/officeDocument/2006/relationships/hyperlink" Target="https://www.daloopa.com/src/44091382" TargetMode="External"/><Relationship Id="rId20783" Type="http://schemas.openxmlformats.org/officeDocument/2006/relationships/hyperlink" Target="https://www.daloopa.com/src/110481395" TargetMode="External"/><Relationship Id="rId894" Type="http://schemas.openxmlformats.org/officeDocument/2006/relationships/hyperlink" Target="https://www.daloopa.com/src/61315212" TargetMode="External"/><Relationship Id="rId1177" Type="http://schemas.openxmlformats.org/officeDocument/2006/relationships/hyperlink" Target="https://www.daloopa.com/src/19434965" TargetMode="External"/><Relationship Id="rId2575" Type="http://schemas.openxmlformats.org/officeDocument/2006/relationships/hyperlink" Target="https://www.daloopa.com/src/44615520" TargetMode="External"/><Relationship Id="rId3626" Type="http://schemas.openxmlformats.org/officeDocument/2006/relationships/hyperlink" Target="https://www.daloopa.com/src/9091854" TargetMode="External"/><Relationship Id="rId12169" Type="http://schemas.openxmlformats.org/officeDocument/2006/relationships/hyperlink" Target="https://www.daloopa.com/src/10681273" TargetMode="External"/><Relationship Id="rId16040" Type="http://schemas.openxmlformats.org/officeDocument/2006/relationships/hyperlink" Target="https://www.daloopa.com/src/56722555" TargetMode="External"/><Relationship Id="rId20436" Type="http://schemas.openxmlformats.org/officeDocument/2006/relationships/hyperlink" Target="https://www.daloopa.com/src/105190742" TargetMode="External"/><Relationship Id="rId547" Type="http://schemas.openxmlformats.org/officeDocument/2006/relationships/hyperlink" Target="https://www.daloopa.com/src/41990636" TargetMode="External"/><Relationship Id="rId2228" Type="http://schemas.openxmlformats.org/officeDocument/2006/relationships/hyperlink" Target="https://www.daloopa.com/src/44615438" TargetMode="External"/><Relationship Id="rId5798" Type="http://schemas.openxmlformats.org/officeDocument/2006/relationships/hyperlink" Target="https://www.daloopa.com/src/777433" TargetMode="External"/><Relationship Id="rId6849" Type="http://schemas.openxmlformats.org/officeDocument/2006/relationships/hyperlink" Target="https://www.daloopa.com/src/35361517" TargetMode="External"/><Relationship Id="rId12650" Type="http://schemas.openxmlformats.org/officeDocument/2006/relationships/hyperlink" Target="https://www.daloopa.com/src/8732317" TargetMode="External"/><Relationship Id="rId13701" Type="http://schemas.openxmlformats.org/officeDocument/2006/relationships/hyperlink" Target="https://marketplace.daloopa.com/text-fundamental?id=44067259&amp;value=171.123&amp;id=44067225&amp;value=249.877&amp;id=44067196&amp;value=255.288&amp;id=44067329&amp;value=318.219&amp;id=44066790&amp;value=236.607&amp;id=44066752&amp;value=311.085&amp;id=44066722&amp;value=309.507&amp;id=44067427&amp;value=320.679&amp;id=44066687&amp;value=221.137&amp;id=44066636&amp;value=296.599&amp;id=44066620&amp;value=287.31&amp;id=44067522&amp;value=312.776&amp;id=44066595&amp;value=251.25&amp;id=44066478&amp;value=303.47&amp;id=44066433&amp;value=312.861&amp;id=44067640&amp;value=339.487&amp;id=44066424&amp;value=272.303&amp;id=44066194&amp;value=358.082&amp;id=44066136&amp;value=373.448&amp;id=44067696&amp;value=417.742&amp;id=44066113&amp;value=349.727&amp;id=44066028&amp;value=432.871&amp;id=44065747&amp;value=428.575&amp;id=44067750&amp;value=313.874&amp;id=44064898&amp;value=362.347&amp;id=44064791&amp;value=402.157&amp;id=44064557&amp;value=325.478&amp;id=44067800&amp;value=317.897&amp;id=44064508&amp;value=389&amp;id=44064448&amp;value=429&amp;id=44064431&amp;value=383&amp;id=44067860&amp;value=375&amp;id=44064395&amp;value=441&amp;id=44064341&amp;value=571&amp;id=44064211&amp;value=410&amp;id=44618670&amp;value=490&amp;id=51587416&amp;value=495&amp;id=57345833&amp;value=613&amp;id=62020221&amp;value=380&amp;" TargetMode="External"/><Relationship Id="rId19263" Type="http://schemas.openxmlformats.org/officeDocument/2006/relationships/hyperlink" Target="https://www.daloopa.com/src/84566030" TargetMode="External"/><Relationship Id="rId8271" Type="http://schemas.openxmlformats.org/officeDocument/2006/relationships/hyperlink" Target="https://www.daloopa.com/src/44810068" TargetMode="External"/><Relationship Id="rId9322" Type="http://schemas.openxmlformats.org/officeDocument/2006/relationships/hyperlink" Target="https://www.daloopa.com/src/44811741" TargetMode="External"/><Relationship Id="rId11252" Type="http://schemas.openxmlformats.org/officeDocument/2006/relationships/hyperlink" Target="https://www.daloopa.com/src/978761" TargetMode="External"/><Relationship Id="rId12303" Type="http://schemas.openxmlformats.org/officeDocument/2006/relationships/hyperlink" Target="https://www.daloopa.com/document/22727591" TargetMode="External"/><Relationship Id="rId1311" Type="http://schemas.openxmlformats.org/officeDocument/2006/relationships/hyperlink" Target="https://www.daloopa.com/src/44615329" TargetMode="External"/><Relationship Id="rId4881" Type="http://schemas.openxmlformats.org/officeDocument/2006/relationships/hyperlink" Target="https://www.daloopa.com/src/18186397" TargetMode="External"/><Relationship Id="rId14475" Type="http://schemas.openxmlformats.org/officeDocument/2006/relationships/hyperlink" Target="https://www.daloopa.com/src/44093268" TargetMode="External"/><Relationship Id="rId15873" Type="http://schemas.openxmlformats.org/officeDocument/2006/relationships/hyperlink" Target="https://www.daloopa.com/src/56735818" TargetMode="External"/><Relationship Id="rId16924" Type="http://schemas.openxmlformats.org/officeDocument/2006/relationships/hyperlink" Target="https://www.daloopa.com/src/65368565" TargetMode="External"/><Relationship Id="rId3483" Type="http://schemas.openxmlformats.org/officeDocument/2006/relationships/hyperlink" Target="https://www.daloopa.com/src/18199486" TargetMode="External"/><Relationship Id="rId4534" Type="http://schemas.openxmlformats.org/officeDocument/2006/relationships/hyperlink" Target="https://www.daloopa.com/src/805953" TargetMode="External"/><Relationship Id="rId5932" Type="http://schemas.openxmlformats.org/officeDocument/2006/relationships/hyperlink" Target="https://marketplace.daloopa.com/text-fundamental?id=13305365&amp;value=120&amp;id=19444123&amp;value=56&amp;id=28828651&amp;value=38&amp;id=35961656&amp;value=39&amp;id=46405530&amp;value=31&amp;id=44618317&amp;value=164&amp;id=51587402&amp;value=47&amp;id=57345771&amp;value=51&amp;id=62020208&amp;value=51&amp;" TargetMode="External"/><Relationship Id="rId13077" Type="http://schemas.openxmlformats.org/officeDocument/2006/relationships/hyperlink" Target="https://www.daloopa.com/src/44617789" TargetMode="External"/><Relationship Id="rId14128" Type="http://schemas.openxmlformats.org/officeDocument/2006/relationships/hyperlink" Target="https://www.daloopa.com/document/8465102" TargetMode="External"/><Relationship Id="rId15526" Type="http://schemas.openxmlformats.org/officeDocument/2006/relationships/hyperlink" Target="https://www.daloopa.com/document/23143762" TargetMode="External"/><Relationship Id="rId20293" Type="http://schemas.openxmlformats.org/officeDocument/2006/relationships/hyperlink" Target="https://www.daloopa.com/src/99978679" TargetMode="External"/><Relationship Id="rId2085" Type="http://schemas.openxmlformats.org/officeDocument/2006/relationships/hyperlink" Target="https://www.daloopa.com/src/779526" TargetMode="External"/><Relationship Id="rId3136" Type="http://schemas.openxmlformats.org/officeDocument/2006/relationships/hyperlink" Target="https://www.daloopa.com/src/47277175" TargetMode="External"/><Relationship Id="rId17698" Type="http://schemas.openxmlformats.org/officeDocument/2006/relationships/hyperlink" Target="https://www.daloopa.com/src/86300700" TargetMode="External"/><Relationship Id="rId18749" Type="http://schemas.openxmlformats.org/officeDocument/2006/relationships/hyperlink" Target="https://www.daloopa.com/src/76429430" TargetMode="External"/><Relationship Id="rId7757" Type="http://schemas.openxmlformats.org/officeDocument/2006/relationships/hyperlink" Target="https://www.daloopa.com/src/756679" TargetMode="External"/><Relationship Id="rId8808" Type="http://schemas.openxmlformats.org/officeDocument/2006/relationships/hyperlink" Target="https://www.daloopa.com/src/44812390" TargetMode="External"/><Relationship Id="rId10738" Type="http://schemas.openxmlformats.org/officeDocument/2006/relationships/hyperlink" Target="https://www.daloopa.com/document/23143637" TargetMode="External"/><Relationship Id="rId6359" Type="http://schemas.openxmlformats.org/officeDocument/2006/relationships/hyperlink" Target="https://www.daloopa.com/src/797579" TargetMode="External"/><Relationship Id="rId12160" Type="http://schemas.openxmlformats.org/officeDocument/2006/relationships/hyperlink" Target="https://www.daloopa.com/src/8731508" TargetMode="External"/><Relationship Id="rId13211" Type="http://schemas.openxmlformats.org/officeDocument/2006/relationships/hyperlink" Target="https://www.daloopa.com/src/44617861" TargetMode="External"/><Relationship Id="rId16781" Type="http://schemas.openxmlformats.org/officeDocument/2006/relationships/hyperlink" Target="https://www.daloopa.com/src/56736591" TargetMode="External"/><Relationship Id="rId17832" Type="http://schemas.openxmlformats.org/officeDocument/2006/relationships/hyperlink" Target="https://www.daloopa.com/src/84566294" TargetMode="External"/><Relationship Id="rId2969" Type="http://schemas.openxmlformats.org/officeDocument/2006/relationships/hyperlink" Target="https://www.daloopa.com/src/44615550" TargetMode="External"/><Relationship Id="rId6840" Type="http://schemas.openxmlformats.org/officeDocument/2006/relationships/hyperlink" Target="https://www.daloopa.com/src/61315046" TargetMode="External"/><Relationship Id="rId15383" Type="http://schemas.openxmlformats.org/officeDocument/2006/relationships/hyperlink" Target="https://www.daloopa.com/src/56720671" TargetMode="External"/><Relationship Id="rId16434" Type="http://schemas.openxmlformats.org/officeDocument/2006/relationships/hyperlink" Target="https://www.daloopa.com/src/56765489" TargetMode="External"/><Relationship Id="rId4391" Type="http://schemas.openxmlformats.org/officeDocument/2006/relationships/hyperlink" Target="https://www.daloopa.com/src/805908" TargetMode="External"/><Relationship Id="rId5442" Type="http://schemas.openxmlformats.org/officeDocument/2006/relationships/hyperlink" Target="https://www.daloopa.com/src/44616065" TargetMode="External"/><Relationship Id="rId15036" Type="http://schemas.openxmlformats.org/officeDocument/2006/relationships/hyperlink" Target="https://www.daloopa.com/src/44093231" TargetMode="External"/><Relationship Id="rId4044" Type="http://schemas.openxmlformats.org/officeDocument/2006/relationships/hyperlink" Target="https://www.daloopa.com/src/44802434" TargetMode="External"/><Relationship Id="rId8665" Type="http://schemas.openxmlformats.org/officeDocument/2006/relationships/hyperlink" Target="https://www.daloopa.com/src/44813645" TargetMode="External"/><Relationship Id="rId11993" Type="http://schemas.openxmlformats.org/officeDocument/2006/relationships/hyperlink" Target="https://marketplace.daloopa.com/text-fundamental?id=10681266&amp;value=-5&amp;id=44616224&amp;value=-9&amp;id=13316972&amp;value=-14&amp;" TargetMode="External"/><Relationship Id="rId18259" Type="http://schemas.openxmlformats.org/officeDocument/2006/relationships/hyperlink" Target="https://www.daloopa.com/src/110482442" TargetMode="External"/><Relationship Id="rId19657" Type="http://schemas.openxmlformats.org/officeDocument/2006/relationships/hyperlink" Target="https://www.daloopa.com/src/92469286" TargetMode="External"/><Relationship Id="rId7267" Type="http://schemas.openxmlformats.org/officeDocument/2006/relationships/hyperlink" Target="https://www.daloopa.com/src/44615776" TargetMode="External"/><Relationship Id="rId8318" Type="http://schemas.openxmlformats.org/officeDocument/2006/relationships/hyperlink" Target="https://www.daloopa.com/src/44809601" TargetMode="External"/><Relationship Id="rId9716" Type="http://schemas.openxmlformats.org/officeDocument/2006/relationships/hyperlink" Target="https://www.daloopa.com/src/44811311" TargetMode="External"/><Relationship Id="rId10595" Type="http://schemas.openxmlformats.org/officeDocument/2006/relationships/hyperlink" Target="https://www.daloopa.com/src/758474" TargetMode="External"/><Relationship Id="rId11646" Type="http://schemas.openxmlformats.org/officeDocument/2006/relationships/hyperlink" Target="https://www.daloopa.com/src/44616159" TargetMode="External"/><Relationship Id="rId1705" Type="http://schemas.openxmlformats.org/officeDocument/2006/relationships/hyperlink" Target="https://www.daloopa.com/src/805392" TargetMode="External"/><Relationship Id="rId10248" Type="http://schemas.openxmlformats.org/officeDocument/2006/relationships/hyperlink" Target="https://www.daloopa.com/src/761300" TargetMode="External"/><Relationship Id="rId14869" Type="http://schemas.openxmlformats.org/officeDocument/2006/relationships/hyperlink" Target="https://www.daloopa.com/src/44091631" TargetMode="External"/><Relationship Id="rId18740" Type="http://schemas.openxmlformats.org/officeDocument/2006/relationships/hyperlink" Target="https://www.daloopa.com/src/76424508" TargetMode="External"/><Relationship Id="rId3877" Type="http://schemas.openxmlformats.org/officeDocument/2006/relationships/hyperlink" Target="https://www.daloopa.com/src/805781" TargetMode="External"/><Relationship Id="rId4928" Type="http://schemas.openxmlformats.org/officeDocument/2006/relationships/hyperlink" Target="https://www.daloopa.com/src/18187433" TargetMode="External"/><Relationship Id="rId16291" Type="http://schemas.openxmlformats.org/officeDocument/2006/relationships/hyperlink" Target="https://marketplace.daloopa.com/text-fundamental?id=56736725&amp;value=-3&amp;id=56736688&amp;value=-1&amp;id=56736650&amp;value=-2&amp;id=56736611&amp;value=3&amp;id=56736572&amp;value=-3&amp;id=56736533&amp;value=-44&amp;id=56736495&amp;value=1&amp;id=56736456&amp;value=-4&amp;id=56736417&amp;value=-5&amp;id=56736378&amp;value=-52&amp;id=56723463&amp;value=3&amp;id=56723389&amp;value=-10&amp;id=56723087&amp;value=-6&amp;id=56722915&amp;value=-13&amp;id=56722843&amp;value=-5&amp;id=56722747&amp;value=-8&amp;id=56722691&amp;value=-7&amp;id=56722626&amp;value=4&amp;id=56722566&amp;value=-16&amp;id=56722499&amp;value=9&amp;id=56765484&amp;value=8&amp;id=61315618&amp;value=6&amp;" TargetMode="External"/><Relationship Id="rId17342" Type="http://schemas.openxmlformats.org/officeDocument/2006/relationships/hyperlink" Target="https://www.daloopa.com/src/66399145" TargetMode="External"/><Relationship Id="rId20687" Type="http://schemas.openxmlformats.org/officeDocument/2006/relationships/hyperlink" Target="https://www.daloopa.com/src/112173331" TargetMode="External"/><Relationship Id="rId798" Type="http://schemas.openxmlformats.org/officeDocument/2006/relationships/hyperlink" Target="https://www.daloopa.com/src/61315015" TargetMode="External"/><Relationship Id="rId2479" Type="http://schemas.openxmlformats.org/officeDocument/2006/relationships/hyperlink" Target="https://www.daloopa.com/src/775268" TargetMode="External"/><Relationship Id="rId6350" Type="http://schemas.openxmlformats.org/officeDocument/2006/relationships/hyperlink" Target="https://www.daloopa.com/src/797614" TargetMode="External"/><Relationship Id="rId7401" Type="http://schemas.openxmlformats.org/officeDocument/2006/relationships/hyperlink" Target="https://www.daloopa.com/src/756398" TargetMode="External"/><Relationship Id="rId2960" Type="http://schemas.openxmlformats.org/officeDocument/2006/relationships/hyperlink" Target="https://www.daloopa.com/src/775724" TargetMode="External"/><Relationship Id="rId6003" Type="http://schemas.openxmlformats.org/officeDocument/2006/relationships/hyperlink" Target="https://www.daloopa.com/src/761231" TargetMode="External"/><Relationship Id="rId9573" Type="http://schemas.openxmlformats.org/officeDocument/2006/relationships/hyperlink" Target="https://www.daloopa.com/document/23031" TargetMode="External"/><Relationship Id="rId13952" Type="http://schemas.openxmlformats.org/officeDocument/2006/relationships/hyperlink" Target="https://www.daloopa.com/src/44064551" TargetMode="External"/><Relationship Id="rId19167" Type="http://schemas.openxmlformats.org/officeDocument/2006/relationships/hyperlink" Target="https://www.daloopa.com/src/81130095" TargetMode="External"/><Relationship Id="rId932" Type="http://schemas.openxmlformats.org/officeDocument/2006/relationships/hyperlink" Target="https://www.daloopa.com/src/44619882" TargetMode="External"/><Relationship Id="rId1562" Type="http://schemas.openxmlformats.org/officeDocument/2006/relationships/hyperlink" Target="https://www.daloopa.com/src/805454" TargetMode="External"/><Relationship Id="rId2613" Type="http://schemas.openxmlformats.org/officeDocument/2006/relationships/hyperlink" Target="https://www.daloopa.com/src/775508" TargetMode="External"/><Relationship Id="rId8175" Type="http://schemas.openxmlformats.org/officeDocument/2006/relationships/hyperlink" Target="https://www.daloopa.com/src/44615957" TargetMode="External"/><Relationship Id="rId9226" Type="http://schemas.openxmlformats.org/officeDocument/2006/relationships/hyperlink" Target="https://www.daloopa.com/src/51587552" TargetMode="External"/><Relationship Id="rId11156" Type="http://schemas.openxmlformats.org/officeDocument/2006/relationships/hyperlink" Target="https://www.daloopa.com/src/50787774" TargetMode="External"/><Relationship Id="rId12207" Type="http://schemas.openxmlformats.org/officeDocument/2006/relationships/hyperlink" Target="https://www.daloopa.com/src/44617651" TargetMode="External"/><Relationship Id="rId12554" Type="http://schemas.openxmlformats.org/officeDocument/2006/relationships/hyperlink" Target="https://www.daloopa.com/document/23031" TargetMode="External"/><Relationship Id="rId13605" Type="http://schemas.openxmlformats.org/officeDocument/2006/relationships/hyperlink" Target="https://www.daloopa.com/src/44057715" TargetMode="External"/><Relationship Id="rId20821" Type="http://schemas.openxmlformats.org/officeDocument/2006/relationships/hyperlink" Target="https://www.daloopa.com/src/112172849" TargetMode="External"/><Relationship Id="rId1215" Type="http://schemas.openxmlformats.org/officeDocument/2006/relationships/hyperlink" Target="https://www.daloopa.com/src/44625944" TargetMode="External"/><Relationship Id="rId15777" Type="http://schemas.openxmlformats.org/officeDocument/2006/relationships/hyperlink" Target="https://www.daloopa.com/src/56735907" TargetMode="External"/><Relationship Id="rId16828" Type="http://schemas.openxmlformats.org/officeDocument/2006/relationships/hyperlink" Target="https://www.daloopa.com/src/56722520" TargetMode="External"/><Relationship Id="rId3387" Type="http://schemas.openxmlformats.org/officeDocument/2006/relationships/hyperlink" Target="https://www.daloopa.com/src/979877" TargetMode="External"/><Relationship Id="rId4785" Type="http://schemas.openxmlformats.org/officeDocument/2006/relationships/hyperlink" Target="https://www.daloopa.com/src/799685" TargetMode="External"/><Relationship Id="rId5836" Type="http://schemas.openxmlformats.org/officeDocument/2006/relationships/hyperlink" Target="https://www.daloopa.com/src/44616134" TargetMode="External"/><Relationship Id="rId14379" Type="http://schemas.openxmlformats.org/officeDocument/2006/relationships/hyperlink" Target="https://www.daloopa.com/src/44092880" TargetMode="External"/><Relationship Id="rId18250" Type="http://schemas.openxmlformats.org/officeDocument/2006/relationships/hyperlink" Target="https://www.daloopa.com/src/110482431" TargetMode="External"/><Relationship Id="rId19301" Type="http://schemas.openxmlformats.org/officeDocument/2006/relationships/hyperlink" Target="https://www.daloopa.com/src/84565971" TargetMode="External"/><Relationship Id="rId4438" Type="http://schemas.openxmlformats.org/officeDocument/2006/relationships/hyperlink" Target="https://www.daloopa.com/src/805934" TargetMode="External"/><Relationship Id="rId10989" Type="http://schemas.openxmlformats.org/officeDocument/2006/relationships/hyperlink" Target="https://www.daloopa.com/src/12601963" TargetMode="External"/><Relationship Id="rId14860" Type="http://schemas.openxmlformats.org/officeDocument/2006/relationships/hyperlink" Target="https://www.daloopa.com/src/44092477" TargetMode="External"/><Relationship Id="rId15911" Type="http://schemas.openxmlformats.org/officeDocument/2006/relationships/hyperlink" Target="https://www.daloopa.com/src/56765470" TargetMode="External"/><Relationship Id="rId20197" Type="http://schemas.openxmlformats.org/officeDocument/2006/relationships/hyperlink" Target="https://www.daloopa.com/src/99978738" TargetMode="External"/><Relationship Id="rId13462" Type="http://schemas.openxmlformats.org/officeDocument/2006/relationships/hyperlink" Target="https://www.daloopa.com/src/51587405" TargetMode="External"/><Relationship Id="rId14513" Type="http://schemas.openxmlformats.org/officeDocument/2006/relationships/hyperlink" Target="https://www.daloopa.com/src/44094614" TargetMode="External"/><Relationship Id="rId2470" Type="http://schemas.openxmlformats.org/officeDocument/2006/relationships/hyperlink" Target="https://www.daloopa.com/src/775313" TargetMode="External"/><Relationship Id="rId3521" Type="http://schemas.openxmlformats.org/officeDocument/2006/relationships/hyperlink" Target="https://www.daloopa.com/src/18199481" TargetMode="External"/><Relationship Id="rId9083" Type="http://schemas.openxmlformats.org/officeDocument/2006/relationships/hyperlink" Target="https://www.daloopa.com/src/51587551" TargetMode="External"/><Relationship Id="rId12064" Type="http://schemas.openxmlformats.org/officeDocument/2006/relationships/hyperlink" Target="https://www.daloopa.com/src/8731150" TargetMode="External"/><Relationship Id="rId13115" Type="http://schemas.openxmlformats.org/officeDocument/2006/relationships/hyperlink" Target="https://www.daloopa.com/src/18300977" TargetMode="External"/><Relationship Id="rId16685" Type="http://schemas.openxmlformats.org/officeDocument/2006/relationships/hyperlink" Target="https://www.daloopa.com/src/61315633" TargetMode="External"/><Relationship Id="rId20331" Type="http://schemas.openxmlformats.org/officeDocument/2006/relationships/hyperlink" Target="https://www.daloopa.com/src/105788072" TargetMode="External"/><Relationship Id="rId442" Type="http://schemas.openxmlformats.org/officeDocument/2006/relationships/hyperlink" Target="https://marketplace.daloopa.com/text-fundamental?id=815797&amp;value=0.2&amp;id=815745&amp;value=0.2&amp;id=806262&amp;value=0.2&amp;id=1501423&amp;value=0.2&amp;id=2750797&amp;value=0.19&amp;id=3606804&amp;value=0.19&amp;id=6028894&amp;value=0.16&amp;id=9091928&amp;value=0.18&amp;id=12606817&amp;value=0.26&amp;id=19045471&amp;value=0.21&amp;id=28076130&amp;value=0.22&amp;id=35361562&amp;value=0.2&amp;id=41990745&amp;value=0.08&amp;id=50787169&amp;value=0.13&amp;id=56765681&amp;value=0.13&amp;id=61315151&amp;value=0.1&amp;" TargetMode="External"/><Relationship Id="rId1072" Type="http://schemas.openxmlformats.org/officeDocument/2006/relationships/hyperlink" Target="https://www.daloopa.com/src/50787176" TargetMode="External"/><Relationship Id="rId2123" Type="http://schemas.openxmlformats.org/officeDocument/2006/relationships/hyperlink" Target="https://www.daloopa.com/src/779715" TargetMode="External"/><Relationship Id="rId5693" Type="http://schemas.openxmlformats.org/officeDocument/2006/relationships/hyperlink" Target="https://www.daloopa.com/src/779318" TargetMode="External"/><Relationship Id="rId6744" Type="http://schemas.openxmlformats.org/officeDocument/2006/relationships/hyperlink" Target="https://www.daloopa.com/src/797757" TargetMode="External"/><Relationship Id="rId15287" Type="http://schemas.openxmlformats.org/officeDocument/2006/relationships/hyperlink" Target="https://www.daloopa.com/src/61315438" TargetMode="External"/><Relationship Id="rId16338" Type="http://schemas.openxmlformats.org/officeDocument/2006/relationships/hyperlink" Target="https://www.daloopa.com/src/56722916" TargetMode="External"/><Relationship Id="rId17736" Type="http://schemas.openxmlformats.org/officeDocument/2006/relationships/hyperlink" Target="https://www.daloopa.com/src/86301409" TargetMode="External"/><Relationship Id="rId4295" Type="http://schemas.openxmlformats.org/officeDocument/2006/relationships/hyperlink" Target="https://www.daloopa.com/src/805849" TargetMode="External"/><Relationship Id="rId5346" Type="http://schemas.openxmlformats.org/officeDocument/2006/relationships/hyperlink" Target="https://www.daloopa.com/src/8648866" TargetMode="External"/><Relationship Id="rId9967" Type="http://schemas.openxmlformats.org/officeDocument/2006/relationships/hyperlink" Target="https://www.daloopa.com/src/44615289" TargetMode="External"/><Relationship Id="rId11897" Type="http://schemas.openxmlformats.org/officeDocument/2006/relationships/hyperlink" Target="https://www.daloopa.com/src/8731126" TargetMode="External"/><Relationship Id="rId12948" Type="http://schemas.openxmlformats.org/officeDocument/2006/relationships/hyperlink" Target="https://www.daloopa.com/src/44105882" TargetMode="External"/><Relationship Id="rId1956" Type="http://schemas.openxmlformats.org/officeDocument/2006/relationships/hyperlink" Target="https://www.daloopa.com/src/44125061" TargetMode="External"/><Relationship Id="rId8569" Type="http://schemas.openxmlformats.org/officeDocument/2006/relationships/hyperlink" Target="https://www.daloopa.com/src/44812943" TargetMode="External"/><Relationship Id="rId10499" Type="http://schemas.openxmlformats.org/officeDocument/2006/relationships/hyperlink" Target="https://www.daloopa.com/src/28076057" TargetMode="External"/><Relationship Id="rId14370" Type="http://schemas.openxmlformats.org/officeDocument/2006/relationships/hyperlink" Target="https://www.daloopa.com/src/44094655" TargetMode="External"/><Relationship Id="rId15421" Type="http://schemas.openxmlformats.org/officeDocument/2006/relationships/hyperlink" Target="https://www.daloopa.com/document/23143762" TargetMode="External"/><Relationship Id="rId18991" Type="http://schemas.openxmlformats.org/officeDocument/2006/relationships/hyperlink" Target="https://www.daloopa.com/src/80587583" TargetMode="External"/><Relationship Id="rId1609" Type="http://schemas.openxmlformats.org/officeDocument/2006/relationships/hyperlink" Target="https://marketplace.daloopa.com/text-fundamental?id=805415&amp;value=107.8&amp;id=805455&amp;value=111.1&amp;id=805459&amp;value=113.6&amp;id=44615391&amp;value=114.69999999999999&amp;id=805464&amp;value=447.2&amp;id=805467&amp;value=105.1&amp;id=805471&amp;value=112.3&amp;id=805475&amp;value=108.9&amp;id=44615392&amp;value=116.40000000000003&amp;id=805479&amp;value=442.7&amp;id=805483&amp;value=105&amp;id=805487&amp;value=113.7&amp;id=805491&amp;value=113.4&amp;id=44615393&amp;value=114.39999999999998&amp;id=805493&amp;value=446.5&amp;id=805499&amp;value=112&amp;id=805451&amp;value=118.5&amp;id=805447&amp;value=114.4&amp;id=44615394&amp;value=124.20000000000005&amp;id=805443&amp;value=469.1&amp;id=805439&amp;value=114.4&amp;id=805435&amp;value=117&amp;id=805431&amp;value=111.8&amp;id=44615395&amp;value=117.69999999999999&amp;id=805427&amp;value=460.9&amp;id=805423&amp;value=114&amp;id=805419&amp;value=121.3&amp;id=805395&amp;value=120.5&amp;id=44615396&amp;value=129.89999999999998&amp;id=805391&amp;value=485.7&amp;id=805387&amp;value=125.4&amp;id=805383&amp;value=135.4&amp;id=1501262&amp;value=130.2&amp;id=44615397&amp;value=138.0&amp;id=2733957&amp;value=529&amp;id=4298207&amp;value=123&amp;id=7449982&amp;value=126&amp;id=10681409&amp;value=116&amp;id=44615398&amp;value=370&amp;id=13309475&amp;value=735&amp;id=19436266&amp;value=166&amp;id=28828469&amp;value=162&amp;id=35961594&amp;value=159&amp;id=44624977&amp;value=170&amp;id=44617221&amp;value=657&amp;id=51587340&amp;value=159&amp;id=57345721&amp;value=170&amp;id=62020126&amp;value=179&amp;" TargetMode="External"/><Relationship Id="rId14023" Type="http://schemas.openxmlformats.org/officeDocument/2006/relationships/hyperlink" Target="https://www.daloopa.com/src/44067693" TargetMode="External"/><Relationship Id="rId17593" Type="http://schemas.openxmlformats.org/officeDocument/2006/relationships/hyperlink" Target="https://www.daloopa.com/src/66399878" TargetMode="External"/><Relationship Id="rId18644" Type="http://schemas.openxmlformats.org/officeDocument/2006/relationships/hyperlink" Target="https://www.daloopa.com/src/75779540" TargetMode="External"/><Relationship Id="rId3031" Type="http://schemas.openxmlformats.org/officeDocument/2006/relationships/hyperlink" Target="https://www.daloopa.com/src/778879" TargetMode="External"/><Relationship Id="rId7652" Type="http://schemas.openxmlformats.org/officeDocument/2006/relationships/hyperlink" Target="https://www.daloopa.com/src/770350" TargetMode="External"/><Relationship Id="rId8703" Type="http://schemas.openxmlformats.org/officeDocument/2006/relationships/hyperlink" Target="https://www.daloopa.com/src/44813374" TargetMode="External"/><Relationship Id="rId10980" Type="http://schemas.openxmlformats.org/officeDocument/2006/relationships/hyperlink" Target="https://www.daloopa.com/src/777898" TargetMode="External"/><Relationship Id="rId16195" Type="http://schemas.openxmlformats.org/officeDocument/2006/relationships/hyperlink" Target="https://www.daloopa.com/src/56736646" TargetMode="External"/><Relationship Id="rId17246" Type="http://schemas.openxmlformats.org/officeDocument/2006/relationships/hyperlink" Target="https://www.daloopa.com/src/66404655" TargetMode="External"/><Relationship Id="rId6254" Type="http://schemas.openxmlformats.org/officeDocument/2006/relationships/hyperlink" Target="https://www.daloopa.com/src/797524" TargetMode="External"/><Relationship Id="rId7305" Type="http://schemas.openxmlformats.org/officeDocument/2006/relationships/hyperlink" Target="https://www.daloopa.com/src/2750560" TargetMode="External"/><Relationship Id="rId10633" Type="http://schemas.openxmlformats.org/officeDocument/2006/relationships/hyperlink" Target="https://www.daloopa.com/src/770885" TargetMode="External"/><Relationship Id="rId9477" Type="http://schemas.openxmlformats.org/officeDocument/2006/relationships/hyperlink" Target="https://www.daloopa.com/src/57346365" TargetMode="External"/><Relationship Id="rId13856" Type="http://schemas.openxmlformats.org/officeDocument/2006/relationships/hyperlink" Target="https://www.daloopa.com/src/57345837" TargetMode="External"/><Relationship Id="rId14907" Type="http://schemas.openxmlformats.org/officeDocument/2006/relationships/hyperlink" Target="https://www.daloopa.com/src/44092042" TargetMode="External"/><Relationship Id="rId1466" Type="http://schemas.openxmlformats.org/officeDocument/2006/relationships/hyperlink" Target="https://www.daloopa.com/src/19172568" TargetMode="External"/><Relationship Id="rId2864" Type="http://schemas.openxmlformats.org/officeDocument/2006/relationships/hyperlink" Target="https://www.daloopa.com/src/775695" TargetMode="External"/><Relationship Id="rId3915" Type="http://schemas.openxmlformats.org/officeDocument/2006/relationships/hyperlink" Target="https://www.daloopa.com/src/805774" TargetMode="External"/><Relationship Id="rId8079" Type="http://schemas.openxmlformats.org/officeDocument/2006/relationships/hyperlink" Target="https://marketplace.daloopa.com/text-fundamental?id=770471&amp;value=-5.992&amp;id=770467&amp;value=-2.039&amp;id=770446&amp;value=1.756&amp;id=769600&amp;value=1.034&amp;id=44615942&amp;value=-5.2410000000000005&amp;id=769407&amp;value=0.318&amp;id=769260&amp;value=-0.573&amp;id=761288&amp;value=-2.027&amp;id=761049&amp;value=-4.37&amp;id=44615943&amp;value=-6.652&amp;id=760735&amp;value=-8.435&amp;id=760483&amp;value=-3.21&amp;id=760269&amp;value=-3.542&amp;id=758639&amp;value=-6.11&amp;id=44615944&amp;value=-21.297&amp;id=758438&amp;value=-0.157&amp;id=758294&amp;value=-0.639&amp;id=758142&amp;value=-5.047&amp;id=757969&amp;value=-8.391&amp;id=44615945&amp;value=-14.234&amp;id=757806&amp;value=-2.412&amp;id=757615&amp;value=5.206&amp;id=757294&amp;value=8.277&amp;id=757091&amp;value=-2.555&amp;id=44615946&amp;value=8.516&amp;id=756931&amp;value=6.343&amp;id=756702&amp;value=-5.715&amp;id=756557&amp;value=-4.151&amp;id=756441&amp;value=1.785&amp;id=44615947&amp;value=-1.7379999999999998&amp;id=756277&amp;value=-1.547&amp;id=755958&amp;value=-3.234&amp;id=1501222&amp;value=-6.801&amp;id=2750595&amp;value=-1.157&amp;id=44615948&amp;value=-12.739&amp;id=3606406&amp;value=-6&amp;id=6028697&amp;value=-7&amp;id=9091473&amp;value=16&amp;id=44615949&amp;value=3&amp;id=19045355&amp;value=4&amp;id=28076042&amp;value=-3&amp;id=35361456&amp;value=-10&amp;id=41990480&amp;value=-28&amp;id=44615950&amp;value=-37&amp;id=50786860&amp;value=-10&amp;id=56765446&amp;value=-26&amp;id=61314929&amp;value=-36&amp;" TargetMode="External"/><Relationship Id="rId12458" Type="http://schemas.openxmlformats.org/officeDocument/2006/relationships/hyperlink" Target="https://www.daloopa.com/src/8731929" TargetMode="External"/><Relationship Id="rId13509" Type="http://schemas.openxmlformats.org/officeDocument/2006/relationships/hyperlink" Target="https://www.daloopa.com/src/44058679" TargetMode="External"/><Relationship Id="rId20725" Type="http://schemas.openxmlformats.org/officeDocument/2006/relationships/hyperlink" Target="https://www.daloopa.com/src/112173000" TargetMode="External"/><Relationship Id="rId836" Type="http://schemas.openxmlformats.org/officeDocument/2006/relationships/hyperlink" Target="https://www.daloopa.com/document/479731" TargetMode="External"/><Relationship Id="rId1119" Type="http://schemas.openxmlformats.org/officeDocument/2006/relationships/hyperlink" Target="https://www.daloopa.com/src/41990718" TargetMode="External"/><Relationship Id="rId2517" Type="http://schemas.openxmlformats.org/officeDocument/2006/relationships/hyperlink" Target="https://marketplace.daloopa.com/text-fundamental?id=775351&amp;value=0.63&amp;id=775341&amp;value=0.66&amp;id=775323&amp;value=0.67&amp;id=779019&amp;value=0.67&amp;id=775319&amp;value=0.66&amp;id=775315&amp;value=0.65&amp;id=775311&amp;value=0.65&amp;id=779041&amp;value=0.66&amp;id=775298&amp;value=0.66&amp;id=775294&amp;value=0.64&amp;id=775290&amp;value=0.67&amp;id=779045&amp;value=0.65&amp;id=775286&amp;value=0.65&amp;id=775282&amp;value=0.66&amp;id=775270&amp;value=0.66&amp;id=779054&amp;value=0.67&amp;id=775254&amp;value=0.64&amp;id=775250&amp;value=0.65&amp;id=775234&amp;value=0.64&amp;id=779026&amp;value=0.64&amp;" TargetMode="External"/><Relationship Id="rId19552" Type="http://schemas.openxmlformats.org/officeDocument/2006/relationships/hyperlink" Target="https://www.daloopa.com/src/84567011" TargetMode="External"/><Relationship Id="rId4689" Type="http://schemas.openxmlformats.org/officeDocument/2006/relationships/hyperlink" Target="https://www.daloopa.com/src/799597" TargetMode="External"/><Relationship Id="rId8560" Type="http://schemas.openxmlformats.org/officeDocument/2006/relationships/hyperlink" Target="https://www.daloopa.com/src/63963899" TargetMode="External"/><Relationship Id="rId9611" Type="http://schemas.openxmlformats.org/officeDocument/2006/relationships/hyperlink" Target="https://www.daloopa.com/src/44812995" TargetMode="External"/><Relationship Id="rId10490" Type="http://schemas.openxmlformats.org/officeDocument/2006/relationships/hyperlink" Target="https://www.daloopa.com/src/756299" TargetMode="External"/><Relationship Id="rId11541" Type="http://schemas.openxmlformats.org/officeDocument/2006/relationships/hyperlink" Target="https://marketplace.daloopa.com/text-fundamental?id=805085&amp;value=781518&amp;id=805076&amp;value=848927&amp;id=1501375&amp;value=812314&amp;id=44616149&amp;value=813575&amp;id=2734225&amp;value=3256334&amp;" TargetMode="External"/><Relationship Id="rId18154" Type="http://schemas.openxmlformats.org/officeDocument/2006/relationships/hyperlink" Target="https://www.daloopa.com/src/110481007" TargetMode="External"/><Relationship Id="rId19205" Type="http://schemas.openxmlformats.org/officeDocument/2006/relationships/hyperlink" Target="https://www.daloopa.com/src/80587935" TargetMode="External"/><Relationship Id="rId1600" Type="http://schemas.openxmlformats.org/officeDocument/2006/relationships/hyperlink" Target="https://www.daloopa.com/src/805463" TargetMode="External"/><Relationship Id="rId7162" Type="http://schemas.openxmlformats.org/officeDocument/2006/relationships/hyperlink" Target="https://www.daloopa.com/src/798217" TargetMode="External"/><Relationship Id="rId8213" Type="http://schemas.openxmlformats.org/officeDocument/2006/relationships/hyperlink" Target="https://www.daloopa.com/src/28076040" TargetMode="External"/><Relationship Id="rId10143" Type="http://schemas.openxmlformats.org/officeDocument/2006/relationships/hyperlink" Target="https://www.daloopa.com/src/760499" TargetMode="External"/><Relationship Id="rId3772" Type="http://schemas.openxmlformats.org/officeDocument/2006/relationships/hyperlink" Target="https://www.daloopa.com/src/805807" TargetMode="External"/><Relationship Id="rId4823" Type="http://schemas.openxmlformats.org/officeDocument/2006/relationships/hyperlink" Target="https://www.daloopa.com/src/799710" TargetMode="External"/><Relationship Id="rId13366" Type="http://schemas.openxmlformats.org/officeDocument/2006/relationships/hyperlink" Target="https://www.daloopa.com/src/44120313" TargetMode="External"/><Relationship Id="rId14417" Type="http://schemas.openxmlformats.org/officeDocument/2006/relationships/hyperlink" Target="https://www.daloopa.com/src/44092236" TargetMode="External"/><Relationship Id="rId14764" Type="http://schemas.openxmlformats.org/officeDocument/2006/relationships/hyperlink" Target="https://www.daloopa.com/src/44094794" TargetMode="External"/><Relationship Id="rId15815" Type="http://schemas.openxmlformats.org/officeDocument/2006/relationships/hyperlink" Target="https://www.daloopa.com/src/56722089" TargetMode="External"/><Relationship Id="rId20582" Type="http://schemas.openxmlformats.org/officeDocument/2006/relationships/hyperlink" Target="https://www.daloopa.com/src/105191108" TargetMode="External"/><Relationship Id="rId693" Type="http://schemas.openxmlformats.org/officeDocument/2006/relationships/hyperlink" Target="https://www.daloopa.com/src/6028753" TargetMode="External"/><Relationship Id="rId2374" Type="http://schemas.openxmlformats.org/officeDocument/2006/relationships/hyperlink" Target="https://www.daloopa.com/src/44615461" TargetMode="External"/><Relationship Id="rId3425" Type="http://schemas.openxmlformats.org/officeDocument/2006/relationships/hyperlink" Target="https://www.daloopa.com/src/979775" TargetMode="External"/><Relationship Id="rId13019" Type="http://schemas.openxmlformats.org/officeDocument/2006/relationships/hyperlink" Target="https://www.daloopa.com/src/18210363" TargetMode="External"/><Relationship Id="rId17987" Type="http://schemas.openxmlformats.org/officeDocument/2006/relationships/hyperlink" Target="https://www.daloopa.com/src/84567310" TargetMode="External"/><Relationship Id="rId20235" Type="http://schemas.openxmlformats.org/officeDocument/2006/relationships/hyperlink" Target="https://www.daloopa.com/src/99100962" TargetMode="External"/><Relationship Id="rId346" Type="http://schemas.openxmlformats.org/officeDocument/2006/relationships/hyperlink" Target="https://www.daloopa.com/src/12613144" TargetMode="External"/><Relationship Id="rId2027" Type="http://schemas.openxmlformats.org/officeDocument/2006/relationships/hyperlink" Target="https://www.daloopa.com/src/44625023" TargetMode="External"/><Relationship Id="rId5597" Type="http://schemas.openxmlformats.org/officeDocument/2006/relationships/hyperlink" Target="https://www.daloopa.com/src/44616092" TargetMode="External"/><Relationship Id="rId6995" Type="http://schemas.openxmlformats.org/officeDocument/2006/relationships/hyperlink" Target="https://www.daloopa.com/src/798231" TargetMode="External"/><Relationship Id="rId16589" Type="http://schemas.openxmlformats.org/officeDocument/2006/relationships/hyperlink" Target="https://www.daloopa.com/src/56722577" TargetMode="External"/><Relationship Id="rId4199" Type="http://schemas.openxmlformats.org/officeDocument/2006/relationships/hyperlink" Target="https://www.daloopa.com/document/479883" TargetMode="External"/><Relationship Id="rId6648" Type="http://schemas.openxmlformats.org/officeDocument/2006/relationships/hyperlink" Target="https://www.daloopa.com/src/760881" TargetMode="External"/><Relationship Id="rId8070" Type="http://schemas.openxmlformats.org/officeDocument/2006/relationships/hyperlink" Target="https://www.daloopa.com/src/44615933" TargetMode="External"/><Relationship Id="rId9121" Type="http://schemas.openxmlformats.org/officeDocument/2006/relationships/hyperlink" Target="https://www.daloopa.com/src/44811743" TargetMode="External"/><Relationship Id="rId13500" Type="http://schemas.openxmlformats.org/officeDocument/2006/relationships/hyperlink" Target="https://www.daloopa.com/src/57345789" TargetMode="External"/><Relationship Id="rId19062" Type="http://schemas.openxmlformats.org/officeDocument/2006/relationships/hyperlink" Target="https://www.daloopa.com/src/80587691" TargetMode="External"/><Relationship Id="rId11051" Type="http://schemas.openxmlformats.org/officeDocument/2006/relationships/hyperlink" Target="https://www.daloopa.com/document/23143637" TargetMode="External"/><Relationship Id="rId12102" Type="http://schemas.openxmlformats.org/officeDocument/2006/relationships/hyperlink" Target="https://www.daloopa.com/src/35961628" TargetMode="External"/><Relationship Id="rId15672" Type="http://schemas.openxmlformats.org/officeDocument/2006/relationships/hyperlink" Target="https://www.daloopa.com/src/56735735" TargetMode="External"/><Relationship Id="rId16723" Type="http://schemas.openxmlformats.org/officeDocument/2006/relationships/hyperlink" Target="https://www.daloopa.com/src/56723104" TargetMode="External"/><Relationship Id="rId1110" Type="http://schemas.openxmlformats.org/officeDocument/2006/relationships/hyperlink" Target="https://www.daloopa.com/src/50787177" TargetMode="External"/><Relationship Id="rId4680" Type="http://schemas.openxmlformats.org/officeDocument/2006/relationships/hyperlink" Target="https://www.daloopa.com/src/799626" TargetMode="External"/><Relationship Id="rId5731" Type="http://schemas.openxmlformats.org/officeDocument/2006/relationships/hyperlink" Target="https://www.daloopa.com/src/779335" TargetMode="External"/><Relationship Id="rId14274" Type="http://schemas.openxmlformats.org/officeDocument/2006/relationships/hyperlink" Target="https://www.daloopa.com/src/44092231" TargetMode="External"/><Relationship Id="rId15325" Type="http://schemas.openxmlformats.org/officeDocument/2006/relationships/hyperlink" Target="https://www.daloopa.com/src/56720669" TargetMode="External"/><Relationship Id="rId18895" Type="http://schemas.openxmlformats.org/officeDocument/2006/relationships/hyperlink" Target="https://www.daloopa.com/src/76424505" TargetMode="External"/><Relationship Id="rId3282" Type="http://schemas.openxmlformats.org/officeDocument/2006/relationships/hyperlink" Target="https://www.daloopa.com/src/805371" TargetMode="External"/><Relationship Id="rId4333" Type="http://schemas.openxmlformats.org/officeDocument/2006/relationships/hyperlink" Target="https://www.daloopa.com/src/806024" TargetMode="External"/><Relationship Id="rId8954" Type="http://schemas.openxmlformats.org/officeDocument/2006/relationships/hyperlink" Target="https://www.daloopa.com/src/44812868" TargetMode="External"/><Relationship Id="rId17497" Type="http://schemas.openxmlformats.org/officeDocument/2006/relationships/hyperlink" Target="https://www.daloopa.com/src/66399896" TargetMode="External"/><Relationship Id="rId18548" Type="http://schemas.openxmlformats.org/officeDocument/2006/relationships/hyperlink" Target="https://www.daloopa.com/src/75779747" TargetMode="External"/><Relationship Id="rId19946" Type="http://schemas.openxmlformats.org/officeDocument/2006/relationships/hyperlink" Target="https://www.daloopa.com/src/91527901" TargetMode="External"/><Relationship Id="rId20092" Type="http://schemas.openxmlformats.org/officeDocument/2006/relationships/hyperlink" Target="https://www.daloopa.com/src/99100788" TargetMode="External"/><Relationship Id="rId7556" Type="http://schemas.openxmlformats.org/officeDocument/2006/relationships/hyperlink" Target="https://www.daloopa.com/src/761272" TargetMode="External"/><Relationship Id="rId8607" Type="http://schemas.openxmlformats.org/officeDocument/2006/relationships/hyperlink" Target="https://www.daloopa.com/src/44813444" TargetMode="External"/><Relationship Id="rId10884" Type="http://schemas.openxmlformats.org/officeDocument/2006/relationships/hyperlink" Target="https://www.daloopa.com/src/774640" TargetMode="External"/><Relationship Id="rId11935" Type="http://schemas.openxmlformats.org/officeDocument/2006/relationships/hyperlink" Target="https://www.daloopa.com/src/8731235" TargetMode="External"/><Relationship Id="rId16099" Type="http://schemas.openxmlformats.org/officeDocument/2006/relationships/hyperlink" Target="https://www.daloopa.com/src/56736448" TargetMode="External"/><Relationship Id="rId6158" Type="http://schemas.openxmlformats.org/officeDocument/2006/relationships/hyperlink" Target="https://www.daloopa.com/src/756628" TargetMode="External"/><Relationship Id="rId7209" Type="http://schemas.openxmlformats.org/officeDocument/2006/relationships/hyperlink" Target="https://www.daloopa.com/src/798575" TargetMode="External"/><Relationship Id="rId10537" Type="http://schemas.openxmlformats.org/officeDocument/2006/relationships/hyperlink" Target="https://www.daloopa.com/src/769431" TargetMode="External"/><Relationship Id="rId13010" Type="http://schemas.openxmlformats.org/officeDocument/2006/relationships/hyperlink" Target="https://www.daloopa.com/src/18209835" TargetMode="External"/><Relationship Id="rId16580" Type="http://schemas.openxmlformats.org/officeDocument/2006/relationships/hyperlink" Target="https://www.daloopa.com/src/56722758" TargetMode="External"/><Relationship Id="rId17631" Type="http://schemas.openxmlformats.org/officeDocument/2006/relationships/hyperlink" Target="https://www.daloopa.com/src/66399289" TargetMode="External"/><Relationship Id="rId20976" Type="http://schemas.openxmlformats.org/officeDocument/2006/relationships/hyperlink" Target="https://www.daloopa.com/src/110482402" TargetMode="External"/><Relationship Id="rId2768" Type="http://schemas.openxmlformats.org/officeDocument/2006/relationships/hyperlink" Target="https://www.daloopa.com/src/4298198" TargetMode="External"/><Relationship Id="rId3819" Type="http://schemas.openxmlformats.org/officeDocument/2006/relationships/hyperlink" Target="https://www.daloopa.com/src/805796" TargetMode="External"/><Relationship Id="rId15182" Type="http://schemas.openxmlformats.org/officeDocument/2006/relationships/hyperlink" Target="https://www.daloopa.com/src/56720372" TargetMode="External"/><Relationship Id="rId16233" Type="http://schemas.openxmlformats.org/officeDocument/2006/relationships/hyperlink" Target="https://www.daloopa.com/src/56722623" TargetMode="External"/><Relationship Id="rId20629" Type="http://schemas.openxmlformats.org/officeDocument/2006/relationships/hyperlink" Target="https://www.daloopa.com/src/105191158" TargetMode="External"/><Relationship Id="rId4190" Type="http://schemas.openxmlformats.org/officeDocument/2006/relationships/hyperlink" Target="https://www.daloopa.com/src/44801774" TargetMode="External"/><Relationship Id="rId5241" Type="http://schemas.openxmlformats.org/officeDocument/2006/relationships/hyperlink" Target="https://www.daloopa.com/src/8648847" TargetMode="External"/><Relationship Id="rId9862" Type="http://schemas.openxmlformats.org/officeDocument/2006/relationships/hyperlink" Target="https://www.daloopa.com/src/44811940" TargetMode="External"/><Relationship Id="rId11792" Type="http://schemas.openxmlformats.org/officeDocument/2006/relationships/hyperlink" Target="https://www.daloopa.com/src/44625011" TargetMode="External"/><Relationship Id="rId19456" Type="http://schemas.openxmlformats.org/officeDocument/2006/relationships/hyperlink" Target="https://www.daloopa.com/src/84566291" TargetMode="External"/><Relationship Id="rId76" Type="http://schemas.openxmlformats.org/officeDocument/2006/relationships/hyperlink" Target="https://www.daloopa.com/document/22325113" TargetMode="External"/><Relationship Id="rId1851" Type="http://schemas.openxmlformats.org/officeDocument/2006/relationships/hyperlink" Target="https://www.daloopa.com/src/44126225" TargetMode="External"/><Relationship Id="rId2902" Type="http://schemas.openxmlformats.org/officeDocument/2006/relationships/hyperlink" Target="https://www.daloopa.com/src/775765" TargetMode="External"/><Relationship Id="rId8464" Type="http://schemas.openxmlformats.org/officeDocument/2006/relationships/hyperlink" Target="https://www.daloopa.com/src/44812535" TargetMode="External"/><Relationship Id="rId9515" Type="http://schemas.openxmlformats.org/officeDocument/2006/relationships/hyperlink" Target="https://www.daloopa.com/src/44812472" TargetMode="External"/><Relationship Id="rId10394" Type="http://schemas.openxmlformats.org/officeDocument/2006/relationships/hyperlink" Target="https://www.daloopa.com/src/2750614" TargetMode="External"/><Relationship Id="rId11445" Type="http://schemas.openxmlformats.org/officeDocument/2006/relationships/hyperlink" Target="https://www.daloopa.com/src/1501368" TargetMode="External"/><Relationship Id="rId12843" Type="http://schemas.openxmlformats.org/officeDocument/2006/relationships/hyperlink" Target="https://marketplace.daloopa.com/text-fundamental?id=18194372&amp;value=0.38&amp;id=18194361&amp;value=0.18&amp;id=18194350&amp;value=0.12&amp;id=18194153&amp;value=0.18&amp;id=18194040&amp;value=0.15&amp;id=18193865&amp;value=0.15&amp;id=18194037&amp;value=0.17&amp;id=18193927&amp;value=0.14&amp;id=18182696&amp;value=0.03&amp;id=18182556&amp;value=0.2&amp;id=18181604&amp;value=0.21&amp;id=18181401&amp;value=0.21&amp;id=18179235&amp;value=0.2&amp;id=18179369&amp;value=-0.18&amp;" TargetMode="External"/><Relationship Id="rId18058" Type="http://schemas.openxmlformats.org/officeDocument/2006/relationships/hyperlink" Target="https://www.daloopa.com/src/112172764" TargetMode="External"/><Relationship Id="rId19109" Type="http://schemas.openxmlformats.org/officeDocument/2006/relationships/hyperlink" Target="https://www.daloopa.com/src/80587781" TargetMode="External"/><Relationship Id="rId1504" Type="http://schemas.openxmlformats.org/officeDocument/2006/relationships/hyperlink" Target="https://www.daloopa.com/src/57345770" TargetMode="External"/><Relationship Id="rId7066" Type="http://schemas.openxmlformats.org/officeDocument/2006/relationships/hyperlink" Target="https://www.daloopa.com/src/798496" TargetMode="External"/><Relationship Id="rId8117" Type="http://schemas.openxmlformats.org/officeDocument/2006/relationships/hyperlink" Target="https://www.daloopa.com/src/56765446" TargetMode="External"/><Relationship Id="rId10047" Type="http://schemas.openxmlformats.org/officeDocument/2006/relationships/hyperlink" Target="https://www.daloopa.com/src/61314935" TargetMode="External"/><Relationship Id="rId3676" Type="http://schemas.openxmlformats.org/officeDocument/2006/relationships/hyperlink" Target="https://www.daloopa.com/src/805605" TargetMode="External"/><Relationship Id="rId14668" Type="http://schemas.openxmlformats.org/officeDocument/2006/relationships/hyperlink" Target="https://www.daloopa.com/src/44095397" TargetMode="External"/><Relationship Id="rId15719" Type="http://schemas.openxmlformats.org/officeDocument/2006/relationships/hyperlink" Target="https://www.daloopa.com/src/56765530" TargetMode="External"/><Relationship Id="rId16090" Type="http://schemas.openxmlformats.org/officeDocument/2006/relationships/hyperlink" Target="https://www.daloopa.com/src/56722557" TargetMode="External"/><Relationship Id="rId597" Type="http://schemas.openxmlformats.org/officeDocument/2006/relationships/hyperlink" Target="https://www.daloopa.com/src/19045493" TargetMode="External"/><Relationship Id="rId2278" Type="http://schemas.openxmlformats.org/officeDocument/2006/relationships/hyperlink" Target="https://www.daloopa.com/src/44615446" TargetMode="External"/><Relationship Id="rId3329" Type="http://schemas.openxmlformats.org/officeDocument/2006/relationships/hyperlink" Target="https://www.daloopa.com/src/44615578" TargetMode="External"/><Relationship Id="rId4727" Type="http://schemas.openxmlformats.org/officeDocument/2006/relationships/hyperlink" Target="https://www.daloopa.com/src/799636" TargetMode="External"/><Relationship Id="rId7200" Type="http://schemas.openxmlformats.org/officeDocument/2006/relationships/hyperlink" Target="https://www.daloopa.com/src/798782" TargetMode="External"/><Relationship Id="rId17141" Type="http://schemas.openxmlformats.org/officeDocument/2006/relationships/hyperlink" Target="https://www.daloopa.com/src/65369523" TargetMode="External"/><Relationship Id="rId20139" Type="http://schemas.openxmlformats.org/officeDocument/2006/relationships/hyperlink" Target="https://www.daloopa.com/src/99978643" TargetMode="External"/><Relationship Id="rId20486" Type="http://schemas.openxmlformats.org/officeDocument/2006/relationships/hyperlink" Target="https://www.daloopa.com/src/105788230" TargetMode="External"/><Relationship Id="rId6899" Type="http://schemas.openxmlformats.org/officeDocument/2006/relationships/hyperlink" Target="https://www.daloopa.com/src/6028671" TargetMode="External"/><Relationship Id="rId13751" Type="http://schemas.openxmlformats.org/officeDocument/2006/relationships/hyperlink" Target="https://www.daloopa.com/src/44064430" TargetMode="External"/><Relationship Id="rId14802" Type="http://schemas.openxmlformats.org/officeDocument/2006/relationships/hyperlink" Target="https://www.daloopa.com/src/44095246" TargetMode="External"/><Relationship Id="rId3810" Type="http://schemas.openxmlformats.org/officeDocument/2006/relationships/hyperlink" Target="https://www.daloopa.com/src/805760" TargetMode="External"/><Relationship Id="rId9372" Type="http://schemas.openxmlformats.org/officeDocument/2006/relationships/hyperlink" Target="https://www.daloopa.com/src/44812577" TargetMode="External"/><Relationship Id="rId12353" Type="http://schemas.openxmlformats.org/officeDocument/2006/relationships/hyperlink" Target="https://www.daloopa.com/src/8731778" TargetMode="External"/><Relationship Id="rId13404" Type="http://schemas.openxmlformats.org/officeDocument/2006/relationships/hyperlink" Target="https://www.daloopa.com/src/44121009" TargetMode="External"/><Relationship Id="rId16974" Type="http://schemas.openxmlformats.org/officeDocument/2006/relationships/hyperlink" Target="https://www.daloopa.com/src/65368647" TargetMode="External"/><Relationship Id="rId20620" Type="http://schemas.openxmlformats.org/officeDocument/2006/relationships/hyperlink" Target="https://www.daloopa.com/src/105191148" TargetMode="External"/><Relationship Id="rId731" Type="http://schemas.openxmlformats.org/officeDocument/2006/relationships/hyperlink" Target="https://www.daloopa.com/src/9091674" TargetMode="External"/><Relationship Id="rId1361" Type="http://schemas.openxmlformats.org/officeDocument/2006/relationships/hyperlink" Target="https://www.daloopa.com/document/17737760" TargetMode="External"/><Relationship Id="rId2412" Type="http://schemas.openxmlformats.org/officeDocument/2006/relationships/hyperlink" Target="https://www.daloopa.com/src/774021" TargetMode="External"/><Relationship Id="rId5982" Type="http://schemas.openxmlformats.org/officeDocument/2006/relationships/hyperlink" Target="https://www.daloopa.com/src/1501181" TargetMode="External"/><Relationship Id="rId9025" Type="http://schemas.openxmlformats.org/officeDocument/2006/relationships/hyperlink" Target="https://www.daloopa.com/src/44812364" TargetMode="External"/><Relationship Id="rId12006" Type="http://schemas.openxmlformats.org/officeDocument/2006/relationships/hyperlink" Target="https://www.daloopa.com/src/8731223" TargetMode="External"/><Relationship Id="rId15576" Type="http://schemas.openxmlformats.org/officeDocument/2006/relationships/hyperlink" Target="https://www.daloopa.com/document/23143762" TargetMode="External"/><Relationship Id="rId16627" Type="http://schemas.openxmlformats.org/officeDocument/2006/relationships/hyperlink" Target="https://www.daloopa.com/src/56723402" TargetMode="External"/><Relationship Id="rId1014" Type="http://schemas.openxmlformats.org/officeDocument/2006/relationships/hyperlink" Target="https://www.daloopa.com/src/995569" TargetMode="External"/><Relationship Id="rId4584" Type="http://schemas.openxmlformats.org/officeDocument/2006/relationships/hyperlink" Target="https://www.daloopa.com/src/805952" TargetMode="External"/><Relationship Id="rId5635" Type="http://schemas.openxmlformats.org/officeDocument/2006/relationships/hyperlink" Target="https://www.daloopa.com/src/777082" TargetMode="External"/><Relationship Id="rId14178" Type="http://schemas.openxmlformats.org/officeDocument/2006/relationships/hyperlink" Target="https://www.daloopa.com/document/18105310" TargetMode="External"/><Relationship Id="rId15229" Type="http://schemas.openxmlformats.org/officeDocument/2006/relationships/hyperlink" Target="https://www.daloopa.com/src/56720568" TargetMode="External"/><Relationship Id="rId19100" Type="http://schemas.openxmlformats.org/officeDocument/2006/relationships/hyperlink" Target="https://www.daloopa.com/src/81128130" TargetMode="External"/><Relationship Id="rId3186" Type="http://schemas.openxmlformats.org/officeDocument/2006/relationships/hyperlink" Target="https://www.daloopa.com/src/805309" TargetMode="External"/><Relationship Id="rId4237" Type="http://schemas.openxmlformats.org/officeDocument/2006/relationships/hyperlink" Target="https://www.daloopa.com/src/805961" TargetMode="External"/><Relationship Id="rId18799" Type="http://schemas.openxmlformats.org/officeDocument/2006/relationships/hyperlink" Target="https://www.daloopa.com/src/76424618" TargetMode="External"/><Relationship Id="rId8858" Type="http://schemas.openxmlformats.org/officeDocument/2006/relationships/hyperlink" Target="https://www.daloopa.com/src/44812935" TargetMode="External"/><Relationship Id="rId9909" Type="http://schemas.openxmlformats.org/officeDocument/2006/relationships/hyperlink" Target="https://www.daloopa.com/src/13307452" TargetMode="External"/><Relationship Id="rId10788" Type="http://schemas.openxmlformats.org/officeDocument/2006/relationships/hyperlink" Target="https://www.daloopa.com/src/780005" TargetMode="External"/><Relationship Id="rId11839" Type="http://schemas.openxmlformats.org/officeDocument/2006/relationships/hyperlink" Target="https://www.daloopa.com/src/8731151" TargetMode="External"/><Relationship Id="rId15710" Type="http://schemas.openxmlformats.org/officeDocument/2006/relationships/hyperlink" Target="https://www.daloopa.com/src/56722382" TargetMode="External"/><Relationship Id="rId13261" Type="http://schemas.openxmlformats.org/officeDocument/2006/relationships/hyperlink" Target="https://www.daloopa.com/src/18210326" TargetMode="External"/><Relationship Id="rId14312" Type="http://schemas.openxmlformats.org/officeDocument/2006/relationships/hyperlink" Target="https://www.daloopa.com/src/44092396" TargetMode="External"/><Relationship Id="rId17882" Type="http://schemas.openxmlformats.org/officeDocument/2006/relationships/hyperlink" Target="https://www.daloopa.com/src/86307508" TargetMode="External"/><Relationship Id="rId18933" Type="http://schemas.openxmlformats.org/officeDocument/2006/relationships/hyperlink" Target="https://www.daloopa.com/src/80587826" TargetMode="External"/><Relationship Id="rId241" Type="http://schemas.openxmlformats.org/officeDocument/2006/relationships/hyperlink" Target="https://www.daloopa.com/src/12608807" TargetMode="External"/><Relationship Id="rId3320" Type="http://schemas.openxmlformats.org/officeDocument/2006/relationships/hyperlink" Target="https://marketplace.daloopa.com/text-fundamental?id=805332&amp;value=1007.9&amp;id=805336&amp;value=1010.5&amp;id=805340&amp;value=995.1&amp;id=44615577&amp;value=1041.6999999999998&amp;id=805344&amp;value=4055.2&amp;id=805348&amp;value=1000.1&amp;id=805352&amp;value=1068.2&amp;id=805356&amp;value=1005.4&amp;id=44615578&amp;value=1073.4&amp;id=805360&amp;value=4147.1&amp;id=805364&amp;value=1109.2&amp;id=805368&amp;value=1162.2&amp;id=805372&amp;value=1217.8&amp;id=44615579&amp;value=1306.3000000000002&amp;id=805376&amp;value=4795.5&amp;id=805380&amp;value=1383.3&amp;id=805264&amp;value=1398.7&amp;id=805312&amp;value=1464&amp;id=44615580&amp;value=1608.3999999999996&amp;id=805308&amp;value=5854.4&amp;id=805304&amp;value=1681.6&amp;id=805300&amp;value=1772.2&amp;id=805296&amp;value=1841.1&amp;id=44615581&amp;value=2006.6000000000004&amp;id=805292&amp;value=7301.5&amp;id=805288&amp;value=2078.9&amp;id=805284&amp;value=2195.4&amp;id=805280&amp;value=2291.1&amp;id=44615582&amp;value=2464.6000000000004&amp;id=805276&amp;value=9030&amp;id=805272&amp;value=2600.9&amp;id=805268&amp;value=2744.3&amp;id=1501392&amp;value=2834.1&amp;id=44615583&amp;value=2991.999999999998&amp;id=2734237&amp;value=11171.3&amp;id=4298436&amp;value=3091&amp;id=7450299&amp;value=3128&amp;id=10681316&amp;value=3225&amp;id=44615584&amp;value=3424&amp;id=13308919&amp;value=12868&amp;id=19436106&amp;value=3905&amp;id=28828450&amp;value=3835&amp;id=35961591&amp;value=3935&amp;id=44625008&amp;value=4110&amp;id=44617158&amp;value=15785&amp;id=51587328&amp;value=4262&amp;id=57345718&amp;value=4386&amp;id=62020123&amp;value=4433&amp;" TargetMode="External"/><Relationship Id="rId6890" Type="http://schemas.openxmlformats.org/officeDocument/2006/relationships/hyperlink" Target="https://www.daloopa.com/src/797763" TargetMode="External"/><Relationship Id="rId7941" Type="http://schemas.openxmlformats.org/officeDocument/2006/relationships/hyperlink" Target="https://www.daloopa.com/src/44615915" TargetMode="External"/><Relationship Id="rId16484" Type="http://schemas.openxmlformats.org/officeDocument/2006/relationships/hyperlink" Target="https://www.daloopa.com/src/56765491" TargetMode="External"/><Relationship Id="rId17535" Type="http://schemas.openxmlformats.org/officeDocument/2006/relationships/hyperlink" Target="https://www.daloopa.com/src/66398871" TargetMode="External"/><Relationship Id="rId20130" Type="http://schemas.openxmlformats.org/officeDocument/2006/relationships/hyperlink" Target="https://www.daloopa.com/src/99100776" TargetMode="External"/><Relationship Id="rId5492" Type="http://schemas.openxmlformats.org/officeDocument/2006/relationships/hyperlink" Target="https://www.daloopa.com/src/779155" TargetMode="External"/><Relationship Id="rId6543" Type="http://schemas.openxmlformats.org/officeDocument/2006/relationships/hyperlink" Target="https://www.daloopa.com/src/12598712" TargetMode="External"/><Relationship Id="rId10922" Type="http://schemas.openxmlformats.org/officeDocument/2006/relationships/hyperlink" Target="https://www.daloopa.com/src/44999005" TargetMode="External"/><Relationship Id="rId15086" Type="http://schemas.openxmlformats.org/officeDocument/2006/relationships/hyperlink" Target="https://www.daloopa.com/src/44091270" TargetMode="External"/><Relationship Id="rId16137" Type="http://schemas.openxmlformats.org/officeDocument/2006/relationships/hyperlink" Target="https://www.daloopa.com/src/56736565" TargetMode="External"/><Relationship Id="rId4094" Type="http://schemas.openxmlformats.org/officeDocument/2006/relationships/hyperlink" Target="https://www.daloopa.com/src/44802431" TargetMode="External"/><Relationship Id="rId5145" Type="http://schemas.openxmlformats.org/officeDocument/2006/relationships/hyperlink" Target="https://www.daloopa.com/src/8648876" TargetMode="External"/><Relationship Id="rId9766" Type="http://schemas.openxmlformats.org/officeDocument/2006/relationships/hyperlink" Target="https://www.daloopa.com/src/44811320" TargetMode="External"/><Relationship Id="rId1755" Type="http://schemas.openxmlformats.org/officeDocument/2006/relationships/hyperlink" Target="https://www.daloopa.com/src/44115084" TargetMode="External"/><Relationship Id="rId8368" Type="http://schemas.openxmlformats.org/officeDocument/2006/relationships/hyperlink" Target="https://www.daloopa.com/src/44809597" TargetMode="External"/><Relationship Id="rId9419" Type="http://schemas.openxmlformats.org/officeDocument/2006/relationships/hyperlink" Target="https://www.daloopa.com/src/44812482" TargetMode="External"/><Relationship Id="rId10298" Type="http://schemas.openxmlformats.org/officeDocument/2006/relationships/hyperlink" Target="https://www.daloopa.com/src/761301" TargetMode="External"/><Relationship Id="rId11349" Type="http://schemas.openxmlformats.org/officeDocument/2006/relationships/hyperlink" Target="https://marketplace.daloopa.com/text-fundamental?id=978748&amp;value=659.774&amp;id=978770&amp;value=785.123&amp;id=978785&amp;value=787.421&amp;id=978795&amp;value=816.264&amp;id=978805&amp;value=936.976&amp;id=978849&amp;value=1075.072&amp;id=2734285&amp;value=1293.015&amp;id=13310293&amp;value=1517&amp;id=44617257&amp;value=1673&amp;" TargetMode="External"/><Relationship Id="rId11696" Type="http://schemas.openxmlformats.org/officeDocument/2006/relationships/hyperlink" Target="https://www.daloopa.com/src/805022" TargetMode="External"/><Relationship Id="rId12747" Type="http://schemas.openxmlformats.org/officeDocument/2006/relationships/hyperlink" Target="https://www.daloopa.com/src/8732251" TargetMode="External"/><Relationship Id="rId1408" Type="http://schemas.openxmlformats.org/officeDocument/2006/relationships/hyperlink" Target="https://marketplace.daloopa.com/text-fundamental?id=46157901&amp;value=0.2&amp;" TargetMode="External"/><Relationship Id="rId2806" Type="http://schemas.openxmlformats.org/officeDocument/2006/relationships/hyperlink" Target="https://www.daloopa.com/src/44624999" TargetMode="External"/><Relationship Id="rId15220" Type="http://schemas.openxmlformats.org/officeDocument/2006/relationships/hyperlink" Target="https://www.daloopa.com/src/56735108" TargetMode="External"/><Relationship Id="rId18790" Type="http://schemas.openxmlformats.org/officeDocument/2006/relationships/hyperlink" Target="https://www.daloopa.com/src/76431607" TargetMode="External"/><Relationship Id="rId19841" Type="http://schemas.openxmlformats.org/officeDocument/2006/relationships/hyperlink" Target="https://www.daloopa.com/src/92469357" TargetMode="External"/><Relationship Id="rId4978" Type="http://schemas.openxmlformats.org/officeDocument/2006/relationships/hyperlink" Target="https://www.daloopa.com/src/18179953" TargetMode="External"/><Relationship Id="rId9900" Type="http://schemas.openxmlformats.org/officeDocument/2006/relationships/hyperlink" Target="https://www.daloopa.com/src/785789" TargetMode="External"/><Relationship Id="rId11830" Type="http://schemas.openxmlformats.org/officeDocument/2006/relationships/hyperlink" Target="https://www.daloopa.com/src/8731190" TargetMode="External"/><Relationship Id="rId17392" Type="http://schemas.openxmlformats.org/officeDocument/2006/relationships/hyperlink" Target="https://www.daloopa.com/src/69114370" TargetMode="External"/><Relationship Id="rId18443" Type="http://schemas.openxmlformats.org/officeDocument/2006/relationships/hyperlink" Target="https://www.daloopa.com/src/70536166" TargetMode="External"/><Relationship Id="rId6053" Type="http://schemas.openxmlformats.org/officeDocument/2006/relationships/hyperlink" Target="https://www.daloopa.com/src/757879" TargetMode="External"/><Relationship Id="rId7451" Type="http://schemas.openxmlformats.org/officeDocument/2006/relationships/hyperlink" Target="https://www.daloopa.com/src/770332" TargetMode="External"/><Relationship Id="rId8502" Type="http://schemas.openxmlformats.org/officeDocument/2006/relationships/hyperlink" Target="https://www.daloopa.com/src/44810605" TargetMode="External"/><Relationship Id="rId10432" Type="http://schemas.openxmlformats.org/officeDocument/2006/relationships/hyperlink" Target="https://www.daloopa.com/src/758002" TargetMode="External"/><Relationship Id="rId17045" Type="http://schemas.openxmlformats.org/officeDocument/2006/relationships/hyperlink" Target="https://www.daloopa.com/src/65369399" TargetMode="External"/><Relationship Id="rId7104" Type="http://schemas.openxmlformats.org/officeDocument/2006/relationships/hyperlink" Target="https://www.daloopa.com/document/23143637" TargetMode="External"/><Relationship Id="rId13655" Type="http://schemas.openxmlformats.org/officeDocument/2006/relationships/hyperlink" Target="https://www.daloopa.com/src/44057240" TargetMode="External"/><Relationship Id="rId14706" Type="http://schemas.openxmlformats.org/officeDocument/2006/relationships/hyperlink" Target="https://www.daloopa.com/src/44092773" TargetMode="External"/><Relationship Id="rId20871" Type="http://schemas.openxmlformats.org/officeDocument/2006/relationships/hyperlink" Target="https://www.daloopa.com/src/112172993" TargetMode="External"/><Relationship Id="rId982" Type="http://schemas.openxmlformats.org/officeDocument/2006/relationships/hyperlink" Target="https://www.daloopa.com/src/1501438" TargetMode="External"/><Relationship Id="rId2663" Type="http://schemas.openxmlformats.org/officeDocument/2006/relationships/hyperlink" Target="https://www.daloopa.com/src/771363" TargetMode="External"/><Relationship Id="rId3714" Type="http://schemas.openxmlformats.org/officeDocument/2006/relationships/hyperlink" Target="https://www.daloopa.com/src/805614" TargetMode="External"/><Relationship Id="rId9276" Type="http://schemas.openxmlformats.org/officeDocument/2006/relationships/hyperlink" Target="https://www.daloopa.com/src/44812366" TargetMode="External"/><Relationship Id="rId12257" Type="http://schemas.openxmlformats.org/officeDocument/2006/relationships/hyperlink" Target="https://www.daloopa.com/src/8731812" TargetMode="External"/><Relationship Id="rId13308" Type="http://schemas.openxmlformats.org/officeDocument/2006/relationships/hyperlink" Target="https://www.daloopa.com/src/44122230" TargetMode="External"/><Relationship Id="rId20524" Type="http://schemas.openxmlformats.org/officeDocument/2006/relationships/hyperlink" Target="https://www.daloopa.com/src/105190904" TargetMode="External"/><Relationship Id="rId635" Type="http://schemas.openxmlformats.org/officeDocument/2006/relationships/hyperlink" Target="https://www.daloopa.com/src/3606513" TargetMode="External"/><Relationship Id="rId1265" Type="http://schemas.openxmlformats.org/officeDocument/2006/relationships/hyperlink" Target="https://www.daloopa.com/src/996634" TargetMode="External"/><Relationship Id="rId2316" Type="http://schemas.openxmlformats.org/officeDocument/2006/relationships/hyperlink" Target="https://www.daloopa.com/src/44615451" TargetMode="External"/><Relationship Id="rId5886" Type="http://schemas.openxmlformats.org/officeDocument/2006/relationships/hyperlink" Target="https://www.daloopa.com/src/777344" TargetMode="External"/><Relationship Id="rId16878" Type="http://schemas.openxmlformats.org/officeDocument/2006/relationships/hyperlink" Target="https://www.daloopa.com/src/65368814" TargetMode="External"/><Relationship Id="rId17929" Type="http://schemas.openxmlformats.org/officeDocument/2006/relationships/hyperlink" Target="https://www.daloopa.com/src/84567087" TargetMode="External"/><Relationship Id="rId4488" Type="http://schemas.openxmlformats.org/officeDocument/2006/relationships/hyperlink" Target="https://www.daloopa.com/src/805895" TargetMode="External"/><Relationship Id="rId5539" Type="http://schemas.openxmlformats.org/officeDocument/2006/relationships/hyperlink" Target="https://www.daloopa.com/src/2733992" TargetMode="External"/><Relationship Id="rId6937" Type="http://schemas.openxmlformats.org/officeDocument/2006/relationships/hyperlink" Target="https://www.daloopa.com/src/1501308" TargetMode="External"/><Relationship Id="rId9410" Type="http://schemas.openxmlformats.org/officeDocument/2006/relationships/hyperlink" Target="https://www.daloopa.com/src/44811315" TargetMode="External"/><Relationship Id="rId19004" Type="http://schemas.openxmlformats.org/officeDocument/2006/relationships/hyperlink" Target="https://www.daloopa.com/src/81127757" TargetMode="External"/><Relationship Id="rId19351" Type="http://schemas.openxmlformats.org/officeDocument/2006/relationships/hyperlink" Target="https://www.daloopa.com/src/84565926" TargetMode="External"/><Relationship Id="rId8012" Type="http://schemas.openxmlformats.org/officeDocument/2006/relationships/hyperlink" Target="https://www.daloopa.com/document/23143637" TargetMode="External"/><Relationship Id="rId11340" Type="http://schemas.openxmlformats.org/officeDocument/2006/relationships/hyperlink" Target="https://www.daloopa.com/src/978747" TargetMode="External"/><Relationship Id="rId15961" Type="http://schemas.openxmlformats.org/officeDocument/2006/relationships/hyperlink" Target="https://www.daloopa.com/src/56765471" TargetMode="External"/><Relationship Id="rId14563" Type="http://schemas.openxmlformats.org/officeDocument/2006/relationships/hyperlink" Target="https://www.daloopa.com/src/44092772" TargetMode="External"/><Relationship Id="rId15614" Type="http://schemas.openxmlformats.org/officeDocument/2006/relationships/hyperlink" Target="https://www.daloopa.com/src/56722100" TargetMode="External"/><Relationship Id="rId3571" Type="http://schemas.openxmlformats.org/officeDocument/2006/relationships/hyperlink" Target="https://www.daloopa.com/src/805575" TargetMode="External"/><Relationship Id="rId4622" Type="http://schemas.openxmlformats.org/officeDocument/2006/relationships/hyperlink" Target="https://www.daloopa.com/src/806134" TargetMode="External"/><Relationship Id="rId13165" Type="http://schemas.openxmlformats.org/officeDocument/2006/relationships/hyperlink" Target="https://www.daloopa.com/src/44116853" TargetMode="External"/><Relationship Id="rId14216" Type="http://schemas.openxmlformats.org/officeDocument/2006/relationships/hyperlink" Target="https://www.daloopa.com/src/44095330" TargetMode="External"/><Relationship Id="rId17786" Type="http://schemas.openxmlformats.org/officeDocument/2006/relationships/hyperlink" Target="https://www.daloopa.com/src/84566916" TargetMode="External"/><Relationship Id="rId18837" Type="http://schemas.openxmlformats.org/officeDocument/2006/relationships/hyperlink" Target="https://www.daloopa.com/src/75779549" TargetMode="External"/><Relationship Id="rId20381" Type="http://schemas.openxmlformats.org/officeDocument/2006/relationships/hyperlink" Target="https://www.daloopa.com/src/105190936" TargetMode="External"/><Relationship Id="rId492" Type="http://schemas.openxmlformats.org/officeDocument/2006/relationships/hyperlink" Target="https://marketplace.daloopa.com/text-fundamental?id=6029259&amp;value=0.05&amp;id=9091929&amp;value=0.01&amp;id=12628766&amp;value=0.22&amp;id=19045473&amp;value=0.2&amp;id=28076131&amp;value=0.25&amp;id=35361567&amp;value=0.26&amp;id=41990729&amp;value=0.13&amp;id=50787174&amp;value=0.17&amp;id=56765683&amp;value=0.13&amp;id=61315155&amp;value=0.13&amp;" TargetMode="External"/><Relationship Id="rId2173" Type="http://schemas.openxmlformats.org/officeDocument/2006/relationships/hyperlink" Target="https://www.daloopa.com/src/35961574" TargetMode="External"/><Relationship Id="rId3224" Type="http://schemas.openxmlformats.org/officeDocument/2006/relationships/hyperlink" Target="https://www.daloopa.com/src/805338" TargetMode="External"/><Relationship Id="rId6794" Type="http://schemas.openxmlformats.org/officeDocument/2006/relationships/hyperlink" Target="https://www.daloopa.com/src/9091775" TargetMode="External"/><Relationship Id="rId7845" Type="http://schemas.openxmlformats.org/officeDocument/2006/relationships/hyperlink" Target="https://www.daloopa.com/src/758289" TargetMode="External"/><Relationship Id="rId16388" Type="http://schemas.openxmlformats.org/officeDocument/2006/relationships/hyperlink" Target="https://www.daloopa.com/src/56722918" TargetMode="External"/><Relationship Id="rId17439" Type="http://schemas.openxmlformats.org/officeDocument/2006/relationships/hyperlink" Target="https://www.daloopa.com/src/69114199" TargetMode="External"/><Relationship Id="rId20034" Type="http://schemas.openxmlformats.org/officeDocument/2006/relationships/hyperlink" Target="https://www.daloopa.com/src/99978714" TargetMode="External"/><Relationship Id="rId145" Type="http://schemas.openxmlformats.org/officeDocument/2006/relationships/hyperlink" Target="https://www.daloopa.com/document/10223963" TargetMode="External"/><Relationship Id="rId5396" Type="http://schemas.openxmlformats.org/officeDocument/2006/relationships/hyperlink" Target="https://www.daloopa.com/src/57345730" TargetMode="External"/><Relationship Id="rId6447" Type="http://schemas.openxmlformats.org/officeDocument/2006/relationships/hyperlink" Target="https://www.daloopa.com/src/757563" TargetMode="External"/><Relationship Id="rId10826" Type="http://schemas.openxmlformats.org/officeDocument/2006/relationships/hyperlink" Target="https://www.daloopa.com/document/479839" TargetMode="External"/><Relationship Id="rId5049" Type="http://schemas.openxmlformats.org/officeDocument/2006/relationships/hyperlink" Target="https://marketplace.daloopa.com/text-fundamental?id=18180605&amp;value=-0.02&amp;id=18180508&amp;value=-0.02&amp;id=18179952&amp;value=-0.02&amp;" TargetMode="External"/><Relationship Id="rId12998" Type="http://schemas.openxmlformats.org/officeDocument/2006/relationships/hyperlink" Target="https://www.daloopa.com/src/18211718" TargetMode="External"/><Relationship Id="rId17920" Type="http://schemas.openxmlformats.org/officeDocument/2006/relationships/hyperlink" Target="https://www.daloopa.com/src/84567033" TargetMode="External"/><Relationship Id="rId15471" Type="http://schemas.openxmlformats.org/officeDocument/2006/relationships/hyperlink" Target="https://www.daloopa.com/src/56735820" TargetMode="External"/><Relationship Id="rId16522" Type="http://schemas.openxmlformats.org/officeDocument/2006/relationships/hyperlink" Target="https://www.daloopa.com/src/56736504" TargetMode="External"/><Relationship Id="rId20918" Type="http://schemas.openxmlformats.org/officeDocument/2006/relationships/hyperlink" Target="https://www.daloopa.com/src/112172801" TargetMode="External"/><Relationship Id="rId1659" Type="http://schemas.openxmlformats.org/officeDocument/2006/relationships/hyperlink" Target="https://marketplace.daloopa.com/text-fundamental?id=805416&amp;value=1007.9&amp;id=805456&amp;value=1010.5&amp;id=805460&amp;value=995.1&amp;id=44615399&amp;value=1041.6999999999998&amp;id=805462&amp;value=4055.2&amp;id=805468&amp;value=1000.1&amp;id=805472&amp;value=1068.2&amp;id=805476&amp;value=1005.4&amp;id=44615400&amp;value=1073.4&amp;id=805480&amp;value=4147.1&amp;id=805484&amp;value=1109.2&amp;id=805488&amp;value=1162.2&amp;id=805492&amp;value=1217.8&amp;id=44615401&amp;value=1306.3000000000002&amp;id=805494&amp;value=4795.5&amp;id=805500&amp;value=1383.3&amp;id=805452&amp;value=1398.7&amp;id=805448&amp;value=1464&amp;id=44615402&amp;value=1608.3999999999996&amp;id=805444&amp;value=5854.4&amp;id=805440&amp;value=1681.6&amp;id=805436&amp;value=1772.2&amp;id=805432&amp;value=1841.1&amp;id=44615403&amp;value=2006.6000000000004&amp;id=805428&amp;value=7301.5&amp;id=805424&amp;value=2078.9&amp;id=805420&amp;value=2195.4&amp;id=805396&amp;value=2291.1&amp;id=44615404&amp;value=2464.6000000000004&amp;id=805392&amp;value=9030&amp;id=805388&amp;value=2600.9&amp;id=805384&amp;value=2744.3&amp;id=1501263&amp;value=2834.1&amp;id=44615405&amp;value=2991.999999999998&amp;id=2733958&amp;value=11171.3&amp;id=4298208&amp;value=3091&amp;id=7449983&amp;value=3128&amp;id=10681410&amp;value=3225&amp;id=44615406&amp;value=3424&amp;id=13309476&amp;value=12868&amp;id=19436267&amp;value=3905&amp;id=28828468&amp;value=3835&amp;id=35961595&amp;value=3935&amp;id=44624978&amp;value=4110&amp;id=44617222&amp;value=15785&amp;id=51587338&amp;value=4262&amp;id=57345722&amp;value=4386&amp;id=62020127&amp;value=4433&amp;" TargetMode="External"/><Relationship Id="rId3081" Type="http://schemas.openxmlformats.org/officeDocument/2006/relationships/hyperlink" Target="https://www.daloopa.com/document/23181367" TargetMode="External"/><Relationship Id="rId4132" Type="http://schemas.openxmlformats.org/officeDocument/2006/relationships/hyperlink" Target="https://www.daloopa.com/src/19045445" TargetMode="External"/><Relationship Id="rId5530" Type="http://schemas.openxmlformats.org/officeDocument/2006/relationships/hyperlink" Target="https://www.daloopa.com/src/4298242" TargetMode="External"/><Relationship Id="rId14073" Type="http://schemas.openxmlformats.org/officeDocument/2006/relationships/hyperlink" Target="https://www.daloopa.com/src/44064517" TargetMode="External"/><Relationship Id="rId15124" Type="http://schemas.openxmlformats.org/officeDocument/2006/relationships/hyperlink" Target="https://www.daloopa.com/src/56734933" TargetMode="External"/><Relationship Id="rId18694" Type="http://schemas.openxmlformats.org/officeDocument/2006/relationships/hyperlink" Target="https://www.daloopa.com/src/75779648" TargetMode="External"/><Relationship Id="rId19745" Type="http://schemas.openxmlformats.org/officeDocument/2006/relationships/hyperlink" Target="https://www.daloopa.com/src/91528046" TargetMode="External"/><Relationship Id="rId8753" Type="http://schemas.openxmlformats.org/officeDocument/2006/relationships/hyperlink" Target="https://www.daloopa.com/src/44813375" TargetMode="External"/><Relationship Id="rId9804" Type="http://schemas.openxmlformats.org/officeDocument/2006/relationships/hyperlink" Target="https://www.daloopa.com/src/44809927" TargetMode="External"/><Relationship Id="rId10683" Type="http://schemas.openxmlformats.org/officeDocument/2006/relationships/hyperlink" Target="https://www.daloopa.com/src/770905" TargetMode="External"/><Relationship Id="rId11734" Type="http://schemas.openxmlformats.org/officeDocument/2006/relationships/hyperlink" Target="https://www.daloopa.com/src/44616172" TargetMode="External"/><Relationship Id="rId17296" Type="http://schemas.openxmlformats.org/officeDocument/2006/relationships/hyperlink" Target="https://www.daloopa.com/src/66398724" TargetMode="External"/><Relationship Id="rId18347" Type="http://schemas.openxmlformats.org/officeDocument/2006/relationships/hyperlink" Target="https://www.daloopa.com/src/70534457" TargetMode="External"/><Relationship Id="rId18" Type="http://schemas.openxmlformats.org/officeDocument/2006/relationships/hyperlink" Target="https://www.daloopa.com/document/23283" TargetMode="External"/><Relationship Id="rId7355" Type="http://schemas.openxmlformats.org/officeDocument/2006/relationships/hyperlink" Target="https://www.daloopa.com/src/2750561" TargetMode="External"/><Relationship Id="rId8406" Type="http://schemas.openxmlformats.org/officeDocument/2006/relationships/hyperlink" Target="https://www.daloopa.com/src/46190500" TargetMode="External"/><Relationship Id="rId10336" Type="http://schemas.openxmlformats.org/officeDocument/2006/relationships/hyperlink" Target="https://www.daloopa.com/src/44999428" TargetMode="External"/><Relationship Id="rId3965" Type="http://schemas.openxmlformats.org/officeDocument/2006/relationships/hyperlink" Target="https://www.daloopa.com/src/805955" TargetMode="External"/><Relationship Id="rId7008" Type="http://schemas.openxmlformats.org/officeDocument/2006/relationships/hyperlink" Target="https://www.daloopa.com/src/1501202" TargetMode="External"/><Relationship Id="rId13559" Type="http://schemas.openxmlformats.org/officeDocument/2006/relationships/hyperlink" Target="https://www.daloopa.com/src/44059148" TargetMode="External"/><Relationship Id="rId14957" Type="http://schemas.openxmlformats.org/officeDocument/2006/relationships/hyperlink" Target="https://www.daloopa.com/src/44094926" TargetMode="External"/><Relationship Id="rId886" Type="http://schemas.openxmlformats.org/officeDocument/2006/relationships/hyperlink" Target="https://marketplace.daloopa.com/text-fundamental?id=41991268&amp;value=0.07&amp;" TargetMode="External"/><Relationship Id="rId2567" Type="http://schemas.openxmlformats.org/officeDocument/2006/relationships/hyperlink" Target="https://www.daloopa.com/document/23285" TargetMode="External"/><Relationship Id="rId3618" Type="http://schemas.openxmlformats.org/officeDocument/2006/relationships/hyperlink" Target="https://www.daloopa.com/src/805588" TargetMode="External"/><Relationship Id="rId16032" Type="http://schemas.openxmlformats.org/officeDocument/2006/relationships/hyperlink" Target="https://www.daloopa.com/src/56722680" TargetMode="External"/><Relationship Id="rId17430" Type="http://schemas.openxmlformats.org/officeDocument/2006/relationships/hyperlink" Target="https://www.daloopa.com/src/69114194" TargetMode="External"/><Relationship Id="rId20428" Type="http://schemas.openxmlformats.org/officeDocument/2006/relationships/hyperlink" Target="https://www.daloopa.com/src/105190906" TargetMode="External"/><Relationship Id="rId20775" Type="http://schemas.openxmlformats.org/officeDocument/2006/relationships/hyperlink" Target="https://www.daloopa.com/src/110481141" TargetMode="External"/><Relationship Id="rId2" Type="http://schemas.openxmlformats.org/officeDocument/2006/relationships/hyperlink" Target="https://www.daloopa.com/document/40337" TargetMode="External"/><Relationship Id="rId539" Type="http://schemas.openxmlformats.org/officeDocument/2006/relationships/hyperlink" Target="https://www.daloopa.com/src/2750866" TargetMode="External"/><Relationship Id="rId1169" Type="http://schemas.openxmlformats.org/officeDocument/2006/relationships/hyperlink" Target="https://www.daloopa.com/src/782403" TargetMode="External"/><Relationship Id="rId5040" Type="http://schemas.openxmlformats.org/officeDocument/2006/relationships/hyperlink" Target="https://www.daloopa.com/src/18186400" TargetMode="External"/><Relationship Id="rId8263" Type="http://schemas.openxmlformats.org/officeDocument/2006/relationships/hyperlink" Target="https://www.daloopa.com/src/44808900" TargetMode="External"/><Relationship Id="rId9661" Type="http://schemas.openxmlformats.org/officeDocument/2006/relationships/hyperlink" Target="https://www.daloopa.com/src/44813004" TargetMode="External"/><Relationship Id="rId11591" Type="http://schemas.openxmlformats.org/officeDocument/2006/relationships/hyperlink" Target="https://marketplace.daloopa.com/text-fundamental?id=805060&amp;value=-771&amp;id=805049&amp;value=-304&amp;id=1501382&amp;value=-3499&amp;id=44616154&amp;value=-2857&amp;id=2734213&amp;value=-7431&amp;" TargetMode="External"/><Relationship Id="rId12642" Type="http://schemas.openxmlformats.org/officeDocument/2006/relationships/hyperlink" Target="https://www.daloopa.com/src/8732194" TargetMode="External"/><Relationship Id="rId19255" Type="http://schemas.openxmlformats.org/officeDocument/2006/relationships/hyperlink" Target="https://www.daloopa.com/src/81128211" TargetMode="External"/><Relationship Id="rId1650" Type="http://schemas.openxmlformats.org/officeDocument/2006/relationships/hyperlink" Target="https://www.daloopa.com/src/805464" TargetMode="External"/><Relationship Id="rId2701" Type="http://schemas.openxmlformats.org/officeDocument/2006/relationships/hyperlink" Target="https://www.daloopa.com/document/23181367" TargetMode="External"/><Relationship Id="rId9314" Type="http://schemas.openxmlformats.org/officeDocument/2006/relationships/hyperlink" Target="https://www.daloopa.com/src/44810828" TargetMode="External"/><Relationship Id="rId10193" Type="http://schemas.openxmlformats.org/officeDocument/2006/relationships/hyperlink" Target="https://www.daloopa.com/src/770780" TargetMode="External"/><Relationship Id="rId11244" Type="http://schemas.openxmlformats.org/officeDocument/2006/relationships/hyperlink" Target="https://marketplace.daloopa.com/text-fundamental?id=50787794&amp;value=0.22&amp;id=56765815&amp;value=0.18&amp;id=61315325&amp;value=0.15&amp;" TargetMode="External"/><Relationship Id="rId15865" Type="http://schemas.openxmlformats.org/officeDocument/2006/relationships/hyperlink" Target="https://www.daloopa.com/src/56765536" TargetMode="External"/><Relationship Id="rId16916" Type="http://schemas.openxmlformats.org/officeDocument/2006/relationships/hyperlink" Target="https://www.daloopa.com/src/65368557" TargetMode="External"/><Relationship Id="rId1303" Type="http://schemas.openxmlformats.org/officeDocument/2006/relationships/hyperlink" Target="https://www.daloopa.com/src/12623796" TargetMode="External"/><Relationship Id="rId4873" Type="http://schemas.openxmlformats.org/officeDocument/2006/relationships/hyperlink" Target="https://www.daloopa.com/src/18187043" TargetMode="External"/><Relationship Id="rId5924" Type="http://schemas.openxmlformats.org/officeDocument/2006/relationships/hyperlink" Target="https://www.daloopa.com/src/28828650" TargetMode="External"/><Relationship Id="rId14467" Type="http://schemas.openxmlformats.org/officeDocument/2006/relationships/hyperlink" Target="https://www.daloopa.com/src/44094973" TargetMode="External"/><Relationship Id="rId15518" Type="http://schemas.openxmlformats.org/officeDocument/2006/relationships/hyperlink" Target="https://www.daloopa.com/src/56722001" TargetMode="External"/><Relationship Id="rId3475" Type="http://schemas.openxmlformats.org/officeDocument/2006/relationships/hyperlink" Target="https://www.daloopa.com/document/21946882" TargetMode="External"/><Relationship Id="rId4526" Type="http://schemas.openxmlformats.org/officeDocument/2006/relationships/hyperlink" Target="https://www.daloopa.com/src/806072" TargetMode="External"/><Relationship Id="rId13069" Type="http://schemas.openxmlformats.org/officeDocument/2006/relationships/hyperlink" Target="https://www.daloopa.com/src/18202931" TargetMode="External"/><Relationship Id="rId20285" Type="http://schemas.openxmlformats.org/officeDocument/2006/relationships/hyperlink" Target="https://www.daloopa.com/src/99101013" TargetMode="External"/><Relationship Id="rId396" Type="http://schemas.openxmlformats.org/officeDocument/2006/relationships/hyperlink" Target="https://www.daloopa.com/src/56765773" TargetMode="External"/><Relationship Id="rId2077" Type="http://schemas.openxmlformats.org/officeDocument/2006/relationships/hyperlink" Target="https://www.daloopa.com/src/44624979" TargetMode="External"/><Relationship Id="rId3128" Type="http://schemas.openxmlformats.org/officeDocument/2006/relationships/hyperlink" Target="https://www.daloopa.com/src/47276268" TargetMode="External"/><Relationship Id="rId6698" Type="http://schemas.openxmlformats.org/officeDocument/2006/relationships/hyperlink" Target="https://www.daloopa.com/src/798041" TargetMode="External"/><Relationship Id="rId7749" Type="http://schemas.openxmlformats.org/officeDocument/2006/relationships/hyperlink" Target="https://www.daloopa.com/src/770361" TargetMode="External"/><Relationship Id="rId9171" Type="http://schemas.openxmlformats.org/officeDocument/2006/relationships/hyperlink" Target="https://www.daloopa.com/src/44812135" TargetMode="External"/><Relationship Id="rId13550" Type="http://schemas.openxmlformats.org/officeDocument/2006/relationships/hyperlink" Target="https://www.daloopa.com/src/44058610" TargetMode="External"/><Relationship Id="rId14601" Type="http://schemas.openxmlformats.org/officeDocument/2006/relationships/hyperlink" Target="https://www.daloopa.com/src/44095519" TargetMode="External"/><Relationship Id="rId530" Type="http://schemas.openxmlformats.org/officeDocument/2006/relationships/hyperlink" Target="https://www.daloopa.com/src/56765751" TargetMode="External"/><Relationship Id="rId1160" Type="http://schemas.openxmlformats.org/officeDocument/2006/relationships/hyperlink" Target="https://www.daloopa.com/src/44615363" TargetMode="External"/><Relationship Id="rId2211" Type="http://schemas.openxmlformats.org/officeDocument/2006/relationships/hyperlink" Target="https://www.daloopa.com/src/779575" TargetMode="External"/><Relationship Id="rId12152" Type="http://schemas.openxmlformats.org/officeDocument/2006/relationships/hyperlink" Target="https://marketplace.daloopa.com/text-fundamental?id=8731727&amp;value=0.05&amp;id=8731720&amp;value=0.04&amp;id=8731715&amp;value=0.04&amp;id=8731828&amp;value=0.04&amp;id=8731708&amp;value=0.03&amp;id=8731701&amp;value=0.02&amp;id=8731693&amp;value=0.01&amp;id=8731836&amp;value=0.02&amp;id=8731508&amp;value=0.06&amp;id=8731686&amp;value=0.06&amp;id=8731773&amp;value=0.06&amp;id=8731844&amp;value=0.06&amp;id=8731488&amp;value=0.01&amp;id=8731761&amp;value=0.01&amp;id=8731853&amp;value=0.01&amp;id=8731451&amp;value=0.05&amp;id=8731753&amp;value=0.05&amp;id=8731745&amp;value=0.04&amp;id=8731864&amp;value=0.03&amp;id=8731737&amp;value=0.03&amp;id=10681273&amp;value=0.03&amp;id=13317090&amp;value=0.03&amp;id=19442021&amp;value=0.08&amp;id=28828620&amp;value=0.04&amp;id=35961624&amp;value=0.05&amp;id=44617652&amp;value=0.05&amp;id=51587378&amp;value=0.03&amp;id=57345746&amp;value=0.04&amp;id=62020185&amp;value=0.03&amp;" TargetMode="External"/><Relationship Id="rId13203" Type="http://schemas.openxmlformats.org/officeDocument/2006/relationships/hyperlink" Target="https://www.daloopa.com/src/18211030" TargetMode="External"/><Relationship Id="rId16773" Type="http://schemas.openxmlformats.org/officeDocument/2006/relationships/hyperlink" Target="https://www.daloopa.com/src/56723106" TargetMode="External"/><Relationship Id="rId17824" Type="http://schemas.openxmlformats.org/officeDocument/2006/relationships/hyperlink" Target="https://www.daloopa.com/src/86312115" TargetMode="External"/><Relationship Id="rId5781" Type="http://schemas.openxmlformats.org/officeDocument/2006/relationships/hyperlink" Target="https://www.daloopa.com/src/777646" TargetMode="External"/><Relationship Id="rId6832" Type="http://schemas.openxmlformats.org/officeDocument/2006/relationships/hyperlink" Target="https://www.daloopa.com/src/9091772" TargetMode="External"/><Relationship Id="rId15375" Type="http://schemas.openxmlformats.org/officeDocument/2006/relationships/hyperlink" Target="https://www.daloopa.com/src/56725752" TargetMode="External"/><Relationship Id="rId16426" Type="http://schemas.openxmlformats.org/officeDocument/2006/relationships/hyperlink" Target="https://www.daloopa.com/src/56723431" TargetMode="External"/><Relationship Id="rId19996" Type="http://schemas.openxmlformats.org/officeDocument/2006/relationships/hyperlink" Target="https://www.daloopa.com/src/99100943" TargetMode="External"/><Relationship Id="rId4383" Type="http://schemas.openxmlformats.org/officeDocument/2006/relationships/hyperlink" Target="https://www.daloopa.com/src/806025" TargetMode="External"/><Relationship Id="rId5434" Type="http://schemas.openxmlformats.org/officeDocument/2006/relationships/hyperlink" Target="https://www.daloopa.com/src/44616063" TargetMode="External"/><Relationship Id="rId15028" Type="http://schemas.openxmlformats.org/officeDocument/2006/relationships/hyperlink" Target="https://www.daloopa.com/src/44094944" TargetMode="External"/><Relationship Id="rId18598" Type="http://schemas.openxmlformats.org/officeDocument/2006/relationships/hyperlink" Target="https://www.daloopa.com/src/76430060" TargetMode="External"/><Relationship Id="rId19649" Type="http://schemas.openxmlformats.org/officeDocument/2006/relationships/hyperlink" Target="https://www.daloopa.com/src/92469307" TargetMode="External"/><Relationship Id="rId4036" Type="http://schemas.openxmlformats.org/officeDocument/2006/relationships/hyperlink" Target="https://www.daloopa.com/src/50787157" TargetMode="External"/><Relationship Id="rId8657" Type="http://schemas.openxmlformats.org/officeDocument/2006/relationships/hyperlink" Target="https://www.daloopa.com/src/44813434" TargetMode="External"/><Relationship Id="rId9708" Type="http://schemas.openxmlformats.org/officeDocument/2006/relationships/hyperlink" Target="https://www.daloopa.com/src/44810524" TargetMode="External"/><Relationship Id="rId10587" Type="http://schemas.openxmlformats.org/officeDocument/2006/relationships/hyperlink" Target="https://www.daloopa.com/src/769432" TargetMode="External"/><Relationship Id="rId11638" Type="http://schemas.openxmlformats.org/officeDocument/2006/relationships/hyperlink" Target="https://www.daloopa.com/src/805055" TargetMode="External"/><Relationship Id="rId11985" Type="http://schemas.openxmlformats.org/officeDocument/2006/relationships/hyperlink" Target="https://www.daloopa.com/src/8731263" TargetMode="External"/><Relationship Id="rId7259" Type="http://schemas.openxmlformats.org/officeDocument/2006/relationships/hyperlink" Target="https://www.daloopa.com/src/12599249" TargetMode="External"/><Relationship Id="rId13060" Type="http://schemas.openxmlformats.org/officeDocument/2006/relationships/hyperlink" Target="https://www.daloopa.com/src/18197682" TargetMode="External"/><Relationship Id="rId14111" Type="http://schemas.openxmlformats.org/officeDocument/2006/relationships/hyperlink" Target="https://www.daloopa.com/src/44071962" TargetMode="External"/><Relationship Id="rId17681" Type="http://schemas.openxmlformats.org/officeDocument/2006/relationships/hyperlink" Target="https://www.daloopa.com/src/77415422" TargetMode="External"/><Relationship Id="rId18732" Type="http://schemas.openxmlformats.org/officeDocument/2006/relationships/hyperlink" Target="https://www.daloopa.com/src/76424492" TargetMode="External"/><Relationship Id="rId3869" Type="http://schemas.openxmlformats.org/officeDocument/2006/relationships/hyperlink" Target="https://www.daloopa.com/src/805749" TargetMode="External"/><Relationship Id="rId5291" Type="http://schemas.openxmlformats.org/officeDocument/2006/relationships/hyperlink" Target="https://www.daloopa.com/src/8648978" TargetMode="External"/><Relationship Id="rId6342" Type="http://schemas.openxmlformats.org/officeDocument/2006/relationships/hyperlink" Target="https://www.daloopa.com/src/797568" TargetMode="External"/><Relationship Id="rId7740" Type="http://schemas.openxmlformats.org/officeDocument/2006/relationships/hyperlink" Target="https://www.daloopa.com/src/44615863" TargetMode="External"/><Relationship Id="rId10721" Type="http://schemas.openxmlformats.org/officeDocument/2006/relationships/hyperlink" Target="https://www.daloopa.com/src/19045379" TargetMode="External"/><Relationship Id="rId16283" Type="http://schemas.openxmlformats.org/officeDocument/2006/relationships/hyperlink" Target="https://www.daloopa.com/src/56722625" TargetMode="External"/><Relationship Id="rId17334" Type="http://schemas.openxmlformats.org/officeDocument/2006/relationships/hyperlink" Target="https://www.daloopa.com/src/66399243" TargetMode="External"/><Relationship Id="rId20679" Type="http://schemas.openxmlformats.org/officeDocument/2006/relationships/hyperlink" Target="https://www.daloopa.com/src/112172976" TargetMode="External"/><Relationship Id="rId12893" Type="http://schemas.openxmlformats.org/officeDocument/2006/relationships/hyperlink" Target="https://www.daloopa.com/src/44105725" TargetMode="External"/><Relationship Id="rId13944" Type="http://schemas.openxmlformats.org/officeDocument/2006/relationships/hyperlink" Target="https://www.daloopa.com/src/44066140" TargetMode="External"/><Relationship Id="rId2952" Type="http://schemas.openxmlformats.org/officeDocument/2006/relationships/hyperlink" Target="https://www.daloopa.com/src/775766" TargetMode="External"/><Relationship Id="rId9565" Type="http://schemas.openxmlformats.org/officeDocument/2006/relationships/hyperlink" Target="https://marketplace.daloopa.com/text-fundamental?id=44812268&amp;value=-3150&amp;id=44812481&amp;value=0&amp;id=44812505&amp;value=0&amp;id=44813500&amp;value=0&amp;id=46190709&amp;value=-3150&amp;" TargetMode="External"/><Relationship Id="rId11495" Type="http://schemas.openxmlformats.org/officeDocument/2006/relationships/hyperlink" Target="https://www.daloopa.com/src/804999" TargetMode="External"/><Relationship Id="rId12546" Type="http://schemas.openxmlformats.org/officeDocument/2006/relationships/hyperlink" Target="https://www.daloopa.com/src/8732143" TargetMode="External"/><Relationship Id="rId19159" Type="http://schemas.openxmlformats.org/officeDocument/2006/relationships/hyperlink" Target="https://www.daloopa.com/src/81130057" TargetMode="External"/><Relationship Id="rId20813" Type="http://schemas.openxmlformats.org/officeDocument/2006/relationships/hyperlink" Target="https://www.daloopa.com/src/110480959" TargetMode="External"/><Relationship Id="rId924" Type="http://schemas.openxmlformats.org/officeDocument/2006/relationships/hyperlink" Target="https://www.daloopa.com/src/979893" TargetMode="External"/><Relationship Id="rId1554" Type="http://schemas.openxmlformats.org/officeDocument/2006/relationships/hyperlink" Target="https://www.daloopa.com/src/805426" TargetMode="External"/><Relationship Id="rId2605" Type="http://schemas.openxmlformats.org/officeDocument/2006/relationships/hyperlink" Target="https://www.daloopa.com/src/775563" TargetMode="External"/><Relationship Id="rId8167" Type="http://schemas.openxmlformats.org/officeDocument/2006/relationships/hyperlink" Target="https://www.daloopa.com/src/56765447" TargetMode="External"/><Relationship Id="rId9218" Type="http://schemas.openxmlformats.org/officeDocument/2006/relationships/hyperlink" Target="https://www.daloopa.com/src/44812368" TargetMode="External"/><Relationship Id="rId10097" Type="http://schemas.openxmlformats.org/officeDocument/2006/relationships/hyperlink" Target="https://www.daloopa.com/src/61314936" TargetMode="External"/><Relationship Id="rId11148" Type="http://schemas.openxmlformats.org/officeDocument/2006/relationships/hyperlink" Target="https://www.daloopa.com/src/50787772" TargetMode="External"/><Relationship Id="rId15769" Type="http://schemas.openxmlformats.org/officeDocument/2006/relationships/hyperlink" Target="https://www.daloopa.com/src/56765532" TargetMode="External"/><Relationship Id="rId1207" Type="http://schemas.openxmlformats.org/officeDocument/2006/relationships/hyperlink" Target="https://www.daloopa.com/src/44615356" TargetMode="External"/><Relationship Id="rId4777" Type="http://schemas.openxmlformats.org/officeDocument/2006/relationships/hyperlink" Target="https://www.daloopa.com/src/799701" TargetMode="External"/><Relationship Id="rId5828" Type="http://schemas.openxmlformats.org/officeDocument/2006/relationships/hyperlink" Target="https://www.daloopa.com/src/44616132" TargetMode="External"/><Relationship Id="rId17191" Type="http://schemas.openxmlformats.org/officeDocument/2006/relationships/hyperlink" Target="https://www.daloopa.com/src/65369432" TargetMode="External"/><Relationship Id="rId18242" Type="http://schemas.openxmlformats.org/officeDocument/2006/relationships/hyperlink" Target="https://www.daloopa.com/src/110482422" TargetMode="External"/><Relationship Id="rId19640" Type="http://schemas.openxmlformats.org/officeDocument/2006/relationships/hyperlink" Target="https://www.daloopa.com/src/91528480" TargetMode="External"/><Relationship Id="rId3379" Type="http://schemas.openxmlformats.org/officeDocument/2006/relationships/hyperlink" Target="https://www.daloopa.com/src/13310449" TargetMode="External"/><Relationship Id="rId7250" Type="http://schemas.openxmlformats.org/officeDocument/2006/relationships/hyperlink" Target="https://www.daloopa.com/src/756541" TargetMode="External"/><Relationship Id="rId8301" Type="http://schemas.openxmlformats.org/officeDocument/2006/relationships/hyperlink" Target="https://www.daloopa.com/src/46190476" TargetMode="External"/><Relationship Id="rId20189" Type="http://schemas.openxmlformats.org/officeDocument/2006/relationships/hyperlink" Target="https://www.daloopa.com/src/99978742" TargetMode="External"/><Relationship Id="rId10231" Type="http://schemas.openxmlformats.org/officeDocument/2006/relationships/hyperlink" Target="https://www.daloopa.com/src/44993847" TargetMode="External"/><Relationship Id="rId14852" Type="http://schemas.openxmlformats.org/officeDocument/2006/relationships/hyperlink" Target="https://www.daloopa.com/src/44093234" TargetMode="External"/><Relationship Id="rId15903" Type="http://schemas.openxmlformats.org/officeDocument/2006/relationships/hyperlink" Target="https://www.daloopa.com/src/56723412" TargetMode="External"/><Relationship Id="rId3860" Type="http://schemas.openxmlformats.org/officeDocument/2006/relationships/hyperlink" Target="https://www.daloopa.com/src/805713" TargetMode="External"/><Relationship Id="rId4911" Type="http://schemas.openxmlformats.org/officeDocument/2006/relationships/hyperlink" Target="https://www.daloopa.com/src/28828636" TargetMode="External"/><Relationship Id="rId9075" Type="http://schemas.openxmlformats.org/officeDocument/2006/relationships/hyperlink" Target="https://www.daloopa.com/src/44812365" TargetMode="External"/><Relationship Id="rId13454" Type="http://schemas.openxmlformats.org/officeDocument/2006/relationships/hyperlink" Target="https://www.daloopa.com/src/44057245" TargetMode="External"/><Relationship Id="rId14505" Type="http://schemas.openxmlformats.org/officeDocument/2006/relationships/hyperlink" Target="https://www.daloopa.com/src/44095115" TargetMode="External"/><Relationship Id="rId20670" Type="http://schemas.openxmlformats.org/officeDocument/2006/relationships/hyperlink" Target="https://www.daloopa.com/src/110481953" TargetMode="External"/><Relationship Id="rId781" Type="http://schemas.openxmlformats.org/officeDocument/2006/relationships/hyperlink" Target="https://www.daloopa.com/src/50786917" TargetMode="External"/><Relationship Id="rId2462" Type="http://schemas.openxmlformats.org/officeDocument/2006/relationships/hyperlink" Target="https://www.daloopa.com/src/779024" TargetMode="External"/><Relationship Id="rId3513" Type="http://schemas.openxmlformats.org/officeDocument/2006/relationships/hyperlink" Target="https://www.daloopa.com/document/18105310" TargetMode="External"/><Relationship Id="rId12056" Type="http://schemas.openxmlformats.org/officeDocument/2006/relationships/hyperlink" Target="https://www.daloopa.com/src/8731182" TargetMode="External"/><Relationship Id="rId13107" Type="http://schemas.openxmlformats.org/officeDocument/2006/relationships/hyperlink" Target="https://www.daloopa.com/src/18203345" TargetMode="External"/><Relationship Id="rId16677" Type="http://schemas.openxmlformats.org/officeDocument/2006/relationships/hyperlink" Target="https://www.daloopa.com/src/56723404" TargetMode="External"/><Relationship Id="rId17728" Type="http://schemas.openxmlformats.org/officeDocument/2006/relationships/hyperlink" Target="https://www.daloopa.com/src/84567137" TargetMode="External"/><Relationship Id="rId20323" Type="http://schemas.openxmlformats.org/officeDocument/2006/relationships/hyperlink" Target="https://www.daloopa.com/src/105190602" TargetMode="External"/><Relationship Id="rId434" Type="http://schemas.openxmlformats.org/officeDocument/2006/relationships/hyperlink" Target="https://www.daloopa.com/src/12606644" TargetMode="External"/><Relationship Id="rId1064" Type="http://schemas.openxmlformats.org/officeDocument/2006/relationships/hyperlink" Target="https://www.daloopa.com/src/3606845" TargetMode="External"/><Relationship Id="rId2115" Type="http://schemas.openxmlformats.org/officeDocument/2006/relationships/hyperlink" Target="https://www.daloopa.com/src/779558" TargetMode="External"/><Relationship Id="rId5685" Type="http://schemas.openxmlformats.org/officeDocument/2006/relationships/hyperlink" Target="https://www.daloopa.com/src/44616108" TargetMode="External"/><Relationship Id="rId6736" Type="http://schemas.openxmlformats.org/officeDocument/2006/relationships/hyperlink" Target="https://www.daloopa.com/src/797999" TargetMode="External"/><Relationship Id="rId15279" Type="http://schemas.openxmlformats.org/officeDocument/2006/relationships/hyperlink" Target="https://www.daloopa.com/src/56725755" TargetMode="External"/><Relationship Id="rId19150" Type="http://schemas.openxmlformats.org/officeDocument/2006/relationships/hyperlink" Target="https://www.daloopa.com/src/81129798" TargetMode="External"/><Relationship Id="rId4287" Type="http://schemas.openxmlformats.org/officeDocument/2006/relationships/hyperlink" Target="https://www.daloopa.com/src/805962" TargetMode="External"/><Relationship Id="rId5338" Type="http://schemas.openxmlformats.org/officeDocument/2006/relationships/hyperlink" Target="https://www.daloopa.com/src/8648937" TargetMode="External"/><Relationship Id="rId9959" Type="http://schemas.openxmlformats.org/officeDocument/2006/relationships/hyperlink" Target="https://www.daloopa.com/src/13307453" TargetMode="External"/><Relationship Id="rId11889" Type="http://schemas.openxmlformats.org/officeDocument/2006/relationships/hyperlink" Target="https://www.daloopa.com/src/8731152" TargetMode="External"/><Relationship Id="rId15760" Type="http://schemas.openxmlformats.org/officeDocument/2006/relationships/hyperlink" Target="https://www.daloopa.com/src/56722384" TargetMode="External"/><Relationship Id="rId16811" Type="http://schemas.openxmlformats.org/officeDocument/2006/relationships/hyperlink" Target="https://www.daloopa.com/document/23143762" TargetMode="External"/><Relationship Id="rId1948" Type="http://schemas.openxmlformats.org/officeDocument/2006/relationships/hyperlink" Target="https://www.daloopa.com/src/44125384" TargetMode="External"/><Relationship Id="rId3370" Type="http://schemas.openxmlformats.org/officeDocument/2006/relationships/hyperlink" Target="https://marketplace.daloopa.com/text-fundamental?id=979722&amp;value=533.792&amp;id=979770&amp;value=651.281&amp;id=979853&amp;value=621.122&amp;id=979868&amp;value=642.823&amp;id=979876&amp;value=753.393&amp;id=979884&amp;value=882.145&amp;id=2734351&amp;value=1126.406&amp;id=13310449&amp;value=1328&amp;id=44617285&amp;value=1480&amp;" TargetMode="External"/><Relationship Id="rId4421" Type="http://schemas.openxmlformats.org/officeDocument/2006/relationships/hyperlink" Target="https://www.daloopa.com/src/806188" TargetMode="External"/><Relationship Id="rId14362" Type="http://schemas.openxmlformats.org/officeDocument/2006/relationships/hyperlink" Target="https://www.daloopa.com/src/44095150" TargetMode="External"/><Relationship Id="rId15413" Type="http://schemas.openxmlformats.org/officeDocument/2006/relationships/hyperlink" Target="https://www.daloopa.com/src/56720694" TargetMode="External"/><Relationship Id="rId18983" Type="http://schemas.openxmlformats.org/officeDocument/2006/relationships/hyperlink" Target="https://www.daloopa.com/src/80587577" TargetMode="External"/><Relationship Id="rId20180" Type="http://schemas.openxmlformats.org/officeDocument/2006/relationships/hyperlink" Target="https://www.daloopa.com/src/99978781" TargetMode="External"/><Relationship Id="rId291" Type="http://schemas.openxmlformats.org/officeDocument/2006/relationships/hyperlink" Target="https://www.daloopa.com/src/12604354" TargetMode="External"/><Relationship Id="rId3023" Type="http://schemas.openxmlformats.org/officeDocument/2006/relationships/hyperlink" Target="https://www.daloopa.com/src/51587227" TargetMode="External"/><Relationship Id="rId7991" Type="http://schemas.openxmlformats.org/officeDocument/2006/relationships/hyperlink" Target="https://www.daloopa.com/src/19045353" TargetMode="External"/><Relationship Id="rId10972" Type="http://schemas.openxmlformats.org/officeDocument/2006/relationships/hyperlink" Target="https://www.daloopa.com/src/778027" TargetMode="External"/><Relationship Id="rId14015" Type="http://schemas.openxmlformats.org/officeDocument/2006/relationships/hyperlink" Target="https://www.daloopa.com/src/44067523" TargetMode="External"/><Relationship Id="rId17585" Type="http://schemas.openxmlformats.org/officeDocument/2006/relationships/hyperlink" Target="https://www.daloopa.com/src/66404595" TargetMode="External"/><Relationship Id="rId18636" Type="http://schemas.openxmlformats.org/officeDocument/2006/relationships/hyperlink" Target="https://www.daloopa.com/src/75779541" TargetMode="External"/><Relationship Id="rId5195" Type="http://schemas.openxmlformats.org/officeDocument/2006/relationships/hyperlink" Target="https://www.daloopa.com/src/35961616" TargetMode="External"/><Relationship Id="rId6593" Type="http://schemas.openxmlformats.org/officeDocument/2006/relationships/hyperlink" Target="https://www.daloopa.com/document/23143637" TargetMode="External"/><Relationship Id="rId7644" Type="http://schemas.openxmlformats.org/officeDocument/2006/relationships/hyperlink" Target="https://www.daloopa.com/src/44615848" TargetMode="External"/><Relationship Id="rId10625" Type="http://schemas.openxmlformats.org/officeDocument/2006/relationships/hyperlink" Target="https://www.daloopa.com/src/44999164" TargetMode="External"/><Relationship Id="rId16187" Type="http://schemas.openxmlformats.org/officeDocument/2006/relationships/hyperlink" Target="https://www.daloopa.com/src/56736567" TargetMode="External"/><Relationship Id="rId17238" Type="http://schemas.openxmlformats.org/officeDocument/2006/relationships/hyperlink" Target="https://www.daloopa.com/src/66404647" TargetMode="External"/><Relationship Id="rId6246" Type="http://schemas.openxmlformats.org/officeDocument/2006/relationships/hyperlink" Target="https://www.daloopa.com/src/797561" TargetMode="External"/><Relationship Id="rId12797" Type="http://schemas.openxmlformats.org/officeDocument/2006/relationships/hyperlink" Target="https://marketplace.daloopa.com/text-fundamental?id=18194370&amp;value=0.23&amp;id=18194347&amp;value=0.02&amp;id=18194155&amp;value=0.06&amp;id=18194041&amp;value=0.01&amp;id=18194035&amp;value=0.03&amp;id=18193924&amp;value=0.01&amp;id=18182694&amp;value=0.01&amp;id=18182553&amp;value=0.09&amp;id=18181601&amp;value=0.07&amp;id=18181403&amp;value=0.08&amp;id=18179232&amp;value=0.1&amp;id=18179366&amp;value=-0.01&amp;" TargetMode="External"/><Relationship Id="rId13848" Type="http://schemas.openxmlformats.org/officeDocument/2006/relationships/hyperlink" Target="https://www.daloopa.com/src/44064443" TargetMode="External"/><Relationship Id="rId2856" Type="http://schemas.openxmlformats.org/officeDocument/2006/relationships/hyperlink" Target="https://www.daloopa.com/src/775743" TargetMode="External"/><Relationship Id="rId3907" Type="http://schemas.openxmlformats.org/officeDocument/2006/relationships/hyperlink" Target="https://www.daloopa.com/src/805742" TargetMode="External"/><Relationship Id="rId9469" Type="http://schemas.openxmlformats.org/officeDocument/2006/relationships/hyperlink" Target="https://www.daloopa.com/src/44812476" TargetMode="External"/><Relationship Id="rId11399" Type="http://schemas.openxmlformats.org/officeDocument/2006/relationships/hyperlink" Target="https://www.daloopa.com/src/804952" TargetMode="External"/><Relationship Id="rId15270" Type="http://schemas.openxmlformats.org/officeDocument/2006/relationships/hyperlink" Target="https://www.daloopa.com/src/56735110" TargetMode="External"/><Relationship Id="rId16321" Type="http://schemas.openxmlformats.org/officeDocument/2006/relationships/hyperlink" Target="https://www.daloopa.com/src/56736534" TargetMode="External"/><Relationship Id="rId20717" Type="http://schemas.openxmlformats.org/officeDocument/2006/relationships/hyperlink" Target="https://www.daloopa.com/src/112173351" TargetMode="External"/><Relationship Id="rId828" Type="http://schemas.openxmlformats.org/officeDocument/2006/relationships/hyperlink" Target="https://www.daloopa.com/src/793423" TargetMode="External"/><Relationship Id="rId1458" Type="http://schemas.openxmlformats.org/officeDocument/2006/relationships/hyperlink" Target="https://marketplace.daloopa.com/text-fundamental?id=19172566&amp;value=60&amp;" TargetMode="External"/><Relationship Id="rId2509" Type="http://schemas.openxmlformats.org/officeDocument/2006/relationships/hyperlink" Target="https://www.daloopa.com/src/775249" TargetMode="External"/><Relationship Id="rId19891" Type="http://schemas.openxmlformats.org/officeDocument/2006/relationships/hyperlink" Target="https://www.daloopa.com/src/91531411" TargetMode="External"/><Relationship Id="rId8552" Type="http://schemas.openxmlformats.org/officeDocument/2006/relationships/hyperlink" Target="https://www.daloopa.com/src/44810601" TargetMode="External"/><Relationship Id="rId9950" Type="http://schemas.openxmlformats.org/officeDocument/2006/relationships/hyperlink" Target="https://www.daloopa.com/src/785790" TargetMode="External"/><Relationship Id="rId11880" Type="http://schemas.openxmlformats.org/officeDocument/2006/relationships/hyperlink" Target="https://www.daloopa.com/src/8731191" TargetMode="External"/><Relationship Id="rId12931" Type="http://schemas.openxmlformats.org/officeDocument/2006/relationships/hyperlink" Target="https://www.daloopa.com/src/44105791" TargetMode="External"/><Relationship Id="rId17095" Type="http://schemas.openxmlformats.org/officeDocument/2006/relationships/hyperlink" Target="https://www.daloopa.com/src/65369503" TargetMode="External"/><Relationship Id="rId18146" Type="http://schemas.openxmlformats.org/officeDocument/2006/relationships/hyperlink" Target="https://www.daloopa.com/src/112173317" TargetMode="External"/><Relationship Id="rId18493" Type="http://schemas.openxmlformats.org/officeDocument/2006/relationships/hyperlink" Target="https://www.daloopa.com/src/69114647" TargetMode="External"/><Relationship Id="rId19544" Type="http://schemas.openxmlformats.org/officeDocument/2006/relationships/hyperlink" Target="https://www.daloopa.com/src/84567003" TargetMode="External"/><Relationship Id="rId7154" Type="http://schemas.openxmlformats.org/officeDocument/2006/relationships/hyperlink" Target="https://www.daloopa.com/src/798355" TargetMode="External"/><Relationship Id="rId8205" Type="http://schemas.openxmlformats.org/officeDocument/2006/relationships/hyperlink" Target="https://www.daloopa.com/src/755960" TargetMode="External"/><Relationship Id="rId9603" Type="http://schemas.openxmlformats.org/officeDocument/2006/relationships/hyperlink" Target="https://www.daloopa.com/src/44812856" TargetMode="External"/><Relationship Id="rId10482" Type="http://schemas.openxmlformats.org/officeDocument/2006/relationships/hyperlink" Target="https://www.daloopa.com/src/757830" TargetMode="External"/><Relationship Id="rId11533" Type="http://schemas.openxmlformats.org/officeDocument/2006/relationships/hyperlink" Target="https://www.daloopa.com/src/2734223" TargetMode="External"/><Relationship Id="rId10135" Type="http://schemas.openxmlformats.org/officeDocument/2006/relationships/hyperlink" Target="https://www.daloopa.com/src/770779" TargetMode="External"/><Relationship Id="rId14756" Type="http://schemas.openxmlformats.org/officeDocument/2006/relationships/hyperlink" Target="https://marketplace.daloopa.com/text-fundamental?id=44095167&amp;value=-342.282&amp;id=44095119&amp;value=-375.57&amp;id=44095049&amp;value=-416.417&amp;id=44095264&amp;value=-450.502&amp;id=44094971&amp;value=-467.986&amp;id=44094893&amp;value=-499.815&amp;id=44094794&amp;value=-528.875&amp;id=44095343&amp;value=-532.356&amp;id=44094665&amp;value=-564.674&amp;id=44094610&amp;value=-609.138&amp;id=44093333&amp;value=-617.053&amp;id=44095398&amp;value=-458.886&amp;id=44093254&amp;value=-496.708&amp;id=44093145&amp;value=-520.253&amp;id=44093037&amp;value=-490.122&amp;id=44095515&amp;value=-479.296&amp;id=44092922&amp;value=-501.34&amp;id=44092854&amp;value=-543.667&amp;id=44092774&amp;value=-586.283&amp;id=44095606&amp;value=-601.759&amp;id=44092491&amp;value=-528.765&amp;id=44092405&amp;value=-544.481&amp;id=44092352&amp;value=-588.173&amp;id=44095694&amp;value=-652.934&amp;id=44092275&amp;value=-622.47&amp;id=44092180&amp;value=-719.864&amp;id=44092020&amp;value=-820.641&amp;id=44096226&amp;value=-868.544&amp;id=44091775&amp;value=-964&amp;id=44091598&amp;value=-956&amp;id=44091446&amp;value=-1053&amp;id=44096352&amp;value=-823&amp;id=44091380&amp;value=-777&amp;id=44091310&amp;value=-867&amp;id=44091152&amp;value=-838&amp;id=44618944&amp;value=-882&amp;id=51587423&amp;value=-976&amp;id=57345876&amp;value=-1065&amp;id=62020232&amp;value=-1148&amp;" TargetMode="External"/><Relationship Id="rId15807" Type="http://schemas.openxmlformats.org/officeDocument/2006/relationships/hyperlink" Target="https://www.daloopa.com/src/56735796" TargetMode="External"/><Relationship Id="rId3764" Type="http://schemas.openxmlformats.org/officeDocument/2006/relationships/hyperlink" Target="https://www.daloopa.com/src/805775" TargetMode="External"/><Relationship Id="rId4815" Type="http://schemas.openxmlformats.org/officeDocument/2006/relationships/hyperlink" Target="https://www.daloopa.com/src/41990887" TargetMode="External"/><Relationship Id="rId13358" Type="http://schemas.openxmlformats.org/officeDocument/2006/relationships/hyperlink" Target="https://marketplace.daloopa.com/text-fundamental?id=44122228&amp;value=9.783&amp;id=44122062&amp;value=8.688&amp;id=44121982&amp;value=9.623&amp;id=44121846&amp;value=15.101&amp;id=44121011&amp;value=-42.512&amp;id=44120615&amp;value=-95.372&amp;id=44120313&amp;value=-85.944&amp;id=44120261&amp;value=-154&amp;id=44619408&amp;value=-157&amp;" TargetMode="External"/><Relationship Id="rId14409" Type="http://schemas.openxmlformats.org/officeDocument/2006/relationships/hyperlink" Target="https://www.daloopa.com/src/44092914" TargetMode="External"/><Relationship Id="rId17979" Type="http://schemas.openxmlformats.org/officeDocument/2006/relationships/hyperlink" Target="https://www.daloopa.com/src/84567302" TargetMode="External"/><Relationship Id="rId20574" Type="http://schemas.openxmlformats.org/officeDocument/2006/relationships/hyperlink" Target="https://www.daloopa.com/src/105191097" TargetMode="External"/><Relationship Id="rId685" Type="http://schemas.openxmlformats.org/officeDocument/2006/relationships/hyperlink" Target="https://www.daloopa.com/document/23143637" TargetMode="External"/><Relationship Id="rId2366" Type="http://schemas.openxmlformats.org/officeDocument/2006/relationships/hyperlink" Target="https://www.daloopa.com/src/44615459" TargetMode="External"/><Relationship Id="rId3417" Type="http://schemas.openxmlformats.org/officeDocument/2006/relationships/hyperlink" Target="https://www.daloopa.com/src/979774" TargetMode="External"/><Relationship Id="rId6987" Type="http://schemas.openxmlformats.org/officeDocument/2006/relationships/hyperlink" Target="https://www.daloopa.com/src/798430" TargetMode="External"/><Relationship Id="rId20227" Type="http://schemas.openxmlformats.org/officeDocument/2006/relationships/hyperlink" Target="https://www.daloopa.com/src/99100951" TargetMode="External"/><Relationship Id="rId338" Type="http://schemas.openxmlformats.org/officeDocument/2006/relationships/hyperlink" Target="https://www.daloopa.com/document/22944212" TargetMode="External"/><Relationship Id="rId2019" Type="http://schemas.openxmlformats.org/officeDocument/2006/relationships/hyperlink" Target="https://www.daloopa.com/src/44616279" TargetMode="External"/><Relationship Id="rId5589" Type="http://schemas.openxmlformats.org/officeDocument/2006/relationships/hyperlink" Target="https://www.daloopa.com/src/44616090" TargetMode="External"/><Relationship Id="rId9460" Type="http://schemas.openxmlformats.org/officeDocument/2006/relationships/hyperlink" Target="https://www.daloopa.com/src/44811313" TargetMode="External"/><Relationship Id="rId11390" Type="http://schemas.openxmlformats.org/officeDocument/2006/relationships/hyperlink" Target="https://marketplace.daloopa.com/text-fundamental?id=804966&amp;value=134353&amp;id=804954&amp;value=122522&amp;id=1501360&amp;value=135750&amp;id=2734124&amp;value=122727&amp;" TargetMode="External"/><Relationship Id="rId19054" Type="http://schemas.openxmlformats.org/officeDocument/2006/relationships/hyperlink" Target="https://www.daloopa.com/src/80587682" TargetMode="External"/><Relationship Id="rId2500" Type="http://schemas.openxmlformats.org/officeDocument/2006/relationships/hyperlink" Target="https://www.daloopa.com/src/775297" TargetMode="External"/><Relationship Id="rId8062" Type="http://schemas.openxmlformats.org/officeDocument/2006/relationships/hyperlink" Target="https://www.daloopa.com/src/12599559" TargetMode="External"/><Relationship Id="rId9113" Type="http://schemas.openxmlformats.org/officeDocument/2006/relationships/hyperlink" Target="https://www.daloopa.com/src/44810831" TargetMode="External"/><Relationship Id="rId11043" Type="http://schemas.openxmlformats.org/officeDocument/2006/relationships/hyperlink" Target="https://www.daloopa.com/src/777876" TargetMode="External"/><Relationship Id="rId12441" Type="http://schemas.openxmlformats.org/officeDocument/2006/relationships/hyperlink" Target="https://www.daloopa.com/src/8731921" TargetMode="External"/><Relationship Id="rId1102" Type="http://schemas.openxmlformats.org/officeDocument/2006/relationships/hyperlink" Target="https://www.daloopa.com/src/3606846" TargetMode="External"/><Relationship Id="rId15664" Type="http://schemas.openxmlformats.org/officeDocument/2006/relationships/hyperlink" Target="https://www.daloopa.com/src/56722102" TargetMode="External"/><Relationship Id="rId16715" Type="http://schemas.openxmlformats.org/officeDocument/2006/relationships/hyperlink" Target="https://www.daloopa.com/src/56736628" TargetMode="External"/><Relationship Id="rId3274" Type="http://schemas.openxmlformats.org/officeDocument/2006/relationships/hyperlink" Target="https://www.daloopa.com/src/805339" TargetMode="External"/><Relationship Id="rId4672" Type="http://schemas.openxmlformats.org/officeDocument/2006/relationships/hyperlink" Target="https://www.daloopa.com/src/799648" TargetMode="External"/><Relationship Id="rId5723" Type="http://schemas.openxmlformats.org/officeDocument/2006/relationships/hyperlink" Target="https://www.daloopa.com/src/777349" TargetMode="External"/><Relationship Id="rId14266" Type="http://schemas.openxmlformats.org/officeDocument/2006/relationships/hyperlink" Target="https://www.daloopa.com/src/44092909" TargetMode="External"/><Relationship Id="rId15317" Type="http://schemas.openxmlformats.org/officeDocument/2006/relationships/hyperlink" Target="https://www.daloopa.com/src/56720686" TargetMode="External"/><Relationship Id="rId18887" Type="http://schemas.openxmlformats.org/officeDocument/2006/relationships/hyperlink" Target="https://www.daloopa.com/src/75779635" TargetMode="External"/><Relationship Id="rId19938" Type="http://schemas.openxmlformats.org/officeDocument/2006/relationships/hyperlink" Target="https://www.daloopa.com/src/91531507" TargetMode="External"/><Relationship Id="rId195" Type="http://schemas.openxmlformats.org/officeDocument/2006/relationships/hyperlink" Target="https://www.daloopa.com/src/1000485" TargetMode="External"/><Relationship Id="rId4325" Type="http://schemas.openxmlformats.org/officeDocument/2006/relationships/hyperlink" Target="https://www.daloopa.com/src/806144" TargetMode="External"/><Relationship Id="rId7895" Type="http://schemas.openxmlformats.org/officeDocument/2006/relationships/hyperlink" Target="https://www.daloopa.com/src/757608" TargetMode="External"/><Relationship Id="rId8946" Type="http://schemas.openxmlformats.org/officeDocument/2006/relationships/hyperlink" Target="https://www.daloopa.com/document/23181367" TargetMode="External"/><Relationship Id="rId10876" Type="http://schemas.openxmlformats.org/officeDocument/2006/relationships/hyperlink" Target="https://www.daloopa.com/src/44999786" TargetMode="External"/><Relationship Id="rId11927" Type="http://schemas.openxmlformats.org/officeDocument/2006/relationships/hyperlink" Target="https://www.daloopa.com/src/8731334" TargetMode="External"/><Relationship Id="rId17489" Type="http://schemas.openxmlformats.org/officeDocument/2006/relationships/hyperlink" Target="https://www.daloopa.com/src/69113983" TargetMode="External"/><Relationship Id="rId20084" Type="http://schemas.openxmlformats.org/officeDocument/2006/relationships/hyperlink" Target="https://www.daloopa.com/src/99100821" TargetMode="External"/><Relationship Id="rId6497" Type="http://schemas.openxmlformats.org/officeDocument/2006/relationships/hyperlink" Target="https://www.daloopa.com/src/1501191" TargetMode="External"/><Relationship Id="rId7548" Type="http://schemas.openxmlformats.org/officeDocument/2006/relationships/hyperlink" Target="https://marketplace.daloopa.com/text-fundamental?id=770326&amp;value=322.031&amp;id=770334&amp;value=299.148&amp;id=770348&amp;value=215.525&amp;id=769526&amp;value=314.982&amp;id=44615834&amp;value=1151.6860000000001&amp;id=769381&amp;value=251.673&amp;id=769243&amp;value=367.536&amp;id=761272&amp;value=268.52&amp;id=760942&amp;value=399.932&amp;id=44615835&amp;value=1287.661&amp;id=760697&amp;value=183.015&amp;id=760472&amp;value=471.484&amp;id=760202&amp;value=360.488&amp;id=758625&amp;value=454.515&amp;id=44615836&amp;value=1469.502&amp;id=758423&amp;value=497.527&amp;id=758264&amp;value=488.715&amp;id=758127&amp;value=517.885&amp;id=757932&amp;value=695.601&amp;id=44615837&amp;value=2199.728&amp;id=757774&amp;value=730.37&amp;id=757590&amp;value=644.827&amp;id=757256&amp;value=704.436&amp;id=757070&amp;value=833.22&amp;id=44615838&amp;value=2912.853&amp;id=756901&amp;value=989.601&amp;id=756672&amp;value=976.406&amp;id=756547&amp;value=955.304&amp;id=756401&amp;value=1107.993&amp;id=44615839&amp;value=4029.304&amp;id=756242&amp;value=1013.448&amp;id=755814&amp;value=1109.326&amp;id=1501213&amp;value=922.14&amp;id=2750565&amp;value=1376.4&amp;id=44615840&amp;value=4421.314&amp;id=3606395&amp;value=1325&amp;id=6028689&amp;value=1184&amp;id=9091397&amp;value=1436&amp;id=12599251&amp;value=1782&amp;id=44615841&amp;value=5727&amp;id=19045339&amp;value=1772&amp;id=28076017&amp;value=1988&amp;id=35361417&amp;value=1415&amp;id=41990425&amp;value=2048&amp;id=44615842&amp;value=7223&amp;id=50786842&amp;value=1769&amp;id=56765432&amp;value=2040&amp;id=61314877&amp;value=1704&amp;" TargetMode="External"/><Relationship Id="rId10529" Type="http://schemas.openxmlformats.org/officeDocument/2006/relationships/hyperlink" Target="https://www.daloopa.com/src/758669" TargetMode="External"/><Relationship Id="rId14400" Type="http://schemas.openxmlformats.org/officeDocument/2006/relationships/hyperlink" Target="https://www.daloopa.com/src/44095325" TargetMode="External"/><Relationship Id="rId5099" Type="http://schemas.openxmlformats.org/officeDocument/2006/relationships/hyperlink" Target="https://www.daloopa.com/src/18186451" TargetMode="External"/><Relationship Id="rId13002" Type="http://schemas.openxmlformats.org/officeDocument/2006/relationships/hyperlink" Target="https://www.daloopa.com/src/18209834" TargetMode="External"/><Relationship Id="rId17970" Type="http://schemas.openxmlformats.org/officeDocument/2006/relationships/hyperlink" Target="https://www.daloopa.com/src/84567299" TargetMode="External"/><Relationship Id="rId2010" Type="http://schemas.openxmlformats.org/officeDocument/2006/relationships/hyperlink" Target="https://www.daloopa.com/src/44125603" TargetMode="External"/><Relationship Id="rId5580" Type="http://schemas.openxmlformats.org/officeDocument/2006/relationships/hyperlink" Target="https://marketplace.daloopa.com/text-fundamental?id=777213&amp;value=2.514&amp;id=777192&amp;value=2.146&amp;id=777150&amp;value=1.858&amp;id=44616089&amp;value=1.8919999999999995&amp;id=779209&amp;value=8.41&amp;id=777127&amp;value=1.786&amp;id=777119&amp;value=1.494&amp;id=777113&amp;value=1.682&amp;id=44616090&amp;value=1.5140000000000002&amp;id=779200&amp;value=6.476&amp;id=777108&amp;value=1.463&amp;id=777103&amp;value=1.133&amp;id=777097&amp;value=1.056&amp;id=44616091&amp;value=1.138&amp;id=779188&amp;value=4.79&amp;id=777091&amp;value=1.233&amp;id=777081&amp;value=1.214&amp;id=777079&amp;value=0.976&amp;id=44616092&amp;value=0.9480000000000004&amp;id=779173&amp;value=4.371&amp;id=777073&amp;value=1.23&amp;id=777067&amp;value=1.262&amp;id=777061&amp;value=1.14&amp;id=44616093&amp;value=1.3410000000000002&amp;id=779158&amp;value=4.973&amp;id=777055&amp;value=1.48&amp;id=777049&amp;value=1.35&amp;id=777043&amp;value=2.932&amp;id=44616094&amp;value=1.5279999999999996&amp;id=802528&amp;value=7.29&amp;id=777020&amp;value=3.281&amp;id=776995&amp;value=2.189&amp;id=3612928&amp;value=2.737&amp;id=44616095&amp;value=2.238999999999999&amp;id=2733994&amp;value=10.446&amp;id=4298244&amp;value=2&amp;id=7450035&amp;value=2&amp;id=46436636&amp;value=3&amp;" TargetMode="External"/><Relationship Id="rId6631" Type="http://schemas.openxmlformats.org/officeDocument/2006/relationships/hyperlink" Target="https://www.daloopa.com/src/769352" TargetMode="External"/><Relationship Id="rId15174" Type="http://schemas.openxmlformats.org/officeDocument/2006/relationships/hyperlink" Target="https://www.daloopa.com/src/56734935" TargetMode="External"/><Relationship Id="rId16572" Type="http://schemas.openxmlformats.org/officeDocument/2006/relationships/hyperlink" Target="https://www.daloopa.com/src/56736506" TargetMode="External"/><Relationship Id="rId17623" Type="http://schemas.openxmlformats.org/officeDocument/2006/relationships/hyperlink" Target="https://www.daloopa.com/src/66399097" TargetMode="External"/><Relationship Id="rId20968" Type="http://schemas.openxmlformats.org/officeDocument/2006/relationships/hyperlink" Target="https://www.daloopa.com/src/110482394" TargetMode="External"/><Relationship Id="rId4182" Type="http://schemas.openxmlformats.org/officeDocument/2006/relationships/hyperlink" Target="https://www.daloopa.com/src/19045447" TargetMode="External"/><Relationship Id="rId5233" Type="http://schemas.openxmlformats.org/officeDocument/2006/relationships/hyperlink" Target="https://www.daloopa.com/src/9099268" TargetMode="External"/><Relationship Id="rId16225" Type="http://schemas.openxmlformats.org/officeDocument/2006/relationships/hyperlink" Target="https://www.daloopa.com/src/56736414" TargetMode="External"/><Relationship Id="rId19795" Type="http://schemas.openxmlformats.org/officeDocument/2006/relationships/hyperlink" Target="https://www.daloopa.com/src/92469320" TargetMode="External"/><Relationship Id="rId9854" Type="http://schemas.openxmlformats.org/officeDocument/2006/relationships/hyperlink" Target="https://www.daloopa.com/src/44810984" TargetMode="External"/><Relationship Id="rId11784" Type="http://schemas.openxmlformats.org/officeDocument/2006/relationships/hyperlink" Target="https://www.daloopa.com/src/44616180" TargetMode="External"/><Relationship Id="rId12835" Type="http://schemas.openxmlformats.org/officeDocument/2006/relationships/hyperlink" Target="https://www.daloopa.com/src/18194034" TargetMode="External"/><Relationship Id="rId18397" Type="http://schemas.openxmlformats.org/officeDocument/2006/relationships/hyperlink" Target="https://www.daloopa.com/src/70535394" TargetMode="External"/><Relationship Id="rId19448" Type="http://schemas.openxmlformats.org/officeDocument/2006/relationships/hyperlink" Target="https://www.daloopa.com/src/86300085" TargetMode="External"/><Relationship Id="rId68" Type="http://schemas.openxmlformats.org/officeDocument/2006/relationships/hyperlink" Target="https://www.daloopa.com/document/9611739" TargetMode="External"/><Relationship Id="rId1843" Type="http://schemas.openxmlformats.org/officeDocument/2006/relationships/hyperlink" Target="https://www.daloopa.com/src/44125599" TargetMode="External"/><Relationship Id="rId7058" Type="http://schemas.openxmlformats.org/officeDocument/2006/relationships/hyperlink" Target="https://www.daloopa.com/src/41990974" TargetMode="External"/><Relationship Id="rId8456" Type="http://schemas.openxmlformats.org/officeDocument/2006/relationships/hyperlink" Target="https://www.daloopa.com/src/44811656" TargetMode="External"/><Relationship Id="rId9507" Type="http://schemas.openxmlformats.org/officeDocument/2006/relationships/hyperlink" Target="https://www.daloopa.com/src/44811578" TargetMode="External"/><Relationship Id="rId10386" Type="http://schemas.openxmlformats.org/officeDocument/2006/relationships/hyperlink" Target="https://www.daloopa.com/src/774312" TargetMode="External"/><Relationship Id="rId11437" Type="http://schemas.openxmlformats.org/officeDocument/2006/relationships/hyperlink" Target="https://www.daloopa.com/src/804980" TargetMode="External"/><Relationship Id="rId8109" Type="http://schemas.openxmlformats.org/officeDocument/2006/relationships/hyperlink" Target="https://www.daloopa.com/src/3606406" TargetMode="External"/><Relationship Id="rId10039" Type="http://schemas.openxmlformats.org/officeDocument/2006/relationships/hyperlink" Target="https://www.daloopa.com/src/9091484" TargetMode="External"/><Relationship Id="rId17480" Type="http://schemas.openxmlformats.org/officeDocument/2006/relationships/hyperlink" Target="https://www.daloopa.com/src/69113967" TargetMode="External"/><Relationship Id="rId18531" Type="http://schemas.openxmlformats.org/officeDocument/2006/relationships/hyperlink" Target="https://www.daloopa.com/src/69114627" TargetMode="External"/><Relationship Id="rId3668" Type="http://schemas.openxmlformats.org/officeDocument/2006/relationships/hyperlink" Target="https://www.daloopa.com/src/805637" TargetMode="External"/><Relationship Id="rId4719" Type="http://schemas.openxmlformats.org/officeDocument/2006/relationships/hyperlink" Target="https://www.daloopa.com/src/799656" TargetMode="External"/><Relationship Id="rId16082" Type="http://schemas.openxmlformats.org/officeDocument/2006/relationships/hyperlink" Target="https://www.daloopa.com/src/56722682" TargetMode="External"/><Relationship Id="rId17133" Type="http://schemas.openxmlformats.org/officeDocument/2006/relationships/hyperlink" Target="https://www.daloopa.com/src/65369515" TargetMode="External"/><Relationship Id="rId20478" Type="http://schemas.openxmlformats.org/officeDocument/2006/relationships/hyperlink" Target="https://www.daloopa.com/src/105788228" TargetMode="External"/><Relationship Id="rId589" Type="http://schemas.openxmlformats.org/officeDocument/2006/relationships/hyperlink" Target="https://www.daloopa.com/src/1000994" TargetMode="External"/><Relationship Id="rId5090" Type="http://schemas.openxmlformats.org/officeDocument/2006/relationships/hyperlink" Target="https://www.daloopa.com/src/18187105" TargetMode="External"/><Relationship Id="rId6141" Type="http://schemas.openxmlformats.org/officeDocument/2006/relationships/hyperlink" Target="https://www.daloopa.com/src/769338" TargetMode="External"/><Relationship Id="rId10520" Type="http://schemas.openxmlformats.org/officeDocument/2006/relationships/hyperlink" Target="https://www.daloopa.com/document/479796" TargetMode="External"/><Relationship Id="rId9364" Type="http://schemas.openxmlformats.org/officeDocument/2006/relationships/hyperlink" Target="https://www.daloopa.com/src/44811746" TargetMode="External"/><Relationship Id="rId12692" Type="http://schemas.openxmlformats.org/officeDocument/2006/relationships/hyperlink" Target="https://www.daloopa.com/document/23181367" TargetMode="External"/><Relationship Id="rId13743" Type="http://schemas.openxmlformats.org/officeDocument/2006/relationships/hyperlink" Target="https://www.daloopa.com/document/23181367" TargetMode="External"/><Relationship Id="rId2751" Type="http://schemas.openxmlformats.org/officeDocument/2006/relationships/hyperlink" Target="https://www.daloopa.com/src/1501252" TargetMode="External"/><Relationship Id="rId3802" Type="http://schemas.openxmlformats.org/officeDocument/2006/relationships/hyperlink" Target="https://www.daloopa.com/src/805727" TargetMode="External"/><Relationship Id="rId9017" Type="http://schemas.openxmlformats.org/officeDocument/2006/relationships/hyperlink" Target="https://www.daloopa.com/src/44811363" TargetMode="External"/><Relationship Id="rId11294" Type="http://schemas.openxmlformats.org/officeDocument/2006/relationships/hyperlink" Target="https://www.daloopa.com/src/2734279" TargetMode="External"/><Relationship Id="rId12345" Type="http://schemas.openxmlformats.org/officeDocument/2006/relationships/hyperlink" Target="https://www.daloopa.com/src/8731732" TargetMode="External"/><Relationship Id="rId16966" Type="http://schemas.openxmlformats.org/officeDocument/2006/relationships/hyperlink" Target="https://www.daloopa.com/src/65368634" TargetMode="External"/><Relationship Id="rId20612" Type="http://schemas.openxmlformats.org/officeDocument/2006/relationships/hyperlink" Target="https://www.daloopa.com/src/105191140" TargetMode="External"/><Relationship Id="rId723" Type="http://schemas.openxmlformats.org/officeDocument/2006/relationships/hyperlink" Target="https://www.daloopa.com/document/23143637" TargetMode="External"/><Relationship Id="rId1006" Type="http://schemas.openxmlformats.org/officeDocument/2006/relationships/hyperlink" Target="https://www.daloopa.com/src/995209" TargetMode="External"/><Relationship Id="rId1353" Type="http://schemas.openxmlformats.org/officeDocument/2006/relationships/hyperlink" Target="https://www.daloopa.com/src/44615342" TargetMode="External"/><Relationship Id="rId2404" Type="http://schemas.openxmlformats.org/officeDocument/2006/relationships/hyperlink" Target="https://www.daloopa.com/src/774053" TargetMode="External"/><Relationship Id="rId5974" Type="http://schemas.openxmlformats.org/officeDocument/2006/relationships/hyperlink" Target="https://www.daloopa.com/src/757181" TargetMode="External"/><Relationship Id="rId15568" Type="http://schemas.openxmlformats.org/officeDocument/2006/relationships/hyperlink" Target="https://www.daloopa.com/src/56722005" TargetMode="External"/><Relationship Id="rId16619" Type="http://schemas.openxmlformats.org/officeDocument/2006/relationships/hyperlink" Target="https://www.daloopa.com/src/56736663" TargetMode="External"/><Relationship Id="rId4576" Type="http://schemas.openxmlformats.org/officeDocument/2006/relationships/hyperlink" Target="https://www.daloopa.com/src/806073" TargetMode="External"/><Relationship Id="rId5627" Type="http://schemas.openxmlformats.org/officeDocument/2006/relationships/hyperlink" Target="https://www.daloopa.com/src/777120" TargetMode="External"/><Relationship Id="rId18041" Type="http://schemas.openxmlformats.org/officeDocument/2006/relationships/hyperlink" Target="https://www.daloopa.com/src/112172653" TargetMode="External"/><Relationship Id="rId3178" Type="http://schemas.openxmlformats.org/officeDocument/2006/relationships/hyperlink" Target="https://www.daloopa.com/src/805353" TargetMode="External"/><Relationship Id="rId4229" Type="http://schemas.openxmlformats.org/officeDocument/2006/relationships/hyperlink" Target="https://www.daloopa.com/src/806081" TargetMode="External"/><Relationship Id="rId7799" Type="http://schemas.openxmlformats.org/officeDocument/2006/relationships/hyperlink" Target="https://www.daloopa.com/src/757605" TargetMode="External"/><Relationship Id="rId8100" Type="http://schemas.openxmlformats.org/officeDocument/2006/relationships/hyperlink" Target="https://www.daloopa.com/src/757091" TargetMode="External"/><Relationship Id="rId10030" Type="http://schemas.openxmlformats.org/officeDocument/2006/relationships/hyperlink" Target="https://www.daloopa.com/src/756715" TargetMode="External"/><Relationship Id="rId4710" Type="http://schemas.openxmlformats.org/officeDocument/2006/relationships/hyperlink" Target="https://www.daloopa.com/src/44802131" TargetMode="External"/><Relationship Id="rId13253" Type="http://schemas.openxmlformats.org/officeDocument/2006/relationships/hyperlink" Target="https://www.daloopa.com/src/18206134" TargetMode="External"/><Relationship Id="rId14651" Type="http://schemas.openxmlformats.org/officeDocument/2006/relationships/hyperlink" Target="https://www.daloopa.com/src/44092271" TargetMode="External"/><Relationship Id="rId15702" Type="http://schemas.openxmlformats.org/officeDocument/2006/relationships/hyperlink" Target="https://www.daloopa.com/src/56735904" TargetMode="External"/><Relationship Id="rId580" Type="http://schemas.openxmlformats.org/officeDocument/2006/relationships/hyperlink" Target="https://www.daloopa.com/src/35361580" TargetMode="External"/><Relationship Id="rId2261" Type="http://schemas.openxmlformats.org/officeDocument/2006/relationships/hyperlink" Target="https://www.daloopa.com/src/774034" TargetMode="External"/><Relationship Id="rId3312" Type="http://schemas.openxmlformats.org/officeDocument/2006/relationships/hyperlink" Target="https://www.daloopa.com/src/805359" TargetMode="External"/><Relationship Id="rId14304" Type="http://schemas.openxmlformats.org/officeDocument/2006/relationships/hyperlink" Target="https://www.daloopa.com/src/44093110" TargetMode="External"/><Relationship Id="rId17874" Type="http://schemas.openxmlformats.org/officeDocument/2006/relationships/hyperlink" Target="https://www.daloopa.com/src/86307240" TargetMode="External"/><Relationship Id="rId18925" Type="http://schemas.openxmlformats.org/officeDocument/2006/relationships/hyperlink" Target="https://www.daloopa.com/src/81131750" TargetMode="External"/><Relationship Id="rId20122" Type="http://schemas.openxmlformats.org/officeDocument/2006/relationships/hyperlink" Target="https://www.daloopa.com/src/99100772" TargetMode="External"/><Relationship Id="rId233" Type="http://schemas.openxmlformats.org/officeDocument/2006/relationships/hyperlink" Target="https://www.daloopa.com/src/2750854" TargetMode="External"/><Relationship Id="rId5484" Type="http://schemas.openxmlformats.org/officeDocument/2006/relationships/hyperlink" Target="https://www.daloopa.com/src/777017" TargetMode="External"/><Relationship Id="rId6882" Type="http://schemas.openxmlformats.org/officeDocument/2006/relationships/hyperlink" Target="https://www.daloopa.com/src/797963" TargetMode="External"/><Relationship Id="rId7933" Type="http://schemas.openxmlformats.org/officeDocument/2006/relationships/hyperlink" Target="https://www.daloopa.com/src/44615911" TargetMode="External"/><Relationship Id="rId10914" Type="http://schemas.openxmlformats.org/officeDocument/2006/relationships/hyperlink" Target="https://www.daloopa.com/src/28076066" TargetMode="External"/><Relationship Id="rId16476" Type="http://schemas.openxmlformats.org/officeDocument/2006/relationships/hyperlink" Target="https://www.daloopa.com/src/56723433" TargetMode="External"/><Relationship Id="rId17527" Type="http://schemas.openxmlformats.org/officeDocument/2006/relationships/hyperlink" Target="https://www.daloopa.com/src/66397793" TargetMode="External"/><Relationship Id="rId4086" Type="http://schemas.openxmlformats.org/officeDocument/2006/relationships/hyperlink" Target="https://www.daloopa.com/src/50787162" TargetMode="External"/><Relationship Id="rId5137" Type="http://schemas.openxmlformats.org/officeDocument/2006/relationships/hyperlink" Target="https://www.daloopa.com/src/8648946" TargetMode="External"/><Relationship Id="rId6535" Type="http://schemas.openxmlformats.org/officeDocument/2006/relationships/hyperlink" Target="https://www.daloopa.com/src/756372" TargetMode="External"/><Relationship Id="rId15078" Type="http://schemas.openxmlformats.org/officeDocument/2006/relationships/hyperlink" Target="https://www.daloopa.com/src/44092084" TargetMode="External"/><Relationship Id="rId16129" Type="http://schemas.openxmlformats.org/officeDocument/2006/relationships/hyperlink" Target="https://www.daloopa.com/src/56723080" TargetMode="External"/><Relationship Id="rId19699" Type="http://schemas.openxmlformats.org/officeDocument/2006/relationships/hyperlink" Target="https://www.daloopa.com/src/91528081" TargetMode="External"/><Relationship Id="rId9758" Type="http://schemas.openxmlformats.org/officeDocument/2006/relationships/hyperlink" Target="https://www.daloopa.com/src/44810528" TargetMode="External"/><Relationship Id="rId11688" Type="http://schemas.openxmlformats.org/officeDocument/2006/relationships/hyperlink" Target="https://www.daloopa.com/src/805030" TargetMode="External"/><Relationship Id="rId12739" Type="http://schemas.openxmlformats.org/officeDocument/2006/relationships/hyperlink" Target="https://www.daloopa.com/src/8732283" TargetMode="External"/><Relationship Id="rId16610" Type="http://schemas.openxmlformats.org/officeDocument/2006/relationships/hyperlink" Target="https://www.daloopa.com/src/61315630" TargetMode="External"/><Relationship Id="rId1747" Type="http://schemas.openxmlformats.org/officeDocument/2006/relationships/hyperlink" Target="https://www.daloopa.com/src/51587484" TargetMode="External"/><Relationship Id="rId14161" Type="http://schemas.openxmlformats.org/officeDocument/2006/relationships/hyperlink" Target="https://www.daloopa.com/src/44071876" TargetMode="External"/><Relationship Id="rId15212" Type="http://schemas.openxmlformats.org/officeDocument/2006/relationships/hyperlink" Target="https://www.daloopa.com/src/61315435" TargetMode="External"/><Relationship Id="rId4220" Type="http://schemas.openxmlformats.org/officeDocument/2006/relationships/hyperlink" Target="https://marketplace.daloopa.com/text-fundamental?id=806186&amp;value=752.965&amp;id=806171&amp;value=763.959&amp;id=806156&amp;value=737.689&amp;id=806141&amp;value=791.347&amp;id=44801570&amp;value=3045.96&amp;id=806126&amp;value=772.865&amp;id=806111&amp;value=778.046&amp;id=806096&amp;value=773.509&amp;id=806081&amp;value=807.38&amp;id=44801761&amp;value=3131.8&amp;id=806066&amp;value=769.358&amp;id=806050&amp;value=783.368&amp;id=806036&amp;value=780.764&amp;id=806021&amp;value=814.609&amp;id=44801875&amp;value=3148.099&amp;id=806006&amp;value=877.005&amp;id=805991&amp;value=852.391&amp;id=805976&amp;value=891.941&amp;id=805961&amp;value=919.583&amp;id=44802118&amp;value=3540.92&amp;id=805946&amp;value=975.31&amp;id=805932&amp;value=1028.748&amp;id=805918&amp;value=1032.478&amp;id=805904&amp;value=1086.383&amp;id=44802188&amp;value=4122.919&amp;id=805890&amp;value=1117.312&amp;id=805876&amp;value=1215.532&amp;id=805862&amp;value=1276.978&amp;id=805848&amp;value=1384.818&amp;id=44802429&amp;value=4994.64&amp;id=805834&amp;value=1508.83&amp;id=805820&amp;value=1587.245&amp;id=1501411&amp;value=1564.351&amp;id=2750769&amp;value=1570.03&amp;id=44802520&amp;value=6230.456&amp;id=3606681&amp;value=1702&amp;id=6028877&amp;value=1697&amp;id=9091863&amp;value=1729&amp;id=12606369&amp;value=1781&amp;id=44802608&amp;value=6909&amp;id=19045452&amp;value=2004&amp;id=28076124&amp;value=1985&amp;id=35361549&amp;value=2027&amp;id=41990763&amp;value=2102&amp;id=41990776&amp;value=8118&amp;id=50787166&amp;value=2170&amp;id=56765671&amp;value=2318&amp;id=61315117&amp;value=2403&amp;" TargetMode="External"/><Relationship Id="rId7790" Type="http://schemas.openxmlformats.org/officeDocument/2006/relationships/hyperlink" Target="https://www.daloopa.com/src/760712" TargetMode="External"/><Relationship Id="rId8841" Type="http://schemas.openxmlformats.org/officeDocument/2006/relationships/hyperlink" Target="https://www.daloopa.com/src/44812933" TargetMode="External"/><Relationship Id="rId17384" Type="http://schemas.openxmlformats.org/officeDocument/2006/relationships/hyperlink" Target="https://www.daloopa.com/src/69114006" TargetMode="External"/><Relationship Id="rId18435" Type="http://schemas.openxmlformats.org/officeDocument/2006/relationships/hyperlink" Target="https://www.daloopa.com/src/70536438" TargetMode="External"/><Relationship Id="rId18782" Type="http://schemas.openxmlformats.org/officeDocument/2006/relationships/hyperlink" Target="https://www.daloopa.com/src/76435865" TargetMode="External"/><Relationship Id="rId19833" Type="http://schemas.openxmlformats.org/officeDocument/2006/relationships/hyperlink" Target="https://www.daloopa.com/src/92469263" TargetMode="External"/><Relationship Id="rId6392" Type="http://schemas.openxmlformats.org/officeDocument/2006/relationships/hyperlink" Target="https://www.daloopa.com/src/797664" TargetMode="External"/><Relationship Id="rId7443" Type="http://schemas.openxmlformats.org/officeDocument/2006/relationships/hyperlink" Target="https://www.daloopa.com/src/44615832" TargetMode="External"/><Relationship Id="rId10771" Type="http://schemas.openxmlformats.org/officeDocument/2006/relationships/hyperlink" Target="https://www.daloopa.com/src/761173" TargetMode="External"/><Relationship Id="rId11822" Type="http://schemas.openxmlformats.org/officeDocument/2006/relationships/hyperlink" Target="https://www.daloopa.com/src/8731232" TargetMode="External"/><Relationship Id="rId17037" Type="http://schemas.openxmlformats.org/officeDocument/2006/relationships/hyperlink" Target="https://www.daloopa.com/src/65369359" TargetMode="External"/><Relationship Id="rId6045" Type="http://schemas.openxmlformats.org/officeDocument/2006/relationships/hyperlink" Target="https://www.daloopa.com/src/760830" TargetMode="External"/><Relationship Id="rId10424" Type="http://schemas.openxmlformats.org/officeDocument/2006/relationships/hyperlink" Target="https://www.daloopa.com/src/761316" TargetMode="External"/><Relationship Id="rId13994" Type="http://schemas.openxmlformats.org/officeDocument/2006/relationships/hyperlink" Target="https://www.daloopa.com/src/44064441" TargetMode="External"/><Relationship Id="rId9268" Type="http://schemas.openxmlformats.org/officeDocument/2006/relationships/hyperlink" Target="https://www.daloopa.com/src/44811362" TargetMode="External"/><Relationship Id="rId12596" Type="http://schemas.openxmlformats.org/officeDocument/2006/relationships/hyperlink" Target="https://www.daloopa.com/src/8732315" TargetMode="External"/><Relationship Id="rId13647" Type="http://schemas.openxmlformats.org/officeDocument/2006/relationships/hyperlink" Target="https://www.daloopa.com/src/44057635" TargetMode="External"/><Relationship Id="rId20863" Type="http://schemas.openxmlformats.org/officeDocument/2006/relationships/hyperlink" Target="https://www.daloopa.com/src/110481080" TargetMode="External"/><Relationship Id="rId974" Type="http://schemas.openxmlformats.org/officeDocument/2006/relationships/hyperlink" Target="https://www.daloopa.com/src/970415" TargetMode="External"/><Relationship Id="rId2655" Type="http://schemas.openxmlformats.org/officeDocument/2006/relationships/hyperlink" Target="https://www.daloopa.com/src/778823" TargetMode="External"/><Relationship Id="rId3706" Type="http://schemas.openxmlformats.org/officeDocument/2006/relationships/hyperlink" Target="https://www.daloopa.com/src/805646" TargetMode="External"/><Relationship Id="rId11198" Type="http://schemas.openxmlformats.org/officeDocument/2006/relationships/hyperlink" Target="https://www.daloopa.com/src/56765807" TargetMode="External"/><Relationship Id="rId12249" Type="http://schemas.openxmlformats.org/officeDocument/2006/relationships/hyperlink" Target="https://www.daloopa.com/src/8731838" TargetMode="External"/><Relationship Id="rId16120" Type="http://schemas.openxmlformats.org/officeDocument/2006/relationships/hyperlink" Target="https://www.daloopa.com/src/56736643" TargetMode="External"/><Relationship Id="rId19690" Type="http://schemas.openxmlformats.org/officeDocument/2006/relationships/hyperlink" Target="https://www.daloopa.com/src/91528074" TargetMode="External"/><Relationship Id="rId20516" Type="http://schemas.openxmlformats.org/officeDocument/2006/relationships/hyperlink" Target="https://www.daloopa.com/src/105190892" TargetMode="External"/><Relationship Id="rId627" Type="http://schemas.openxmlformats.org/officeDocument/2006/relationships/hyperlink" Target="https://marketplace.daloopa.com/text-fundamental?id=780155&amp;value=0.2&amp;id=779889&amp;value=0.42&amp;id=779865&amp;value=0.43&amp;id=780012&amp;value=0.42&amp;id=1501294&amp;value=0.44&amp;id=2750661&amp;value=0.46&amp;id=3606513&amp;value=0.51&amp;id=6028755&amp;value=0.5&amp;id=9091660&amp;value=0.5&amp;id=12604198&amp;value=0.6&amp;id=19045388&amp;value=0.57&amp;id=28076076&amp;value=0.6&amp;id=35361487&amp;value=0.58&amp;id=41990924&amp;value=0.7&amp;id=50787039&amp;value=0.79&amp;id=56765621&amp;value=0.84&amp;id=61315011&amp;value=0.86&amp;" TargetMode="External"/><Relationship Id="rId1257" Type="http://schemas.openxmlformats.org/officeDocument/2006/relationships/hyperlink" Target="https://www.daloopa.com/src/46405925" TargetMode="External"/><Relationship Id="rId2308" Type="http://schemas.openxmlformats.org/officeDocument/2006/relationships/hyperlink" Target="https://www.daloopa.com/src/44615449" TargetMode="External"/><Relationship Id="rId5878" Type="http://schemas.openxmlformats.org/officeDocument/2006/relationships/hyperlink" Target="https://www.daloopa.com/src/777435" TargetMode="External"/><Relationship Id="rId6929" Type="http://schemas.openxmlformats.org/officeDocument/2006/relationships/hyperlink" Target="https://www.daloopa.com/src/798123" TargetMode="External"/><Relationship Id="rId18292" Type="http://schemas.openxmlformats.org/officeDocument/2006/relationships/hyperlink" Target="https://www.daloopa.com/src/110482568" TargetMode="External"/><Relationship Id="rId19343" Type="http://schemas.openxmlformats.org/officeDocument/2006/relationships/hyperlink" Target="https://www.daloopa.com/src/84565913" TargetMode="External"/><Relationship Id="rId8351" Type="http://schemas.openxmlformats.org/officeDocument/2006/relationships/hyperlink" Target="https://www.daloopa.com/src/46190485" TargetMode="External"/><Relationship Id="rId9402" Type="http://schemas.openxmlformats.org/officeDocument/2006/relationships/hyperlink" Target="https://www.daloopa.com/src/44810534" TargetMode="External"/><Relationship Id="rId10281" Type="http://schemas.openxmlformats.org/officeDocument/2006/relationships/hyperlink" Target="https://www.daloopa.com/src/44994357" TargetMode="External"/><Relationship Id="rId11332" Type="http://schemas.openxmlformats.org/officeDocument/2006/relationships/hyperlink" Target="https://www.daloopa.com/src/978793" TargetMode="External"/><Relationship Id="rId12730" Type="http://schemas.openxmlformats.org/officeDocument/2006/relationships/hyperlink" Target="https://www.daloopa.com/src/44617673" TargetMode="External"/><Relationship Id="rId8004" Type="http://schemas.openxmlformats.org/officeDocument/2006/relationships/hyperlink" Target="https://www.daloopa.com/src/44615927" TargetMode="External"/><Relationship Id="rId15953" Type="http://schemas.openxmlformats.org/officeDocument/2006/relationships/hyperlink" Target="https://www.daloopa.com/src/56723413" TargetMode="External"/><Relationship Id="rId3563" Type="http://schemas.openxmlformats.org/officeDocument/2006/relationships/hyperlink" Target="https://www.daloopa.com/src/805607" TargetMode="External"/><Relationship Id="rId4961" Type="http://schemas.openxmlformats.org/officeDocument/2006/relationships/hyperlink" Target="https://www.daloopa.com/src/18181621" TargetMode="External"/><Relationship Id="rId14555" Type="http://schemas.openxmlformats.org/officeDocument/2006/relationships/hyperlink" Target="https://www.daloopa.com/src/44093336" TargetMode="External"/><Relationship Id="rId15606" Type="http://schemas.openxmlformats.org/officeDocument/2006/relationships/hyperlink" Target="https://www.daloopa.com/src/56735807" TargetMode="External"/><Relationship Id="rId484" Type="http://schemas.openxmlformats.org/officeDocument/2006/relationships/hyperlink" Target="https://www.daloopa.com/src/41990731" TargetMode="External"/><Relationship Id="rId2165" Type="http://schemas.openxmlformats.org/officeDocument/2006/relationships/hyperlink" Target="https://www.daloopa.com/src/779447" TargetMode="External"/><Relationship Id="rId3216" Type="http://schemas.openxmlformats.org/officeDocument/2006/relationships/hyperlink" Target="https://www.daloopa.com/src/805273" TargetMode="External"/><Relationship Id="rId4614" Type="http://schemas.openxmlformats.org/officeDocument/2006/relationships/hyperlink" Target="https://www.daloopa.com/src/44802605" TargetMode="External"/><Relationship Id="rId13157" Type="http://schemas.openxmlformats.org/officeDocument/2006/relationships/hyperlink" Target="https://marketplace.daloopa.com/text-fundamental?id=44117654&amp;value=4771.981&amp;id=44117606&amp;value=4721.962&amp;id=44117392&amp;value=5366.881&amp;id=44117349&amp;value=5406.474&amp;id=44117117&amp;value=5821.561&amp;id=44117078&amp;value=10581.048&amp;id=44116853&amp;value=10691.199&amp;id=44116780&amp;value=10742&amp;id=44619226&amp;value=12668&amp;" TargetMode="External"/><Relationship Id="rId14208" Type="http://schemas.openxmlformats.org/officeDocument/2006/relationships/hyperlink" Target="https://www.daloopa.com/document/23181367" TargetMode="External"/><Relationship Id="rId17778" Type="http://schemas.openxmlformats.org/officeDocument/2006/relationships/hyperlink" Target="https://www.daloopa.com/src/86299096" TargetMode="External"/><Relationship Id="rId18829" Type="http://schemas.openxmlformats.org/officeDocument/2006/relationships/hyperlink" Target="https://www.daloopa.com/src/75779574" TargetMode="External"/><Relationship Id="rId20373" Type="http://schemas.openxmlformats.org/officeDocument/2006/relationships/hyperlink" Target="https://www.daloopa.com/src/105191167" TargetMode="External"/><Relationship Id="rId137" Type="http://schemas.openxmlformats.org/officeDocument/2006/relationships/hyperlink" Target="https://www.daloopa.com/document/10224025" TargetMode="External"/><Relationship Id="rId6786" Type="http://schemas.openxmlformats.org/officeDocument/2006/relationships/hyperlink" Target="https://www.daloopa.com/src/797703" TargetMode="External"/><Relationship Id="rId7837" Type="http://schemas.openxmlformats.org/officeDocument/2006/relationships/hyperlink" Target="https://www.daloopa.com/src/769255" TargetMode="External"/><Relationship Id="rId10818" Type="http://schemas.openxmlformats.org/officeDocument/2006/relationships/hyperlink" Target="https://www.daloopa.com/document/479796" TargetMode="External"/><Relationship Id="rId20026" Type="http://schemas.openxmlformats.org/officeDocument/2006/relationships/hyperlink" Target="https://www.daloopa.com/src/99978663" TargetMode="External"/><Relationship Id="rId5388" Type="http://schemas.openxmlformats.org/officeDocument/2006/relationships/hyperlink" Target="https://www.daloopa.com/src/8648859" TargetMode="External"/><Relationship Id="rId6439" Type="http://schemas.openxmlformats.org/officeDocument/2006/relationships/hyperlink" Target="https://www.daloopa.com/src/760447" TargetMode="External"/><Relationship Id="rId12240" Type="http://schemas.openxmlformats.org/officeDocument/2006/relationships/hyperlink" Target="https://www.daloopa.com/src/8731743" TargetMode="External"/><Relationship Id="rId1998" Type="http://schemas.openxmlformats.org/officeDocument/2006/relationships/hyperlink" Target="https://www.daloopa.com/src/44126077" TargetMode="External"/><Relationship Id="rId6920" Type="http://schemas.openxmlformats.org/officeDocument/2006/relationships/hyperlink" Target="https://www.daloopa.com/src/798132" TargetMode="External"/><Relationship Id="rId15463" Type="http://schemas.openxmlformats.org/officeDocument/2006/relationships/hyperlink" Target="https://www.daloopa.com/src/56722191" TargetMode="External"/><Relationship Id="rId16861" Type="http://schemas.openxmlformats.org/officeDocument/2006/relationships/hyperlink" Target="https://www.daloopa.com/src/65369342" TargetMode="External"/><Relationship Id="rId17912" Type="http://schemas.openxmlformats.org/officeDocument/2006/relationships/hyperlink" Target="https://www.daloopa.com/src/84567024" TargetMode="External"/><Relationship Id="rId4471" Type="http://schemas.openxmlformats.org/officeDocument/2006/relationships/hyperlink" Target="https://www.daloopa.com/src/806146" TargetMode="External"/><Relationship Id="rId5522" Type="http://schemas.openxmlformats.org/officeDocument/2006/relationships/hyperlink" Target="https://www.daloopa.com/src/777053" TargetMode="External"/><Relationship Id="rId14065" Type="http://schemas.openxmlformats.org/officeDocument/2006/relationships/hyperlink" Target="https://www.daloopa.com/src/44066114" TargetMode="External"/><Relationship Id="rId15116" Type="http://schemas.openxmlformats.org/officeDocument/2006/relationships/hyperlink" Target="https://www.daloopa.com/src/56720304" TargetMode="External"/><Relationship Id="rId16514" Type="http://schemas.openxmlformats.org/officeDocument/2006/relationships/hyperlink" Target="https://www.daloopa.com/src/56722574" TargetMode="External"/><Relationship Id="rId3073" Type="http://schemas.openxmlformats.org/officeDocument/2006/relationships/hyperlink" Target="https://www.daloopa.com/src/47275891" TargetMode="External"/><Relationship Id="rId4124" Type="http://schemas.openxmlformats.org/officeDocument/2006/relationships/hyperlink" Target="https://www.daloopa.com/src/805832" TargetMode="External"/><Relationship Id="rId7694" Type="http://schemas.openxmlformats.org/officeDocument/2006/relationships/hyperlink" Target="https://www.daloopa.com/src/44615857" TargetMode="External"/><Relationship Id="rId18686" Type="http://schemas.openxmlformats.org/officeDocument/2006/relationships/hyperlink" Target="https://www.daloopa.com/src/75779590" TargetMode="External"/><Relationship Id="rId19737" Type="http://schemas.openxmlformats.org/officeDocument/2006/relationships/hyperlink" Target="https://www.daloopa.com/src/91527790" TargetMode="External"/><Relationship Id="rId6296" Type="http://schemas.openxmlformats.org/officeDocument/2006/relationships/hyperlink" Target="https://www.daloopa.com/src/797521" TargetMode="External"/><Relationship Id="rId7347" Type="http://schemas.openxmlformats.org/officeDocument/2006/relationships/hyperlink" Target="https://www.daloopa.com/src/757066" TargetMode="External"/><Relationship Id="rId8745" Type="http://schemas.openxmlformats.org/officeDocument/2006/relationships/hyperlink" Target="https://www.daloopa.com/src/44813024" TargetMode="External"/><Relationship Id="rId10675" Type="http://schemas.openxmlformats.org/officeDocument/2006/relationships/hyperlink" Target="https://www.daloopa.com/src/44999163" TargetMode="External"/><Relationship Id="rId11726" Type="http://schemas.openxmlformats.org/officeDocument/2006/relationships/hyperlink" Target="https://www.daloopa.com/src/44616170" TargetMode="External"/><Relationship Id="rId17288" Type="http://schemas.openxmlformats.org/officeDocument/2006/relationships/hyperlink" Target="https://www.daloopa.com/src/66398756" TargetMode="External"/><Relationship Id="rId18339" Type="http://schemas.openxmlformats.org/officeDocument/2006/relationships/hyperlink" Target="https://www.daloopa.com/src/70535229" TargetMode="External"/><Relationship Id="rId10328" Type="http://schemas.openxmlformats.org/officeDocument/2006/relationships/hyperlink" Target="https://www.daloopa.com/src/50786866" TargetMode="External"/><Relationship Id="rId13898" Type="http://schemas.openxmlformats.org/officeDocument/2006/relationships/hyperlink" Target="https://www.daloopa.com/src/44064396" TargetMode="External"/><Relationship Id="rId14949" Type="http://schemas.openxmlformats.org/officeDocument/2006/relationships/hyperlink" Target="https://www.daloopa.com/src/44096208" TargetMode="External"/><Relationship Id="rId18820" Type="http://schemas.openxmlformats.org/officeDocument/2006/relationships/hyperlink" Target="https://www.daloopa.com/src/76431584" TargetMode="External"/><Relationship Id="rId3957" Type="http://schemas.openxmlformats.org/officeDocument/2006/relationships/hyperlink" Target="https://www.daloopa.com/src/806075" TargetMode="External"/><Relationship Id="rId16371" Type="http://schemas.openxmlformats.org/officeDocument/2006/relationships/hyperlink" Target="https://www.daloopa.com/src/56736536" TargetMode="External"/><Relationship Id="rId17422" Type="http://schemas.openxmlformats.org/officeDocument/2006/relationships/hyperlink" Target="https://www.daloopa.com/src/69114177" TargetMode="External"/><Relationship Id="rId20767" Type="http://schemas.openxmlformats.org/officeDocument/2006/relationships/hyperlink" Target="https://www.daloopa.com/src/110480858" TargetMode="External"/><Relationship Id="rId878" Type="http://schemas.openxmlformats.org/officeDocument/2006/relationships/hyperlink" Target="https://www.daloopa.com/src/56765754" TargetMode="External"/><Relationship Id="rId2559" Type="http://schemas.openxmlformats.org/officeDocument/2006/relationships/hyperlink" Target="https://www.daloopa.com/src/775506" TargetMode="External"/><Relationship Id="rId6430" Type="http://schemas.openxmlformats.org/officeDocument/2006/relationships/hyperlink" Target="https://www.daloopa.com/src/770056" TargetMode="External"/><Relationship Id="rId16024" Type="http://schemas.openxmlformats.org/officeDocument/2006/relationships/hyperlink" Target="https://www.daloopa.com/src/56736445" TargetMode="External"/><Relationship Id="rId19594" Type="http://schemas.openxmlformats.org/officeDocument/2006/relationships/hyperlink" Target="https://www.daloopa.com/src/84567078" TargetMode="External"/><Relationship Id="rId5032" Type="http://schemas.openxmlformats.org/officeDocument/2006/relationships/hyperlink" Target="https://www.daloopa.com/src/18186624" TargetMode="External"/><Relationship Id="rId9653" Type="http://schemas.openxmlformats.org/officeDocument/2006/relationships/hyperlink" Target="https://www.daloopa.com/src/44812852" TargetMode="External"/><Relationship Id="rId12981" Type="http://schemas.openxmlformats.org/officeDocument/2006/relationships/hyperlink" Target="https://marketplace.daloopa.com/text-fundamental?id=18206758&amp;value=2249.784&amp;" TargetMode="External"/><Relationship Id="rId18196" Type="http://schemas.openxmlformats.org/officeDocument/2006/relationships/hyperlink" Target="https://www.daloopa.com/src/112173056" TargetMode="External"/><Relationship Id="rId19247" Type="http://schemas.openxmlformats.org/officeDocument/2006/relationships/hyperlink" Target="https://www.daloopa.com/src/81129667" TargetMode="External"/><Relationship Id="rId8255" Type="http://schemas.openxmlformats.org/officeDocument/2006/relationships/hyperlink" Target="https://www.daloopa.com/src/35361454" TargetMode="External"/><Relationship Id="rId9306" Type="http://schemas.openxmlformats.org/officeDocument/2006/relationships/hyperlink" Target="https://www.daloopa.com/src/44809950" TargetMode="External"/><Relationship Id="rId10185" Type="http://schemas.openxmlformats.org/officeDocument/2006/relationships/hyperlink" Target="https://www.daloopa.com/src/44998361" TargetMode="External"/><Relationship Id="rId11583" Type="http://schemas.openxmlformats.org/officeDocument/2006/relationships/hyperlink" Target="https://www.daloopa.com/src/2734211" TargetMode="External"/><Relationship Id="rId12634" Type="http://schemas.openxmlformats.org/officeDocument/2006/relationships/hyperlink" Target="https://www.daloopa.com/src/8732281" TargetMode="External"/><Relationship Id="rId20901" Type="http://schemas.openxmlformats.org/officeDocument/2006/relationships/hyperlink" Target="https://www.daloopa.com/src/112172782" TargetMode="External"/><Relationship Id="rId1642" Type="http://schemas.openxmlformats.org/officeDocument/2006/relationships/hyperlink" Target="https://www.daloopa.com/src/44615398" TargetMode="External"/><Relationship Id="rId11236" Type="http://schemas.openxmlformats.org/officeDocument/2006/relationships/hyperlink" Target="https://marketplace.daloopa.com/text-fundamental?id=50787792&amp;value=0.07&amp;" TargetMode="External"/><Relationship Id="rId15857" Type="http://schemas.openxmlformats.org/officeDocument/2006/relationships/hyperlink" Target="https://www.daloopa.com/src/56722369" TargetMode="External"/><Relationship Id="rId16908" Type="http://schemas.openxmlformats.org/officeDocument/2006/relationships/hyperlink" Target="https://www.daloopa.com/src/65368548" TargetMode="External"/><Relationship Id="rId4865" Type="http://schemas.openxmlformats.org/officeDocument/2006/relationships/hyperlink" Target="https://www.daloopa.com/src/41990888" TargetMode="External"/><Relationship Id="rId5916" Type="http://schemas.openxmlformats.org/officeDocument/2006/relationships/hyperlink" Target="https://www.daloopa.com/src/51587400" TargetMode="External"/><Relationship Id="rId14459" Type="http://schemas.openxmlformats.org/officeDocument/2006/relationships/hyperlink" Target="https://www.daloopa.com/src/44092197" TargetMode="External"/><Relationship Id="rId18330" Type="http://schemas.openxmlformats.org/officeDocument/2006/relationships/hyperlink" Target="https://www.daloopa.com/src/70537393" TargetMode="External"/><Relationship Id="rId388" Type="http://schemas.openxmlformats.org/officeDocument/2006/relationships/hyperlink" Target="https://www.daloopa.com/src/56765770" TargetMode="External"/><Relationship Id="rId2069" Type="http://schemas.openxmlformats.org/officeDocument/2006/relationships/hyperlink" Target="https://www.daloopa.com/src/44615413" TargetMode="External"/><Relationship Id="rId3467" Type="http://schemas.openxmlformats.org/officeDocument/2006/relationships/hyperlink" Target="https://www.daloopa.com/src/18204626" TargetMode="External"/><Relationship Id="rId4518" Type="http://schemas.openxmlformats.org/officeDocument/2006/relationships/hyperlink" Target="https://www.daloopa.com/src/806192" TargetMode="External"/><Relationship Id="rId20277" Type="http://schemas.openxmlformats.org/officeDocument/2006/relationships/hyperlink" Target="https://www.daloopa.com/src/99101005" TargetMode="External"/><Relationship Id="rId12491" Type="http://schemas.openxmlformats.org/officeDocument/2006/relationships/hyperlink" Target="https://www.daloopa.com/src/8731969" TargetMode="External"/><Relationship Id="rId13542" Type="http://schemas.openxmlformats.org/officeDocument/2006/relationships/hyperlink" Target="https://marketplace.daloopa.com/text-fundamental?id=44058885&amp;value=2.685&amp;id=44058814&amp;value=3.946&amp;id=44058774&amp;value=7.044&amp;id=44058916&amp;value=7.928&amp;id=44058723&amp;value=4.507&amp;id=44058677&amp;value=2.568&amp;id=44058610&amp;value=1.927&amp;id=44058984&amp;value=1.85&amp;id=44058590&amp;value=2.399&amp;id=44058555&amp;value=2.621&amp;id=44057981&amp;value=1.638&amp;id=44059059&amp;value=1.447&amp;id=44057852&amp;value=1.505&amp;id=44057839&amp;value=2.228&amp;id=44057813&amp;value=3.531&amp;id=44059148&amp;value=3.163&amp;id=44057797&amp;value=2.209&amp;id=44057768&amp;value=2.054&amp;id=44057753&amp;value=2067.299&amp;id=44059217&amp;value=1.856&amp;id=44057700&amp;value=1627.168&amp;id=44057694&amp;value=2.639&amp;id=44057670&amp;value=2.859&amp;id=44059323&amp;value=1.561&amp;id=44057644&amp;value=2.07&amp;id=44057614&amp;value=2.455&amp;id=44057601&amp;value=2.592&amp;id=44059347&amp;value=2.766&amp;id=44057399&amp;value=2.4&amp;id=44057389&amp;value=2.6&amp;id=44057371&amp;value=1.5&amp;id=44059431&amp;value=1.6&amp;id=44057246&amp;value=1.9&amp;id=44057224&amp;value=2.1&amp;id=44057046&amp;value=1.7&amp;id=44618536&amp;value=1.6&amp;id=51587404&amp;value=3.8&amp;id=57345787&amp;value=1.9&amp;id=62020212&amp;value=5.1&amp;" TargetMode="External"/><Relationship Id="rId14940" Type="http://schemas.openxmlformats.org/officeDocument/2006/relationships/hyperlink" Target="https://www.daloopa.com/src/44092790" TargetMode="External"/><Relationship Id="rId2550" Type="http://schemas.openxmlformats.org/officeDocument/2006/relationships/hyperlink" Target="https://www.daloopa.com/src/775571" TargetMode="External"/><Relationship Id="rId3601" Type="http://schemas.openxmlformats.org/officeDocument/2006/relationships/hyperlink" Target="https://www.daloopa.com/src/805655" TargetMode="External"/><Relationship Id="rId9163" Type="http://schemas.openxmlformats.org/officeDocument/2006/relationships/hyperlink" Target="https://www.daloopa.com/src/44811199" TargetMode="External"/><Relationship Id="rId11093" Type="http://schemas.openxmlformats.org/officeDocument/2006/relationships/hyperlink" Target="https://www.daloopa.com/src/777987" TargetMode="External"/><Relationship Id="rId12144" Type="http://schemas.openxmlformats.org/officeDocument/2006/relationships/hyperlink" Target="https://www.daloopa.com/src/8731750" TargetMode="External"/><Relationship Id="rId20411" Type="http://schemas.openxmlformats.org/officeDocument/2006/relationships/hyperlink" Target="https://www.daloopa.com/src/105788083" TargetMode="External"/><Relationship Id="rId522" Type="http://schemas.openxmlformats.org/officeDocument/2006/relationships/hyperlink" Target="https://www.daloopa.com/src/6028983" TargetMode="External"/><Relationship Id="rId1152" Type="http://schemas.openxmlformats.org/officeDocument/2006/relationships/hyperlink" Target="https://www.daloopa.com/src/2734074" TargetMode="External"/><Relationship Id="rId2203" Type="http://schemas.openxmlformats.org/officeDocument/2006/relationships/hyperlink" Target="https://www.daloopa.com/src/779700" TargetMode="External"/><Relationship Id="rId5773" Type="http://schemas.openxmlformats.org/officeDocument/2006/relationships/hyperlink" Target="https://www.daloopa.com/src/779277" TargetMode="External"/><Relationship Id="rId16765" Type="http://schemas.openxmlformats.org/officeDocument/2006/relationships/hyperlink" Target="https://www.daloopa.com/src/56736630" TargetMode="External"/><Relationship Id="rId17816" Type="http://schemas.openxmlformats.org/officeDocument/2006/relationships/hyperlink" Target="https://www.daloopa.com/src/86312107" TargetMode="External"/><Relationship Id="rId4375" Type="http://schemas.openxmlformats.org/officeDocument/2006/relationships/hyperlink" Target="https://www.daloopa.com/src/806145" TargetMode="External"/><Relationship Id="rId5426" Type="http://schemas.openxmlformats.org/officeDocument/2006/relationships/hyperlink" Target="https://www.daloopa.com/src/44616061" TargetMode="External"/><Relationship Id="rId6824" Type="http://schemas.openxmlformats.org/officeDocument/2006/relationships/hyperlink" Target="https://www.daloopa.com/src/797767" TargetMode="External"/><Relationship Id="rId15367" Type="http://schemas.openxmlformats.org/officeDocument/2006/relationships/hyperlink" Target="https://www.daloopa.com/document/22326542" TargetMode="External"/><Relationship Id="rId16418" Type="http://schemas.openxmlformats.org/officeDocument/2006/relationships/hyperlink" Target="https://www.daloopa.com/src/56736693" TargetMode="External"/><Relationship Id="rId19988" Type="http://schemas.openxmlformats.org/officeDocument/2006/relationships/hyperlink" Target="https://www.daloopa.com/src/99978608" TargetMode="External"/><Relationship Id="rId4028" Type="http://schemas.openxmlformats.org/officeDocument/2006/relationships/hyperlink" Target="https://www.daloopa.com/src/3606677" TargetMode="External"/><Relationship Id="rId8996" Type="http://schemas.openxmlformats.org/officeDocument/2006/relationships/hyperlink" Target="https://www.daloopa.com/document/23181367" TargetMode="External"/><Relationship Id="rId11977" Type="http://schemas.openxmlformats.org/officeDocument/2006/relationships/hyperlink" Target="https://www.daloopa.com/src/8731143" TargetMode="External"/><Relationship Id="rId7598" Type="http://schemas.openxmlformats.org/officeDocument/2006/relationships/hyperlink" Target="https://marketplace.daloopa.com/text-fundamental?id=770358&amp;value=-245.775&amp;id=770354&amp;value=-275.455&amp;id=770349&amp;value=262.478&amp;id=769527&amp;value=11.14&amp;id=44615843&amp;value=-247.61200000000002&amp;id=769382&amp;value=-61.746&amp;id=769245&amp;value=-117.967&amp;id=761273&amp;value=-110.346&amp;id=760991&amp;value=-8.474&amp;id=44615844&amp;value=-298.53299999999996&amp;id=760708&amp;value=152.402&amp;id=760473&amp;value=3.541&amp;id=760227&amp;value=-394.944&amp;id=758626&amp;value=-277.566&amp;id=44615845&amp;value=-516.567&amp;id=758424&amp;value=-160.856&amp;id=758271&amp;value=-148.797&amp;id=758128&amp;value=-247.601&amp;id=757933&amp;value=-97.891&amp;id=44615846&amp;value=-655.145&amp;id=757790&amp;value=169.32&amp;id=757602&amp;value=-30.079&amp;id=757280&amp;value=21.215&amp;id=757074&amp;value=62.199&amp;id=44615847&amp;value=222.65499999999997&amp;id=756918&amp;value=7.894&amp;id=756676&amp;value=131.896&amp;id=756548&amp;value=163.229&amp;id=756413&amp;value=1606.237&amp;id=44615848&amp;value=1909.256&amp;id=756263&amp;value=110.27&amp;id=755887&amp;value=100.486&amp;id=1501214&amp;value=-39.51&amp;id=2750570&amp;value=-85.462&amp;id=44615849&amp;value=85.784&amp;id=3606396&amp;value=48&amp;id=6028690&amp;value=176&amp;id=9091403&amp;value=-191&amp;id=12599555&amp;value=-22&amp;id=44615850&amp;value=11&amp;id=19045346&amp;value=-4&amp;id=28076025&amp;value=-10&amp;id=35361428&amp;value=-28&amp;id=41990450&amp;value=-423&amp;id=44615851&amp;value=-465&amp;id=50786850&amp;value=-26&amp;id=56765436&amp;value=10&amp;id=61314902&amp;value=31&amp;" TargetMode="External"/><Relationship Id="rId8649" Type="http://schemas.openxmlformats.org/officeDocument/2006/relationships/hyperlink" Target="https://www.daloopa.com/src/44813192" TargetMode="External"/><Relationship Id="rId10579" Type="http://schemas.openxmlformats.org/officeDocument/2006/relationships/hyperlink" Target="https://www.daloopa.com/src/45000057" TargetMode="External"/><Relationship Id="rId14450" Type="http://schemas.openxmlformats.org/officeDocument/2006/relationships/hyperlink" Target="https://www.daloopa.com/src/44092908" TargetMode="External"/><Relationship Id="rId15501" Type="http://schemas.openxmlformats.org/officeDocument/2006/relationships/hyperlink" Target="https://www.daloopa.com/document/23143762" TargetMode="External"/><Relationship Id="rId13052" Type="http://schemas.openxmlformats.org/officeDocument/2006/relationships/hyperlink" Target="https://marketplace.daloopa.com/text-fundamental?id=18204826&amp;value=32.5&amp;id=18204771&amp;value=28&amp;id=18203473&amp;value=29.7&amp;id=18203078&amp;value=38.7&amp;id=18202930&amp;value=51&amp;id=18202382&amp;value=60.8&amp;id=18197682&amp;value=73.2&amp;id=18200364&amp;value=88.64&amp;id=44617790&amp;value=104.829&amp;" TargetMode="External"/><Relationship Id="rId14103" Type="http://schemas.openxmlformats.org/officeDocument/2006/relationships/hyperlink" Target="https://www.daloopa.com/src/44071668" TargetMode="External"/><Relationship Id="rId17673" Type="http://schemas.openxmlformats.org/officeDocument/2006/relationships/hyperlink" Target="https://www.daloopa.com/src/77415598" TargetMode="External"/><Relationship Id="rId18724" Type="http://schemas.openxmlformats.org/officeDocument/2006/relationships/hyperlink" Target="https://www.daloopa.com/src/76424485" TargetMode="External"/><Relationship Id="rId2060" Type="http://schemas.openxmlformats.org/officeDocument/2006/relationships/hyperlink" Target="https://www.daloopa.com/src/779534" TargetMode="External"/><Relationship Id="rId3111" Type="http://schemas.openxmlformats.org/officeDocument/2006/relationships/hyperlink" Target="https://www.daloopa.com/src/47275212" TargetMode="External"/><Relationship Id="rId6681" Type="http://schemas.openxmlformats.org/officeDocument/2006/relationships/hyperlink" Target="https://www.daloopa.com/document/23143637" TargetMode="External"/><Relationship Id="rId7732" Type="http://schemas.openxmlformats.org/officeDocument/2006/relationships/hyperlink" Target="https://www.daloopa.com/src/28076026" TargetMode="External"/><Relationship Id="rId16275" Type="http://schemas.openxmlformats.org/officeDocument/2006/relationships/hyperlink" Target="https://www.daloopa.com/src/56736416" TargetMode="External"/><Relationship Id="rId17326" Type="http://schemas.openxmlformats.org/officeDocument/2006/relationships/hyperlink" Target="https://www.daloopa.com/src/66399242" TargetMode="External"/><Relationship Id="rId5283" Type="http://schemas.openxmlformats.org/officeDocument/2006/relationships/hyperlink" Target="https://www.daloopa.com/src/8649061" TargetMode="External"/><Relationship Id="rId6334" Type="http://schemas.openxmlformats.org/officeDocument/2006/relationships/hyperlink" Target="https://www.daloopa.com/src/797629" TargetMode="External"/><Relationship Id="rId10713" Type="http://schemas.openxmlformats.org/officeDocument/2006/relationships/hyperlink" Target="https://www.daloopa.com/src/780003" TargetMode="External"/><Relationship Id="rId9557" Type="http://schemas.openxmlformats.org/officeDocument/2006/relationships/hyperlink" Target="https://www.daloopa.com/src/44809139" TargetMode="External"/><Relationship Id="rId12885" Type="http://schemas.openxmlformats.org/officeDocument/2006/relationships/hyperlink" Target="https://marketplace.daloopa.com/text-fundamental?id=44106022&amp;value=1000&amp;id=44106008&amp;value=1000&amp;id=44105967&amp;value=1000&amp;id=44109981&amp;value=1000&amp;id=44105885&amp;value=1000&amp;id=44105792&amp;value=1000&amp;id=44105725&amp;value=1000&amp;id=44619151&amp;value=1000&amp;id=51587437&amp;value=1000&amp;id=57345892&amp;value=1000&amp;id=62020250&amp;value=1000&amp;" TargetMode="External"/><Relationship Id="rId13936" Type="http://schemas.openxmlformats.org/officeDocument/2006/relationships/hyperlink" Target="https://www.daloopa.com/src/44066624" TargetMode="External"/><Relationship Id="rId19498" Type="http://schemas.openxmlformats.org/officeDocument/2006/relationships/hyperlink" Target="https://www.daloopa.com/src/86300762" TargetMode="External"/><Relationship Id="rId1893" Type="http://schemas.openxmlformats.org/officeDocument/2006/relationships/hyperlink" Target="https://www.daloopa.com/src/44115601" TargetMode="External"/><Relationship Id="rId2944" Type="http://schemas.openxmlformats.org/officeDocument/2006/relationships/hyperlink" Target="https://marketplace.daloopa.com/text-fundamental?id=775796&amp;value=851.189&amp;id=775788&amp;value=875.268&amp;id=775784&amp;value=848.043&amp;id=44615545&amp;value=894.183&amp;id=778900&amp;value=3468.683&amp;id=775779&amp;value=851.611&amp;id=775776&amp;value=913.304&amp;id=775766&amp;value=847.685&amp;id=44615546&amp;value=912.3850000000002&amp;id=778896&amp;value=3524.985&amp;id=775762&amp;value=942.383&amp;id=775752&amp;value=976.985&amp;id=775745&amp;value=1026.783&amp;id=44615547&amp;value=1105.0430000000001&amp;id=788416&amp;value=4051.194&amp;id=775738&amp;value=1184.763&amp;id=775731&amp;value=1196.63&amp;id=775724&amp;value=1261.266&amp;id=44615548&amp;value=1391.8629999999998&amp;id=778892&amp;value=5034.522&amp;id=775717&amp;value=1444.309&amp;id=775707&amp;value=1532.83&amp;id=775697&amp;value=1578.152&amp;id=44615549&amp;value=1735.723&amp;id=778888&amp;value=6291.014&amp;id=775687&amp;value=1820.045&amp;id=771742&amp;value=1914.016&amp;id=771621&amp;value=1995.584&amp;id=44615550&amp;value=2105.3639999999996&amp;id=778878&amp;value=7835.009&amp;id=771403&amp;value=2203.66&amp;id=771086&amp;value=2336.792&amp;id=1501258&amp;value=2418.163&amp;id=44615551&amp;value=2539.9619999999995&amp;id=2733938&amp;value=9498.577&amp;id=4298203&amp;value=2639&amp;id=7449839&amp;value=2713&amp;id=10681142&amp;value=2798&amp;id=44615552&amp;value=2996&amp;id=13303371&amp;value=11146&amp;id=19433037&amp;value=3458&amp;id=28828351&amp;value=3391&amp;id=35961572&amp;value=3468&amp;id=44625004&amp;value=3603&amp;id=44616718&amp;value=13920&amp;id=51587226&amp;value=3750&amp;id=57345661&amp;value=3847&amp;id=62020066&amp;value=3887&amp;" TargetMode="External"/><Relationship Id="rId8159" Type="http://schemas.openxmlformats.org/officeDocument/2006/relationships/hyperlink" Target="https://www.daloopa.com/src/6028698" TargetMode="External"/><Relationship Id="rId11487" Type="http://schemas.openxmlformats.org/officeDocument/2006/relationships/hyperlink" Target="https://www.daloopa.com/document/8465102" TargetMode="External"/><Relationship Id="rId12538" Type="http://schemas.openxmlformats.org/officeDocument/2006/relationships/hyperlink" Target="https://www.daloopa.com/src/19442532" TargetMode="External"/><Relationship Id="rId20805" Type="http://schemas.openxmlformats.org/officeDocument/2006/relationships/hyperlink" Target="https://www.daloopa.com/src/110480919" TargetMode="External"/><Relationship Id="rId916" Type="http://schemas.openxmlformats.org/officeDocument/2006/relationships/hyperlink" Target="https://marketplace.daloopa.com/text-fundamental?id=41991282&amp;value=0.2&amp;id=50787767&amp;value=0.18&amp;id=56765760&amp;value=0.15&amp;id=61315217&amp;value=0.15&amp;" TargetMode="External"/><Relationship Id="rId1546" Type="http://schemas.openxmlformats.org/officeDocument/2006/relationships/hyperlink" Target="https://www.daloopa.com/src/44624975" TargetMode="External"/><Relationship Id="rId10089" Type="http://schemas.openxmlformats.org/officeDocument/2006/relationships/hyperlink" Target="https://www.daloopa.com/src/9091483" TargetMode="External"/><Relationship Id="rId15011" Type="http://schemas.openxmlformats.org/officeDocument/2006/relationships/hyperlink" Target="https://www.daloopa.com/src/44091753" TargetMode="External"/><Relationship Id="rId18581" Type="http://schemas.openxmlformats.org/officeDocument/2006/relationships/hyperlink" Target="https://www.daloopa.com/src/75779706" TargetMode="External"/><Relationship Id="rId19632" Type="http://schemas.openxmlformats.org/officeDocument/2006/relationships/hyperlink" Target="https://www.daloopa.com/src/91528266" TargetMode="External"/><Relationship Id="rId4769" Type="http://schemas.openxmlformats.org/officeDocument/2006/relationships/hyperlink" Target="https://www.daloopa.com/src/799717" TargetMode="External"/><Relationship Id="rId8640" Type="http://schemas.openxmlformats.org/officeDocument/2006/relationships/hyperlink" Target="https://www.daloopa.com/src/44810293" TargetMode="External"/><Relationship Id="rId10570" Type="http://schemas.openxmlformats.org/officeDocument/2006/relationships/hyperlink" Target="https://www.daloopa.com/src/56765456" TargetMode="External"/><Relationship Id="rId11621" Type="http://schemas.openxmlformats.org/officeDocument/2006/relationships/hyperlink" Target="https://www.daloopa.com/src/2734217" TargetMode="External"/><Relationship Id="rId17183" Type="http://schemas.openxmlformats.org/officeDocument/2006/relationships/hyperlink" Target="https://www.daloopa.com/src/65369412" TargetMode="External"/><Relationship Id="rId18234" Type="http://schemas.openxmlformats.org/officeDocument/2006/relationships/hyperlink" Target="https://www.daloopa.com/src/110482353" TargetMode="External"/><Relationship Id="rId6191" Type="http://schemas.openxmlformats.org/officeDocument/2006/relationships/hyperlink" Target="https://www.daloopa.com/src/797565" TargetMode="External"/><Relationship Id="rId7242" Type="http://schemas.openxmlformats.org/officeDocument/2006/relationships/hyperlink" Target="https://www.daloopa.com/src/758121" TargetMode="External"/><Relationship Id="rId10223" Type="http://schemas.openxmlformats.org/officeDocument/2006/relationships/hyperlink" Target="https://www.daloopa.com/src/12599712" TargetMode="External"/><Relationship Id="rId3852" Type="http://schemas.openxmlformats.org/officeDocument/2006/relationships/hyperlink" Target="https://www.daloopa.com/src/41990796" TargetMode="External"/><Relationship Id="rId12395" Type="http://schemas.openxmlformats.org/officeDocument/2006/relationships/hyperlink" Target="https://www.daloopa.com/src/47334790" TargetMode="External"/><Relationship Id="rId13793" Type="http://schemas.openxmlformats.org/officeDocument/2006/relationships/hyperlink" Target="https://www.daloopa.com/src/44066791" TargetMode="External"/><Relationship Id="rId14844" Type="http://schemas.openxmlformats.org/officeDocument/2006/relationships/hyperlink" Target="https://www.daloopa.com/src/44094946" TargetMode="External"/><Relationship Id="rId773" Type="http://schemas.openxmlformats.org/officeDocument/2006/relationships/hyperlink" Target="https://www.daloopa.com/src/3606584" TargetMode="External"/><Relationship Id="rId2454" Type="http://schemas.openxmlformats.org/officeDocument/2006/relationships/hyperlink" Target="https://www.daloopa.com/src/775251" TargetMode="External"/><Relationship Id="rId3505" Type="http://schemas.openxmlformats.org/officeDocument/2006/relationships/hyperlink" Target="https://www.daloopa.com/src/18205465" TargetMode="External"/><Relationship Id="rId4903" Type="http://schemas.openxmlformats.org/officeDocument/2006/relationships/hyperlink" Target="https://www.daloopa.com/src/18182683" TargetMode="External"/><Relationship Id="rId9067" Type="http://schemas.openxmlformats.org/officeDocument/2006/relationships/hyperlink" Target="https://www.daloopa.com/src/44811364" TargetMode="External"/><Relationship Id="rId12048" Type="http://schemas.openxmlformats.org/officeDocument/2006/relationships/hyperlink" Target="https://www.daloopa.com/src/8731224" TargetMode="External"/><Relationship Id="rId13446" Type="http://schemas.openxmlformats.org/officeDocument/2006/relationships/hyperlink" Target="https://www.daloopa.com/src/44057643" TargetMode="External"/><Relationship Id="rId20662" Type="http://schemas.openxmlformats.org/officeDocument/2006/relationships/hyperlink" Target="https://www.daloopa.com/src/110481135" TargetMode="External"/><Relationship Id="rId426" Type="http://schemas.openxmlformats.org/officeDocument/2006/relationships/hyperlink" Target="https://www.daloopa.com/src/806261" TargetMode="External"/><Relationship Id="rId1056" Type="http://schemas.openxmlformats.org/officeDocument/2006/relationships/hyperlink" Target="https://www.daloopa.com/src/995649" TargetMode="External"/><Relationship Id="rId2107" Type="http://schemas.openxmlformats.org/officeDocument/2006/relationships/hyperlink" Target="https://www.daloopa.com/src/44615418" TargetMode="External"/><Relationship Id="rId16669" Type="http://schemas.openxmlformats.org/officeDocument/2006/relationships/hyperlink" Target="https://www.daloopa.com/src/56736665" TargetMode="External"/><Relationship Id="rId20315" Type="http://schemas.openxmlformats.org/officeDocument/2006/relationships/hyperlink" Target="https://www.daloopa.com/src/105190607" TargetMode="External"/><Relationship Id="rId4279" Type="http://schemas.openxmlformats.org/officeDocument/2006/relationships/hyperlink" Target="https://www.daloopa.com/src/806082" TargetMode="External"/><Relationship Id="rId5677" Type="http://schemas.openxmlformats.org/officeDocument/2006/relationships/hyperlink" Target="https://www.daloopa.com/src/44616106" TargetMode="External"/><Relationship Id="rId6728" Type="http://schemas.openxmlformats.org/officeDocument/2006/relationships/hyperlink" Target="https://www.daloopa.com/src/797797" TargetMode="External"/><Relationship Id="rId18091" Type="http://schemas.openxmlformats.org/officeDocument/2006/relationships/hyperlink" Target="https://www.daloopa.com/src/112172705" TargetMode="External"/><Relationship Id="rId19142" Type="http://schemas.openxmlformats.org/officeDocument/2006/relationships/hyperlink" Target="https://www.daloopa.com/src/81130186" TargetMode="External"/><Relationship Id="rId8150" Type="http://schemas.openxmlformats.org/officeDocument/2006/relationships/hyperlink" Target="https://www.daloopa.com/src/756932" TargetMode="External"/><Relationship Id="rId9201" Type="http://schemas.openxmlformats.org/officeDocument/2006/relationships/hyperlink" Target="https://www.daloopa.com/src/44812920" TargetMode="External"/><Relationship Id="rId10080" Type="http://schemas.openxmlformats.org/officeDocument/2006/relationships/hyperlink" Target="https://www.daloopa.com/src/756716" TargetMode="External"/><Relationship Id="rId11131" Type="http://schemas.openxmlformats.org/officeDocument/2006/relationships/hyperlink" Target="https://www.daloopa.com/src/816760" TargetMode="External"/><Relationship Id="rId15752" Type="http://schemas.openxmlformats.org/officeDocument/2006/relationships/hyperlink" Target="https://www.daloopa.com/src/56735906" TargetMode="External"/><Relationship Id="rId4760" Type="http://schemas.openxmlformats.org/officeDocument/2006/relationships/hyperlink" Target="https://www.daloopa.com/src/44802130" TargetMode="External"/><Relationship Id="rId5811" Type="http://schemas.openxmlformats.org/officeDocument/2006/relationships/hyperlink" Target="https://www.daloopa.com/src/46243806" TargetMode="External"/><Relationship Id="rId14354" Type="http://schemas.openxmlformats.org/officeDocument/2006/relationships/hyperlink" Target="https://www.daloopa.com/src/44092363" TargetMode="External"/><Relationship Id="rId15405" Type="http://schemas.openxmlformats.org/officeDocument/2006/relationships/hyperlink" Target="https://www.daloopa.com/src/56725769" TargetMode="External"/><Relationship Id="rId16803" Type="http://schemas.openxmlformats.org/officeDocument/2006/relationships/hyperlink" Target="https://www.daloopa.com/src/56722519" TargetMode="External"/><Relationship Id="rId3362" Type="http://schemas.openxmlformats.org/officeDocument/2006/relationships/hyperlink" Target="https://www.daloopa.com/src/805360" TargetMode="External"/><Relationship Id="rId4413" Type="http://schemas.openxmlformats.org/officeDocument/2006/relationships/hyperlink" Target="https://www.daloopa.com/src/44802122" TargetMode="External"/><Relationship Id="rId7983" Type="http://schemas.openxmlformats.org/officeDocument/2006/relationships/hyperlink" Target="https://www.daloopa.com/src/756689" TargetMode="External"/><Relationship Id="rId14007" Type="http://schemas.openxmlformats.org/officeDocument/2006/relationships/hyperlink" Target="https://www.daloopa.com/src/44067330" TargetMode="External"/><Relationship Id="rId18975" Type="http://schemas.openxmlformats.org/officeDocument/2006/relationships/hyperlink" Target="https://www.daloopa.com/src/81129445" TargetMode="External"/><Relationship Id="rId20172" Type="http://schemas.openxmlformats.org/officeDocument/2006/relationships/hyperlink" Target="https://www.daloopa.com/src/99100811" TargetMode="External"/><Relationship Id="rId283" Type="http://schemas.openxmlformats.org/officeDocument/2006/relationships/hyperlink" Target="https://www.daloopa.com/src/2750928" TargetMode="External"/><Relationship Id="rId3015" Type="http://schemas.openxmlformats.org/officeDocument/2006/relationships/hyperlink" Target="https://www.daloopa.com/src/771087" TargetMode="External"/><Relationship Id="rId6585" Type="http://schemas.openxmlformats.org/officeDocument/2006/relationships/hyperlink" Target="https://www.daloopa.com/src/19045333" TargetMode="External"/><Relationship Id="rId7636" Type="http://schemas.openxmlformats.org/officeDocument/2006/relationships/hyperlink" Target="https://www.daloopa.com/src/50786850" TargetMode="External"/><Relationship Id="rId10964" Type="http://schemas.openxmlformats.org/officeDocument/2006/relationships/hyperlink" Target="https://www.daloopa.com/src/778072" TargetMode="External"/><Relationship Id="rId16179" Type="http://schemas.openxmlformats.org/officeDocument/2006/relationships/hyperlink" Target="https://www.daloopa.com/src/56723082" TargetMode="External"/><Relationship Id="rId17577" Type="http://schemas.openxmlformats.org/officeDocument/2006/relationships/hyperlink" Target="https://www.daloopa.com/src/66404587" TargetMode="External"/><Relationship Id="rId18628" Type="http://schemas.openxmlformats.org/officeDocument/2006/relationships/hyperlink" Target="https://www.daloopa.com/src/75779670" TargetMode="External"/><Relationship Id="rId5187" Type="http://schemas.openxmlformats.org/officeDocument/2006/relationships/hyperlink" Target="https://www.daloopa.com/src/8648870" TargetMode="External"/><Relationship Id="rId6238" Type="http://schemas.openxmlformats.org/officeDocument/2006/relationships/hyperlink" Target="https://www.daloopa.com/src/797631" TargetMode="External"/><Relationship Id="rId10617" Type="http://schemas.openxmlformats.org/officeDocument/2006/relationships/hyperlink" Target="https://www.daloopa.com/src/35361476" TargetMode="External"/><Relationship Id="rId12789" Type="http://schemas.openxmlformats.org/officeDocument/2006/relationships/hyperlink" Target="https://www.daloopa.com/src/18182552" TargetMode="External"/><Relationship Id="rId16660" Type="http://schemas.openxmlformats.org/officeDocument/2006/relationships/hyperlink" Target="https://www.daloopa.com/src/61315632" TargetMode="External"/><Relationship Id="rId17711" Type="http://schemas.openxmlformats.org/officeDocument/2006/relationships/hyperlink" Target="https://www.daloopa.com/src/86300340" TargetMode="External"/><Relationship Id="rId1797" Type="http://schemas.openxmlformats.org/officeDocument/2006/relationships/hyperlink" Target="https://www.daloopa.com/src/44114790" TargetMode="External"/><Relationship Id="rId2848" Type="http://schemas.openxmlformats.org/officeDocument/2006/relationships/hyperlink" Target="https://www.daloopa.com/src/775782" TargetMode="External"/><Relationship Id="rId15262" Type="http://schemas.openxmlformats.org/officeDocument/2006/relationships/hyperlink" Target="https://www.daloopa.com/src/61315437" TargetMode="External"/><Relationship Id="rId16313" Type="http://schemas.openxmlformats.org/officeDocument/2006/relationships/hyperlink" Target="https://www.daloopa.com/src/56722915" TargetMode="External"/><Relationship Id="rId19883" Type="http://schemas.openxmlformats.org/officeDocument/2006/relationships/hyperlink" Target="https://www.daloopa.com/src/91531403" TargetMode="External"/><Relationship Id="rId20709" Type="http://schemas.openxmlformats.org/officeDocument/2006/relationships/hyperlink" Target="https://www.daloopa.com/src/112173343" TargetMode="External"/><Relationship Id="rId4270" Type="http://schemas.openxmlformats.org/officeDocument/2006/relationships/hyperlink" Target="https://marketplace.daloopa.com/text-fundamental?id=806187&amp;value=98.224&amp;id=806172&amp;value=111.309&amp;id=806157&amp;value=110.354&amp;id=806142&amp;value=102.836&amp;id=44801571&amp;value=422.723&amp;id=806127&amp;value=78.746&amp;id=806112&amp;value=135.258&amp;id=806097&amp;value=74.176&amp;id=806082&amp;value=105.005&amp;id=44801760&amp;value=393.185&amp;id=806067&amp;value=173.025&amp;id=806051&amp;value=193.617&amp;id=806037&amp;value=246.019&amp;id=806022&amp;value=290.434&amp;id=44801865&amp;value=903.095&amp;id=806007&amp;value=307.758&amp;id=805992&amp;value=344.239&amp;id=805977&amp;value=369.325&amp;id=805962&amp;value=472.28&amp;id=44802119&amp;value=1493.602&amp;id=805947&amp;value=468.999&amp;id=805933&amp;value=504.082&amp;id=805919&amp;value=545.674&amp;id=805905&amp;value=649.34&amp;id=44802187&amp;value=2168.095&amp;id=805891&amp;value=702.733&amp;id=805877&amp;value=698.484&amp;id=805863&amp;value=718.606&amp;id=805849&amp;value=720.546&amp;id=44802437&amp;value=2840.369&amp;id=805835&amp;value=694.83&amp;id=805821&amp;value=749.547&amp;id=1501412&amp;value=853.812&amp;id=2750770&amp;value=969.931&amp;id=44802518&amp;value=3268.121&amp;id=3606682&amp;value=937&amp;id=6028878&amp;value=1016&amp;id=9091862&amp;value=1069&amp;id=12606368&amp;value=1215&amp;id=44802617&amp;value=4237&amp;id=19045451&amp;value=1454&amp;id=28076123&amp;value=1406&amp;id=35361544&amp;value=1441&amp;id=41990764&amp;value=1501&amp;id=41990777&amp;value=5802&amp;id=50787164&amp;value=1580&amp;id=56765670&amp;value=1529&amp;id=61315124&amp;value=1484&amp;" TargetMode="External"/><Relationship Id="rId5321" Type="http://schemas.openxmlformats.org/officeDocument/2006/relationships/hyperlink" Target="https://www.daloopa.com/src/8649055" TargetMode="External"/><Relationship Id="rId8891" Type="http://schemas.openxmlformats.org/officeDocument/2006/relationships/hyperlink" Target="https://www.daloopa.com/src/46190587" TargetMode="External"/><Relationship Id="rId9942" Type="http://schemas.openxmlformats.org/officeDocument/2006/relationships/hyperlink" Target="https://www.daloopa.com/src/785840" TargetMode="External"/><Relationship Id="rId18485" Type="http://schemas.openxmlformats.org/officeDocument/2006/relationships/hyperlink" Target="https://www.daloopa.com/src/69114639" TargetMode="External"/><Relationship Id="rId19536" Type="http://schemas.openxmlformats.org/officeDocument/2006/relationships/hyperlink" Target="https://www.daloopa.com/src/84566984" TargetMode="External"/><Relationship Id="rId7493" Type="http://schemas.openxmlformats.org/officeDocument/2006/relationships/hyperlink" Target="https://www.daloopa.com/src/44615818" TargetMode="External"/><Relationship Id="rId8544" Type="http://schemas.openxmlformats.org/officeDocument/2006/relationships/hyperlink" Target="https://www.daloopa.com/src/63963898" TargetMode="External"/><Relationship Id="rId10474" Type="http://schemas.openxmlformats.org/officeDocument/2006/relationships/hyperlink" Target="https://www.daloopa.com/src/760759" TargetMode="External"/><Relationship Id="rId11872" Type="http://schemas.openxmlformats.org/officeDocument/2006/relationships/hyperlink" Target="https://www.daloopa.com/src/8731233" TargetMode="External"/><Relationship Id="rId12923" Type="http://schemas.openxmlformats.org/officeDocument/2006/relationships/hyperlink" Target="https://www.daloopa.com/src/62020248" TargetMode="External"/><Relationship Id="rId17087" Type="http://schemas.openxmlformats.org/officeDocument/2006/relationships/hyperlink" Target="https://www.daloopa.com/src/65369485" TargetMode="External"/><Relationship Id="rId18138" Type="http://schemas.openxmlformats.org/officeDocument/2006/relationships/hyperlink" Target="https://www.daloopa.com/src/112173308" TargetMode="External"/><Relationship Id="rId1931" Type="http://schemas.openxmlformats.org/officeDocument/2006/relationships/hyperlink" Target="https://www.daloopa.com/src/44125107" TargetMode="External"/><Relationship Id="rId6095" Type="http://schemas.openxmlformats.org/officeDocument/2006/relationships/hyperlink" Target="https://www.daloopa.com/src/757718" TargetMode="External"/><Relationship Id="rId7146" Type="http://schemas.openxmlformats.org/officeDocument/2006/relationships/hyperlink" Target="https://www.daloopa.com/src/798307" TargetMode="External"/><Relationship Id="rId10127" Type="http://schemas.openxmlformats.org/officeDocument/2006/relationships/hyperlink" Target="https://www.daloopa.com/src/44993848" TargetMode="External"/><Relationship Id="rId11525" Type="http://schemas.openxmlformats.org/officeDocument/2006/relationships/hyperlink" Target="https://www.daloopa.com/src/44616146" TargetMode="External"/><Relationship Id="rId13697" Type="http://schemas.openxmlformats.org/officeDocument/2006/relationships/hyperlink" Target="https://www.daloopa.com/src/44057077" TargetMode="External"/><Relationship Id="rId14748" Type="http://schemas.openxmlformats.org/officeDocument/2006/relationships/hyperlink" Target="https://www.daloopa.com/src/44095607" TargetMode="External"/><Relationship Id="rId677" Type="http://schemas.openxmlformats.org/officeDocument/2006/relationships/hyperlink" Target="https://www.daloopa.com/src/19045390" TargetMode="External"/><Relationship Id="rId2358" Type="http://schemas.openxmlformats.org/officeDocument/2006/relationships/hyperlink" Target="https://www.daloopa.com/src/44615457" TargetMode="External"/><Relationship Id="rId3756" Type="http://schemas.openxmlformats.org/officeDocument/2006/relationships/hyperlink" Target="https://www.daloopa.com/src/805743" TargetMode="External"/><Relationship Id="rId4807" Type="http://schemas.openxmlformats.org/officeDocument/2006/relationships/hyperlink" Target="https://www.daloopa.com/src/44801556" TargetMode="External"/><Relationship Id="rId12299" Type="http://schemas.openxmlformats.org/officeDocument/2006/relationships/hyperlink" Target="https://www.daloopa.com/src/57345751" TargetMode="External"/><Relationship Id="rId16170" Type="http://schemas.openxmlformats.org/officeDocument/2006/relationships/hyperlink" Target="https://www.daloopa.com/src/56736645" TargetMode="External"/><Relationship Id="rId17221" Type="http://schemas.openxmlformats.org/officeDocument/2006/relationships/hyperlink" Target="https://www.daloopa.com/src/65369496" TargetMode="External"/><Relationship Id="rId20566" Type="http://schemas.openxmlformats.org/officeDocument/2006/relationships/hyperlink" Target="https://www.daloopa.com/src/105788208" TargetMode="External"/><Relationship Id="rId3409" Type="http://schemas.openxmlformats.org/officeDocument/2006/relationships/hyperlink" Target="https://www.daloopa.com/src/979879" TargetMode="External"/><Relationship Id="rId6979" Type="http://schemas.openxmlformats.org/officeDocument/2006/relationships/hyperlink" Target="https://www.daloopa.com/src/2750540" TargetMode="External"/><Relationship Id="rId12780" Type="http://schemas.openxmlformats.org/officeDocument/2006/relationships/hyperlink" Target="https://www.daloopa.com/src/18179368" TargetMode="External"/><Relationship Id="rId13831" Type="http://schemas.openxmlformats.org/officeDocument/2006/relationships/hyperlink" Target="https://www.daloopa.com/src/44066602" TargetMode="External"/><Relationship Id="rId19393" Type="http://schemas.openxmlformats.org/officeDocument/2006/relationships/hyperlink" Target="https://www.daloopa.com/src/84565993" TargetMode="External"/><Relationship Id="rId20219" Type="http://schemas.openxmlformats.org/officeDocument/2006/relationships/hyperlink" Target="https://www.daloopa.com/src/99978731" TargetMode="External"/><Relationship Id="rId9452" Type="http://schemas.openxmlformats.org/officeDocument/2006/relationships/hyperlink" Target="https://www.daloopa.com/src/44810525" TargetMode="External"/><Relationship Id="rId11382" Type="http://schemas.openxmlformats.org/officeDocument/2006/relationships/hyperlink" Target="https://www.daloopa.com/src/1501362" TargetMode="External"/><Relationship Id="rId12433" Type="http://schemas.openxmlformats.org/officeDocument/2006/relationships/hyperlink" Target="https://www.daloopa.com/src/8732165" TargetMode="External"/><Relationship Id="rId19046" Type="http://schemas.openxmlformats.org/officeDocument/2006/relationships/hyperlink" Target="https://www.daloopa.com/src/80587661" TargetMode="External"/><Relationship Id="rId20700" Type="http://schemas.openxmlformats.org/officeDocument/2006/relationships/hyperlink" Target="https://www.daloopa.com/src/112173334" TargetMode="External"/><Relationship Id="rId811" Type="http://schemas.openxmlformats.org/officeDocument/2006/relationships/hyperlink" Target="https://www.daloopa.com/src/28076081" TargetMode="External"/><Relationship Id="rId1441" Type="http://schemas.openxmlformats.org/officeDocument/2006/relationships/hyperlink" Target="https://marketplace.daloopa.com/text-fundamental?id=46170322&amp;value=0.4&amp;id=46168668&amp;value=0.4&amp;id=46164315&amp;value=0.5&amp;id=46159962&amp;value=0.4&amp;id=46158516&amp;value=0.5&amp;" TargetMode="External"/><Relationship Id="rId8054" Type="http://schemas.openxmlformats.org/officeDocument/2006/relationships/hyperlink" Target="https://www.daloopa.com/src/756435" TargetMode="External"/><Relationship Id="rId9105" Type="http://schemas.openxmlformats.org/officeDocument/2006/relationships/hyperlink" Target="https://www.daloopa.com/src/44809953" TargetMode="External"/><Relationship Id="rId11035" Type="http://schemas.openxmlformats.org/officeDocument/2006/relationships/hyperlink" Target="https://www.daloopa.com/src/778031" TargetMode="External"/><Relationship Id="rId4664" Type="http://schemas.openxmlformats.org/officeDocument/2006/relationships/hyperlink" Target="https://www.daloopa.com/src/44802615" TargetMode="External"/><Relationship Id="rId5715" Type="http://schemas.openxmlformats.org/officeDocument/2006/relationships/hyperlink" Target="https://www.daloopa.com/src/777447" TargetMode="External"/><Relationship Id="rId14258" Type="http://schemas.openxmlformats.org/officeDocument/2006/relationships/hyperlink" Target="https://www.daloopa.com/src/44094651" TargetMode="External"/><Relationship Id="rId15309" Type="http://schemas.openxmlformats.org/officeDocument/2006/relationships/hyperlink" Target="https://www.daloopa.com/src/56725761" TargetMode="External"/><Relationship Id="rId15656" Type="http://schemas.openxmlformats.org/officeDocument/2006/relationships/hyperlink" Target="https://www.daloopa.com/src/56735809" TargetMode="External"/><Relationship Id="rId16707" Type="http://schemas.openxmlformats.org/officeDocument/2006/relationships/hyperlink" Target="https://www.daloopa.com/src/56736394" TargetMode="External"/><Relationship Id="rId3266" Type="http://schemas.openxmlformats.org/officeDocument/2006/relationships/hyperlink" Target="https://www.daloopa.com/src/805274" TargetMode="External"/><Relationship Id="rId4317" Type="http://schemas.openxmlformats.org/officeDocument/2006/relationships/hyperlink" Target="https://www.daloopa.com/src/44802518" TargetMode="External"/><Relationship Id="rId18879" Type="http://schemas.openxmlformats.org/officeDocument/2006/relationships/hyperlink" Target="https://www.daloopa.com/src/75779626" TargetMode="External"/><Relationship Id="rId20076" Type="http://schemas.openxmlformats.org/officeDocument/2006/relationships/hyperlink" Target="https://www.daloopa.com/src/99978486" TargetMode="External"/><Relationship Id="rId187" Type="http://schemas.openxmlformats.org/officeDocument/2006/relationships/hyperlink" Target="https://marketplace.daloopa.com/text-fundamental?id=1015354&amp;value=0.2&amp;" TargetMode="External"/><Relationship Id="rId6489" Type="http://schemas.openxmlformats.org/officeDocument/2006/relationships/hyperlink" Target="https://www.daloopa.com/src/757214" TargetMode="External"/><Relationship Id="rId7887" Type="http://schemas.openxmlformats.org/officeDocument/2006/relationships/hyperlink" Target="https://www.daloopa.com/src/769257" TargetMode="External"/><Relationship Id="rId8938" Type="http://schemas.openxmlformats.org/officeDocument/2006/relationships/hyperlink" Target="https://www.daloopa.com/src/46190593" TargetMode="External"/><Relationship Id="rId10868" Type="http://schemas.openxmlformats.org/officeDocument/2006/relationships/hyperlink" Target="https://www.daloopa.com/src/56765460" TargetMode="External"/><Relationship Id="rId11919" Type="http://schemas.openxmlformats.org/officeDocument/2006/relationships/hyperlink" Target="https://www.daloopa.com/src/8731199" TargetMode="External"/><Relationship Id="rId12290" Type="http://schemas.openxmlformats.org/officeDocument/2006/relationships/hyperlink" Target="https://www.daloopa.com/src/8731851" TargetMode="External"/><Relationship Id="rId13341" Type="http://schemas.openxmlformats.org/officeDocument/2006/relationships/hyperlink" Target="https://www.daloopa.com/src/44619407" TargetMode="External"/><Relationship Id="rId17962" Type="http://schemas.openxmlformats.org/officeDocument/2006/relationships/hyperlink" Target="https://www.daloopa.com/src/84566316" TargetMode="External"/><Relationship Id="rId3400" Type="http://schemas.openxmlformats.org/officeDocument/2006/relationships/hyperlink" Target="https://www.daloopa.com/src/2734353" TargetMode="External"/><Relationship Id="rId6970" Type="http://schemas.openxmlformats.org/officeDocument/2006/relationships/hyperlink" Target="https://www.daloopa.com/src/798200" TargetMode="External"/><Relationship Id="rId16564" Type="http://schemas.openxmlformats.org/officeDocument/2006/relationships/hyperlink" Target="https://www.daloopa.com/src/56722576" TargetMode="External"/><Relationship Id="rId17615" Type="http://schemas.openxmlformats.org/officeDocument/2006/relationships/hyperlink" Target="https://www.daloopa.com/src/66398995" TargetMode="External"/><Relationship Id="rId20210" Type="http://schemas.openxmlformats.org/officeDocument/2006/relationships/hyperlink" Target="https://www.daloopa.com/src/99978725" TargetMode="External"/><Relationship Id="rId321" Type="http://schemas.openxmlformats.org/officeDocument/2006/relationships/hyperlink" Target="https://www.daloopa.com/src/41990647" TargetMode="External"/><Relationship Id="rId2002" Type="http://schemas.openxmlformats.org/officeDocument/2006/relationships/hyperlink" Target="https://www.daloopa.com/src/44125951" TargetMode="External"/><Relationship Id="rId5572" Type="http://schemas.openxmlformats.org/officeDocument/2006/relationships/hyperlink" Target="https://www.daloopa.com/src/46436634" TargetMode="External"/><Relationship Id="rId6623" Type="http://schemas.openxmlformats.org/officeDocument/2006/relationships/hyperlink" Target="https://www.daloopa.com/src/56765426" TargetMode="External"/><Relationship Id="rId15166" Type="http://schemas.openxmlformats.org/officeDocument/2006/relationships/hyperlink" Target="https://www.daloopa.com/src/56720359" TargetMode="External"/><Relationship Id="rId16217" Type="http://schemas.openxmlformats.org/officeDocument/2006/relationships/hyperlink" Target="https://www.daloopa.com/document/23143762" TargetMode="External"/><Relationship Id="rId4174" Type="http://schemas.openxmlformats.org/officeDocument/2006/relationships/hyperlink" Target="https://www.daloopa.com/src/805833" TargetMode="External"/><Relationship Id="rId5225" Type="http://schemas.openxmlformats.org/officeDocument/2006/relationships/hyperlink" Target="https://www.daloopa.com/src/8648976" TargetMode="External"/><Relationship Id="rId8795" Type="http://schemas.openxmlformats.org/officeDocument/2006/relationships/hyperlink" Target="https://www.daloopa.com/src/44813022" TargetMode="External"/><Relationship Id="rId9846" Type="http://schemas.openxmlformats.org/officeDocument/2006/relationships/hyperlink" Target="https://www.daloopa.com/src/44810161" TargetMode="External"/><Relationship Id="rId18389" Type="http://schemas.openxmlformats.org/officeDocument/2006/relationships/hyperlink" Target="https://www.daloopa.com/src/70535389" TargetMode="External"/><Relationship Id="rId19787" Type="http://schemas.openxmlformats.org/officeDocument/2006/relationships/hyperlink" Target="https://www.daloopa.com/src/92469234" TargetMode="External"/><Relationship Id="rId7397" Type="http://schemas.openxmlformats.org/officeDocument/2006/relationships/hyperlink" Target="https://www.daloopa.com/src/757067" TargetMode="External"/><Relationship Id="rId8448" Type="http://schemas.openxmlformats.org/officeDocument/2006/relationships/hyperlink" Target="https://www.daloopa.com/src/44810708" TargetMode="External"/><Relationship Id="rId11776" Type="http://schemas.openxmlformats.org/officeDocument/2006/relationships/hyperlink" Target="https://www.daloopa.com/src/44616178" TargetMode="External"/><Relationship Id="rId12827" Type="http://schemas.openxmlformats.org/officeDocument/2006/relationships/hyperlink" Target="https://www.daloopa.com/src/18193862" TargetMode="External"/><Relationship Id="rId1835" Type="http://schemas.openxmlformats.org/officeDocument/2006/relationships/hyperlink" Target="https://www.daloopa.com/src/44126005" TargetMode="External"/><Relationship Id="rId10378" Type="http://schemas.openxmlformats.org/officeDocument/2006/relationships/hyperlink" Target="https://www.daloopa.com/src/758667" TargetMode="External"/><Relationship Id="rId11429" Type="http://schemas.openxmlformats.org/officeDocument/2006/relationships/hyperlink" Target="https://marketplace.daloopa.com/text-fundamental?id=804979&amp;value=-37547&amp;id=804987&amp;value=-36444&amp;id=1501366&amp;value=-41129&amp;id=2734167&amp;value=-51918&amp;" TargetMode="External"/><Relationship Id="rId14999" Type="http://schemas.openxmlformats.org/officeDocument/2006/relationships/hyperlink" Target="https://www.daloopa.com/src/44092990" TargetMode="External"/><Relationship Id="rId15300" Type="http://schemas.openxmlformats.org/officeDocument/2006/relationships/hyperlink" Target="https://www.daloopa.com/src/56735085" TargetMode="External"/><Relationship Id="rId18870" Type="http://schemas.openxmlformats.org/officeDocument/2006/relationships/hyperlink" Target="https://www.daloopa.com/src/75779617" TargetMode="External"/><Relationship Id="rId19921" Type="http://schemas.openxmlformats.org/officeDocument/2006/relationships/hyperlink" Target="https://www.daloopa.com/src/91531489" TargetMode="External"/><Relationship Id="rId11910" Type="http://schemas.openxmlformats.org/officeDocument/2006/relationships/hyperlink" Target="https://www.daloopa.com/src/8731254" TargetMode="External"/><Relationship Id="rId17472" Type="http://schemas.openxmlformats.org/officeDocument/2006/relationships/hyperlink" Target="https://www.daloopa.com/src/69113962" TargetMode="External"/><Relationship Id="rId18523" Type="http://schemas.openxmlformats.org/officeDocument/2006/relationships/hyperlink" Target="https://www.daloopa.com/src/69114618" TargetMode="External"/><Relationship Id="rId6480" Type="http://schemas.openxmlformats.org/officeDocument/2006/relationships/hyperlink" Target="https://www.daloopa.com/src/760448" TargetMode="External"/><Relationship Id="rId7531" Type="http://schemas.openxmlformats.org/officeDocument/2006/relationships/hyperlink" Target="https://www.daloopa.com/src/12599254" TargetMode="External"/><Relationship Id="rId10512" Type="http://schemas.openxmlformats.org/officeDocument/2006/relationships/hyperlink" Target="https://www.daloopa.com/src/45000059" TargetMode="External"/><Relationship Id="rId16074" Type="http://schemas.openxmlformats.org/officeDocument/2006/relationships/hyperlink" Target="https://www.daloopa.com/src/56736447" TargetMode="External"/><Relationship Id="rId17125" Type="http://schemas.openxmlformats.org/officeDocument/2006/relationships/hyperlink" Target="https://www.daloopa.com/src/65368587" TargetMode="External"/><Relationship Id="rId5082" Type="http://schemas.openxmlformats.org/officeDocument/2006/relationships/hyperlink" Target="https://www.daloopa.com/src/18179859" TargetMode="External"/><Relationship Id="rId6133" Type="http://schemas.openxmlformats.org/officeDocument/2006/relationships/hyperlink" Target="https://www.daloopa.com/src/769943" TargetMode="External"/><Relationship Id="rId12684" Type="http://schemas.openxmlformats.org/officeDocument/2006/relationships/hyperlink" Target="https://www.daloopa.com/src/8732286" TargetMode="External"/><Relationship Id="rId19297" Type="http://schemas.openxmlformats.org/officeDocument/2006/relationships/hyperlink" Target="https://www.daloopa.com/src/84566362" TargetMode="External"/><Relationship Id="rId1692" Type="http://schemas.openxmlformats.org/officeDocument/2006/relationships/hyperlink" Target="https://www.daloopa.com/src/44615406" TargetMode="External"/><Relationship Id="rId2743" Type="http://schemas.openxmlformats.org/officeDocument/2006/relationships/hyperlink" Target="https://marketplace.daloopa.com/text-fundamental?id=775439&amp;value=64.279&amp;id=771736&amp;value=62.984&amp;id=771615&amp;value=68.218&amp;id=44615488&amp;value=65.46699999999998&amp;id=778840&amp;value=260.948&amp;id=771388&amp;value=81.027&amp;id=771076&amp;value=70.587&amp;id=1501252&amp;value=51.031&amp;id=44615492&amp;value=55.49999999999997&amp;id=2733921&amp;value=258.145&amp;id=4298197&amp;value=64&amp;id=7449809&amp;value=70&amp;id=10681138&amp;value=50&amp;" TargetMode="External"/><Relationship Id="rId9356" Type="http://schemas.openxmlformats.org/officeDocument/2006/relationships/hyperlink" Target="https://www.daloopa.com/src/44810833" TargetMode="External"/><Relationship Id="rId11286" Type="http://schemas.openxmlformats.org/officeDocument/2006/relationships/hyperlink" Target="https://marketplace.daloopa.com/text-fundamental?id=978743&amp;value=235.859&amp;id=978765&amp;value=240.506&amp;id=978780&amp;value=247.535&amp;id=978789&amp;value=110.414&amp;id=978799&amp;value=120.165&amp;id=978843&amp;value=181.99&amp;id=2734279&amp;value=246.244&amp;id=13310287&amp;value=284&amp;id=44617252&amp;value=268&amp;" TargetMode="External"/><Relationship Id="rId12337" Type="http://schemas.openxmlformats.org/officeDocument/2006/relationships/hyperlink" Target="https://marketplace.daloopa.com/text-fundamental?id=8731815&amp;value=1.02&amp;id=8731808&amp;value=-0.33&amp;id=8731801&amp;value=0.2&amp;id=8731820&amp;value=0.14&amp;id=8731794&amp;value=-0.47&amp;id=8731790&amp;value=-0.09&amp;id=8731785&amp;value=-0.29&amp;id=8731826&amp;value=-0.3&amp;id=8731732&amp;value=0.25&amp;id=8731725&amp;value=0.23&amp;id=8731718&amp;value=0.2&amp;id=8731833&amp;value=0.22&amp;id=8731712&amp;value=0.13&amp;id=8731706&amp;value=0.11&amp;id=8731699&amp;value=0.13&amp;id=8731840&amp;value=0.13&amp;id=8731512&amp;value=0.32&amp;id=8731691&amp;value=0.24&amp;id=8731778&amp;value=0.44&amp;id=8731849&amp;value=0.35&amp;id=8731490&amp;value=0.17&amp;id=8731770&amp;value=0.31&amp;id=8731764&amp;value=0.18&amp;id=8731858&amp;value=0.3&amp;id=8731454&amp;value=0.75&amp;id=8731756&amp;value=0.59&amp;id=8731747&amp;value=0.53&amp;id=8731866&amp;value=0.51&amp;id=8731477&amp;value=0.23&amp;id=8731739&amp;value=0.07&amp;id=10681275&amp;value=0.08&amp;id=13317092&amp;value=0.2&amp;id=19442019&amp;value=0.18&amp;id=28828624&amp;value=0.22&amp;id=35961627&amp;value=0.22&amp;id=44617650&amp;value=0.24&amp;id=51587376&amp;value=0.21&amp;id=57345748&amp;value=0.25&amp;id=62020183&amp;value=0.2&amp;" TargetMode="External"/><Relationship Id="rId13735" Type="http://schemas.openxmlformats.org/officeDocument/2006/relationships/hyperlink" Target="https://www.daloopa.com/src/44064395" TargetMode="External"/><Relationship Id="rId20951" Type="http://schemas.openxmlformats.org/officeDocument/2006/relationships/hyperlink" Target="https://www.daloopa.com/src/110482376" TargetMode="External"/><Relationship Id="rId715" Type="http://schemas.openxmlformats.org/officeDocument/2006/relationships/hyperlink" Target="https://www.daloopa.com/src/19045392" TargetMode="External"/><Relationship Id="rId1345" Type="http://schemas.openxmlformats.org/officeDocument/2006/relationships/hyperlink" Target="https://www.daloopa.com/src/12623800" TargetMode="External"/><Relationship Id="rId9009" Type="http://schemas.openxmlformats.org/officeDocument/2006/relationships/hyperlink" Target="https://www.daloopa.com/src/44810550" TargetMode="External"/><Relationship Id="rId16958" Type="http://schemas.openxmlformats.org/officeDocument/2006/relationships/hyperlink" Target="https://www.daloopa.com/src/65368630" TargetMode="External"/><Relationship Id="rId20604" Type="http://schemas.openxmlformats.org/officeDocument/2006/relationships/hyperlink" Target="https://www.daloopa.com/src/105191131" TargetMode="External"/><Relationship Id="rId4568" Type="http://schemas.openxmlformats.org/officeDocument/2006/relationships/hyperlink" Target="https://www.daloopa.com/src/806193" TargetMode="External"/><Relationship Id="rId5966" Type="http://schemas.openxmlformats.org/officeDocument/2006/relationships/hyperlink" Target="https://www.daloopa.com/src/760101" TargetMode="External"/><Relationship Id="rId18380" Type="http://schemas.openxmlformats.org/officeDocument/2006/relationships/hyperlink" Target="https://www.daloopa.com/src/70533915" TargetMode="External"/><Relationship Id="rId19431" Type="http://schemas.openxmlformats.org/officeDocument/2006/relationships/hyperlink" Target="https://www.daloopa.com/src/86300067" TargetMode="External"/><Relationship Id="rId51" Type="http://schemas.openxmlformats.org/officeDocument/2006/relationships/hyperlink" Target="https://www.daloopa.com/document/479839" TargetMode="External"/><Relationship Id="rId5619" Type="http://schemas.openxmlformats.org/officeDocument/2006/relationships/hyperlink" Target="https://www.daloopa.com/src/2733994" TargetMode="External"/><Relationship Id="rId7041" Type="http://schemas.openxmlformats.org/officeDocument/2006/relationships/hyperlink" Target="https://www.daloopa.com/src/798202" TargetMode="External"/><Relationship Id="rId11420" Type="http://schemas.openxmlformats.org/officeDocument/2006/relationships/hyperlink" Target="https://www.daloopa.com/src/804985" TargetMode="External"/><Relationship Id="rId14990" Type="http://schemas.openxmlformats.org/officeDocument/2006/relationships/hyperlink" Target="https://www.daloopa.com/src/44095357" TargetMode="External"/><Relationship Id="rId18033" Type="http://schemas.openxmlformats.org/officeDocument/2006/relationships/hyperlink" Target="https://www.daloopa.com/src/112172645" TargetMode="External"/><Relationship Id="rId10022" Type="http://schemas.openxmlformats.org/officeDocument/2006/relationships/hyperlink" Target="https://www.daloopa.com/src/758303" TargetMode="External"/><Relationship Id="rId13592" Type="http://schemas.openxmlformats.org/officeDocument/2006/relationships/hyperlink" Target="https://www.daloopa.com/src/44058955" TargetMode="External"/><Relationship Id="rId14643" Type="http://schemas.openxmlformats.org/officeDocument/2006/relationships/hyperlink" Target="https://www.daloopa.com/src/44092927" TargetMode="External"/><Relationship Id="rId3651" Type="http://schemas.openxmlformats.org/officeDocument/2006/relationships/hyperlink" Target="https://www.daloopa.com/src/50787148" TargetMode="External"/><Relationship Id="rId4702" Type="http://schemas.openxmlformats.org/officeDocument/2006/relationships/hyperlink" Target="https://www.daloopa.com/src/35361528" TargetMode="External"/><Relationship Id="rId12194" Type="http://schemas.openxmlformats.org/officeDocument/2006/relationships/hyperlink" Target="https://www.daloopa.com/src/8731744" TargetMode="External"/><Relationship Id="rId13245" Type="http://schemas.openxmlformats.org/officeDocument/2006/relationships/hyperlink" Target="https://marketplace.daloopa.com/text-fundamental?id=18211033&amp;value=24.139&amp;id=18210802&amp;value=-24.09&amp;id=18210504&amp;value=-31.011&amp;id=18210320&amp;value=33.924&amp;id=18209798&amp;value=48.905&amp;id=18208109&amp;value=-466.113&amp;id=18206134&amp;value=22.528&amp;id=18206323&amp;value=-123&amp;id=44617863&amp;value=-148&amp;" TargetMode="External"/><Relationship Id="rId20461" Type="http://schemas.openxmlformats.org/officeDocument/2006/relationships/hyperlink" Target="https://www.daloopa.com/src/105190747" TargetMode="External"/><Relationship Id="rId572" Type="http://schemas.openxmlformats.org/officeDocument/2006/relationships/hyperlink" Target="https://www.daloopa.com/src/1501436" TargetMode="External"/><Relationship Id="rId2253" Type="http://schemas.openxmlformats.org/officeDocument/2006/relationships/hyperlink" Target="https://www.daloopa.com/src/774058" TargetMode="External"/><Relationship Id="rId3304" Type="http://schemas.openxmlformats.org/officeDocument/2006/relationships/hyperlink" Target="https://www.daloopa.com/src/19436105" TargetMode="External"/><Relationship Id="rId6874" Type="http://schemas.openxmlformats.org/officeDocument/2006/relationships/hyperlink" Target="https://www.daloopa.com/src/797795" TargetMode="External"/><Relationship Id="rId7925" Type="http://schemas.openxmlformats.org/officeDocument/2006/relationships/hyperlink" Target="https://www.daloopa.com/src/760723" TargetMode="External"/><Relationship Id="rId16468" Type="http://schemas.openxmlformats.org/officeDocument/2006/relationships/hyperlink" Target="https://www.daloopa.com/src/56736695" TargetMode="External"/><Relationship Id="rId17519" Type="http://schemas.openxmlformats.org/officeDocument/2006/relationships/hyperlink" Target="https://www.daloopa.com/src/66397472" TargetMode="External"/><Relationship Id="rId17866" Type="http://schemas.openxmlformats.org/officeDocument/2006/relationships/hyperlink" Target="https://www.daloopa.com/src/86307236" TargetMode="External"/><Relationship Id="rId18917" Type="http://schemas.openxmlformats.org/officeDocument/2006/relationships/hyperlink" Target="https://www.daloopa.com/src/80587720" TargetMode="External"/><Relationship Id="rId20114" Type="http://schemas.openxmlformats.org/officeDocument/2006/relationships/hyperlink" Target="https://www.daloopa.com/src/99100792" TargetMode="External"/><Relationship Id="rId225" Type="http://schemas.openxmlformats.org/officeDocument/2006/relationships/hyperlink" Target="https://www.daloopa.com/src/19045484" TargetMode="External"/><Relationship Id="rId5476" Type="http://schemas.openxmlformats.org/officeDocument/2006/relationships/hyperlink" Target="https://www.daloopa.com/src/777070" TargetMode="External"/><Relationship Id="rId6527" Type="http://schemas.openxmlformats.org/officeDocument/2006/relationships/hyperlink" Target="https://www.daloopa.com/src/757901" TargetMode="External"/><Relationship Id="rId10906" Type="http://schemas.openxmlformats.org/officeDocument/2006/relationships/hyperlink" Target="https://www.daloopa.com/src/774507" TargetMode="External"/><Relationship Id="rId4078" Type="http://schemas.openxmlformats.org/officeDocument/2006/relationships/hyperlink" Target="https://www.daloopa.com/src/3606678" TargetMode="External"/><Relationship Id="rId5129" Type="http://schemas.openxmlformats.org/officeDocument/2006/relationships/hyperlink" Target="https://www.daloopa.com/src/8649002" TargetMode="External"/><Relationship Id="rId8699" Type="http://schemas.openxmlformats.org/officeDocument/2006/relationships/hyperlink" Target="https://www.daloopa.com/src/44813185" TargetMode="External"/><Relationship Id="rId9000" Type="http://schemas.openxmlformats.org/officeDocument/2006/relationships/hyperlink" Target="https://www.daloopa.com/src/44812789" TargetMode="External"/><Relationship Id="rId15551" Type="http://schemas.openxmlformats.org/officeDocument/2006/relationships/hyperlink" Target="https://www.daloopa.com/document/23143762" TargetMode="External"/><Relationship Id="rId16602" Type="http://schemas.openxmlformats.org/officeDocument/2006/relationships/hyperlink" Target="https://www.daloopa.com/src/56723401" TargetMode="External"/><Relationship Id="rId1739" Type="http://schemas.openxmlformats.org/officeDocument/2006/relationships/hyperlink" Target="https://www.daloopa.com/src/44125106" TargetMode="External"/><Relationship Id="rId5610" Type="http://schemas.openxmlformats.org/officeDocument/2006/relationships/hyperlink" Target="https://www.daloopa.com/src/4298244" TargetMode="External"/><Relationship Id="rId14153" Type="http://schemas.openxmlformats.org/officeDocument/2006/relationships/hyperlink" Target="https://www.daloopa.com/src/44071666" TargetMode="External"/><Relationship Id="rId15204" Type="http://schemas.openxmlformats.org/officeDocument/2006/relationships/hyperlink" Target="https://www.daloopa.com/src/56720567" TargetMode="External"/><Relationship Id="rId18774" Type="http://schemas.openxmlformats.org/officeDocument/2006/relationships/hyperlink" Target="https://www.daloopa.com/src/76435364" TargetMode="External"/><Relationship Id="rId19825" Type="http://schemas.openxmlformats.org/officeDocument/2006/relationships/hyperlink" Target="https://www.daloopa.com/src/91528459" TargetMode="External"/><Relationship Id="rId3161" Type="http://schemas.openxmlformats.org/officeDocument/2006/relationships/hyperlink" Target="https://www.daloopa.com/src/47276053" TargetMode="External"/><Relationship Id="rId4212" Type="http://schemas.openxmlformats.org/officeDocument/2006/relationships/hyperlink" Target="https://www.daloopa.com/src/806004" TargetMode="External"/><Relationship Id="rId7782" Type="http://schemas.openxmlformats.org/officeDocument/2006/relationships/hyperlink" Target="https://www.daloopa.com/src/770362" TargetMode="External"/><Relationship Id="rId8833" Type="http://schemas.openxmlformats.org/officeDocument/2006/relationships/hyperlink" Target="https://www.daloopa.com/src/44812782" TargetMode="External"/><Relationship Id="rId10763" Type="http://schemas.openxmlformats.org/officeDocument/2006/relationships/hyperlink" Target="https://www.daloopa.com/document/23143637" TargetMode="External"/><Relationship Id="rId17376" Type="http://schemas.openxmlformats.org/officeDocument/2006/relationships/hyperlink" Target="https://www.daloopa.com/src/69114011" TargetMode="External"/><Relationship Id="rId18427" Type="http://schemas.openxmlformats.org/officeDocument/2006/relationships/hyperlink" Target="https://www.daloopa.com/src/70535988" TargetMode="External"/><Relationship Id="rId6384" Type="http://schemas.openxmlformats.org/officeDocument/2006/relationships/hyperlink" Target="https://www.daloopa.com/src/50787072" TargetMode="External"/><Relationship Id="rId7435" Type="http://schemas.openxmlformats.org/officeDocument/2006/relationships/hyperlink" Target="https://www.daloopa.com/src/50786847" TargetMode="External"/><Relationship Id="rId10416" Type="http://schemas.openxmlformats.org/officeDocument/2006/relationships/hyperlink" Target="https://www.daloopa.com/document/23143637" TargetMode="External"/><Relationship Id="rId11814" Type="http://schemas.openxmlformats.org/officeDocument/2006/relationships/hyperlink" Target="https://www.daloopa.com/src/53279899" TargetMode="External"/><Relationship Id="rId17029" Type="http://schemas.openxmlformats.org/officeDocument/2006/relationships/hyperlink" Target="https://www.daloopa.com/src/65369377" TargetMode="External"/><Relationship Id="rId6037" Type="http://schemas.openxmlformats.org/officeDocument/2006/relationships/hyperlink" Target="https://www.daloopa.com/document/23143637" TargetMode="External"/><Relationship Id="rId13986" Type="http://schemas.openxmlformats.org/officeDocument/2006/relationships/hyperlink" Target="https://www.daloopa.com/src/44066025" TargetMode="External"/><Relationship Id="rId966" Type="http://schemas.openxmlformats.org/officeDocument/2006/relationships/hyperlink" Target="https://www.daloopa.com/src/970399" TargetMode="External"/><Relationship Id="rId1596" Type="http://schemas.openxmlformats.org/officeDocument/2006/relationships/hyperlink" Target="https://www.daloopa.com/src/44624976" TargetMode="External"/><Relationship Id="rId2647" Type="http://schemas.openxmlformats.org/officeDocument/2006/relationships/hyperlink" Target="https://www.daloopa.com/src/44615463" TargetMode="External"/><Relationship Id="rId2994" Type="http://schemas.openxmlformats.org/officeDocument/2006/relationships/hyperlink" Target="https://marketplace.daloopa.com/text-fundamental?id=775797&amp;value=0.84&amp;id=775789&amp;value=0.87&amp;id=775785&amp;value=0.85&amp;id=778901&amp;value=0.86&amp;id=775781&amp;value=0.85&amp;id=775777&amp;value=0.85&amp;id=775767&amp;value=0.84&amp;id=778897&amp;value=0.85&amp;id=775763&amp;value=0.85&amp;id=775753&amp;value=0.84&amp;id=775746&amp;value=0.84&amp;id=788417&amp;value=0.84&amp;id=775739&amp;value=0.86&amp;id=775732&amp;value=0.86&amp;id=775725&amp;value=0.86&amp;id=778893&amp;value=0.86&amp;id=775718&amp;value=0.86&amp;id=775708&amp;value=0.86&amp;id=775698&amp;value=0.86&amp;id=778889&amp;value=0.86&amp;id=775688&amp;value=0.88&amp;id=771743&amp;value=0.87&amp;id=771622&amp;value=0.87&amp;id=778879&amp;value=0.87&amp;id=771404&amp;value=0.85&amp;id=771087&amp;value=0.85&amp;id=1501259&amp;value=0.85&amp;id=2733939&amp;value=0.85&amp;id=4298204&amp;value=0.85&amp;id=7449840&amp;value=0.87&amp;id=10681139&amp;value=0.87&amp;id=13303369&amp;value=0.87&amp;id=19433034&amp;value=0.89&amp;id=28828350&amp;value=0.88&amp;id=35961569&amp;value=0.88&amp;id=44616721&amp;value=0.88&amp;id=51587227&amp;value=0.88&amp;id=57345658&amp;value=0.88&amp;id=62020063&amp;value=0.88&amp;" TargetMode="External"/><Relationship Id="rId12588" Type="http://schemas.openxmlformats.org/officeDocument/2006/relationships/hyperlink" Target="https://www.daloopa.com/src/57345759" TargetMode="External"/><Relationship Id="rId13639" Type="http://schemas.openxmlformats.org/officeDocument/2006/relationships/hyperlink" Target="https://www.daloopa.com/src/44059129" TargetMode="External"/><Relationship Id="rId15061" Type="http://schemas.openxmlformats.org/officeDocument/2006/relationships/hyperlink" Target="https://www.daloopa.com/src/44094670" TargetMode="External"/><Relationship Id="rId17510" Type="http://schemas.openxmlformats.org/officeDocument/2006/relationships/hyperlink" Target="https://www.daloopa.com/src/66398495" TargetMode="External"/><Relationship Id="rId20855" Type="http://schemas.openxmlformats.org/officeDocument/2006/relationships/hyperlink" Target="https://www.daloopa.com/src/110480994" TargetMode="External"/><Relationship Id="rId619" Type="http://schemas.openxmlformats.org/officeDocument/2006/relationships/hyperlink" Target="https://www.daloopa.com/src/12604197" TargetMode="External"/><Relationship Id="rId1249" Type="http://schemas.openxmlformats.org/officeDocument/2006/relationships/hyperlink" Target="https://www.daloopa.com/src/41990691" TargetMode="External"/><Relationship Id="rId5120" Type="http://schemas.openxmlformats.org/officeDocument/2006/relationships/hyperlink" Target="https://www.daloopa.com/src/18186625" TargetMode="External"/><Relationship Id="rId16112" Type="http://schemas.openxmlformats.org/officeDocument/2006/relationships/hyperlink" Target="https://www.daloopa.com/src/56736564" TargetMode="External"/><Relationship Id="rId19682" Type="http://schemas.openxmlformats.org/officeDocument/2006/relationships/hyperlink" Target="https://www.daloopa.com/src/92469321" TargetMode="External"/><Relationship Id="rId20508" Type="http://schemas.openxmlformats.org/officeDocument/2006/relationships/hyperlink" Target="https://www.daloopa.com/src/105190767" TargetMode="External"/><Relationship Id="rId8690" Type="http://schemas.openxmlformats.org/officeDocument/2006/relationships/hyperlink" Target="https://www.daloopa.com/src/44810284" TargetMode="External"/><Relationship Id="rId9741" Type="http://schemas.openxmlformats.org/officeDocument/2006/relationships/hyperlink" Target="https://www.daloopa.com/src/46190747" TargetMode="External"/><Relationship Id="rId11671" Type="http://schemas.openxmlformats.org/officeDocument/2006/relationships/hyperlink" Target="https://www.daloopa.com/src/805028" TargetMode="External"/><Relationship Id="rId12722" Type="http://schemas.openxmlformats.org/officeDocument/2006/relationships/hyperlink" Target="https://marketplace.daloopa.com/text-fundamental?id=8732176&amp;value=0.02&amp;id=10681285&amp;value=0.03&amp;id=13317267&amp;value=0.02&amp;id=19442611&amp;value=0.02&amp;id=28828634&amp;value=0.02&amp;id=35961633&amp;value=0.01&amp;id=44617673&amp;value=0.02&amp;" TargetMode="External"/><Relationship Id="rId18284" Type="http://schemas.openxmlformats.org/officeDocument/2006/relationships/hyperlink" Target="https://www.daloopa.com/src/113077578" TargetMode="External"/><Relationship Id="rId19335" Type="http://schemas.openxmlformats.org/officeDocument/2006/relationships/hyperlink" Target="https://www.daloopa.com/src/86301350" TargetMode="External"/><Relationship Id="rId1730" Type="http://schemas.openxmlformats.org/officeDocument/2006/relationships/hyperlink" Target="https://www.daloopa.com/src/44616253" TargetMode="External"/><Relationship Id="rId7292" Type="http://schemas.openxmlformats.org/officeDocument/2006/relationships/hyperlink" Target="https://www.daloopa.com/src/758122" TargetMode="External"/><Relationship Id="rId8343" Type="http://schemas.openxmlformats.org/officeDocument/2006/relationships/hyperlink" Target="https://www.daloopa.com/src/44813517" TargetMode="External"/><Relationship Id="rId10273" Type="http://schemas.openxmlformats.org/officeDocument/2006/relationships/hyperlink" Target="https://www.daloopa.com/src/12599810" TargetMode="External"/><Relationship Id="rId11324" Type="http://schemas.openxmlformats.org/officeDocument/2006/relationships/hyperlink" Target="https://www.daloopa.com/src/2734278" TargetMode="External"/><Relationship Id="rId14894" Type="http://schemas.openxmlformats.org/officeDocument/2006/relationships/hyperlink" Target="https://www.daloopa.com/src/44093181" TargetMode="External"/><Relationship Id="rId4953" Type="http://schemas.openxmlformats.org/officeDocument/2006/relationships/hyperlink" Target="https://www.daloopa.com/src/18186765" TargetMode="External"/><Relationship Id="rId13496" Type="http://schemas.openxmlformats.org/officeDocument/2006/relationships/hyperlink" Target="https://www.daloopa.com/src/44057247" TargetMode="External"/><Relationship Id="rId14547" Type="http://schemas.openxmlformats.org/officeDocument/2006/relationships/hyperlink" Target="https://www.daloopa.com/src/44095043" TargetMode="External"/><Relationship Id="rId15945" Type="http://schemas.openxmlformats.org/officeDocument/2006/relationships/hyperlink" Target="https://www.daloopa.com/src/56736674" TargetMode="External"/><Relationship Id="rId3555" Type="http://schemas.openxmlformats.org/officeDocument/2006/relationships/hyperlink" Target="https://www.daloopa.com/src/805639" TargetMode="External"/><Relationship Id="rId4606" Type="http://schemas.openxmlformats.org/officeDocument/2006/relationships/hyperlink" Target="https://www.daloopa.com/src/61315127" TargetMode="External"/><Relationship Id="rId12098" Type="http://schemas.openxmlformats.org/officeDocument/2006/relationships/hyperlink" Target="https://www.daloopa.com/src/8731748" TargetMode="External"/><Relationship Id="rId13149" Type="http://schemas.openxmlformats.org/officeDocument/2006/relationships/hyperlink" Target="https://marketplace.daloopa.com/text-fundamental?id=44116779&amp;value=398&amp;id=44619223&amp;value=398&amp;" TargetMode="External"/><Relationship Id="rId17020" Type="http://schemas.openxmlformats.org/officeDocument/2006/relationships/hyperlink" Target="https://www.daloopa.com/src/65368672" TargetMode="External"/><Relationship Id="rId20365" Type="http://schemas.openxmlformats.org/officeDocument/2006/relationships/hyperlink" Target="https://www.daloopa.com/src/105788167" TargetMode="External"/><Relationship Id="rId476" Type="http://schemas.openxmlformats.org/officeDocument/2006/relationships/hyperlink" Target="https://www.daloopa.com/src/28076132" TargetMode="External"/><Relationship Id="rId2157" Type="http://schemas.openxmlformats.org/officeDocument/2006/relationships/hyperlink" Target="https://www.daloopa.com/src/44615427" TargetMode="External"/><Relationship Id="rId3208" Type="http://schemas.openxmlformats.org/officeDocument/2006/relationships/hyperlink" Target="https://www.daloopa.com/src/51587325" TargetMode="External"/><Relationship Id="rId6778" Type="http://schemas.openxmlformats.org/officeDocument/2006/relationships/hyperlink" Target="https://www.daloopa.com/src/798017" TargetMode="External"/><Relationship Id="rId19192" Type="http://schemas.openxmlformats.org/officeDocument/2006/relationships/hyperlink" Target="https://www.daloopa.com/src/80587921" TargetMode="External"/><Relationship Id="rId20018" Type="http://schemas.openxmlformats.org/officeDocument/2006/relationships/hyperlink" Target="https://www.daloopa.com/src/99978655" TargetMode="External"/><Relationship Id="rId129" Type="http://schemas.openxmlformats.org/officeDocument/2006/relationships/hyperlink" Target="https://www.daloopa.com/document/10224049" TargetMode="External"/><Relationship Id="rId7829" Type="http://schemas.openxmlformats.org/officeDocument/2006/relationships/hyperlink" Target="https://www.daloopa.com/src/44615888" TargetMode="External"/><Relationship Id="rId9251" Type="http://schemas.openxmlformats.org/officeDocument/2006/relationships/hyperlink" Target="https://www.daloopa.com/src/44812793" TargetMode="External"/><Relationship Id="rId13630" Type="http://schemas.openxmlformats.org/officeDocument/2006/relationships/hyperlink" Target="https://www.daloopa.com/src/44058654" TargetMode="External"/><Relationship Id="rId11181" Type="http://schemas.openxmlformats.org/officeDocument/2006/relationships/hyperlink" Target="https://www.daloopa.com/src/61315314" TargetMode="External"/><Relationship Id="rId12232" Type="http://schemas.openxmlformats.org/officeDocument/2006/relationships/hyperlink" Target="https://www.daloopa.com/src/8731510" TargetMode="External"/><Relationship Id="rId16853" Type="http://schemas.openxmlformats.org/officeDocument/2006/relationships/hyperlink" Target="https://www.daloopa.com/src/56722521" TargetMode="External"/><Relationship Id="rId17904" Type="http://schemas.openxmlformats.org/officeDocument/2006/relationships/hyperlink" Target="https://www.daloopa.com/src/84567016" TargetMode="External"/><Relationship Id="rId610" Type="http://schemas.openxmlformats.org/officeDocument/2006/relationships/hyperlink" Target="https://www.daloopa.com/src/780154" TargetMode="External"/><Relationship Id="rId1240" Type="http://schemas.openxmlformats.org/officeDocument/2006/relationships/hyperlink" Target="https://www.daloopa.com/src/1501429" TargetMode="External"/><Relationship Id="rId5861" Type="http://schemas.openxmlformats.org/officeDocument/2006/relationships/hyperlink" Target="https://www.daloopa.com/src/777648" TargetMode="External"/><Relationship Id="rId6912" Type="http://schemas.openxmlformats.org/officeDocument/2006/relationships/hyperlink" Target="https://www.daloopa.com/src/798140" TargetMode="External"/><Relationship Id="rId15455" Type="http://schemas.openxmlformats.org/officeDocument/2006/relationships/hyperlink" Target="https://www.daloopa.com/src/56735837" TargetMode="External"/><Relationship Id="rId16506" Type="http://schemas.openxmlformats.org/officeDocument/2006/relationships/hyperlink" Target="https://www.daloopa.com/src/56722699" TargetMode="External"/><Relationship Id="rId4463" Type="http://schemas.openxmlformats.org/officeDocument/2006/relationships/hyperlink" Target="https://www.daloopa.com/src/44802427" TargetMode="External"/><Relationship Id="rId5514" Type="http://schemas.openxmlformats.org/officeDocument/2006/relationships/hyperlink" Target="https://www.daloopa.com/src/777089" TargetMode="External"/><Relationship Id="rId14057" Type="http://schemas.openxmlformats.org/officeDocument/2006/relationships/hyperlink" Target="https://www.daloopa.com/src/44066599" TargetMode="External"/><Relationship Id="rId15108" Type="http://schemas.openxmlformats.org/officeDocument/2006/relationships/hyperlink" Target="https://www.daloopa.com/src/56720306" TargetMode="External"/><Relationship Id="rId18678" Type="http://schemas.openxmlformats.org/officeDocument/2006/relationships/hyperlink" Target="https://www.daloopa.com/src/75779581" TargetMode="External"/><Relationship Id="rId19729" Type="http://schemas.openxmlformats.org/officeDocument/2006/relationships/hyperlink" Target="https://www.daloopa.com/src/91527944" TargetMode="External"/><Relationship Id="rId3065" Type="http://schemas.openxmlformats.org/officeDocument/2006/relationships/hyperlink" Target="https://www.daloopa.com/src/46337783" TargetMode="External"/><Relationship Id="rId4116" Type="http://schemas.openxmlformats.org/officeDocument/2006/relationships/hyperlink" Target="https://www.daloopa.com/src/805944" TargetMode="External"/><Relationship Id="rId7686" Type="http://schemas.openxmlformats.org/officeDocument/2006/relationships/hyperlink" Target="https://www.daloopa.com/src/50786852" TargetMode="External"/><Relationship Id="rId8737" Type="http://schemas.openxmlformats.org/officeDocument/2006/relationships/hyperlink" Target="https://www.daloopa.com/src/44812881" TargetMode="External"/><Relationship Id="rId6288" Type="http://schemas.openxmlformats.org/officeDocument/2006/relationships/hyperlink" Target="https://www.daloopa.com/src/797557" TargetMode="External"/><Relationship Id="rId7339" Type="http://schemas.openxmlformats.org/officeDocument/2006/relationships/hyperlink" Target="https://www.daloopa.com/src/758620" TargetMode="External"/><Relationship Id="rId10667" Type="http://schemas.openxmlformats.org/officeDocument/2006/relationships/hyperlink" Target="https://www.daloopa.com/src/35361477" TargetMode="External"/><Relationship Id="rId11718" Type="http://schemas.openxmlformats.org/officeDocument/2006/relationships/hyperlink" Target="https://www.daloopa.com/src/44616168" TargetMode="External"/><Relationship Id="rId13140" Type="http://schemas.openxmlformats.org/officeDocument/2006/relationships/hyperlink" Target="https://www.daloopa.com/src/44117395" TargetMode="External"/><Relationship Id="rId17761" Type="http://schemas.openxmlformats.org/officeDocument/2006/relationships/hyperlink" Target="https://www.daloopa.com/src/84565950" TargetMode="External"/><Relationship Id="rId18812" Type="http://schemas.openxmlformats.org/officeDocument/2006/relationships/hyperlink" Target="https://www.daloopa.com/src/76431726" TargetMode="External"/><Relationship Id="rId120" Type="http://schemas.openxmlformats.org/officeDocument/2006/relationships/hyperlink" Target="https://www.daloopa.com/document/10223964" TargetMode="External"/><Relationship Id="rId2898" Type="http://schemas.openxmlformats.org/officeDocument/2006/relationships/hyperlink" Target="https://www.daloopa.com/src/775783" TargetMode="External"/><Relationship Id="rId3949" Type="http://schemas.openxmlformats.org/officeDocument/2006/relationships/hyperlink" Target="https://www.daloopa.com/document/23143637" TargetMode="External"/><Relationship Id="rId7820" Type="http://schemas.openxmlformats.org/officeDocument/2006/relationships/hyperlink" Target="https://www.daloopa.com/src/61314904" TargetMode="External"/><Relationship Id="rId10801" Type="http://schemas.openxmlformats.org/officeDocument/2006/relationships/hyperlink" Target="https://www.daloopa.com/src/56765463" TargetMode="External"/><Relationship Id="rId16363" Type="http://schemas.openxmlformats.org/officeDocument/2006/relationships/hyperlink" Target="https://www.daloopa.com/src/56722917" TargetMode="External"/><Relationship Id="rId17414" Type="http://schemas.openxmlformats.org/officeDocument/2006/relationships/hyperlink" Target="https://www.daloopa.com/src/69114086" TargetMode="External"/><Relationship Id="rId20759" Type="http://schemas.openxmlformats.org/officeDocument/2006/relationships/hyperlink" Target="https://www.daloopa.com/src/112173361" TargetMode="External"/><Relationship Id="rId5024" Type="http://schemas.openxmlformats.org/officeDocument/2006/relationships/hyperlink" Target="https://www.daloopa.com/src/18181448" TargetMode="External"/><Relationship Id="rId5371" Type="http://schemas.openxmlformats.org/officeDocument/2006/relationships/hyperlink" Target="https://www.daloopa.com/src/8648994" TargetMode="External"/><Relationship Id="rId6422" Type="http://schemas.openxmlformats.org/officeDocument/2006/relationships/hyperlink" Target="https://www.daloopa.com/src/28076089" TargetMode="External"/><Relationship Id="rId9992" Type="http://schemas.openxmlformats.org/officeDocument/2006/relationships/hyperlink" Target="https://www.daloopa.com/src/786007" TargetMode="External"/><Relationship Id="rId12973" Type="http://schemas.openxmlformats.org/officeDocument/2006/relationships/hyperlink" Target="https://www.daloopa.com/document/22971488" TargetMode="External"/><Relationship Id="rId16016" Type="http://schemas.openxmlformats.org/officeDocument/2006/relationships/hyperlink" Target="https://www.daloopa.com/src/56722554" TargetMode="External"/><Relationship Id="rId19586" Type="http://schemas.openxmlformats.org/officeDocument/2006/relationships/hyperlink" Target="https://www.daloopa.com/src/84567066" TargetMode="External"/><Relationship Id="rId1981" Type="http://schemas.openxmlformats.org/officeDocument/2006/relationships/hyperlink" Target="https://www.daloopa.com/src/44124363" TargetMode="External"/><Relationship Id="rId8594" Type="http://schemas.openxmlformats.org/officeDocument/2006/relationships/hyperlink" Target="https://www.daloopa.com/src/44810716" TargetMode="External"/><Relationship Id="rId9645" Type="http://schemas.openxmlformats.org/officeDocument/2006/relationships/hyperlink" Target="https://www.daloopa.com/document/23181367" TargetMode="External"/><Relationship Id="rId11575" Type="http://schemas.openxmlformats.org/officeDocument/2006/relationships/hyperlink" Target="https://www.daloopa.com/src/1501379" TargetMode="External"/><Relationship Id="rId12626" Type="http://schemas.openxmlformats.org/officeDocument/2006/relationships/hyperlink" Target="https://www.daloopa.com/src/8732298" TargetMode="External"/><Relationship Id="rId18188" Type="http://schemas.openxmlformats.org/officeDocument/2006/relationships/hyperlink" Target="https://www.daloopa.com/src/112173043" TargetMode="External"/><Relationship Id="rId19239" Type="http://schemas.openxmlformats.org/officeDocument/2006/relationships/hyperlink" Target="https://www.daloopa.com/src/80588043" TargetMode="External"/><Relationship Id="rId1634" Type="http://schemas.openxmlformats.org/officeDocument/2006/relationships/hyperlink" Target="https://www.daloopa.com/src/44615396" TargetMode="External"/><Relationship Id="rId7196" Type="http://schemas.openxmlformats.org/officeDocument/2006/relationships/hyperlink" Target="https://www.daloopa.com/src/798776" TargetMode="External"/><Relationship Id="rId8247" Type="http://schemas.openxmlformats.org/officeDocument/2006/relationships/hyperlink" Target="https://www.daloopa.com/src/1501225" TargetMode="External"/><Relationship Id="rId10177" Type="http://schemas.openxmlformats.org/officeDocument/2006/relationships/hyperlink" Target="https://www.daloopa.com/src/44999243" TargetMode="External"/><Relationship Id="rId11228" Type="http://schemas.openxmlformats.org/officeDocument/2006/relationships/hyperlink" Target="https://www.daloopa.com/src/50787790" TargetMode="External"/><Relationship Id="rId4857" Type="http://schemas.openxmlformats.org/officeDocument/2006/relationships/hyperlink" Target="https://www.daloopa.com/src/44801559" TargetMode="External"/><Relationship Id="rId14798" Type="http://schemas.openxmlformats.org/officeDocument/2006/relationships/hyperlink" Target="https://www.daloopa.com/document/23181367" TargetMode="External"/><Relationship Id="rId15849" Type="http://schemas.openxmlformats.org/officeDocument/2006/relationships/hyperlink" Target="https://www.daloopa.com/src/56735891" TargetMode="External"/><Relationship Id="rId17271" Type="http://schemas.openxmlformats.org/officeDocument/2006/relationships/hyperlink" Target="https://www.daloopa.com/src/66404704" TargetMode="External"/><Relationship Id="rId19720" Type="http://schemas.openxmlformats.org/officeDocument/2006/relationships/hyperlink" Target="https://www.daloopa.com/src/92469254" TargetMode="External"/><Relationship Id="rId3459" Type="http://schemas.openxmlformats.org/officeDocument/2006/relationships/hyperlink" Target="https://www.daloopa.com/src/18202997" TargetMode="External"/><Relationship Id="rId5908" Type="http://schemas.openxmlformats.org/officeDocument/2006/relationships/hyperlink" Target="https://www.daloopa.com/src/13305361" TargetMode="External"/><Relationship Id="rId7330" Type="http://schemas.openxmlformats.org/officeDocument/2006/relationships/hyperlink" Target="https://www.daloopa.com/src/770344" TargetMode="External"/><Relationship Id="rId18322" Type="http://schemas.openxmlformats.org/officeDocument/2006/relationships/hyperlink" Target="https://www.daloopa.com/src/69114385" TargetMode="External"/><Relationship Id="rId20269" Type="http://schemas.openxmlformats.org/officeDocument/2006/relationships/hyperlink" Target="https://www.daloopa.com/src/99100997" TargetMode="External"/><Relationship Id="rId10311" Type="http://schemas.openxmlformats.org/officeDocument/2006/relationships/hyperlink" Target="https://www.daloopa.com/src/774310" TargetMode="External"/><Relationship Id="rId13881" Type="http://schemas.openxmlformats.org/officeDocument/2006/relationships/hyperlink" Target="https://www.daloopa.com/src/44067647" TargetMode="External"/><Relationship Id="rId14932" Type="http://schemas.openxmlformats.org/officeDocument/2006/relationships/hyperlink" Target="https://www.daloopa.com/src/44093346" TargetMode="External"/><Relationship Id="rId3940" Type="http://schemas.openxmlformats.org/officeDocument/2006/relationships/hyperlink" Target="https://www.daloopa.com/src/44801769" TargetMode="External"/><Relationship Id="rId9155" Type="http://schemas.openxmlformats.org/officeDocument/2006/relationships/hyperlink" Target="https://www.daloopa.com/src/44810263" TargetMode="External"/><Relationship Id="rId12483" Type="http://schemas.openxmlformats.org/officeDocument/2006/relationships/hyperlink" Target="https://www.daloopa.com/src/8731946" TargetMode="External"/><Relationship Id="rId13534" Type="http://schemas.openxmlformats.org/officeDocument/2006/relationships/hyperlink" Target="https://www.daloopa.com/src/44057370" TargetMode="External"/><Relationship Id="rId19096" Type="http://schemas.openxmlformats.org/officeDocument/2006/relationships/hyperlink" Target="https://www.daloopa.com/src/81128214" TargetMode="External"/><Relationship Id="rId20750" Type="http://schemas.openxmlformats.org/officeDocument/2006/relationships/hyperlink" Target="https://www.daloopa.com/src/110481612" TargetMode="External"/><Relationship Id="rId861" Type="http://schemas.openxmlformats.org/officeDocument/2006/relationships/hyperlink" Target="https://www.daloopa.com/src/41991264" TargetMode="External"/><Relationship Id="rId1491" Type="http://schemas.openxmlformats.org/officeDocument/2006/relationships/hyperlink" Target="https://www.daloopa.com/src/18254475" TargetMode="External"/><Relationship Id="rId2542" Type="http://schemas.openxmlformats.org/officeDocument/2006/relationships/hyperlink" Target="https://www.daloopa.com/src/775622" TargetMode="External"/><Relationship Id="rId11085" Type="http://schemas.openxmlformats.org/officeDocument/2006/relationships/hyperlink" Target="https://www.daloopa.com/src/777783" TargetMode="External"/><Relationship Id="rId12136" Type="http://schemas.openxmlformats.org/officeDocument/2006/relationships/hyperlink" Target="https://www.daloopa.com/document/12555016" TargetMode="External"/><Relationship Id="rId16757" Type="http://schemas.openxmlformats.org/officeDocument/2006/relationships/hyperlink" Target="https://www.daloopa.com/src/56736396" TargetMode="External"/><Relationship Id="rId17808" Type="http://schemas.openxmlformats.org/officeDocument/2006/relationships/hyperlink" Target="https://www.daloopa.com/src/86312099" TargetMode="External"/><Relationship Id="rId20403" Type="http://schemas.openxmlformats.org/officeDocument/2006/relationships/hyperlink" Target="https://www.daloopa.com/src/105190926" TargetMode="External"/><Relationship Id="rId514" Type="http://schemas.openxmlformats.org/officeDocument/2006/relationships/hyperlink" Target="https://www.daloopa.com/document/23143637" TargetMode="External"/><Relationship Id="rId1144" Type="http://schemas.openxmlformats.org/officeDocument/2006/relationships/hyperlink" Target="https://www.daloopa.com/src/35961580" TargetMode="External"/><Relationship Id="rId5765" Type="http://schemas.openxmlformats.org/officeDocument/2006/relationships/hyperlink" Target="https://www.daloopa.com/src/777350" TargetMode="External"/><Relationship Id="rId6816" Type="http://schemas.openxmlformats.org/officeDocument/2006/relationships/hyperlink" Target="https://www.daloopa.com/src/797942" TargetMode="External"/><Relationship Id="rId15359" Type="http://schemas.openxmlformats.org/officeDocument/2006/relationships/hyperlink" Target="https://marketplace.daloopa.com/text-fundamental?id=56735088&amp;value=791&amp;id=56734954&amp;value=856&amp;id=56734942&amp;value=921&amp;id=56734930&amp;value=993&amp;id=56734870&amp;value=1087&amp;" TargetMode="External"/><Relationship Id="rId19230" Type="http://schemas.openxmlformats.org/officeDocument/2006/relationships/hyperlink" Target="https://www.daloopa.com/src/80588033" TargetMode="External"/><Relationship Id="rId4367" Type="http://schemas.openxmlformats.org/officeDocument/2006/relationships/hyperlink" Target="https://www.daloopa.com/src/44802524" TargetMode="External"/><Relationship Id="rId5418" Type="http://schemas.openxmlformats.org/officeDocument/2006/relationships/hyperlink" Target="https://www.daloopa.com/src/8649065" TargetMode="External"/><Relationship Id="rId8988" Type="http://schemas.openxmlformats.org/officeDocument/2006/relationships/hyperlink" Target="https://www.daloopa.com/src/46190602" TargetMode="External"/><Relationship Id="rId11969" Type="http://schemas.openxmlformats.org/officeDocument/2006/relationships/hyperlink" Target="https://www.daloopa.com/src/8731173" TargetMode="External"/><Relationship Id="rId15840" Type="http://schemas.openxmlformats.org/officeDocument/2006/relationships/hyperlink" Target="https://www.daloopa.com/src/56722090" TargetMode="External"/><Relationship Id="rId13391" Type="http://schemas.openxmlformats.org/officeDocument/2006/relationships/hyperlink" Target="https://www.daloopa.com/src/44121983" TargetMode="External"/><Relationship Id="rId14442" Type="http://schemas.openxmlformats.org/officeDocument/2006/relationships/hyperlink" Target="https://www.daloopa.com/src/44094652" TargetMode="External"/><Relationship Id="rId371" Type="http://schemas.openxmlformats.org/officeDocument/2006/relationships/hyperlink" Target="https://www.daloopa.com/src/41991188" TargetMode="External"/><Relationship Id="rId2052" Type="http://schemas.openxmlformats.org/officeDocument/2006/relationships/hyperlink" Target="https://www.daloopa.com/src/779640" TargetMode="External"/><Relationship Id="rId3450" Type="http://schemas.openxmlformats.org/officeDocument/2006/relationships/hyperlink" Target="https://www.daloopa.com/src/13310451" TargetMode="External"/><Relationship Id="rId4501" Type="http://schemas.openxmlformats.org/officeDocument/2006/relationships/hyperlink" Target="https://www.daloopa.com/src/28076119" TargetMode="External"/><Relationship Id="rId13044" Type="http://schemas.openxmlformats.org/officeDocument/2006/relationships/hyperlink" Target="https://www.daloopa.com/src/18204773" TargetMode="External"/><Relationship Id="rId17665" Type="http://schemas.openxmlformats.org/officeDocument/2006/relationships/hyperlink" Target="https://www.daloopa.com/src/77415519" TargetMode="External"/><Relationship Id="rId18716" Type="http://schemas.openxmlformats.org/officeDocument/2006/relationships/hyperlink" Target="https://www.daloopa.com/src/75779711" TargetMode="External"/><Relationship Id="rId20260" Type="http://schemas.openxmlformats.org/officeDocument/2006/relationships/hyperlink" Target="https://www.daloopa.com/src/99100988" TargetMode="External"/><Relationship Id="rId3103" Type="http://schemas.openxmlformats.org/officeDocument/2006/relationships/hyperlink" Target="https://www.daloopa.com/src/46341532" TargetMode="External"/><Relationship Id="rId6673" Type="http://schemas.openxmlformats.org/officeDocument/2006/relationships/hyperlink" Target="https://www.daloopa.com/src/19045338" TargetMode="External"/><Relationship Id="rId7724" Type="http://schemas.openxmlformats.org/officeDocument/2006/relationships/hyperlink" Target="https://www.daloopa.com/src/756265" TargetMode="External"/><Relationship Id="rId10705" Type="http://schemas.openxmlformats.org/officeDocument/2006/relationships/hyperlink" Target="https://www.daloopa.com/src/757840" TargetMode="External"/><Relationship Id="rId16267" Type="http://schemas.openxmlformats.org/officeDocument/2006/relationships/hyperlink" Target="https://www.daloopa.com/document/23143762" TargetMode="External"/><Relationship Id="rId17318" Type="http://schemas.openxmlformats.org/officeDocument/2006/relationships/hyperlink" Target="https://www.daloopa.com/src/66398882" TargetMode="External"/><Relationship Id="rId5275" Type="http://schemas.openxmlformats.org/officeDocument/2006/relationships/hyperlink" Target="https://www.daloopa.com/src/8648840" TargetMode="External"/><Relationship Id="rId6326" Type="http://schemas.openxmlformats.org/officeDocument/2006/relationships/hyperlink" Target="https://www.daloopa.com/src/61315033" TargetMode="External"/><Relationship Id="rId9896" Type="http://schemas.openxmlformats.org/officeDocument/2006/relationships/hyperlink" Target="https://www.daloopa.com/src/785809" TargetMode="External"/><Relationship Id="rId1885" Type="http://schemas.openxmlformats.org/officeDocument/2006/relationships/hyperlink" Target="https://www.daloopa.com/src/44125969" TargetMode="External"/><Relationship Id="rId2936" Type="http://schemas.openxmlformats.org/officeDocument/2006/relationships/hyperlink" Target="https://www.daloopa.com/src/778895" TargetMode="External"/><Relationship Id="rId8498" Type="http://schemas.openxmlformats.org/officeDocument/2006/relationships/hyperlink" Target="https://www.daloopa.com/src/44810071" TargetMode="External"/><Relationship Id="rId9549" Type="http://schemas.openxmlformats.org/officeDocument/2006/relationships/hyperlink" Target="https://www.daloopa.com/src/46190702" TargetMode="External"/><Relationship Id="rId11479" Type="http://schemas.openxmlformats.org/officeDocument/2006/relationships/hyperlink" Target="https://www.daloopa.com/src/2734187" TargetMode="External"/><Relationship Id="rId12877" Type="http://schemas.openxmlformats.org/officeDocument/2006/relationships/hyperlink" Target="https://www.daloopa.com/src/44109979" TargetMode="External"/><Relationship Id="rId13928" Type="http://schemas.openxmlformats.org/officeDocument/2006/relationships/hyperlink" Target="https://www.daloopa.com/src/44067192" TargetMode="External"/><Relationship Id="rId15350" Type="http://schemas.openxmlformats.org/officeDocument/2006/relationships/hyperlink" Target="https://www.daloopa.com/src/56734818" TargetMode="External"/><Relationship Id="rId908" Type="http://schemas.openxmlformats.org/officeDocument/2006/relationships/hyperlink" Target="https://www.daloopa.com/document/21907730" TargetMode="External"/><Relationship Id="rId1538" Type="http://schemas.openxmlformats.org/officeDocument/2006/relationships/hyperlink" Target="https://www.daloopa.com/src/44615381" TargetMode="External"/><Relationship Id="rId15003" Type="http://schemas.openxmlformats.org/officeDocument/2006/relationships/hyperlink" Target="https://www.daloopa.com/src/44092482" TargetMode="External"/><Relationship Id="rId16401" Type="http://schemas.openxmlformats.org/officeDocument/2006/relationships/hyperlink" Target="https://www.daloopa.com/src/56723430" TargetMode="External"/><Relationship Id="rId19971" Type="http://schemas.openxmlformats.org/officeDocument/2006/relationships/hyperlink" Target="https://www.daloopa.com/src/99100903" TargetMode="External"/><Relationship Id="rId4011" Type="http://schemas.openxmlformats.org/officeDocument/2006/relationships/hyperlink" Target="https://www.daloopa.com/src/806016" TargetMode="External"/><Relationship Id="rId11960" Type="http://schemas.openxmlformats.org/officeDocument/2006/relationships/hyperlink" Target="https://www.daloopa.com/src/44616217" TargetMode="External"/><Relationship Id="rId18573" Type="http://schemas.openxmlformats.org/officeDocument/2006/relationships/hyperlink" Target="https://www.daloopa.com/src/75779701" TargetMode="External"/><Relationship Id="rId19624" Type="http://schemas.openxmlformats.org/officeDocument/2006/relationships/hyperlink" Target="https://www.daloopa.com/src/91528532" TargetMode="External"/><Relationship Id="rId6183" Type="http://schemas.openxmlformats.org/officeDocument/2006/relationships/hyperlink" Target="https://www.daloopa.com/src/797625" TargetMode="External"/><Relationship Id="rId7234" Type="http://schemas.openxmlformats.org/officeDocument/2006/relationships/hyperlink" Target="https://www.daloopa.com/src/761266" TargetMode="External"/><Relationship Id="rId7581" Type="http://schemas.openxmlformats.org/officeDocument/2006/relationships/hyperlink" Target="https://www.daloopa.com/src/12599251" TargetMode="External"/><Relationship Id="rId8632" Type="http://schemas.openxmlformats.org/officeDocument/2006/relationships/hyperlink" Target="https://www.daloopa.com/src/44809187" TargetMode="External"/><Relationship Id="rId10562" Type="http://schemas.openxmlformats.org/officeDocument/2006/relationships/hyperlink" Target="https://www.daloopa.com/src/6028709" TargetMode="External"/><Relationship Id="rId11613" Type="http://schemas.openxmlformats.org/officeDocument/2006/relationships/hyperlink" Target="https://www.daloopa.com/document/8465102" TargetMode="External"/><Relationship Id="rId17175" Type="http://schemas.openxmlformats.org/officeDocument/2006/relationships/hyperlink" Target="https://www.daloopa.com/src/65369396" TargetMode="External"/><Relationship Id="rId18226" Type="http://schemas.openxmlformats.org/officeDocument/2006/relationships/hyperlink" Target="https://www.daloopa.com/src/110482345" TargetMode="External"/><Relationship Id="rId10215" Type="http://schemas.openxmlformats.org/officeDocument/2006/relationships/hyperlink" Target="https://www.daloopa.com/src/756452" TargetMode="External"/><Relationship Id="rId13785" Type="http://schemas.openxmlformats.org/officeDocument/2006/relationships/hyperlink" Target="https://www.daloopa.com/src/44064434" TargetMode="External"/><Relationship Id="rId14836" Type="http://schemas.openxmlformats.org/officeDocument/2006/relationships/hyperlink" Target="https://www.daloopa.com/src/57345879" TargetMode="External"/><Relationship Id="rId2793" Type="http://schemas.openxmlformats.org/officeDocument/2006/relationships/hyperlink" Target="https://www.daloopa.com/src/771391" TargetMode="External"/><Relationship Id="rId3844" Type="http://schemas.openxmlformats.org/officeDocument/2006/relationships/hyperlink" Target="https://www.daloopa.com/src/44802622" TargetMode="External"/><Relationship Id="rId12387" Type="http://schemas.openxmlformats.org/officeDocument/2006/relationships/hyperlink" Target="https://www.daloopa.com/src/8731949" TargetMode="External"/><Relationship Id="rId13438" Type="http://schemas.openxmlformats.org/officeDocument/2006/relationships/hyperlink" Target="https://www.daloopa.com/src/44057799" TargetMode="External"/><Relationship Id="rId20654" Type="http://schemas.openxmlformats.org/officeDocument/2006/relationships/hyperlink" Target="https://www.daloopa.com/src/119070669" TargetMode="External"/><Relationship Id="rId765" Type="http://schemas.openxmlformats.org/officeDocument/2006/relationships/hyperlink" Target="https://www.daloopa.com/src/780200" TargetMode="External"/><Relationship Id="rId1395" Type="http://schemas.openxmlformats.org/officeDocument/2006/relationships/hyperlink" Target="https://marketplace.daloopa.com/text-fundamental?id=46165927&amp;value=75&amp;id=46164757&amp;value=75&amp;id=46398869&amp;value=75&amp;id=46161336&amp;value=80&amp;id=46157148&amp;value=131&amp;" TargetMode="External"/><Relationship Id="rId2446" Type="http://schemas.openxmlformats.org/officeDocument/2006/relationships/hyperlink" Target="https://www.daloopa.com/src/775295" TargetMode="External"/><Relationship Id="rId9059" Type="http://schemas.openxmlformats.org/officeDocument/2006/relationships/hyperlink" Target="https://www.daloopa.com/src/44810548" TargetMode="External"/><Relationship Id="rId19481" Type="http://schemas.openxmlformats.org/officeDocument/2006/relationships/hyperlink" Target="https://www.daloopa.com/src/86301077" TargetMode="External"/><Relationship Id="rId20307" Type="http://schemas.openxmlformats.org/officeDocument/2006/relationships/hyperlink" Target="https://www.daloopa.com/src/105190715" TargetMode="External"/><Relationship Id="rId418" Type="http://schemas.openxmlformats.org/officeDocument/2006/relationships/hyperlink" Target="https://www.daloopa.com/src/28076128" TargetMode="External"/><Relationship Id="rId1048" Type="http://schemas.openxmlformats.org/officeDocument/2006/relationships/hyperlink" Target="https://www.daloopa.com/src/780778" TargetMode="External"/><Relationship Id="rId5669" Type="http://schemas.openxmlformats.org/officeDocument/2006/relationships/hyperlink" Target="https://www.daloopa.com/src/44616104" TargetMode="External"/><Relationship Id="rId9540" Type="http://schemas.openxmlformats.org/officeDocument/2006/relationships/hyperlink" Target="https://www.daloopa.com/src/44812846" TargetMode="External"/><Relationship Id="rId18083" Type="http://schemas.openxmlformats.org/officeDocument/2006/relationships/hyperlink" Target="https://www.daloopa.com/src/110482061" TargetMode="External"/><Relationship Id="rId19134" Type="http://schemas.openxmlformats.org/officeDocument/2006/relationships/hyperlink" Target="https://www.daloopa.com/src/81127693" TargetMode="External"/><Relationship Id="rId7091" Type="http://schemas.openxmlformats.org/officeDocument/2006/relationships/hyperlink" Target="https://www.daloopa.com/src/2750543" TargetMode="External"/><Relationship Id="rId8142" Type="http://schemas.openxmlformats.org/officeDocument/2006/relationships/hyperlink" Target="https://www.daloopa.com/src/758439" TargetMode="External"/><Relationship Id="rId10072" Type="http://schemas.openxmlformats.org/officeDocument/2006/relationships/hyperlink" Target="https://www.daloopa.com/src/758304" TargetMode="External"/><Relationship Id="rId11470" Type="http://schemas.openxmlformats.org/officeDocument/2006/relationships/hyperlink" Target="https://www.daloopa.com/src/805004" TargetMode="External"/><Relationship Id="rId12521" Type="http://schemas.openxmlformats.org/officeDocument/2006/relationships/hyperlink" Target="https://www.daloopa.com/src/8732102" TargetMode="External"/><Relationship Id="rId11123" Type="http://schemas.openxmlformats.org/officeDocument/2006/relationships/hyperlink" Target="https://marketplace.daloopa.com/text-fundamental?id=816758&amp;value=0.38&amp;" TargetMode="External"/><Relationship Id="rId14693" Type="http://schemas.openxmlformats.org/officeDocument/2006/relationships/hyperlink" Target="https://www.daloopa.com/src/44094891" TargetMode="External"/><Relationship Id="rId15744" Type="http://schemas.openxmlformats.org/officeDocument/2006/relationships/hyperlink" Target="https://www.daloopa.com/src/56765531" TargetMode="External"/><Relationship Id="rId4752" Type="http://schemas.openxmlformats.org/officeDocument/2006/relationships/hyperlink" Target="https://www.daloopa.com/src/35361530" TargetMode="External"/><Relationship Id="rId5803" Type="http://schemas.openxmlformats.org/officeDocument/2006/relationships/hyperlink" Target="https://www.daloopa.com/src/777380" TargetMode="External"/><Relationship Id="rId13295" Type="http://schemas.openxmlformats.org/officeDocument/2006/relationships/hyperlink" Target="https://marketplace.daloopa.com/text-fundamental?id=18211039&amp;value=66.156&amp;id=18210795&amp;value=92.981&amp;id=18210510&amp;value=244.23&amp;id=18210318&amp;value=266.356&amp;id=18209794&amp;value=443.687&amp;id=18208112&amp;value=203.102&amp;id=18206135&amp;value=253.283&amp;id=18206326&amp;value=-1084&amp;id=44617869&amp;value=883&amp;" TargetMode="External"/><Relationship Id="rId14346" Type="http://schemas.openxmlformats.org/officeDocument/2006/relationships/hyperlink" Target="https://www.daloopa.com/src/44093053" TargetMode="External"/><Relationship Id="rId18967" Type="http://schemas.openxmlformats.org/officeDocument/2006/relationships/hyperlink" Target="https://www.daloopa.com/src/81128325" TargetMode="External"/><Relationship Id="rId3354" Type="http://schemas.openxmlformats.org/officeDocument/2006/relationships/hyperlink" Target="https://www.daloopa.com/src/19436106" TargetMode="External"/><Relationship Id="rId4405" Type="http://schemas.openxmlformats.org/officeDocument/2006/relationships/hyperlink" Target="https://www.daloopa.com/src/35361554" TargetMode="External"/><Relationship Id="rId7975" Type="http://schemas.openxmlformats.org/officeDocument/2006/relationships/hyperlink" Target="https://www.daloopa.com/src/44615924" TargetMode="External"/><Relationship Id="rId17569" Type="http://schemas.openxmlformats.org/officeDocument/2006/relationships/hyperlink" Target="https://www.daloopa.com/src/66404579" TargetMode="External"/><Relationship Id="rId20164" Type="http://schemas.openxmlformats.org/officeDocument/2006/relationships/hyperlink" Target="https://www.daloopa.com/src/99100809" TargetMode="External"/><Relationship Id="rId275" Type="http://schemas.openxmlformats.org/officeDocument/2006/relationships/hyperlink" Target="https://marketplace.daloopa.com/text-fundamental?id=46165797&amp;value=45&amp;id=46163502&amp;value=45&amp;id=46160979&amp;value=49&amp;id=46156456&amp;value=68&amp;" TargetMode="External"/><Relationship Id="rId3007" Type="http://schemas.openxmlformats.org/officeDocument/2006/relationships/hyperlink" Target="https://www.daloopa.com/src/775725" TargetMode="External"/><Relationship Id="rId6577" Type="http://schemas.openxmlformats.org/officeDocument/2006/relationships/hyperlink" Target="https://www.daloopa.com/src/756193" TargetMode="External"/><Relationship Id="rId7628" Type="http://schemas.openxmlformats.org/officeDocument/2006/relationships/hyperlink" Target="https://www.daloopa.com/src/3606396" TargetMode="External"/><Relationship Id="rId10956" Type="http://schemas.openxmlformats.org/officeDocument/2006/relationships/hyperlink" Target="https://www.daloopa.com/src/19045385" TargetMode="External"/><Relationship Id="rId5179" Type="http://schemas.openxmlformats.org/officeDocument/2006/relationships/hyperlink" Target="https://www.daloopa.com/src/8648940" TargetMode="External"/><Relationship Id="rId9050" Type="http://schemas.openxmlformats.org/officeDocument/2006/relationships/hyperlink" Target="https://www.daloopa.com/src/44812790" TargetMode="External"/><Relationship Id="rId10609" Type="http://schemas.openxmlformats.org/officeDocument/2006/relationships/hyperlink" Target="https://www.daloopa.com/src/1501238" TargetMode="External"/><Relationship Id="rId12031" Type="http://schemas.openxmlformats.org/officeDocument/2006/relationships/hyperlink" Target="https://www.daloopa.com/src/44616232" TargetMode="External"/><Relationship Id="rId16652" Type="http://schemas.openxmlformats.org/officeDocument/2006/relationships/hyperlink" Target="https://www.daloopa.com/src/56723403" TargetMode="External"/><Relationship Id="rId17703" Type="http://schemas.openxmlformats.org/officeDocument/2006/relationships/hyperlink" Target="https://www.daloopa.com/src/86300720" TargetMode="External"/><Relationship Id="rId1789" Type="http://schemas.openxmlformats.org/officeDocument/2006/relationships/hyperlink" Target="https://www.daloopa.com/src/57345983" TargetMode="External"/><Relationship Id="rId4262" Type="http://schemas.openxmlformats.org/officeDocument/2006/relationships/hyperlink" Target="https://www.daloopa.com/src/44801761" TargetMode="External"/><Relationship Id="rId5660" Type="http://schemas.openxmlformats.org/officeDocument/2006/relationships/hyperlink" Target="https://marketplace.daloopa.com/text-fundamental?id=777643&amp;value=1.063&amp;id=777634&amp;value=1.181&amp;id=777612&amp;value=1.245&amp;id=44616103&amp;value=1.5629999999999997&amp;id=779223&amp;value=5.052&amp;id=777593&amp;value=1.369&amp;id=777564&amp;value=1.441&amp;id=777551&amp;value=1.451&amp;id=44616104&amp;value=1.617&amp;id=779275&amp;value=5.878&amp;id=777538&amp;value=1.529&amp;id=777523&amp;value=1.78&amp;id=777508&amp;value=1.637&amp;id=44616105&amp;value=1.5350000000000001&amp;id=779296&amp;value=6.481&amp;id=777491&amp;value=1.803&amp;id=777476&amp;value=1.758&amp;id=777461&amp;value=1.554&amp;id=44616106&amp;value=1.5169999999999995&amp;id=779318&amp;value=6.632&amp;id=777446&amp;value=2.161&amp;id=777430&amp;value=4.673&amp;id=777415&amp;value=3.633&amp;id=44616107&amp;value=6.325000000000003&amp;id=779334&amp;value=16.792&amp;id=777399&amp;value=3.944&amp;id=777392&amp;value=4.526&amp;id=777377&amp;value=4.509&amp;id=44616108&amp;value=4.536000000000001&amp;id=779349&amp;value=17.515&amp;id=777348&amp;value=5.182&amp;id=777339&amp;value=6.491&amp;id=3613184&amp;value=5.833&amp;id=44616109&amp;value=5.315999999999999&amp;id=2734017&amp;value=22.822&amp;" TargetMode="External"/><Relationship Id="rId6711" Type="http://schemas.openxmlformats.org/officeDocument/2006/relationships/hyperlink" Target="https://www.daloopa.com/src/6028666" TargetMode="External"/><Relationship Id="rId15254" Type="http://schemas.openxmlformats.org/officeDocument/2006/relationships/hyperlink" Target="https://www.daloopa.com/src/56720569" TargetMode="External"/><Relationship Id="rId16305" Type="http://schemas.openxmlformats.org/officeDocument/2006/relationships/hyperlink" Target="https://www.daloopa.com/src/56722747" TargetMode="External"/><Relationship Id="rId19875" Type="http://schemas.openxmlformats.org/officeDocument/2006/relationships/hyperlink" Target="https://www.daloopa.com/src/91531285" TargetMode="External"/><Relationship Id="rId5313" Type="http://schemas.openxmlformats.org/officeDocument/2006/relationships/hyperlink" Target="https://www.daloopa.com/src/51587347" TargetMode="External"/><Relationship Id="rId8883" Type="http://schemas.openxmlformats.org/officeDocument/2006/relationships/hyperlink" Target="https://www.daloopa.com/src/51587564" TargetMode="External"/><Relationship Id="rId9934" Type="http://schemas.openxmlformats.org/officeDocument/2006/relationships/hyperlink" Target="https://www.daloopa.com/src/785877" TargetMode="External"/><Relationship Id="rId11864" Type="http://schemas.openxmlformats.org/officeDocument/2006/relationships/hyperlink" Target="https://www.daloopa.com/src/8731357" TargetMode="External"/><Relationship Id="rId12915" Type="http://schemas.openxmlformats.org/officeDocument/2006/relationships/hyperlink" Target="https://www.daloopa.com/src/44105969" TargetMode="External"/><Relationship Id="rId18477" Type="http://schemas.openxmlformats.org/officeDocument/2006/relationships/hyperlink" Target="https://www.daloopa.com/src/69114631" TargetMode="External"/><Relationship Id="rId19528" Type="http://schemas.openxmlformats.org/officeDocument/2006/relationships/hyperlink" Target="https://www.daloopa.com/src/84566966" TargetMode="External"/><Relationship Id="rId1923" Type="http://schemas.openxmlformats.org/officeDocument/2006/relationships/hyperlink" Target="https://marketplace.daloopa.com/text-fundamental?id=44125596&amp;value=0.27&amp;id=44125566&amp;value=0.27&amp;id=44125386&amp;value=0.27&amp;id=44115086&amp;value=0.27&amp;id=44125343&amp;value=0.29&amp;id=44125317&amp;value=0.28&amp;id=44125142&amp;value=0.29&amp;id=44114793&amp;value=0.29&amp;id=44125107&amp;value=0.28&amp;id=44125070&amp;value=0.27&amp;id=44125060&amp;value=0.26&amp;id=44114781&amp;value=0.24&amp;id=44124483&amp;value=0.24&amp;id=44124369&amp;value=0.24&amp;id=44124267&amp;value=0.25&amp;id=44619207&amp;value=0.24&amp;id=51587487&amp;value=0.25&amp;id=57345986&amp;value=0.25&amp;id=62020257&amp;value=0.25&amp;" TargetMode="External"/><Relationship Id="rId7485" Type="http://schemas.openxmlformats.org/officeDocument/2006/relationships/hyperlink" Target="https://www.daloopa.com/src/41990427" TargetMode="External"/><Relationship Id="rId8536" Type="http://schemas.openxmlformats.org/officeDocument/2006/relationships/hyperlink" Target="https://www.daloopa.com/src/46190525" TargetMode="External"/><Relationship Id="rId10466" Type="http://schemas.openxmlformats.org/officeDocument/2006/relationships/hyperlink" Target="https://www.daloopa.com/src/770806" TargetMode="External"/><Relationship Id="rId11517" Type="http://schemas.openxmlformats.org/officeDocument/2006/relationships/hyperlink" Target="https://www.daloopa.com/src/1501371" TargetMode="External"/><Relationship Id="rId17079" Type="http://schemas.openxmlformats.org/officeDocument/2006/relationships/hyperlink" Target="https://www.daloopa.com/src/65369469" TargetMode="External"/><Relationship Id="rId6087" Type="http://schemas.openxmlformats.org/officeDocument/2006/relationships/hyperlink" Target="https://www.daloopa.com/src/760597" TargetMode="External"/><Relationship Id="rId7138" Type="http://schemas.openxmlformats.org/officeDocument/2006/relationships/hyperlink" Target="https://www.daloopa.com/src/28076100" TargetMode="External"/><Relationship Id="rId10119" Type="http://schemas.openxmlformats.org/officeDocument/2006/relationships/hyperlink" Target="https://www.daloopa.com/src/760295" TargetMode="External"/><Relationship Id="rId13689" Type="http://schemas.openxmlformats.org/officeDocument/2006/relationships/hyperlink" Target="https://www.daloopa.com/src/44057481" TargetMode="External"/><Relationship Id="rId17560" Type="http://schemas.openxmlformats.org/officeDocument/2006/relationships/hyperlink" Target="https://www.daloopa.com/src/66397343" TargetMode="External"/><Relationship Id="rId2697" Type="http://schemas.openxmlformats.org/officeDocument/2006/relationships/hyperlink" Target="https://www.daloopa.com/src/10681129" TargetMode="External"/><Relationship Id="rId3748" Type="http://schemas.openxmlformats.org/officeDocument/2006/relationships/hyperlink" Target="https://www.daloopa.com/src/805712" TargetMode="External"/><Relationship Id="rId16162" Type="http://schemas.openxmlformats.org/officeDocument/2006/relationships/hyperlink" Target="https://www.daloopa.com/src/56736566" TargetMode="External"/><Relationship Id="rId17213" Type="http://schemas.openxmlformats.org/officeDocument/2006/relationships/hyperlink" Target="https://www.daloopa.com/src/65369478" TargetMode="External"/><Relationship Id="rId18611" Type="http://schemas.openxmlformats.org/officeDocument/2006/relationships/hyperlink" Target="https://www.daloopa.com/src/76429717" TargetMode="External"/><Relationship Id="rId20558" Type="http://schemas.openxmlformats.org/officeDocument/2006/relationships/hyperlink" Target="https://www.daloopa.com/src/105788200" TargetMode="External"/><Relationship Id="rId669" Type="http://schemas.openxmlformats.org/officeDocument/2006/relationships/hyperlink" Target="https://www.daloopa.com/src/779863" TargetMode="External"/><Relationship Id="rId1299" Type="http://schemas.openxmlformats.org/officeDocument/2006/relationships/hyperlink" Target="https://www.daloopa.com/src/2750836" TargetMode="External"/><Relationship Id="rId5170" Type="http://schemas.openxmlformats.org/officeDocument/2006/relationships/hyperlink" Target="https://www.daloopa.com/src/8649003" TargetMode="External"/><Relationship Id="rId6221" Type="http://schemas.openxmlformats.org/officeDocument/2006/relationships/hyperlink" Target="https://www.daloopa.com/src/9091749" TargetMode="External"/><Relationship Id="rId10600" Type="http://schemas.openxmlformats.org/officeDocument/2006/relationships/hyperlink" Target="https://www.daloopa.com/src/757652" TargetMode="External"/><Relationship Id="rId8393" Type="http://schemas.openxmlformats.org/officeDocument/2006/relationships/hyperlink" Target="https://www.daloopa.com/src/44813515" TargetMode="External"/><Relationship Id="rId9444" Type="http://schemas.openxmlformats.org/officeDocument/2006/relationships/hyperlink" Target="https://www.daloopa.com/src/44809321" TargetMode="External"/><Relationship Id="rId9791" Type="http://schemas.openxmlformats.org/officeDocument/2006/relationships/hyperlink" Target="https://www.daloopa.com/src/46190756" TargetMode="External"/><Relationship Id="rId12772" Type="http://schemas.openxmlformats.org/officeDocument/2006/relationships/hyperlink" Target="https://www.daloopa.com/src/8732302" TargetMode="External"/><Relationship Id="rId13823" Type="http://schemas.openxmlformats.org/officeDocument/2006/relationships/hyperlink" Target="https://www.daloopa.com/src/44066793" TargetMode="External"/><Relationship Id="rId19385" Type="http://schemas.openxmlformats.org/officeDocument/2006/relationships/hyperlink" Target="https://www.daloopa.com/src/84565980" TargetMode="External"/><Relationship Id="rId1780" Type="http://schemas.openxmlformats.org/officeDocument/2006/relationships/hyperlink" Target="https://www.daloopa.com/src/44125314" TargetMode="External"/><Relationship Id="rId2831" Type="http://schemas.openxmlformats.org/officeDocument/2006/relationships/hyperlink" Target="https://www.daloopa.com/src/62020060" TargetMode="External"/><Relationship Id="rId8046" Type="http://schemas.openxmlformats.org/officeDocument/2006/relationships/hyperlink" Target="https://www.daloopa.com/src/757961" TargetMode="External"/><Relationship Id="rId11374" Type="http://schemas.openxmlformats.org/officeDocument/2006/relationships/hyperlink" Target="https://www.daloopa.com/src/804963" TargetMode="External"/><Relationship Id="rId12425" Type="http://schemas.openxmlformats.org/officeDocument/2006/relationships/hyperlink" Target="https://www.daloopa.com/src/47334923" TargetMode="External"/><Relationship Id="rId15995" Type="http://schemas.openxmlformats.org/officeDocument/2006/relationships/hyperlink" Target="https://www.daloopa.com/src/56736676" TargetMode="External"/><Relationship Id="rId19038" Type="http://schemas.openxmlformats.org/officeDocument/2006/relationships/hyperlink" Target="https://www.daloopa.com/src/80587634" TargetMode="External"/><Relationship Id="rId803" Type="http://schemas.openxmlformats.org/officeDocument/2006/relationships/hyperlink" Target="https://www.daloopa.com/src/780048" TargetMode="External"/><Relationship Id="rId1433" Type="http://schemas.openxmlformats.org/officeDocument/2006/relationships/hyperlink" Target="https://www.daloopa.com/document/21907765" TargetMode="External"/><Relationship Id="rId11027" Type="http://schemas.openxmlformats.org/officeDocument/2006/relationships/hyperlink" Target="https://www.daloopa.com/src/777912" TargetMode="External"/><Relationship Id="rId14597" Type="http://schemas.openxmlformats.org/officeDocument/2006/relationships/hyperlink" Target="https://www.daloopa.com/src/44095403" TargetMode="External"/><Relationship Id="rId15648" Type="http://schemas.openxmlformats.org/officeDocument/2006/relationships/hyperlink" Target="https://www.daloopa.com/src/56722180" TargetMode="External"/><Relationship Id="rId4656" Type="http://schemas.openxmlformats.org/officeDocument/2006/relationships/hyperlink" Target="https://www.daloopa.com/src/61315125" TargetMode="External"/><Relationship Id="rId5707" Type="http://schemas.openxmlformats.org/officeDocument/2006/relationships/hyperlink" Target="https://www.daloopa.com/src/777542" TargetMode="External"/><Relationship Id="rId13199" Type="http://schemas.openxmlformats.org/officeDocument/2006/relationships/hyperlink" Target="https://www.daloopa.com/src/18206332" TargetMode="External"/><Relationship Id="rId17070" Type="http://schemas.openxmlformats.org/officeDocument/2006/relationships/hyperlink" Target="https://www.daloopa.com/src/65369449" TargetMode="External"/><Relationship Id="rId18121" Type="http://schemas.openxmlformats.org/officeDocument/2006/relationships/hyperlink" Target="https://www.daloopa.com/src/112173290" TargetMode="External"/><Relationship Id="rId3258" Type="http://schemas.openxmlformats.org/officeDocument/2006/relationships/hyperlink" Target="https://www.daloopa.com/src/51587326" TargetMode="External"/><Relationship Id="rId4309" Type="http://schemas.openxmlformats.org/officeDocument/2006/relationships/hyperlink" Target="https://www.daloopa.com/src/56765670" TargetMode="External"/><Relationship Id="rId7879" Type="http://schemas.openxmlformats.org/officeDocument/2006/relationships/hyperlink" Target="https://www.daloopa.com/src/44615897" TargetMode="External"/><Relationship Id="rId10110" Type="http://schemas.openxmlformats.org/officeDocument/2006/relationships/hyperlink" Target="https://www.daloopa.com/src/770778" TargetMode="External"/><Relationship Id="rId20068" Type="http://schemas.openxmlformats.org/officeDocument/2006/relationships/hyperlink" Target="https://www.daloopa.com/src/99978470" TargetMode="External"/><Relationship Id="rId179" Type="http://schemas.openxmlformats.org/officeDocument/2006/relationships/hyperlink" Target="https://www.daloopa.com/src/56765739" TargetMode="External"/><Relationship Id="rId12282" Type="http://schemas.openxmlformats.org/officeDocument/2006/relationships/hyperlink" Target="https://www.daloopa.com/src/10681272" TargetMode="External"/><Relationship Id="rId13680" Type="http://schemas.openxmlformats.org/officeDocument/2006/relationships/hyperlink" Target="https://www.daloopa.com/src/44057769" TargetMode="External"/><Relationship Id="rId14731" Type="http://schemas.openxmlformats.org/officeDocument/2006/relationships/hyperlink" Target="https://www.daloopa.com/src/44095048" TargetMode="External"/><Relationship Id="rId660" Type="http://schemas.openxmlformats.org/officeDocument/2006/relationships/hyperlink" Target="https://www.daloopa.com/src/35361486" TargetMode="External"/><Relationship Id="rId1290" Type="http://schemas.openxmlformats.org/officeDocument/2006/relationships/hyperlink" Target="https://www.daloopa.com/src/997088" TargetMode="External"/><Relationship Id="rId2341" Type="http://schemas.openxmlformats.org/officeDocument/2006/relationships/hyperlink" Target="https://www.daloopa.com/src/778624" TargetMode="External"/><Relationship Id="rId13333" Type="http://schemas.openxmlformats.org/officeDocument/2006/relationships/hyperlink" Target="https://www.daloopa.com/src/44122232" TargetMode="External"/><Relationship Id="rId17954" Type="http://schemas.openxmlformats.org/officeDocument/2006/relationships/hyperlink" Target="https://www.daloopa.com/src/84567114" TargetMode="External"/><Relationship Id="rId313" Type="http://schemas.openxmlformats.org/officeDocument/2006/relationships/hyperlink" Target="https://www.daloopa.com/src/19045405" TargetMode="External"/><Relationship Id="rId6962" Type="http://schemas.openxmlformats.org/officeDocument/2006/relationships/hyperlink" Target="https://www.daloopa.com/src/798308" TargetMode="External"/><Relationship Id="rId16556" Type="http://schemas.openxmlformats.org/officeDocument/2006/relationships/hyperlink" Target="https://www.daloopa.com/src/56722701" TargetMode="External"/><Relationship Id="rId17607" Type="http://schemas.openxmlformats.org/officeDocument/2006/relationships/hyperlink" Target="https://www.daloopa.com/src/66398910" TargetMode="External"/><Relationship Id="rId20202" Type="http://schemas.openxmlformats.org/officeDocument/2006/relationships/hyperlink" Target="https://www.daloopa.com/src/99978464" TargetMode="External"/><Relationship Id="rId5564" Type="http://schemas.openxmlformats.org/officeDocument/2006/relationships/hyperlink" Target="https://www.daloopa.com/src/777042" TargetMode="External"/><Relationship Id="rId6615" Type="http://schemas.openxmlformats.org/officeDocument/2006/relationships/hyperlink" Target="https://www.daloopa.com/src/6028664" TargetMode="External"/><Relationship Id="rId15158" Type="http://schemas.openxmlformats.org/officeDocument/2006/relationships/hyperlink" Target="https://www.daloopa.com/src/56720368" TargetMode="External"/><Relationship Id="rId16209" Type="http://schemas.openxmlformats.org/officeDocument/2006/relationships/hyperlink" Target="https://www.daloopa.com/src/56722495" TargetMode="External"/><Relationship Id="rId19779" Type="http://schemas.openxmlformats.org/officeDocument/2006/relationships/hyperlink" Target="https://www.daloopa.com/src/92469225" TargetMode="External"/><Relationship Id="rId4166" Type="http://schemas.openxmlformats.org/officeDocument/2006/relationships/hyperlink" Target="https://www.daloopa.com/src/805945" TargetMode="External"/><Relationship Id="rId5217" Type="http://schemas.openxmlformats.org/officeDocument/2006/relationships/hyperlink" Target="https://www.daloopa.com/src/44617621" TargetMode="External"/><Relationship Id="rId8787" Type="http://schemas.openxmlformats.org/officeDocument/2006/relationships/hyperlink" Target="https://www.daloopa.com/src/44812882" TargetMode="External"/><Relationship Id="rId9838" Type="http://schemas.openxmlformats.org/officeDocument/2006/relationships/hyperlink" Target="https://www.daloopa.com/src/44808856" TargetMode="External"/><Relationship Id="rId11768" Type="http://schemas.openxmlformats.org/officeDocument/2006/relationships/hyperlink" Target="https://www.daloopa.com/src/44616176" TargetMode="External"/><Relationship Id="rId1827" Type="http://schemas.openxmlformats.org/officeDocument/2006/relationships/hyperlink" Target="https://marketplace.daloopa.com/text-fundamental?id=44126223&amp;value=0.27&amp;id=44126189&amp;value=0.28&amp;id=44126156&amp;value=0.31&amp;id=44115599&amp;value=0.3&amp;id=44126128&amp;value=0.31&amp;id=44126106&amp;value=0.31&amp;id=44126072&amp;value=0.33&amp;id=44115511&amp;value=0.33&amp;id=44126005&amp;value=0.32&amp;id=44125967&amp;value=0.32&amp;id=44125948&amp;value=0.33&amp;id=44115182&amp;value=0.31&amp;id=44125940&amp;value=0.29&amp;id=44125807&amp;value=0.29&amp;id=44125672&amp;value=0.29&amp;id=44115160&amp;value=0.3&amp;id=44125653&amp;value=0.3&amp;id=44125632&amp;value=0.29&amp;id=44125599&amp;value=0.29&amp;id=44115105&amp;value=0.29&amp;" TargetMode="External"/><Relationship Id="rId7389" Type="http://schemas.openxmlformats.org/officeDocument/2006/relationships/hyperlink" Target="https://www.daloopa.com/src/758622" TargetMode="External"/><Relationship Id="rId12819" Type="http://schemas.openxmlformats.org/officeDocument/2006/relationships/hyperlink" Target="https://www.daloopa.com/src/18182554" TargetMode="External"/><Relationship Id="rId13190" Type="http://schemas.openxmlformats.org/officeDocument/2006/relationships/hyperlink" Target="https://marketplace.daloopa.com/text-fundamental?id=18211027&amp;value=356.141&amp;id=18210774&amp;value=361.376&amp;id=18210502&amp;value=873.781&amp;id=18210317&amp;value=1435.138&amp;id=18209791&amp;value=2137.641&amp;id=18208110&amp;value=2793.876&amp;id=18206130&amp;value=3204.741&amp;id=18206332&amp;value=4176&amp;id=44617862&amp;value=5705&amp;" TargetMode="External"/><Relationship Id="rId14241" Type="http://schemas.openxmlformats.org/officeDocument/2006/relationships/hyperlink" Target="https://www.daloopa.com/src/44091342" TargetMode="External"/><Relationship Id="rId3999" Type="http://schemas.openxmlformats.org/officeDocument/2006/relationships/hyperlink" Target="https://www.daloopa.com/document/23143637" TargetMode="External"/><Relationship Id="rId4300" Type="http://schemas.openxmlformats.org/officeDocument/2006/relationships/hyperlink" Target="https://www.daloopa.com/src/3606682" TargetMode="External"/><Relationship Id="rId18862" Type="http://schemas.openxmlformats.org/officeDocument/2006/relationships/hyperlink" Target="https://www.daloopa.com/src/75779608" TargetMode="External"/><Relationship Id="rId19913" Type="http://schemas.openxmlformats.org/officeDocument/2006/relationships/hyperlink" Target="https://www.daloopa.com/src/91531480" TargetMode="External"/><Relationship Id="rId170" Type="http://schemas.openxmlformats.org/officeDocument/2006/relationships/hyperlink" Target="https://www.daloopa.com/src/56765744" TargetMode="External"/><Relationship Id="rId6472" Type="http://schemas.openxmlformats.org/officeDocument/2006/relationships/hyperlink" Target="https://www.daloopa.com/src/770047" TargetMode="External"/><Relationship Id="rId7523" Type="http://schemas.openxmlformats.org/officeDocument/2006/relationships/hyperlink" Target="https://www.daloopa.com/src/756400" TargetMode="External"/><Relationship Id="rId7870" Type="http://schemas.openxmlformats.org/officeDocument/2006/relationships/hyperlink" Target="https://www.daloopa.com/src/61314908" TargetMode="External"/><Relationship Id="rId8921" Type="http://schemas.openxmlformats.org/officeDocument/2006/relationships/hyperlink" Target="https://www.daloopa.com/src/44811827" TargetMode="External"/><Relationship Id="rId10851" Type="http://schemas.openxmlformats.org/officeDocument/2006/relationships/hyperlink" Target="https://www.daloopa.com/src/757449" TargetMode="External"/><Relationship Id="rId11902" Type="http://schemas.openxmlformats.org/officeDocument/2006/relationships/hyperlink" Target="https://www.daloopa.com/src/8731333" TargetMode="External"/><Relationship Id="rId16066" Type="http://schemas.openxmlformats.org/officeDocument/2006/relationships/hyperlink" Target="https://marketplace.daloopa.com/text-fundamental?id=56736716&amp;value=120&amp;id=56736679&amp;value=28&amp;id=56736641&amp;value=35&amp;id=56736602&amp;value=21&amp;id=56736563&amp;value=203&amp;id=56736524&amp;value=28&amp;id=56736486&amp;value=78&amp;id=56736447&amp;value=42&amp;id=56736408&amp;value=105&amp;id=56736369&amp;value=254&amp;id=56723454&amp;value=-36&amp;id=56723418&amp;value=-100&amp;id=56723380&amp;value=105&amp;id=56723078&amp;value=-1053&amp;id=56722906&amp;value=-1084&amp;id=56722834&amp;value=172&amp;id=56722738&amp;value=270&amp;id=56722682&amp;value=206&amp;id=56722617&amp;value=235&amp;id=56722557&amp;value=883&amp;id=56722490&amp;value=277&amp;id=56765476&amp;value=314&amp;id=61315609&amp;value=320&amp;" TargetMode="External"/><Relationship Id="rId17464" Type="http://schemas.openxmlformats.org/officeDocument/2006/relationships/hyperlink" Target="https://www.daloopa.com/src/69114285" TargetMode="External"/><Relationship Id="rId18515" Type="http://schemas.openxmlformats.org/officeDocument/2006/relationships/hyperlink" Target="https://www.daloopa.com/src/69114610" TargetMode="External"/><Relationship Id="rId5074" Type="http://schemas.openxmlformats.org/officeDocument/2006/relationships/hyperlink" Target="https://www.daloopa.com/src/19445285" TargetMode="External"/><Relationship Id="rId6125" Type="http://schemas.openxmlformats.org/officeDocument/2006/relationships/hyperlink" Target="https://www.daloopa.com/src/769177" TargetMode="External"/><Relationship Id="rId10504" Type="http://schemas.openxmlformats.org/officeDocument/2006/relationships/hyperlink" Target="https://www.daloopa.com/src/61314965" TargetMode="External"/><Relationship Id="rId17117" Type="http://schemas.openxmlformats.org/officeDocument/2006/relationships/hyperlink" Target="https://www.daloopa.com/src/65368578" TargetMode="External"/><Relationship Id="rId8297" Type="http://schemas.openxmlformats.org/officeDocument/2006/relationships/hyperlink" Target="https://www.daloopa.com/src/44813644" TargetMode="External"/><Relationship Id="rId9695" Type="http://schemas.openxmlformats.org/officeDocument/2006/relationships/hyperlink" Target="https://www.daloopa.com/document/23181367" TargetMode="External"/><Relationship Id="rId12676" Type="http://schemas.openxmlformats.org/officeDocument/2006/relationships/hyperlink" Target="https://www.daloopa.com/src/8732196" TargetMode="External"/><Relationship Id="rId13727" Type="http://schemas.openxmlformats.org/officeDocument/2006/relationships/hyperlink" Target="https://www.daloopa.com/src/44064898" TargetMode="External"/><Relationship Id="rId19289" Type="http://schemas.openxmlformats.org/officeDocument/2006/relationships/hyperlink" Target="https://www.daloopa.com/src/86304102" TargetMode="External"/><Relationship Id="rId20943" Type="http://schemas.openxmlformats.org/officeDocument/2006/relationships/hyperlink" Target="https://www.daloopa.com/src/110482304" TargetMode="External"/><Relationship Id="rId1684" Type="http://schemas.openxmlformats.org/officeDocument/2006/relationships/hyperlink" Target="https://www.daloopa.com/src/44615404" TargetMode="External"/><Relationship Id="rId2735" Type="http://schemas.openxmlformats.org/officeDocument/2006/relationships/hyperlink" Target="https://www.daloopa.com/src/19432938" TargetMode="External"/><Relationship Id="rId9348" Type="http://schemas.openxmlformats.org/officeDocument/2006/relationships/hyperlink" Target="https://www.daloopa.com/src/44809954" TargetMode="External"/><Relationship Id="rId11278" Type="http://schemas.openxmlformats.org/officeDocument/2006/relationships/hyperlink" Target="https://www.daloopa.com/src/978764" TargetMode="External"/><Relationship Id="rId12329" Type="http://schemas.openxmlformats.org/officeDocument/2006/relationships/hyperlink" Target="https://www.daloopa.com/src/8731819" TargetMode="External"/><Relationship Id="rId15899" Type="http://schemas.openxmlformats.org/officeDocument/2006/relationships/hyperlink" Target="https://www.daloopa.com/src/56736479" TargetMode="External"/><Relationship Id="rId16200" Type="http://schemas.openxmlformats.org/officeDocument/2006/relationships/hyperlink" Target="https://www.daloopa.com/src/56736413" TargetMode="External"/><Relationship Id="rId19770" Type="http://schemas.openxmlformats.org/officeDocument/2006/relationships/hyperlink" Target="https://www.daloopa.com/src/91527746" TargetMode="External"/><Relationship Id="rId707" Type="http://schemas.openxmlformats.org/officeDocument/2006/relationships/hyperlink" Target="https://www.daloopa.com/src/779983" TargetMode="External"/><Relationship Id="rId1337" Type="http://schemas.openxmlformats.org/officeDocument/2006/relationships/hyperlink" Target="https://www.daloopa.com/src/996864" TargetMode="External"/><Relationship Id="rId5958" Type="http://schemas.openxmlformats.org/officeDocument/2006/relationships/hyperlink" Target="https://www.daloopa.com/src/769931" TargetMode="External"/><Relationship Id="rId18372" Type="http://schemas.openxmlformats.org/officeDocument/2006/relationships/hyperlink" Target="https://www.daloopa.com/src/70534181" TargetMode="External"/><Relationship Id="rId19423" Type="http://schemas.openxmlformats.org/officeDocument/2006/relationships/hyperlink" Target="https://www.daloopa.com/src/86300063" TargetMode="External"/><Relationship Id="rId43" Type="http://schemas.openxmlformats.org/officeDocument/2006/relationships/hyperlink" Target="https://www.daloopa.com/document/479731" TargetMode="External"/><Relationship Id="rId7380" Type="http://schemas.openxmlformats.org/officeDocument/2006/relationships/hyperlink" Target="https://www.daloopa.com/src/770345" TargetMode="External"/><Relationship Id="rId8431" Type="http://schemas.openxmlformats.org/officeDocument/2006/relationships/hyperlink" Target="https://www.daloopa.com/src/46190506" TargetMode="External"/><Relationship Id="rId10361" Type="http://schemas.openxmlformats.org/officeDocument/2006/relationships/hyperlink" Target="https://www.daloopa.com/src/44998347" TargetMode="External"/><Relationship Id="rId12810" Type="http://schemas.openxmlformats.org/officeDocument/2006/relationships/hyperlink" Target="https://www.daloopa.com/src/18179366" TargetMode="External"/><Relationship Id="rId18025" Type="http://schemas.openxmlformats.org/officeDocument/2006/relationships/hyperlink" Target="https://www.daloopa.com/src/112172835" TargetMode="External"/><Relationship Id="rId7033" Type="http://schemas.openxmlformats.org/officeDocument/2006/relationships/hyperlink" Target="https://www.daloopa.com/src/798310" TargetMode="External"/><Relationship Id="rId10014" Type="http://schemas.openxmlformats.org/officeDocument/2006/relationships/hyperlink" Target="https://www.daloopa.com/src/769278" TargetMode="External"/><Relationship Id="rId11412" Type="http://schemas.openxmlformats.org/officeDocument/2006/relationships/hyperlink" Target="https://www.daloopa.com/document/8465102" TargetMode="External"/><Relationship Id="rId14982" Type="http://schemas.openxmlformats.org/officeDocument/2006/relationships/hyperlink" Target="https://www.daloopa.com/document/23181367" TargetMode="External"/><Relationship Id="rId3990" Type="http://schemas.openxmlformats.org/officeDocument/2006/relationships/hyperlink" Target="https://www.daloopa.com/src/44801756" TargetMode="External"/><Relationship Id="rId13584" Type="http://schemas.openxmlformats.org/officeDocument/2006/relationships/hyperlink" Target="https://www.daloopa.com/document/23181367" TargetMode="External"/><Relationship Id="rId14635" Type="http://schemas.openxmlformats.org/officeDocument/2006/relationships/hyperlink" Target="https://www.daloopa.com/src/44094664" TargetMode="External"/><Relationship Id="rId1194" Type="http://schemas.openxmlformats.org/officeDocument/2006/relationships/hyperlink" Target="https://www.daloopa.com/src/1001399" TargetMode="External"/><Relationship Id="rId2592" Type="http://schemas.openxmlformats.org/officeDocument/2006/relationships/hyperlink" Target="https://www.daloopa.com/src/779056" TargetMode="External"/><Relationship Id="rId3643" Type="http://schemas.openxmlformats.org/officeDocument/2006/relationships/hyperlink" Target="https://www.daloopa.com/src/41990826" TargetMode="External"/><Relationship Id="rId12186" Type="http://schemas.openxmlformats.org/officeDocument/2006/relationships/hyperlink" Target="https://www.daloopa.com/src/8731509" TargetMode="External"/><Relationship Id="rId13237" Type="http://schemas.openxmlformats.org/officeDocument/2006/relationships/hyperlink" Target="https://www.daloopa.com/src/18210794" TargetMode="External"/><Relationship Id="rId17858" Type="http://schemas.openxmlformats.org/officeDocument/2006/relationships/hyperlink" Target="https://www.daloopa.com/src/86298803" TargetMode="External"/><Relationship Id="rId18909" Type="http://schemas.openxmlformats.org/officeDocument/2006/relationships/hyperlink" Target="https://www.daloopa.com/src/80587705" TargetMode="External"/><Relationship Id="rId20453" Type="http://schemas.openxmlformats.org/officeDocument/2006/relationships/hyperlink" Target="https://www.daloopa.com/src/105190925" TargetMode="External"/><Relationship Id="rId217" Type="http://schemas.openxmlformats.org/officeDocument/2006/relationships/hyperlink" Target="https://www.daloopa.com/src/2750852" TargetMode="External"/><Relationship Id="rId564" Type="http://schemas.openxmlformats.org/officeDocument/2006/relationships/hyperlink" Target="https://www.daloopa.com/src/28076148" TargetMode="External"/><Relationship Id="rId2245" Type="http://schemas.openxmlformats.org/officeDocument/2006/relationships/hyperlink" Target="https://marketplace.daloopa.com/text-fundamental?id=775153&amp;value=688.4&amp;id=775149&amp;value=669.998&amp;id=775145&amp;value=636.723&amp;id=44615439&amp;value=630.7919999999999&amp;id=778801&amp;value=2625.913&amp;id=775101&amp;value=641.103&amp;id=774062&amp;value=691.575&amp;id=774058&amp;value=621.459&amp;id=44615440&amp;value=649.0420000000004&amp;id=778784&amp;value=2603.179&amp;id=774054&amp;value=702.773&amp;id=774050&amp;value=747.475&amp;id=774046&amp;value=769.627&amp;id=44615441&amp;value=875.2849999999999&amp;id=778752&amp;value=3095.16&amp;id=774042&amp;value=931.718&amp;id=774038&amp;value=943.137&amp;id=774034&amp;value=989.969&amp;id=44615442&amp;value=1076.187&amp;id=778741&amp;value=3941.011&amp;id=774032&amp;value=1138.079&amp;id=774026&amp;value=1211.988&amp;id=774024&amp;value=1270.215&amp;id=44615443&amp;value=1390.2969999999996&amp;id=778722&amp;value=5010.579&amp;id=774018&amp;value=1460.561&amp;id=771728&amp;value=1546.424&amp;id=771607&amp;value=1608.875&amp;id=44615444&amp;value=1709.455&amp;id=778623&amp;value=6325.315&amp;id=771165&amp;value=1776.643&amp;id=771051&amp;value=1890.151&amp;id=1501244&amp;value=1962.16&amp;id=44615445&amp;value=2078.0290000000005&amp;id=2733900&amp;value=7706.983&amp;id=4298189&amp;value=2169&amp;id=7449738&amp;value=2232&amp;id=10681123&amp;value=2337&amp;id=44615446&amp;value=2495&amp;id=13303015&amp;value=9233&amp;id=19432925&amp;value=2859&amp;id=28828338&amp;value=2787&amp;id=35961559&amp;value=2865&amp;id=44624983&amp;value=3009&amp;id=44616528&amp;value=11520&amp;id=51587205&amp;value=3110&amp;id=57345648&amp;value=3200&amp;id=62020051&amp;value=3232&amp;" TargetMode="External"/><Relationship Id="rId6866" Type="http://schemas.openxmlformats.org/officeDocument/2006/relationships/hyperlink" Target="https://www.daloopa.com/src/797889" TargetMode="External"/><Relationship Id="rId7917" Type="http://schemas.openxmlformats.org/officeDocument/2006/relationships/hyperlink" Target="https://www.daloopa.com/src/44615909" TargetMode="External"/><Relationship Id="rId19280" Type="http://schemas.openxmlformats.org/officeDocument/2006/relationships/hyperlink" Target="https://www.daloopa.com/src/84566041" TargetMode="External"/><Relationship Id="rId20106" Type="http://schemas.openxmlformats.org/officeDocument/2006/relationships/hyperlink" Target="https://www.daloopa.com/src/99100831" TargetMode="External"/><Relationship Id="rId5468" Type="http://schemas.openxmlformats.org/officeDocument/2006/relationships/hyperlink" Target="https://www.daloopa.com/src/777105" TargetMode="External"/><Relationship Id="rId6519" Type="http://schemas.openxmlformats.org/officeDocument/2006/relationships/hyperlink" Target="https://www.daloopa.com/src/760880" TargetMode="External"/><Relationship Id="rId12320" Type="http://schemas.openxmlformats.org/officeDocument/2006/relationships/hyperlink" Target="https://www.daloopa.com/src/8731763" TargetMode="External"/><Relationship Id="rId14492" Type="http://schemas.openxmlformats.org/officeDocument/2006/relationships/hyperlink" Target="https://www.daloopa.com/src/44091532" TargetMode="External"/><Relationship Id="rId15890" Type="http://schemas.openxmlformats.org/officeDocument/2006/relationships/hyperlink" Target="https://www.daloopa.com/src/56722188" TargetMode="External"/><Relationship Id="rId16941" Type="http://schemas.openxmlformats.org/officeDocument/2006/relationships/hyperlink" Target="https://www.daloopa.com/src/65368603" TargetMode="External"/><Relationship Id="rId4551" Type="http://schemas.openxmlformats.org/officeDocument/2006/relationships/hyperlink" Target="https://www.daloopa.com/src/28076118" TargetMode="External"/><Relationship Id="rId13094" Type="http://schemas.openxmlformats.org/officeDocument/2006/relationships/hyperlink" Target="https://marketplace.daloopa.com/text-fundamental?id=18301700&amp;value=1.796&amp;id=18301479&amp;value=1.394&amp;id=18301338&amp;value=0.174&amp;id=18301240&amp;value=0.012&amp;id=18300975&amp;value=0.007&amp;" TargetMode="External"/><Relationship Id="rId14145" Type="http://schemas.openxmlformats.org/officeDocument/2006/relationships/hyperlink" Target="https://marketplace.daloopa.com/text-fundamental?id=44072069&amp;value=4.941&amp;id=44072038&amp;value=7.267&amp;id=44072015&amp;value=33.909&amp;id=44071967&amp;value=13.548&amp;id=44071871&amp;value=36.395&amp;id=44071772&amp;value=39.536&amp;id=44071666&amp;value=42.255&amp;id=44071558&amp;value=42&amp;" TargetMode="External"/><Relationship Id="rId15543" Type="http://schemas.openxmlformats.org/officeDocument/2006/relationships/hyperlink" Target="https://www.daloopa.com/src/56722004" TargetMode="External"/><Relationship Id="rId3153" Type="http://schemas.openxmlformats.org/officeDocument/2006/relationships/hyperlink" Target="https://www.daloopa.com/src/46337916" TargetMode="External"/><Relationship Id="rId4204" Type="http://schemas.openxmlformats.org/officeDocument/2006/relationships/hyperlink" Target="https://www.daloopa.com/src/806124" TargetMode="External"/><Relationship Id="rId5602" Type="http://schemas.openxmlformats.org/officeDocument/2006/relationships/hyperlink" Target="https://www.daloopa.com/src/777055" TargetMode="External"/><Relationship Id="rId18766" Type="http://schemas.openxmlformats.org/officeDocument/2006/relationships/hyperlink" Target="https://www.daloopa.com/src/75779761" TargetMode="External"/><Relationship Id="rId19817" Type="http://schemas.openxmlformats.org/officeDocument/2006/relationships/hyperlink" Target="https://www.daloopa.com/src/91527903" TargetMode="External"/><Relationship Id="rId7774" Type="http://schemas.openxmlformats.org/officeDocument/2006/relationships/hyperlink" Target="https://marketplace.daloopa.com/text-fundamental?id=769529&amp;value=24.26&amp;id=44615878&amp;value=24.26&amp;id=758628&amp;value=57.779&amp;id=44615879&amp;value=57.779&amp;" TargetMode="External"/><Relationship Id="rId8825" Type="http://schemas.openxmlformats.org/officeDocument/2006/relationships/hyperlink" Target="https://www.daloopa.com/src/46190576" TargetMode="External"/><Relationship Id="rId10755" Type="http://schemas.openxmlformats.org/officeDocument/2006/relationships/hyperlink" Target="https://www.daloopa.com/src/61314972" TargetMode="External"/><Relationship Id="rId11806" Type="http://schemas.openxmlformats.org/officeDocument/2006/relationships/hyperlink" Target="https://www.daloopa.com/document/21946882" TargetMode="External"/><Relationship Id="rId17368" Type="http://schemas.openxmlformats.org/officeDocument/2006/relationships/hyperlink" Target="https://www.daloopa.com/src/69114385" TargetMode="External"/><Relationship Id="rId18419" Type="http://schemas.openxmlformats.org/officeDocument/2006/relationships/hyperlink" Target="https://www.daloopa.com/src/70537203" TargetMode="External"/><Relationship Id="rId6029" Type="http://schemas.openxmlformats.org/officeDocument/2006/relationships/hyperlink" Target="https://www.daloopa.com/src/19045332" TargetMode="External"/><Relationship Id="rId6376" Type="http://schemas.openxmlformats.org/officeDocument/2006/relationships/hyperlink" Target="https://www.daloopa.com/src/3606352" TargetMode="External"/><Relationship Id="rId7427" Type="http://schemas.openxmlformats.org/officeDocument/2006/relationships/hyperlink" Target="https://www.daloopa.com/src/3606392" TargetMode="External"/><Relationship Id="rId10408" Type="http://schemas.openxmlformats.org/officeDocument/2006/relationships/hyperlink" Target="https://www.daloopa.com/src/44998949" TargetMode="External"/><Relationship Id="rId13978" Type="http://schemas.openxmlformats.org/officeDocument/2006/relationships/hyperlink" Target="https://www.daloopa.com/src/44066477" TargetMode="External"/><Relationship Id="rId2986" Type="http://schemas.openxmlformats.org/officeDocument/2006/relationships/hyperlink" Target="https://www.daloopa.com/src/778896" TargetMode="External"/><Relationship Id="rId9599" Type="http://schemas.openxmlformats.org/officeDocument/2006/relationships/hyperlink" Target="https://www.daloopa.com/src/44812816" TargetMode="External"/><Relationship Id="rId16451" Type="http://schemas.openxmlformats.org/officeDocument/2006/relationships/hyperlink" Target="https://www.daloopa.com/src/56723432" TargetMode="External"/><Relationship Id="rId17502" Type="http://schemas.openxmlformats.org/officeDocument/2006/relationships/hyperlink" Target="https://www.daloopa.com/src/66398661" TargetMode="External"/><Relationship Id="rId18900" Type="http://schemas.openxmlformats.org/officeDocument/2006/relationships/hyperlink" Target="https://www.daloopa.com/src/76424505" TargetMode="External"/><Relationship Id="rId20847" Type="http://schemas.openxmlformats.org/officeDocument/2006/relationships/hyperlink" Target="https://www.daloopa.com/src/110480977" TargetMode="External"/><Relationship Id="rId958" Type="http://schemas.openxmlformats.org/officeDocument/2006/relationships/hyperlink" Target="https://www.daloopa.com/src/970388" TargetMode="External"/><Relationship Id="rId1588" Type="http://schemas.openxmlformats.org/officeDocument/2006/relationships/hyperlink" Target="https://www.daloopa.com/src/44615389" TargetMode="External"/><Relationship Id="rId2639" Type="http://schemas.openxmlformats.org/officeDocument/2006/relationships/hyperlink" Target="https://www.daloopa.com/src/779074" TargetMode="External"/><Relationship Id="rId6510" Type="http://schemas.openxmlformats.org/officeDocument/2006/relationships/hyperlink" Target="https://marketplace.daloopa.com/text-fundamental?id=770061&amp;value=645.834&amp;id=770051&amp;value=638.885&amp;id=770044&amp;value=683.143&amp;id=769487&amp;value=775.544&amp;id=769354&amp;value=831.077&amp;id=769220&amp;value=879.109&amp;id=761247&amp;value=947.563&amp;id=760880&amp;value=1097.923&amp;id=760650&amp;value=1129.701&amp;id=760451&amp;value=1175.542&amp;id=760156&amp;value=1259.712&amp;id=758586&amp;value=1434.2&amp;id=758396&amp;value=1563.821&amp;id=758235&amp;value=1633.221&amp;id=758094&amp;value=1745.282&amp;id=757901&amp;value=1945.619&amp;id=757735&amp;value=1988.008&amp;id=757566&amp;value=2005.953&amp;id=757216&amp;value=2136.771&amp;id=757010&amp;value=2405.95&amp;id=756839&amp;value=2483.744&amp;id=756645&amp;value=2543.462&amp;id=756517&amp;value=2615.192&amp;id=756372&amp;value=2915.974&amp;id=756194&amp;value=3083.839&amp;id=755711&amp;value=3011.552&amp;id=1501193&amp;value=3120.186&amp;id=2750532&amp;value=3377.986&amp;id=3606355&amp;value=3489&amp;id=6028662&amp;value=3321&amp;id=9091366&amp;value=3317&amp;id=12598712&amp;value=3629&amp;id=19045336&amp;value=4134&amp;id=28076010&amp;value=4144&amp;id=35361414&amp;value=4243&amp;id=41990395&amp;value=4733&amp;id=50786839&amp;value=4894&amp;id=56765423&amp;value=4753&amp;id=61314831&amp;value=4829&amp;" TargetMode="External"/><Relationship Id="rId15053" Type="http://schemas.openxmlformats.org/officeDocument/2006/relationships/hyperlink" Target="https://www.daloopa.com/src/44095209" TargetMode="External"/><Relationship Id="rId16104" Type="http://schemas.openxmlformats.org/officeDocument/2006/relationships/hyperlink" Target="https://www.daloopa.com/src/56723079" TargetMode="External"/><Relationship Id="rId4061" Type="http://schemas.openxmlformats.org/officeDocument/2006/relationships/hyperlink" Target="https://www.daloopa.com/src/806017" TargetMode="External"/><Relationship Id="rId5112" Type="http://schemas.openxmlformats.org/officeDocument/2006/relationships/hyperlink" Target="https://www.daloopa.com/src/28828638" TargetMode="External"/><Relationship Id="rId8682" Type="http://schemas.openxmlformats.org/officeDocument/2006/relationships/hyperlink" Target="https://www.daloopa.com/src/44809183" TargetMode="External"/><Relationship Id="rId9733" Type="http://schemas.openxmlformats.org/officeDocument/2006/relationships/hyperlink" Target="https://www.daloopa.com/src/57346366" TargetMode="External"/><Relationship Id="rId18276" Type="http://schemas.openxmlformats.org/officeDocument/2006/relationships/hyperlink" Target="https://www.daloopa.com/src/110480979" TargetMode="External"/><Relationship Id="rId19674" Type="http://schemas.openxmlformats.org/officeDocument/2006/relationships/hyperlink" Target="https://www.daloopa.com/src/92469280" TargetMode="External"/><Relationship Id="rId7284" Type="http://schemas.openxmlformats.org/officeDocument/2006/relationships/hyperlink" Target="https://www.daloopa.com/src/761267" TargetMode="External"/><Relationship Id="rId8335" Type="http://schemas.openxmlformats.org/officeDocument/2006/relationships/hyperlink" Target="https://www.daloopa.com/src/44813373" TargetMode="External"/><Relationship Id="rId11663" Type="http://schemas.openxmlformats.org/officeDocument/2006/relationships/hyperlink" Target="https://www.daloopa.com/document/8465102" TargetMode="External"/><Relationship Id="rId12714" Type="http://schemas.openxmlformats.org/officeDocument/2006/relationships/hyperlink" Target="https://www.daloopa.com/src/62020198" TargetMode="External"/><Relationship Id="rId19327" Type="http://schemas.openxmlformats.org/officeDocument/2006/relationships/hyperlink" Target="https://www.daloopa.com/src/84567001" TargetMode="External"/><Relationship Id="rId1722" Type="http://schemas.openxmlformats.org/officeDocument/2006/relationships/hyperlink" Target="https://www.daloopa.com/src/44616251" TargetMode="External"/><Relationship Id="rId10265" Type="http://schemas.openxmlformats.org/officeDocument/2006/relationships/hyperlink" Target="https://www.daloopa.com/src/756453" TargetMode="External"/><Relationship Id="rId11316" Type="http://schemas.openxmlformats.org/officeDocument/2006/relationships/hyperlink" Target="https://www.daloopa.com/src/2734277" TargetMode="External"/><Relationship Id="rId14886" Type="http://schemas.openxmlformats.org/officeDocument/2006/relationships/hyperlink" Target="https://www.daloopa.com/src/44094924" TargetMode="External"/><Relationship Id="rId15937" Type="http://schemas.openxmlformats.org/officeDocument/2006/relationships/hyperlink" Target="https://www.daloopa.com/src/61315641" TargetMode="External"/><Relationship Id="rId3894" Type="http://schemas.openxmlformats.org/officeDocument/2006/relationships/hyperlink" Target="https://www.daloopa.com/src/44802108" TargetMode="External"/><Relationship Id="rId4945" Type="http://schemas.openxmlformats.org/officeDocument/2006/relationships/hyperlink" Target="https://www.daloopa.com/document/23181367" TargetMode="External"/><Relationship Id="rId13488" Type="http://schemas.openxmlformats.org/officeDocument/2006/relationships/hyperlink" Target="https://www.daloopa.com/src/44057642" TargetMode="External"/><Relationship Id="rId14539" Type="http://schemas.openxmlformats.org/officeDocument/2006/relationships/hyperlink" Target="https://www.daloopa.com/src/44618942" TargetMode="External"/><Relationship Id="rId18410" Type="http://schemas.openxmlformats.org/officeDocument/2006/relationships/hyperlink" Target="https://www.daloopa.com/src/70535428" TargetMode="External"/><Relationship Id="rId2496" Type="http://schemas.openxmlformats.org/officeDocument/2006/relationships/hyperlink" Target="https://www.daloopa.com/src/775318" TargetMode="External"/><Relationship Id="rId3547" Type="http://schemas.openxmlformats.org/officeDocument/2006/relationships/hyperlink" Target="https://www.daloopa.com/src/805672" TargetMode="External"/><Relationship Id="rId17012" Type="http://schemas.openxmlformats.org/officeDocument/2006/relationships/hyperlink" Target="https://www.daloopa.com/src/65368664" TargetMode="External"/><Relationship Id="rId20357" Type="http://schemas.openxmlformats.org/officeDocument/2006/relationships/hyperlink" Target="https://www.daloopa.com/src/105788159" TargetMode="External"/><Relationship Id="rId468" Type="http://schemas.openxmlformats.org/officeDocument/2006/relationships/hyperlink" Target="https://www.daloopa.com/src/806267" TargetMode="External"/><Relationship Id="rId1098" Type="http://schemas.openxmlformats.org/officeDocument/2006/relationships/hyperlink" Target="https://www.daloopa.com/src/995991" TargetMode="External"/><Relationship Id="rId2149" Type="http://schemas.openxmlformats.org/officeDocument/2006/relationships/hyperlink" Target="https://www.daloopa.com/src/44615425" TargetMode="External"/><Relationship Id="rId6020" Type="http://schemas.openxmlformats.org/officeDocument/2006/relationships/hyperlink" Target="https://www.daloopa.com/src/756358" TargetMode="External"/><Relationship Id="rId9590" Type="http://schemas.openxmlformats.org/officeDocument/2006/relationships/hyperlink" Target="https://www.daloopa.com/src/44812504" TargetMode="External"/><Relationship Id="rId12571" Type="http://schemas.openxmlformats.org/officeDocument/2006/relationships/hyperlink" Target="https://www.daloopa.com/src/8732238" TargetMode="External"/><Relationship Id="rId19184" Type="http://schemas.openxmlformats.org/officeDocument/2006/relationships/hyperlink" Target="https://www.daloopa.com/src/80587909" TargetMode="External"/><Relationship Id="rId2630" Type="http://schemas.openxmlformats.org/officeDocument/2006/relationships/hyperlink" Target="https://www.daloopa.com/src/775564" TargetMode="External"/><Relationship Id="rId8192" Type="http://schemas.openxmlformats.org/officeDocument/2006/relationships/hyperlink" Target="https://www.daloopa.com/src/758440" TargetMode="External"/><Relationship Id="rId9243" Type="http://schemas.openxmlformats.org/officeDocument/2006/relationships/hyperlink" Target="https://www.daloopa.com/src/44812917" TargetMode="External"/><Relationship Id="rId11173" Type="http://schemas.openxmlformats.org/officeDocument/2006/relationships/hyperlink" Target="https://www.daloopa.com/document/23143637" TargetMode="External"/><Relationship Id="rId12224" Type="http://schemas.openxmlformats.org/officeDocument/2006/relationships/hyperlink" Target="https://www.daloopa.com/src/8731797" TargetMode="External"/><Relationship Id="rId13622" Type="http://schemas.openxmlformats.org/officeDocument/2006/relationships/hyperlink" Target="https://www.daloopa.com/src/62020218" TargetMode="External"/><Relationship Id="rId602" Type="http://schemas.openxmlformats.org/officeDocument/2006/relationships/hyperlink" Target="https://www.daloopa.com/src/56765750" TargetMode="External"/><Relationship Id="rId1232" Type="http://schemas.openxmlformats.org/officeDocument/2006/relationships/hyperlink" Target="https://www.daloopa.com/src/997089" TargetMode="External"/><Relationship Id="rId15794" Type="http://schemas.openxmlformats.org/officeDocument/2006/relationships/hyperlink" Target="https://www.daloopa.com/src/56765533" TargetMode="External"/><Relationship Id="rId16845" Type="http://schemas.openxmlformats.org/officeDocument/2006/relationships/hyperlink" Target="https://www.daloopa.com/src/56723485" TargetMode="External"/><Relationship Id="rId5853" Type="http://schemas.openxmlformats.org/officeDocument/2006/relationships/hyperlink" Target="https://www.daloopa.com/src/779279" TargetMode="External"/><Relationship Id="rId6904" Type="http://schemas.openxmlformats.org/officeDocument/2006/relationships/hyperlink" Target="https://www.daloopa.com/src/35361518" TargetMode="External"/><Relationship Id="rId14396" Type="http://schemas.openxmlformats.org/officeDocument/2006/relationships/hyperlink" Target="https://www.daloopa.com/src/44095275" TargetMode="External"/><Relationship Id="rId15447" Type="http://schemas.openxmlformats.org/officeDocument/2006/relationships/hyperlink" Target="https://www.daloopa.com/src/56735726" TargetMode="External"/><Relationship Id="rId3057" Type="http://schemas.openxmlformats.org/officeDocument/2006/relationships/hyperlink" Target="https://www.daloopa.com/src/46341557" TargetMode="External"/><Relationship Id="rId4108" Type="http://schemas.openxmlformats.org/officeDocument/2006/relationships/hyperlink" Target="https://www.daloopa.com/src/806063" TargetMode="External"/><Relationship Id="rId4455" Type="http://schemas.openxmlformats.org/officeDocument/2006/relationships/hyperlink" Target="https://www.daloopa.com/src/41990771" TargetMode="External"/><Relationship Id="rId5506" Type="http://schemas.openxmlformats.org/officeDocument/2006/relationships/hyperlink" Target="https://www.daloopa.com/src/777125" TargetMode="External"/><Relationship Id="rId14049" Type="http://schemas.openxmlformats.org/officeDocument/2006/relationships/hyperlink" Target="https://www.daloopa.com/src/44066797" TargetMode="External"/><Relationship Id="rId7678" Type="http://schemas.openxmlformats.org/officeDocument/2006/relationships/hyperlink" Target="https://www.daloopa.com/src/3606397" TargetMode="External"/><Relationship Id="rId8729" Type="http://schemas.openxmlformats.org/officeDocument/2006/relationships/hyperlink" Target="https://www.daloopa.com/document/23181367" TargetMode="External"/><Relationship Id="rId10659" Type="http://schemas.openxmlformats.org/officeDocument/2006/relationships/hyperlink" Target="https://www.daloopa.com/src/1501239" TargetMode="External"/><Relationship Id="rId14530" Type="http://schemas.openxmlformats.org/officeDocument/2006/relationships/hyperlink" Target="https://www.daloopa.com/src/44092021" TargetMode="External"/><Relationship Id="rId12081" Type="http://schemas.openxmlformats.org/officeDocument/2006/relationships/hyperlink" Target="https://www.daloopa.com/src/13316977" TargetMode="External"/><Relationship Id="rId13132" Type="http://schemas.openxmlformats.org/officeDocument/2006/relationships/hyperlink" Target="https://www.daloopa.com/src/44117607" TargetMode="External"/><Relationship Id="rId2140" Type="http://schemas.openxmlformats.org/officeDocument/2006/relationships/hyperlink" Target="https://www.daloopa.com/src/779684" TargetMode="External"/><Relationship Id="rId6761" Type="http://schemas.openxmlformats.org/officeDocument/2006/relationships/hyperlink" Target="https://www.daloopa.com/src/61315043" TargetMode="External"/><Relationship Id="rId7812" Type="http://schemas.openxmlformats.org/officeDocument/2006/relationships/hyperlink" Target="https://www.daloopa.com/src/9091402" TargetMode="External"/><Relationship Id="rId16355" Type="http://schemas.openxmlformats.org/officeDocument/2006/relationships/hyperlink" Target="https://www.daloopa.com/src/56722749" TargetMode="External"/><Relationship Id="rId17753" Type="http://schemas.openxmlformats.org/officeDocument/2006/relationships/hyperlink" Target="https://www.daloopa.com/src/84565937" TargetMode="External"/><Relationship Id="rId18804" Type="http://schemas.openxmlformats.org/officeDocument/2006/relationships/hyperlink" Target="https://www.daloopa.com/src/76431546" TargetMode="External"/><Relationship Id="rId20001" Type="http://schemas.openxmlformats.org/officeDocument/2006/relationships/hyperlink" Target="https://www.daloopa.com/src/99978615" TargetMode="External"/><Relationship Id="rId112" Type="http://schemas.openxmlformats.org/officeDocument/2006/relationships/hyperlink" Target="https://www.daloopa.com/document/10223941" TargetMode="External"/><Relationship Id="rId5363" Type="http://schemas.openxmlformats.org/officeDocument/2006/relationships/hyperlink" Target="https://www.daloopa.com/src/8649063" TargetMode="External"/><Relationship Id="rId6414" Type="http://schemas.openxmlformats.org/officeDocument/2006/relationships/hyperlink" Target="https://www.daloopa.com/src/797655" TargetMode="External"/><Relationship Id="rId16008" Type="http://schemas.openxmlformats.org/officeDocument/2006/relationships/hyperlink" Target="https://www.daloopa.com/src/56722679" TargetMode="External"/><Relationship Id="rId17406" Type="http://schemas.openxmlformats.org/officeDocument/2006/relationships/hyperlink" Target="https://www.daloopa.com/src/69114091" TargetMode="External"/><Relationship Id="rId5016" Type="http://schemas.openxmlformats.org/officeDocument/2006/relationships/hyperlink" Target="https://www.daloopa.com/src/18186450" TargetMode="External"/><Relationship Id="rId9984" Type="http://schemas.openxmlformats.org/officeDocument/2006/relationships/hyperlink" Target="https://www.daloopa.com/src/786124" TargetMode="External"/><Relationship Id="rId12965" Type="http://schemas.openxmlformats.org/officeDocument/2006/relationships/hyperlink" Target="https://www.daloopa.com/src/51587434" TargetMode="External"/><Relationship Id="rId19578" Type="http://schemas.openxmlformats.org/officeDocument/2006/relationships/hyperlink" Target="https://www.daloopa.com/src/84567058" TargetMode="External"/><Relationship Id="rId1973" Type="http://schemas.openxmlformats.org/officeDocument/2006/relationships/hyperlink" Target="https://www.daloopa.com/src/44125387" TargetMode="External"/><Relationship Id="rId7188" Type="http://schemas.openxmlformats.org/officeDocument/2006/relationships/hyperlink" Target="https://www.daloopa.com/src/798709" TargetMode="External"/><Relationship Id="rId8239" Type="http://schemas.openxmlformats.org/officeDocument/2006/relationships/hyperlink" Target="https://www.daloopa.com/src/757297" TargetMode="External"/><Relationship Id="rId8586" Type="http://schemas.openxmlformats.org/officeDocument/2006/relationships/hyperlink" Target="https://www.daloopa.com/src/44809598" TargetMode="External"/><Relationship Id="rId9637" Type="http://schemas.openxmlformats.org/officeDocument/2006/relationships/hyperlink" Target="https://www.daloopa.com/src/46190725" TargetMode="External"/><Relationship Id="rId11567" Type="http://schemas.openxmlformats.org/officeDocument/2006/relationships/hyperlink" Target="https://www.daloopa.com/src/805088" TargetMode="External"/><Relationship Id="rId12618" Type="http://schemas.openxmlformats.org/officeDocument/2006/relationships/hyperlink" Target="https://www.daloopa.com/src/10681286" TargetMode="External"/><Relationship Id="rId1626" Type="http://schemas.openxmlformats.org/officeDocument/2006/relationships/hyperlink" Target="https://www.daloopa.com/src/44615394" TargetMode="External"/><Relationship Id="rId10169" Type="http://schemas.openxmlformats.org/officeDocument/2006/relationships/hyperlink" Target="https://www.daloopa.com/src/41990514" TargetMode="External"/><Relationship Id="rId14040" Type="http://schemas.openxmlformats.org/officeDocument/2006/relationships/hyperlink" Target="https://www.daloopa.com/src/51587412" TargetMode="External"/><Relationship Id="rId18661" Type="http://schemas.openxmlformats.org/officeDocument/2006/relationships/hyperlink" Target="https://www.daloopa.com/src/76424208" TargetMode="External"/><Relationship Id="rId19712" Type="http://schemas.openxmlformats.org/officeDocument/2006/relationships/hyperlink" Target="https://www.daloopa.com/src/92469239" TargetMode="External"/><Relationship Id="rId3798" Type="http://schemas.openxmlformats.org/officeDocument/2006/relationships/hyperlink" Target="https://www.daloopa.com/src/805711" TargetMode="External"/><Relationship Id="rId4849" Type="http://schemas.openxmlformats.org/officeDocument/2006/relationships/hyperlink" Target="https://www.daloopa.com/src/12605816" TargetMode="External"/><Relationship Id="rId8720" Type="http://schemas.openxmlformats.org/officeDocument/2006/relationships/hyperlink" Target="https://www.daloopa.com/src/46190553" TargetMode="External"/><Relationship Id="rId10650" Type="http://schemas.openxmlformats.org/officeDocument/2006/relationships/hyperlink" Target="https://www.daloopa.com/src/757653" TargetMode="External"/><Relationship Id="rId17263" Type="http://schemas.openxmlformats.org/officeDocument/2006/relationships/hyperlink" Target="https://www.daloopa.com/src/66398889" TargetMode="External"/><Relationship Id="rId18314" Type="http://schemas.openxmlformats.org/officeDocument/2006/relationships/hyperlink" Target="https://www.daloopa.com/src/110482590" TargetMode="External"/><Relationship Id="rId6271" Type="http://schemas.openxmlformats.org/officeDocument/2006/relationships/hyperlink" Target="https://marketplace.daloopa.com/text-fundamental?id=797602&amp;value=580.568&amp;id=797607&amp;value=551.265&amp;id=797612&amp;value=637.957&amp;id=797617&amp;value=605.254&amp;id=797621&amp;value=570.171&amp;id=797627&amp;value=532.317&amp;id=797634&amp;value=490.839&amp;id=797637&amp;value=469.662&amp;id=797642&amp;value=629.317&amp;id=797647&amp;value=583.198&amp;id=797652&amp;value=556.81&amp;id=797577&amp;value=510.007&amp;id=797572&amp;value=518.686&amp;id=797567&amp;value=494.193&amp;id=797562&amp;value=454.23&amp;id=797557&amp;value=414.405&amp;id=797552&amp;value=489.202&amp;id=797548&amp;value=453.834&amp;id=797544&amp;value=420.667&amp;id=797540&amp;value=385.658&amp;id=797535&amp;value=353.74&amp;id=797530&amp;value=320.478&amp;id=797525&amp;value=669.476&amp;id=797521&amp;value=2069.001&amp;id=797518&amp;value=2017.103&amp;id=797513&amp;value=1917.149&amp;id=1501188&amp;value=1815.625&amp;id=2750527&amp;value=1720.565&amp;id=3606351&amp;value=1626&amp;id=6028656&amp;value=1535&amp;id=9091748&amp;value=1445&amp;id=12605270&amp;value=1359&amp;id=19045410&amp;value=1729&amp;id=28076086&amp;value=1641&amp;id=35361504&amp;value=1557&amp;id=41991042&amp;value=1820&amp;id=50787075&amp;value=1743&amp;id=56765630&amp;value=1650&amp;id=61315035&amp;value=1548&amp;" TargetMode="External"/><Relationship Id="rId7322" Type="http://schemas.openxmlformats.org/officeDocument/2006/relationships/hyperlink" Target="https://www.daloopa.com/src/44615790" TargetMode="External"/><Relationship Id="rId10303" Type="http://schemas.openxmlformats.org/officeDocument/2006/relationships/hyperlink" Target="https://www.daloopa.com/src/758665" TargetMode="External"/><Relationship Id="rId11701" Type="http://schemas.openxmlformats.org/officeDocument/2006/relationships/hyperlink" Target="https://www.daloopa.com/src/805032" TargetMode="External"/><Relationship Id="rId9494" Type="http://schemas.openxmlformats.org/officeDocument/2006/relationships/hyperlink" Target="https://www.daloopa.com/src/44809924" TargetMode="External"/><Relationship Id="rId13873" Type="http://schemas.openxmlformats.org/officeDocument/2006/relationships/hyperlink" Target="https://www.daloopa.com/src/44067433" TargetMode="External"/><Relationship Id="rId14924" Type="http://schemas.openxmlformats.org/officeDocument/2006/relationships/hyperlink" Target="https://www.daloopa.com/src/44095051" TargetMode="External"/><Relationship Id="rId19088" Type="http://schemas.openxmlformats.org/officeDocument/2006/relationships/hyperlink" Target="https://www.daloopa.com/src/81128143" TargetMode="External"/><Relationship Id="rId1483" Type="http://schemas.openxmlformats.org/officeDocument/2006/relationships/hyperlink" Target="https://www.daloopa.com/document/21946882" TargetMode="External"/><Relationship Id="rId2881" Type="http://schemas.openxmlformats.org/officeDocument/2006/relationships/hyperlink" Target="https://www.daloopa.com/src/44625002" TargetMode="External"/><Relationship Id="rId3932" Type="http://schemas.openxmlformats.org/officeDocument/2006/relationships/hyperlink" Target="https://www.daloopa.com/src/19045438" TargetMode="External"/><Relationship Id="rId8096" Type="http://schemas.openxmlformats.org/officeDocument/2006/relationships/hyperlink" Target="https://www.daloopa.com/src/757969" TargetMode="External"/><Relationship Id="rId9147" Type="http://schemas.openxmlformats.org/officeDocument/2006/relationships/hyperlink" Target="https://www.daloopa.com/src/44808583" TargetMode="External"/><Relationship Id="rId11077" Type="http://schemas.openxmlformats.org/officeDocument/2006/relationships/hyperlink" Target="https://www.daloopa.com/src/777943" TargetMode="External"/><Relationship Id="rId12475" Type="http://schemas.openxmlformats.org/officeDocument/2006/relationships/hyperlink" Target="https://www.daloopa.com/src/8732145" TargetMode="External"/><Relationship Id="rId13526" Type="http://schemas.openxmlformats.org/officeDocument/2006/relationships/hyperlink" Target="https://www.daloopa.com/src/44057669" TargetMode="External"/><Relationship Id="rId20742" Type="http://schemas.openxmlformats.org/officeDocument/2006/relationships/hyperlink" Target="https://www.daloopa.com/src/110481601" TargetMode="External"/><Relationship Id="rId506" Type="http://schemas.openxmlformats.org/officeDocument/2006/relationships/hyperlink" Target="https://www.daloopa.com/src/41990730" TargetMode="External"/><Relationship Id="rId853" Type="http://schemas.openxmlformats.org/officeDocument/2006/relationships/hyperlink" Target="https://marketplace.daloopa.com/text-fundamental?id=793439&amp;value=0.22&amp;" TargetMode="External"/><Relationship Id="rId1136" Type="http://schemas.openxmlformats.org/officeDocument/2006/relationships/hyperlink" Target="https://www.daloopa.com/src/1501302" TargetMode="External"/><Relationship Id="rId2534" Type="http://schemas.openxmlformats.org/officeDocument/2006/relationships/hyperlink" Target="https://www.daloopa.com/src/779019" TargetMode="External"/><Relationship Id="rId12128" Type="http://schemas.openxmlformats.org/officeDocument/2006/relationships/hyperlink" Target="https://www.daloopa.com/src/8731707" TargetMode="External"/><Relationship Id="rId15698" Type="http://schemas.openxmlformats.org/officeDocument/2006/relationships/hyperlink" Target="https://www.daloopa.com/src/56722182" TargetMode="External"/><Relationship Id="rId16749" Type="http://schemas.openxmlformats.org/officeDocument/2006/relationships/hyperlink" Target="https://www.daloopa.com/src/56722861" TargetMode="External"/><Relationship Id="rId5757" Type="http://schemas.openxmlformats.org/officeDocument/2006/relationships/hyperlink" Target="https://www.daloopa.com/src/777448" TargetMode="External"/><Relationship Id="rId6808" Type="http://schemas.openxmlformats.org/officeDocument/2006/relationships/hyperlink" Target="https://www.daloopa.com/src/797788" TargetMode="External"/><Relationship Id="rId18171" Type="http://schemas.openxmlformats.org/officeDocument/2006/relationships/hyperlink" Target="https://www.daloopa.com/src/112172715" TargetMode="External"/><Relationship Id="rId19222" Type="http://schemas.openxmlformats.org/officeDocument/2006/relationships/hyperlink" Target="https://www.daloopa.com/src/80588025" TargetMode="External"/><Relationship Id="rId4359" Type="http://schemas.openxmlformats.org/officeDocument/2006/relationships/hyperlink" Target="https://www.daloopa.com/src/56765678" TargetMode="External"/><Relationship Id="rId8230" Type="http://schemas.openxmlformats.org/officeDocument/2006/relationships/hyperlink" Target="https://www.daloopa.com/src/760486" TargetMode="External"/><Relationship Id="rId10160" Type="http://schemas.openxmlformats.org/officeDocument/2006/relationships/hyperlink" Target="https://www.daloopa.com/src/1501230" TargetMode="External"/><Relationship Id="rId11211" Type="http://schemas.openxmlformats.org/officeDocument/2006/relationships/hyperlink" Target="https://www.daloopa.com/src/56765809" TargetMode="External"/><Relationship Id="rId14781" Type="http://schemas.openxmlformats.org/officeDocument/2006/relationships/hyperlink" Target="https://www.daloopa.com/src/44095694" TargetMode="External"/><Relationship Id="rId4840" Type="http://schemas.openxmlformats.org/officeDocument/2006/relationships/hyperlink" Target="https://www.daloopa.com/src/799675" TargetMode="External"/><Relationship Id="rId13383" Type="http://schemas.openxmlformats.org/officeDocument/2006/relationships/hyperlink" Target="https://www.daloopa.com/src/44122058" TargetMode="External"/><Relationship Id="rId14434" Type="http://schemas.openxmlformats.org/officeDocument/2006/relationships/hyperlink" Target="https://www.daloopa.com/src/44095153" TargetMode="External"/><Relationship Id="rId15832" Type="http://schemas.openxmlformats.org/officeDocument/2006/relationships/hyperlink" Target="https://www.daloopa.com/src/56735797" TargetMode="External"/><Relationship Id="rId2391" Type="http://schemas.openxmlformats.org/officeDocument/2006/relationships/hyperlink" Target="https://www.daloopa.com/src/778625" TargetMode="External"/><Relationship Id="rId3442" Type="http://schemas.openxmlformats.org/officeDocument/2006/relationships/hyperlink" Target="https://www.daloopa.com/document/21946882" TargetMode="External"/><Relationship Id="rId13036" Type="http://schemas.openxmlformats.org/officeDocument/2006/relationships/hyperlink" Target="https://marketplace.daloopa.com/text-fundamental?id=18211715&amp;value=1499.297&amp;id=18211539&amp;value=911.086&amp;id=18210635&amp;value=1907.231&amp;" TargetMode="External"/><Relationship Id="rId20252" Type="http://schemas.openxmlformats.org/officeDocument/2006/relationships/hyperlink" Target="https://www.daloopa.com/src/99100980" TargetMode="External"/><Relationship Id="rId363" Type="http://schemas.openxmlformats.org/officeDocument/2006/relationships/hyperlink" Target="https://www.daloopa.com/src/41991189" TargetMode="External"/><Relationship Id="rId2044" Type="http://schemas.openxmlformats.org/officeDocument/2006/relationships/hyperlink" Target="https://www.daloopa.com/src/38173065" TargetMode="External"/><Relationship Id="rId17657" Type="http://schemas.openxmlformats.org/officeDocument/2006/relationships/hyperlink" Target="https://www.daloopa.com/src/77415448" TargetMode="External"/><Relationship Id="rId18708" Type="http://schemas.openxmlformats.org/officeDocument/2006/relationships/hyperlink" Target="https://www.daloopa.com/src/75779682" TargetMode="External"/><Relationship Id="rId5267" Type="http://schemas.openxmlformats.org/officeDocument/2006/relationships/hyperlink" Target="https://www.daloopa.com/src/8648921" TargetMode="External"/><Relationship Id="rId6318" Type="http://schemas.openxmlformats.org/officeDocument/2006/relationships/hyperlink" Target="https://www.daloopa.com/src/9091751" TargetMode="External"/><Relationship Id="rId6665" Type="http://schemas.openxmlformats.org/officeDocument/2006/relationships/hyperlink" Target="https://www.daloopa.com/src/756195" TargetMode="External"/><Relationship Id="rId7716" Type="http://schemas.openxmlformats.org/officeDocument/2006/relationships/hyperlink" Target="https://www.daloopa.com/src/757792" TargetMode="External"/><Relationship Id="rId16259" Type="http://schemas.openxmlformats.org/officeDocument/2006/relationships/hyperlink" Target="https://www.daloopa.com/src/56722497" TargetMode="External"/><Relationship Id="rId9888" Type="http://schemas.openxmlformats.org/officeDocument/2006/relationships/hyperlink" Target="https://www.daloopa.com/src/785860" TargetMode="External"/><Relationship Id="rId12869" Type="http://schemas.openxmlformats.org/officeDocument/2006/relationships/hyperlink" Target="https://www.daloopa.com/src/51587441" TargetMode="External"/><Relationship Id="rId16740" Type="http://schemas.openxmlformats.org/officeDocument/2006/relationships/hyperlink" Target="https://www.daloopa.com/src/56736629" TargetMode="External"/><Relationship Id="rId1877" Type="http://schemas.openxmlformats.org/officeDocument/2006/relationships/hyperlink" Target="https://www.daloopa.com/document/23285" TargetMode="External"/><Relationship Id="rId2928" Type="http://schemas.openxmlformats.org/officeDocument/2006/relationships/hyperlink" Target="https://www.daloopa.com/src/19433036" TargetMode="External"/><Relationship Id="rId14291" Type="http://schemas.openxmlformats.org/officeDocument/2006/relationships/hyperlink" Target="https://www.daloopa.com/src/44095149" TargetMode="External"/><Relationship Id="rId15342" Type="http://schemas.openxmlformats.org/officeDocument/2006/relationships/hyperlink" Target="https://www.daloopa.com/src/56720697" TargetMode="External"/><Relationship Id="rId4350" Type="http://schemas.openxmlformats.org/officeDocument/2006/relationships/hyperlink" Target="https://www.daloopa.com/src/3606683" TargetMode="External"/><Relationship Id="rId5401" Type="http://schemas.openxmlformats.org/officeDocument/2006/relationships/hyperlink" Target="https://www.daloopa.com/src/8649043" TargetMode="External"/><Relationship Id="rId8971" Type="http://schemas.openxmlformats.org/officeDocument/2006/relationships/hyperlink" Target="https://www.daloopa.com/src/44811828" TargetMode="External"/><Relationship Id="rId18565" Type="http://schemas.openxmlformats.org/officeDocument/2006/relationships/hyperlink" Target="https://www.daloopa.com/src/75779732" TargetMode="External"/><Relationship Id="rId19963" Type="http://schemas.openxmlformats.org/officeDocument/2006/relationships/hyperlink" Target="https://www.daloopa.com/src/99100764" TargetMode="External"/><Relationship Id="rId4003" Type="http://schemas.openxmlformats.org/officeDocument/2006/relationships/hyperlink" Target="https://www.daloopa.com/src/806136" TargetMode="External"/><Relationship Id="rId7573" Type="http://schemas.openxmlformats.org/officeDocument/2006/relationships/hyperlink" Target="https://www.daloopa.com/src/756401" TargetMode="External"/><Relationship Id="rId8624" Type="http://schemas.openxmlformats.org/officeDocument/2006/relationships/hyperlink" Target="https://www.daloopa.com/src/46190532" TargetMode="External"/><Relationship Id="rId11952" Type="http://schemas.openxmlformats.org/officeDocument/2006/relationships/hyperlink" Target="https://www.daloopa.com/document/18105310" TargetMode="External"/><Relationship Id="rId17167" Type="http://schemas.openxmlformats.org/officeDocument/2006/relationships/hyperlink" Target="https://www.daloopa.com/src/65369387" TargetMode="External"/><Relationship Id="rId18218" Type="http://schemas.openxmlformats.org/officeDocument/2006/relationships/hyperlink" Target="https://www.daloopa.com/src/110482324" TargetMode="External"/><Relationship Id="rId19616" Type="http://schemas.openxmlformats.org/officeDocument/2006/relationships/hyperlink" Target="https://www.daloopa.com/src/91528226" TargetMode="External"/><Relationship Id="rId6175" Type="http://schemas.openxmlformats.org/officeDocument/2006/relationships/hyperlink" Target="https://www.daloopa.com/src/61314781" TargetMode="External"/><Relationship Id="rId7226" Type="http://schemas.openxmlformats.org/officeDocument/2006/relationships/hyperlink" Target="https://marketplace.daloopa.com/text-fundamental?id=770320&amp;value=65.117&amp;id=770327&amp;value=76.546&amp;id=770342&amp;value=83.002&amp;id=769520&amp;value=65.32&amp;id=44615776&amp;value=289.985&amp;id=769375&amp;value=47.046&amp;id=769238&amp;value=88.527&amp;id=761266&amp;value=44.686&amp;id=760936&amp;value=73.292&amp;id=44615777&amp;value=253.55100000000002&amp;id=760691&amp;value=84.888&amp;id=760466&amp;value=147.493&amp;id=760196&amp;value=174.465&amp;id=758618&amp;value=222.705&amp;id=44615778&amp;value=629.551&amp;id=758417&amp;value=254.307&amp;id=758258&amp;value=244.074&amp;id=758121&amp;value=270.788&amp;id=757926&amp;value=399.613&amp;id=44615779&amp;value=1168.782&amp;id=757768&amp;value=398.446&amp;id=757584&amp;value=374.39&amp;id=757250&amp;value=419.569&amp;id=757064&amp;value=501.549&amp;id=44615780&amp;value=1693.954&amp;id=756895&amp;value=583.076&amp;id=756666&amp;value=663.167&amp;id=756541&amp;value=666.291&amp;id=756395&amp;value=678.24&amp;id=44615781&amp;value=2590.7740000000003&amp;id=756236&amp;value=674.241&amp;id=755808&amp;value=632.593&amp;id=1501207&amp;value=792.763&amp;id=2750559&amp;value=851.861&amp;id=44615782&amp;value=2951.4579999999996&amp;id=3606388&amp;value=955&amp;id=6028682&amp;value=1100&amp;id=9091394&amp;value=955&amp;id=12599249&amp;value=2250&amp;id=44615783&amp;value=5260&amp;id=19045340&amp;value=1261&amp;id=28076018&amp;value=1116&amp;id=35361418&amp;value=1212&amp;id=41990430&amp;value=1233&amp;id=44615784&amp;value=4822&amp;id=50786843&amp;value=1266&amp;id=56765431&amp;value=1178&amp;id=61314878&amp;value=1136&amp;" TargetMode="External"/><Relationship Id="rId10554" Type="http://schemas.openxmlformats.org/officeDocument/2006/relationships/hyperlink" Target="https://www.daloopa.com/src/756730" TargetMode="External"/><Relationship Id="rId11605" Type="http://schemas.openxmlformats.org/officeDocument/2006/relationships/hyperlink" Target="https://marketplace.daloopa.com/text-fundamental?id=805062&amp;value=8868&amp;id=805051&amp;value=8068&amp;id=1501384&amp;value=7211&amp;id=44616156&amp;value=-12160&amp;id=2734215&amp;value=11987&amp;" TargetMode="External"/><Relationship Id="rId9398" Type="http://schemas.openxmlformats.org/officeDocument/2006/relationships/hyperlink" Target="https://www.daloopa.com/src/44809923" TargetMode="External"/><Relationship Id="rId10207" Type="http://schemas.openxmlformats.org/officeDocument/2006/relationships/hyperlink" Target="https://www.daloopa.com/src/757992" TargetMode="External"/><Relationship Id="rId13777" Type="http://schemas.openxmlformats.org/officeDocument/2006/relationships/hyperlink" Target="https://www.daloopa.com/src/44065748" TargetMode="External"/><Relationship Id="rId14828" Type="http://schemas.openxmlformats.org/officeDocument/2006/relationships/hyperlink" Target="https://www.daloopa.com/src/44091633" TargetMode="External"/><Relationship Id="rId20993" Type="http://schemas.openxmlformats.org/officeDocument/2006/relationships/hyperlink" Target="https://www.daloopa.com/src/112173374" TargetMode="External"/><Relationship Id="rId2785" Type="http://schemas.openxmlformats.org/officeDocument/2006/relationships/hyperlink" Target="https://www.daloopa.com/src/10681137" TargetMode="External"/><Relationship Id="rId3836" Type="http://schemas.openxmlformats.org/officeDocument/2006/relationships/hyperlink" Target="https://www.daloopa.com/src/61315114" TargetMode="External"/><Relationship Id="rId12379" Type="http://schemas.openxmlformats.org/officeDocument/2006/relationships/hyperlink" Target="https://www.daloopa.com/document/23181367" TargetMode="External"/><Relationship Id="rId16250" Type="http://schemas.openxmlformats.org/officeDocument/2006/relationships/hyperlink" Target="https://www.daloopa.com/src/56736415" TargetMode="External"/><Relationship Id="rId17301" Type="http://schemas.openxmlformats.org/officeDocument/2006/relationships/hyperlink" Target="https://www.daloopa.com/src/66398776" TargetMode="External"/><Relationship Id="rId20646" Type="http://schemas.openxmlformats.org/officeDocument/2006/relationships/hyperlink" Target="https://www.daloopa.com/src/105190891" TargetMode="External"/><Relationship Id="rId757" Type="http://schemas.openxmlformats.org/officeDocument/2006/relationships/hyperlink" Target="https://www.daloopa.com/src/28076079" TargetMode="External"/><Relationship Id="rId1387" Type="http://schemas.openxmlformats.org/officeDocument/2006/relationships/hyperlink" Target="https://www.daloopa.com/src/46157146" TargetMode="External"/><Relationship Id="rId2438" Type="http://schemas.openxmlformats.org/officeDocument/2006/relationships/hyperlink" Target="https://www.daloopa.com/src/775349" TargetMode="External"/><Relationship Id="rId12860" Type="http://schemas.openxmlformats.org/officeDocument/2006/relationships/hyperlink" Target="https://www.daloopa.com/document/23181367" TargetMode="External"/><Relationship Id="rId19473" Type="http://schemas.openxmlformats.org/officeDocument/2006/relationships/hyperlink" Target="https://www.daloopa.com/src/84566360" TargetMode="External"/><Relationship Id="rId93" Type="http://schemas.openxmlformats.org/officeDocument/2006/relationships/hyperlink" Target="https://www.daloopa.com/document/10223959" TargetMode="External"/><Relationship Id="rId8481" Type="http://schemas.openxmlformats.org/officeDocument/2006/relationships/hyperlink" Target="https://www.daloopa.com/src/46190515" TargetMode="External"/><Relationship Id="rId9532" Type="http://schemas.openxmlformats.org/officeDocument/2006/relationships/hyperlink" Target="https://www.daloopa.com/src/46190721" TargetMode="External"/><Relationship Id="rId11462" Type="http://schemas.openxmlformats.org/officeDocument/2006/relationships/hyperlink" Target="https://marketplace.daloopa.com/text-fundamental?id=805003&amp;value=1293681&amp;id=804994&amp;value=1199298&amp;id=1501338&amp;value=1320183&amp;id=2734185&amp;value=1476669&amp;" TargetMode="External"/><Relationship Id="rId12513" Type="http://schemas.openxmlformats.org/officeDocument/2006/relationships/hyperlink" Target="https://www.daloopa.com/document/18105310" TargetMode="External"/><Relationship Id="rId13911" Type="http://schemas.openxmlformats.org/officeDocument/2006/relationships/hyperlink" Target="https://www.daloopa.com/src/44067795" TargetMode="External"/><Relationship Id="rId18075" Type="http://schemas.openxmlformats.org/officeDocument/2006/relationships/hyperlink" Target="https://www.daloopa.com/src/110481635" TargetMode="External"/><Relationship Id="rId19126" Type="http://schemas.openxmlformats.org/officeDocument/2006/relationships/hyperlink" Target="https://www.daloopa.com/src/81131946" TargetMode="External"/><Relationship Id="rId1521" Type="http://schemas.openxmlformats.org/officeDocument/2006/relationships/hyperlink" Target="https://www.daloopa.com/src/805490" TargetMode="External"/><Relationship Id="rId7083" Type="http://schemas.openxmlformats.org/officeDocument/2006/relationships/hyperlink" Target="https://www.daloopa.com/src/798197" TargetMode="External"/><Relationship Id="rId8134" Type="http://schemas.openxmlformats.org/officeDocument/2006/relationships/hyperlink" Target="https://www.daloopa.com/src/769408" TargetMode="External"/><Relationship Id="rId10064" Type="http://schemas.openxmlformats.org/officeDocument/2006/relationships/hyperlink" Target="https://www.daloopa.com/src/769279" TargetMode="External"/><Relationship Id="rId11115" Type="http://schemas.openxmlformats.org/officeDocument/2006/relationships/hyperlink" Target="https://www.daloopa.com/src/28076067" TargetMode="External"/><Relationship Id="rId3693" Type="http://schemas.openxmlformats.org/officeDocument/2006/relationships/hyperlink" Target="https://www.daloopa.com/src/44802196" TargetMode="External"/><Relationship Id="rId13287" Type="http://schemas.openxmlformats.org/officeDocument/2006/relationships/hyperlink" Target="https://www.daloopa.com/src/18206330" TargetMode="External"/><Relationship Id="rId14685" Type="http://schemas.openxmlformats.org/officeDocument/2006/relationships/hyperlink" Target="https://www.daloopa.com/src/44096224" TargetMode="External"/><Relationship Id="rId15736" Type="http://schemas.openxmlformats.org/officeDocument/2006/relationships/hyperlink" Target="https://www.daloopa.com/src/56722364" TargetMode="External"/><Relationship Id="rId2295" Type="http://schemas.openxmlformats.org/officeDocument/2006/relationships/hyperlink" Target="https://marketplace.daloopa.com/text-fundamental?id=775154&amp;value=53.709&amp;id=775150&amp;value=34.881&amp;id=775146&amp;value=41.376&amp;id=44615447&amp;value=40.822&amp;id=778802&amp;value=170.788&amp;id=775102&amp;value=38.087&amp;id=774063&amp;value=36.063&amp;id=774059&amp;value=38.711&amp;id=44615448&amp;value=36.096999999999994&amp;id=778787&amp;value=148.958&amp;id=774055&amp;value=44.345&amp;id=774051&amp;value=50.693&amp;id=774047&amp;value=56.508&amp;id=44615449&amp;value=59.041&amp;id=778753&amp;value=210.587&amp;id=774043&amp;value=54.547&amp;id=774039&amp;value=58.172&amp;id=774035&amp;value=56.771&amp;id=44615450&amp;value=61.584&amp;id=778742&amp;value=231.074&amp;id=774033&amp;value=55.052&amp;id=774027&amp;value=58.35&amp;id=774025&amp;value=69.533&amp;id=44615451&amp;value=57.059&amp;id=778723&amp;value=239.994&amp;id=774019&amp;value=55.469&amp;id=771729&amp;value=54.76&amp;id=771608&amp;value=61.417&amp;id=44615452&amp;value=77.73999999999998&amp;id=778624&amp;value=249.386&amp;id=771166&amp;value=68.195&amp;id=771052&amp;value=70.734&amp;id=1501245&amp;value=73.707&amp;id=44615453&amp;value=77.00300000000004&amp;id=2733901&amp;value=289.639&amp;id=4298190&amp;value=87&amp;id=7449739&amp;value=84&amp;id=10681124&amp;value=87&amp;id=44615454&amp;value=94&amp;id=13303016&amp;value=352&amp;id=19432924&amp;value=98&amp;id=28828340&amp;value=99&amp;id=35961558&amp;value=106&amp;id=44624984&amp;value=126&amp;id=44616527&amp;value=429&amp;id=51587206&amp;value=134&amp;id=57345647&amp;value=141&amp;id=62020053&amp;value=136&amp;" TargetMode="External"/><Relationship Id="rId3346" Type="http://schemas.openxmlformats.org/officeDocument/2006/relationships/hyperlink" Target="https://www.daloopa.com/src/805272" TargetMode="External"/><Relationship Id="rId4744" Type="http://schemas.openxmlformats.org/officeDocument/2006/relationships/hyperlink" Target="https://www.daloopa.com/src/1501306" TargetMode="External"/><Relationship Id="rId14338" Type="http://schemas.openxmlformats.org/officeDocument/2006/relationships/hyperlink" Target="https://www.daloopa.com/src/44094820" TargetMode="External"/><Relationship Id="rId18959" Type="http://schemas.openxmlformats.org/officeDocument/2006/relationships/hyperlink" Target="https://www.daloopa.com/src/81128272" TargetMode="External"/><Relationship Id="rId20156" Type="http://schemas.openxmlformats.org/officeDocument/2006/relationships/hyperlink" Target="https://www.daloopa.com/src/99978673" TargetMode="External"/><Relationship Id="rId267" Type="http://schemas.openxmlformats.org/officeDocument/2006/relationships/hyperlink" Target="https://www.daloopa.com/src/46160977" TargetMode="External"/><Relationship Id="rId7967" Type="http://schemas.openxmlformats.org/officeDocument/2006/relationships/hyperlink" Target="https://www.daloopa.com/src/757288" TargetMode="External"/><Relationship Id="rId10948" Type="http://schemas.openxmlformats.org/officeDocument/2006/relationships/hyperlink" Target="https://www.daloopa.com/src/777853" TargetMode="External"/><Relationship Id="rId6569" Type="http://schemas.openxmlformats.org/officeDocument/2006/relationships/hyperlink" Target="https://www.daloopa.com/src/757734" TargetMode="External"/><Relationship Id="rId12370" Type="http://schemas.openxmlformats.org/officeDocument/2006/relationships/hyperlink" Target="https://www.daloopa.com/src/8731826" TargetMode="External"/><Relationship Id="rId13421" Type="http://schemas.openxmlformats.org/officeDocument/2006/relationships/hyperlink" Target="https://www.daloopa.com/document/23181367" TargetMode="External"/><Relationship Id="rId16991" Type="http://schemas.openxmlformats.org/officeDocument/2006/relationships/hyperlink" Target="https://www.daloopa.com/src/65368720" TargetMode="External"/><Relationship Id="rId9042" Type="http://schemas.openxmlformats.org/officeDocument/2006/relationships/hyperlink" Target="https://www.daloopa.com/src/46190615" TargetMode="External"/><Relationship Id="rId12023" Type="http://schemas.openxmlformats.org/officeDocument/2006/relationships/hyperlink" Target="https://www.daloopa.com/src/44616230" TargetMode="External"/><Relationship Id="rId15593" Type="http://schemas.openxmlformats.org/officeDocument/2006/relationships/hyperlink" Target="https://www.daloopa.com/src/56722006" TargetMode="External"/><Relationship Id="rId16644" Type="http://schemas.openxmlformats.org/officeDocument/2006/relationships/hyperlink" Target="https://www.daloopa.com/src/56736664" TargetMode="External"/><Relationship Id="rId401" Type="http://schemas.openxmlformats.org/officeDocument/2006/relationships/hyperlink" Target="https://marketplace.daloopa.com/text-fundamental?id=41991219&amp;value=0.19&amp;id=56765771&amp;value=0.19&amp;" TargetMode="External"/><Relationship Id="rId1031" Type="http://schemas.openxmlformats.org/officeDocument/2006/relationships/hyperlink" Target="https://www.daloopa.com/src/35361570" TargetMode="External"/><Relationship Id="rId5652" Type="http://schemas.openxmlformats.org/officeDocument/2006/relationships/hyperlink" Target="https://www.daloopa.com/src/46436635" TargetMode="External"/><Relationship Id="rId6703" Type="http://schemas.openxmlformats.org/officeDocument/2006/relationships/hyperlink" Target="https://www.daloopa.com/src/797756" TargetMode="External"/><Relationship Id="rId14195" Type="http://schemas.openxmlformats.org/officeDocument/2006/relationships/hyperlink" Target="https://www.daloopa.com/src/44618889" TargetMode="External"/><Relationship Id="rId15246" Type="http://schemas.openxmlformats.org/officeDocument/2006/relationships/hyperlink" Target="https://www.daloopa.com/src/56735097" TargetMode="External"/><Relationship Id="rId4254" Type="http://schemas.openxmlformats.org/officeDocument/2006/relationships/hyperlink" Target="https://www.daloopa.com/src/19045452" TargetMode="External"/><Relationship Id="rId5305" Type="http://schemas.openxmlformats.org/officeDocument/2006/relationships/hyperlink" Target="https://www.daloopa.com/src/8648865" TargetMode="External"/><Relationship Id="rId19867" Type="http://schemas.openxmlformats.org/officeDocument/2006/relationships/hyperlink" Target="https://www.daloopa.com/src/92469346" TargetMode="External"/><Relationship Id="rId7477" Type="http://schemas.openxmlformats.org/officeDocument/2006/relationships/hyperlink" Target="https://www.daloopa.com/src/2750563" TargetMode="External"/><Relationship Id="rId8528" Type="http://schemas.openxmlformats.org/officeDocument/2006/relationships/hyperlink" Target="https://www.daloopa.com/src/46190517" TargetMode="External"/><Relationship Id="rId8875" Type="http://schemas.openxmlformats.org/officeDocument/2006/relationships/hyperlink" Target="https://www.daloopa.com/src/44812391" TargetMode="External"/><Relationship Id="rId9926" Type="http://schemas.openxmlformats.org/officeDocument/2006/relationships/hyperlink" Target="https://marketplace.daloopa.com/text-fundamental?id=785909&amp;value=31.96&amp;id=785897&amp;value=0.7160000000000011&amp;id=785895&amp;value=31.658&amp;id=785883&amp;value=0.5090000000000003&amp;id=44615289&amp;value=64.843&amp;id=785881&amp;value=31.74&amp;id=785879&amp;value=0.3900000000000041&amp;id=785877&amp;value=29.431999999999995&amp;id=785875&amp;value=7.323999999999998&amp;id=44615290&amp;value=68.886&amp;id=785873&amp;value=16.885&amp;id=785867&amp;value=6.920999999999999&amp;id=785861&amp;value=25.114&amp;id=785859&amp;value=7.094000000000001&amp;id=44615291&amp;value=56.014&amp;id=802534&amp;value=26.077&amp;id=785846&amp;value=7.868999999999996&amp;id=785840&amp;value=24.236000000000004&amp;id=785828&amp;value=8.010999999999996&amp;id=44615292&amp;value=66.193&amp;id=785822&amp;value=24.888&amp;id=785816&amp;value=9.069999999999997&amp;id=785810&amp;value=25.811&amp;id=785803&amp;value=9.661000000000008&amp;id=44615293&amp;value=69.43&amp;id=785794&amp;value=26.41&amp;id=785792&amp;value=11.093&amp;id=785790&amp;value=24.250999999999998&amp;id=785788&amp;value=19.503999999999998&amp;id=44615294&amp;value=81.258&amp;id=785782&amp;value=50.828&amp;id=785780&amp;value=27.177999999999997&amp;id=1501227&amp;value=46.593&amp;id=2733926&amp;value=27.475999999999985&amp;id=44615295&amp;value=152.075&amp;id=4298185&amp;value=38&amp;id=7449644&amp;value=0&amp;id=10681175&amp;value=50&amp;id=13307453&amp;value=0&amp;id=44615296&amp;value=88&amp;id=19435361&amp;value=50&amp;id=28828434&amp;value=0&amp;id=35961583&amp;value=50&amp;id=44617037&amp;value=0&amp;id=44624968&amp;value=100&amp;id=51587323&amp;value=50&amp;id=57345710&amp;value=0&amp;id=62020119&amp;value=51&amp;" TargetMode="External"/><Relationship Id="rId11856" Type="http://schemas.openxmlformats.org/officeDocument/2006/relationships/hyperlink" Target="https://www.daloopa.com/src/8731356" TargetMode="External"/><Relationship Id="rId12907" Type="http://schemas.openxmlformats.org/officeDocument/2006/relationships/hyperlink" Target="https://www.daloopa.com/src/44619150" TargetMode="External"/><Relationship Id="rId18469" Type="http://schemas.openxmlformats.org/officeDocument/2006/relationships/hyperlink" Target="https://www.daloopa.com/src/69114676" TargetMode="External"/><Relationship Id="rId1915" Type="http://schemas.openxmlformats.org/officeDocument/2006/relationships/hyperlink" Target="https://www.daloopa.com/src/44625021" TargetMode="External"/><Relationship Id="rId6079" Type="http://schemas.openxmlformats.org/officeDocument/2006/relationships/hyperlink" Target="https://www.daloopa.com/src/769949" TargetMode="External"/><Relationship Id="rId10458" Type="http://schemas.openxmlformats.org/officeDocument/2006/relationships/hyperlink" Target="https://www.daloopa.com/src/44999181" TargetMode="External"/><Relationship Id="rId11509" Type="http://schemas.openxmlformats.org/officeDocument/2006/relationships/hyperlink" Target="https://www.daloopa.com/src/2734193" TargetMode="External"/><Relationship Id="rId18950" Type="http://schemas.openxmlformats.org/officeDocument/2006/relationships/hyperlink" Target="https://www.daloopa.com/src/81128448" TargetMode="External"/><Relationship Id="rId17552" Type="http://schemas.openxmlformats.org/officeDocument/2006/relationships/hyperlink" Target="https://www.daloopa.com/src/66396965" TargetMode="External"/><Relationship Id="rId18603" Type="http://schemas.openxmlformats.org/officeDocument/2006/relationships/hyperlink" Target="https://www.daloopa.com/src/76429696" TargetMode="External"/><Relationship Id="rId20897" Type="http://schemas.openxmlformats.org/officeDocument/2006/relationships/hyperlink" Target="https://www.daloopa.com/src/112172780" TargetMode="External"/><Relationship Id="rId2689" Type="http://schemas.openxmlformats.org/officeDocument/2006/relationships/hyperlink" Target="https://www.daloopa.com/src/775198" TargetMode="External"/><Relationship Id="rId6560" Type="http://schemas.openxmlformats.org/officeDocument/2006/relationships/hyperlink" Target="https://www.daloopa.com/src/760879" TargetMode="External"/><Relationship Id="rId7611" Type="http://schemas.openxmlformats.org/officeDocument/2006/relationships/hyperlink" Target="https://www.daloopa.com/src/758626" TargetMode="External"/><Relationship Id="rId16154" Type="http://schemas.openxmlformats.org/officeDocument/2006/relationships/hyperlink" Target="https://www.daloopa.com/src/56723081" TargetMode="External"/><Relationship Id="rId17205" Type="http://schemas.openxmlformats.org/officeDocument/2006/relationships/hyperlink" Target="https://www.daloopa.com/src/65369462" TargetMode="External"/><Relationship Id="rId5162" Type="http://schemas.openxmlformats.org/officeDocument/2006/relationships/hyperlink" Target="https://www.daloopa.com/src/8649044" TargetMode="External"/><Relationship Id="rId6213" Type="http://schemas.openxmlformats.org/officeDocument/2006/relationships/hyperlink" Target="https://www.daloopa.com/src/41991043" TargetMode="External"/><Relationship Id="rId9783" Type="http://schemas.openxmlformats.org/officeDocument/2006/relationships/hyperlink" Target="https://www.daloopa.com/src/57346368" TargetMode="External"/><Relationship Id="rId19377" Type="http://schemas.openxmlformats.org/officeDocument/2006/relationships/hyperlink" Target="https://www.daloopa.com/src/84565990" TargetMode="External"/><Relationship Id="rId1772" Type="http://schemas.openxmlformats.org/officeDocument/2006/relationships/hyperlink" Target="https://www.daloopa.com/src/44125673" TargetMode="External"/><Relationship Id="rId8385" Type="http://schemas.openxmlformats.org/officeDocument/2006/relationships/hyperlink" Target="https://www.daloopa.com/src/44813372" TargetMode="External"/><Relationship Id="rId9436" Type="http://schemas.openxmlformats.org/officeDocument/2006/relationships/hyperlink" Target="https://www.daloopa.com/src/46190688" TargetMode="External"/><Relationship Id="rId11366" Type="http://schemas.openxmlformats.org/officeDocument/2006/relationships/hyperlink" Target="https://marketplace.daloopa.com/text-fundamental?id=804962&amp;value=565115&amp;id=804951&amp;value=590998&amp;id=1501356&amp;value=727611&amp;id=2734120&amp;value=783140&amp;" TargetMode="External"/><Relationship Id="rId12764" Type="http://schemas.openxmlformats.org/officeDocument/2006/relationships/hyperlink" Target="https://www.daloopa.com/src/28828633" TargetMode="External"/><Relationship Id="rId13815" Type="http://schemas.openxmlformats.org/officeDocument/2006/relationships/hyperlink" Target="https://www.daloopa.com/src/44064553" TargetMode="External"/><Relationship Id="rId1425" Type="http://schemas.openxmlformats.org/officeDocument/2006/relationships/hyperlink" Target="https://www.daloopa.com/src/19158185" TargetMode="External"/><Relationship Id="rId2823" Type="http://schemas.openxmlformats.org/officeDocument/2006/relationships/hyperlink" Target="https://marketplace.daloopa.com/text-fundamental?id=13303218&amp;value=266&amp;id=19432983&amp;value=82&amp;id=28828346&amp;value=84&amp;id=35961568&amp;value=58&amp;id=44625001&amp;value=59&amp;id=44616691&amp;value=283&amp;id=51587221&amp;value=69&amp;id=57345654&amp;value=67&amp;id=62020060&amp;value=56&amp;" TargetMode="External"/><Relationship Id="rId8038" Type="http://schemas.openxmlformats.org/officeDocument/2006/relationships/hyperlink" Target="https://www.daloopa.com/src/761016" TargetMode="External"/><Relationship Id="rId11019" Type="http://schemas.openxmlformats.org/officeDocument/2006/relationships/hyperlink" Target="https://www.daloopa.com/src/35361480" TargetMode="External"/><Relationship Id="rId12417" Type="http://schemas.openxmlformats.org/officeDocument/2006/relationships/hyperlink" Target="https://www.daloopa.com/src/8731956" TargetMode="External"/><Relationship Id="rId15987" Type="http://schemas.openxmlformats.org/officeDocument/2006/relationships/hyperlink" Target="https://www.daloopa.com/src/61315605" TargetMode="External"/><Relationship Id="rId4995" Type="http://schemas.openxmlformats.org/officeDocument/2006/relationships/hyperlink" Target="https://www.daloopa.com/src/51587396" TargetMode="External"/><Relationship Id="rId14589" Type="http://schemas.openxmlformats.org/officeDocument/2006/relationships/hyperlink" Target="https://www.daloopa.com/src/44095270" TargetMode="External"/><Relationship Id="rId18460" Type="http://schemas.openxmlformats.org/officeDocument/2006/relationships/hyperlink" Target="https://www.daloopa.com/src/70536345" TargetMode="External"/><Relationship Id="rId19511" Type="http://schemas.openxmlformats.org/officeDocument/2006/relationships/hyperlink" Target="https://www.daloopa.com/src/86301685" TargetMode="External"/><Relationship Id="rId2199" Type="http://schemas.openxmlformats.org/officeDocument/2006/relationships/hyperlink" Target="https://www.daloopa.com/src/38173063" TargetMode="External"/><Relationship Id="rId3597" Type="http://schemas.openxmlformats.org/officeDocument/2006/relationships/hyperlink" Target="https://www.daloopa.com/src/805671" TargetMode="External"/><Relationship Id="rId4648" Type="http://schemas.openxmlformats.org/officeDocument/2006/relationships/hyperlink" Target="https://www.daloopa.com/src/9091869" TargetMode="External"/><Relationship Id="rId6070" Type="http://schemas.openxmlformats.org/officeDocument/2006/relationships/hyperlink" Target="https://www.daloopa.com/src/19045330" TargetMode="External"/><Relationship Id="rId11500" Type="http://schemas.openxmlformats.org/officeDocument/2006/relationships/hyperlink" Target="https://www.daloopa.com/src/805009" TargetMode="External"/><Relationship Id="rId17062" Type="http://schemas.openxmlformats.org/officeDocument/2006/relationships/hyperlink" Target="https://www.daloopa.com/src/65369433" TargetMode="External"/><Relationship Id="rId18113" Type="http://schemas.openxmlformats.org/officeDocument/2006/relationships/hyperlink" Target="https://www.daloopa.com/src/110482545" TargetMode="External"/><Relationship Id="rId7121" Type="http://schemas.openxmlformats.org/officeDocument/2006/relationships/hyperlink" Target="https://www.daloopa.com/src/798216" TargetMode="External"/><Relationship Id="rId10102" Type="http://schemas.openxmlformats.org/officeDocument/2006/relationships/hyperlink" Target="https://www.daloopa.com/src/44999240" TargetMode="External"/><Relationship Id="rId13672" Type="http://schemas.openxmlformats.org/officeDocument/2006/relationships/hyperlink" Target="https://www.daloopa.com/src/44058561" TargetMode="External"/><Relationship Id="rId14723" Type="http://schemas.openxmlformats.org/officeDocument/2006/relationships/hyperlink" Target="https://www.daloopa.com/src/44618945" TargetMode="External"/><Relationship Id="rId2680" Type="http://schemas.openxmlformats.org/officeDocument/2006/relationships/hyperlink" Target="https://www.daloopa.com/src/1501250" TargetMode="External"/><Relationship Id="rId3731" Type="http://schemas.openxmlformats.org/officeDocument/2006/relationships/hyperlink" Target="https://www.daloopa.com/src/28076110" TargetMode="External"/><Relationship Id="rId9293" Type="http://schemas.openxmlformats.org/officeDocument/2006/relationships/hyperlink" Target="https://www.daloopa.com/src/46190661" TargetMode="External"/><Relationship Id="rId12274" Type="http://schemas.openxmlformats.org/officeDocument/2006/relationships/hyperlink" Target="https://www.daloopa.com/src/8731484" TargetMode="External"/><Relationship Id="rId13325" Type="http://schemas.openxmlformats.org/officeDocument/2006/relationships/hyperlink" Target="https://www.daloopa.com/src/44120311" TargetMode="External"/><Relationship Id="rId20541" Type="http://schemas.openxmlformats.org/officeDocument/2006/relationships/hyperlink" Target="https://www.daloopa.com/src/105788148" TargetMode="External"/><Relationship Id="rId652" Type="http://schemas.openxmlformats.org/officeDocument/2006/relationships/hyperlink" Target="https://www.daloopa.com/src/1501295" TargetMode="External"/><Relationship Id="rId1282" Type="http://schemas.openxmlformats.org/officeDocument/2006/relationships/hyperlink" Target="https://www.daloopa.com/src/46405926" TargetMode="External"/><Relationship Id="rId2333" Type="http://schemas.openxmlformats.org/officeDocument/2006/relationships/hyperlink" Target="https://www.daloopa.com/src/51587206" TargetMode="External"/><Relationship Id="rId15497" Type="http://schemas.openxmlformats.org/officeDocument/2006/relationships/hyperlink" Target="https://www.daloopa.com/src/56735728" TargetMode="External"/><Relationship Id="rId16895" Type="http://schemas.openxmlformats.org/officeDocument/2006/relationships/hyperlink" Target="https://www.daloopa.com/src/65368841" TargetMode="External"/><Relationship Id="rId17946" Type="http://schemas.openxmlformats.org/officeDocument/2006/relationships/hyperlink" Target="https://www.daloopa.com/src/84567106" TargetMode="External"/><Relationship Id="rId305" Type="http://schemas.openxmlformats.org/officeDocument/2006/relationships/hyperlink" Target="https://www.daloopa.com/src/12604351" TargetMode="External"/><Relationship Id="rId5556" Type="http://schemas.openxmlformats.org/officeDocument/2006/relationships/hyperlink" Target="https://www.daloopa.com/src/777078" TargetMode="External"/><Relationship Id="rId6607" Type="http://schemas.openxmlformats.org/officeDocument/2006/relationships/hyperlink" Target="https://www.daloopa.com/src/769351" TargetMode="External"/><Relationship Id="rId6954" Type="http://schemas.openxmlformats.org/officeDocument/2006/relationships/hyperlink" Target="https://www.daloopa.com/src/798493" TargetMode="External"/><Relationship Id="rId14099" Type="http://schemas.openxmlformats.org/officeDocument/2006/relationships/hyperlink" Target="https://www.daloopa.com/src/44072023" TargetMode="External"/><Relationship Id="rId16548" Type="http://schemas.openxmlformats.org/officeDocument/2006/relationships/hyperlink" Target="https://www.daloopa.com/src/56736466" TargetMode="External"/><Relationship Id="rId19021" Type="http://schemas.openxmlformats.org/officeDocument/2006/relationships/hyperlink" Target="https://www.daloopa.com/src/81127822" TargetMode="External"/><Relationship Id="rId4158" Type="http://schemas.openxmlformats.org/officeDocument/2006/relationships/hyperlink" Target="https://www.daloopa.com/src/806065" TargetMode="External"/><Relationship Id="rId5209" Type="http://schemas.openxmlformats.org/officeDocument/2006/relationships/hyperlink" Target="https://www.daloopa.com/document/23181367" TargetMode="External"/><Relationship Id="rId8779" Type="http://schemas.openxmlformats.org/officeDocument/2006/relationships/hyperlink" Target="https://www.daloopa.com/document/23181367" TargetMode="External"/><Relationship Id="rId11010" Type="http://schemas.openxmlformats.org/officeDocument/2006/relationships/hyperlink" Target="https://www.daloopa.com/src/777895" TargetMode="External"/><Relationship Id="rId14580" Type="http://schemas.openxmlformats.org/officeDocument/2006/relationships/hyperlink" Target="https://www.daloopa.com/src/44618941" TargetMode="External"/><Relationship Id="rId15631" Type="http://schemas.openxmlformats.org/officeDocument/2006/relationships/hyperlink" Target="https://www.daloopa.com/src/56735808" TargetMode="External"/><Relationship Id="rId1819" Type="http://schemas.openxmlformats.org/officeDocument/2006/relationships/hyperlink" Target="https://www.daloopa.com/src/44125637" TargetMode="External"/><Relationship Id="rId13182" Type="http://schemas.openxmlformats.org/officeDocument/2006/relationships/hyperlink" Target="https://www.daloopa.com/src/18210776" TargetMode="External"/><Relationship Id="rId14233" Type="http://schemas.openxmlformats.org/officeDocument/2006/relationships/hyperlink" Target="https://www.daloopa.com/src/44092233" TargetMode="External"/><Relationship Id="rId18854" Type="http://schemas.openxmlformats.org/officeDocument/2006/relationships/hyperlink" Target="https://www.daloopa.com/src/75779600" TargetMode="External"/><Relationship Id="rId2190" Type="http://schemas.openxmlformats.org/officeDocument/2006/relationships/hyperlink" Target="https://www.daloopa.com/src/4298253" TargetMode="External"/><Relationship Id="rId3241" Type="http://schemas.openxmlformats.org/officeDocument/2006/relationships/hyperlink" Target="https://www.daloopa.com/src/44615565" TargetMode="External"/><Relationship Id="rId7862" Type="http://schemas.openxmlformats.org/officeDocument/2006/relationships/hyperlink" Target="https://www.daloopa.com/src/9091438" TargetMode="External"/><Relationship Id="rId8913" Type="http://schemas.openxmlformats.org/officeDocument/2006/relationships/hyperlink" Target="https://www.daloopa.com/src/44810842" TargetMode="External"/><Relationship Id="rId17456" Type="http://schemas.openxmlformats.org/officeDocument/2006/relationships/hyperlink" Target="https://www.daloopa.com/src/69114263" TargetMode="External"/><Relationship Id="rId18507" Type="http://schemas.openxmlformats.org/officeDocument/2006/relationships/hyperlink" Target="https://www.daloopa.com/src/69114601" TargetMode="External"/><Relationship Id="rId19905" Type="http://schemas.openxmlformats.org/officeDocument/2006/relationships/hyperlink" Target="https://www.daloopa.com/src/91531471" TargetMode="External"/><Relationship Id="rId20051" Type="http://schemas.openxmlformats.org/officeDocument/2006/relationships/hyperlink" Target="https://www.daloopa.com/src/99100844" TargetMode="External"/><Relationship Id="rId162" Type="http://schemas.openxmlformats.org/officeDocument/2006/relationships/hyperlink" Target="https://www.daloopa.com/src/2750848" TargetMode="External"/><Relationship Id="rId6464" Type="http://schemas.openxmlformats.org/officeDocument/2006/relationships/hyperlink" Target="https://www.daloopa.com/src/35361410" TargetMode="External"/><Relationship Id="rId7515" Type="http://schemas.openxmlformats.org/officeDocument/2006/relationships/hyperlink" Target="https://www.daloopa.com/src/757931" TargetMode="External"/><Relationship Id="rId10843" Type="http://schemas.openxmlformats.org/officeDocument/2006/relationships/hyperlink" Target="https://www.daloopa.com/src/758478" TargetMode="External"/><Relationship Id="rId16058" Type="http://schemas.openxmlformats.org/officeDocument/2006/relationships/hyperlink" Target="https://www.daloopa.com/src/56722616" TargetMode="External"/><Relationship Id="rId17109" Type="http://schemas.openxmlformats.org/officeDocument/2006/relationships/hyperlink" Target="https://www.daloopa.com/src/65368580" TargetMode="External"/><Relationship Id="rId5066" Type="http://schemas.openxmlformats.org/officeDocument/2006/relationships/hyperlink" Target="https://www.daloopa.com/src/18186399" TargetMode="External"/><Relationship Id="rId6117" Type="http://schemas.openxmlformats.org/officeDocument/2006/relationships/hyperlink" Target="https://www.daloopa.com/src/61314778" TargetMode="External"/><Relationship Id="rId9687" Type="http://schemas.openxmlformats.org/officeDocument/2006/relationships/hyperlink" Target="https://www.daloopa.com/src/46190734" TargetMode="External"/><Relationship Id="rId8289" Type="http://schemas.openxmlformats.org/officeDocument/2006/relationships/hyperlink" Target="https://www.daloopa.com/src/44813432" TargetMode="External"/><Relationship Id="rId12668" Type="http://schemas.openxmlformats.org/officeDocument/2006/relationships/hyperlink" Target="https://www.daloopa.com/src/8732236" TargetMode="External"/><Relationship Id="rId13719" Type="http://schemas.openxmlformats.org/officeDocument/2006/relationships/hyperlink" Target="https://www.daloopa.com/src/44066424" TargetMode="External"/><Relationship Id="rId20935" Type="http://schemas.openxmlformats.org/officeDocument/2006/relationships/hyperlink" Target="https://www.daloopa.com/src/110482296" TargetMode="External"/><Relationship Id="rId1676" Type="http://schemas.openxmlformats.org/officeDocument/2006/relationships/hyperlink" Target="https://www.daloopa.com/src/44615402" TargetMode="External"/><Relationship Id="rId2727" Type="http://schemas.openxmlformats.org/officeDocument/2006/relationships/hyperlink" Target="https://www.daloopa.com/src/44624998" TargetMode="External"/><Relationship Id="rId14090" Type="http://schemas.openxmlformats.org/officeDocument/2006/relationships/hyperlink" Target="https://www.daloopa.com/src/44071872" TargetMode="External"/><Relationship Id="rId15141" Type="http://schemas.openxmlformats.org/officeDocument/2006/relationships/hyperlink" Target="https://www.daloopa.com/src/56720358" TargetMode="External"/><Relationship Id="rId19762" Type="http://schemas.openxmlformats.org/officeDocument/2006/relationships/hyperlink" Target="https://www.daloopa.com/src/91527888" TargetMode="External"/><Relationship Id="rId1329" Type="http://schemas.openxmlformats.org/officeDocument/2006/relationships/hyperlink" Target="https://www.daloopa.com/src/997147" TargetMode="External"/><Relationship Id="rId4899" Type="http://schemas.openxmlformats.org/officeDocument/2006/relationships/hyperlink" Target="https://www.daloopa.com/src/18186993" TargetMode="External"/><Relationship Id="rId5200" Type="http://schemas.openxmlformats.org/officeDocument/2006/relationships/hyperlink" Target="https://www.daloopa.com/src/8649024" TargetMode="External"/><Relationship Id="rId8770" Type="http://schemas.openxmlformats.org/officeDocument/2006/relationships/hyperlink" Target="https://www.daloopa.com/src/46190562" TargetMode="External"/><Relationship Id="rId9821" Type="http://schemas.openxmlformats.org/officeDocument/2006/relationships/hyperlink" Target="https://www.daloopa.com/src/44811942" TargetMode="External"/><Relationship Id="rId11751" Type="http://schemas.openxmlformats.org/officeDocument/2006/relationships/hyperlink" Target="https://www.daloopa.com/src/8583370" TargetMode="External"/><Relationship Id="rId12802" Type="http://schemas.openxmlformats.org/officeDocument/2006/relationships/hyperlink" Target="https://www.daloopa.com/src/18194035" TargetMode="External"/><Relationship Id="rId18364" Type="http://schemas.openxmlformats.org/officeDocument/2006/relationships/hyperlink" Target="https://www.daloopa.com/src/70536559" TargetMode="External"/><Relationship Id="rId19415" Type="http://schemas.openxmlformats.org/officeDocument/2006/relationships/hyperlink" Target="https://www.daloopa.com/src/84566017" TargetMode="External"/><Relationship Id="rId35" Type="http://schemas.openxmlformats.org/officeDocument/2006/relationships/hyperlink" Target="https://www.daloopa.com/document/21737330" TargetMode="External"/><Relationship Id="rId1810" Type="http://schemas.openxmlformats.org/officeDocument/2006/relationships/hyperlink" Target="https://www.daloopa.com/src/44126008" TargetMode="External"/><Relationship Id="rId7372" Type="http://schemas.openxmlformats.org/officeDocument/2006/relationships/hyperlink" Target="https://www.daloopa.com/src/44615799" TargetMode="External"/><Relationship Id="rId8423" Type="http://schemas.openxmlformats.org/officeDocument/2006/relationships/hyperlink" Target="https://www.daloopa.com/src/44812587" TargetMode="External"/><Relationship Id="rId10353" Type="http://schemas.openxmlformats.org/officeDocument/2006/relationships/hyperlink" Target="https://www.daloopa.com/src/758666" TargetMode="External"/><Relationship Id="rId11404" Type="http://schemas.openxmlformats.org/officeDocument/2006/relationships/hyperlink" Target="https://www.daloopa.com/src/804968" TargetMode="External"/><Relationship Id="rId18017" Type="http://schemas.openxmlformats.org/officeDocument/2006/relationships/hyperlink" Target="https://www.daloopa.com/src/112172686" TargetMode="External"/><Relationship Id="rId3982" Type="http://schemas.openxmlformats.org/officeDocument/2006/relationships/hyperlink" Target="https://www.daloopa.com/src/19045442" TargetMode="External"/><Relationship Id="rId7025" Type="http://schemas.openxmlformats.org/officeDocument/2006/relationships/hyperlink" Target="https://www.daloopa.com/src/798495" TargetMode="External"/><Relationship Id="rId10006" Type="http://schemas.openxmlformats.org/officeDocument/2006/relationships/hyperlink" Target="https://www.daloopa.com/src/44615303" TargetMode="External"/><Relationship Id="rId13576" Type="http://schemas.openxmlformats.org/officeDocument/2006/relationships/hyperlink" Target="https://www.daloopa.com/src/44057246" TargetMode="External"/><Relationship Id="rId14974" Type="http://schemas.openxmlformats.org/officeDocument/2006/relationships/hyperlink" Target="https://marketplace.daloopa.com/text-fundamental?id=44095716&amp;value=134.001&amp;id=44092282&amp;value=117.318&amp;id=44092078&amp;value=100.435&amp;id=44092044&amp;value=84.176&amp;id=44096212&amp;value=67.83&amp;" TargetMode="External"/><Relationship Id="rId20792" Type="http://schemas.openxmlformats.org/officeDocument/2006/relationships/hyperlink" Target="https://www.daloopa.com/src/110481434" TargetMode="External"/><Relationship Id="rId2584" Type="http://schemas.openxmlformats.org/officeDocument/2006/relationships/hyperlink" Target="https://www.daloopa.com/src/775532" TargetMode="External"/><Relationship Id="rId3635" Type="http://schemas.openxmlformats.org/officeDocument/2006/relationships/hyperlink" Target="https://www.daloopa.com/src/44801552" TargetMode="External"/><Relationship Id="rId9197" Type="http://schemas.openxmlformats.org/officeDocument/2006/relationships/hyperlink" Target="https://www.daloopa.com/src/44812894" TargetMode="External"/><Relationship Id="rId12178" Type="http://schemas.openxmlformats.org/officeDocument/2006/relationships/hyperlink" Target="https://www.daloopa.com/src/8731844" TargetMode="External"/><Relationship Id="rId13229" Type="http://schemas.openxmlformats.org/officeDocument/2006/relationships/hyperlink" Target="https://www.daloopa.com/src/18209799" TargetMode="External"/><Relationship Id="rId14627" Type="http://schemas.openxmlformats.org/officeDocument/2006/relationships/hyperlink" Target="https://www.daloopa.com/src/44095161" TargetMode="External"/><Relationship Id="rId17100" Type="http://schemas.openxmlformats.org/officeDocument/2006/relationships/hyperlink" Target="https://www.daloopa.com/src/65368837" TargetMode="External"/><Relationship Id="rId20445" Type="http://schemas.openxmlformats.org/officeDocument/2006/relationships/hyperlink" Target="https://www.daloopa.com/src/105190917" TargetMode="External"/><Relationship Id="rId556" Type="http://schemas.openxmlformats.org/officeDocument/2006/relationships/hyperlink" Target="https://www.daloopa.com/src/1000969" TargetMode="External"/><Relationship Id="rId1186" Type="http://schemas.openxmlformats.org/officeDocument/2006/relationships/hyperlink" Target="https://www.daloopa.com/src/782421" TargetMode="External"/><Relationship Id="rId2237" Type="http://schemas.openxmlformats.org/officeDocument/2006/relationships/hyperlink" Target="https://www.daloopa.com/src/779685" TargetMode="External"/><Relationship Id="rId16799" Type="http://schemas.openxmlformats.org/officeDocument/2006/relationships/hyperlink" Target="https://www.daloopa.com/src/56722863" TargetMode="External"/><Relationship Id="rId209" Type="http://schemas.openxmlformats.org/officeDocument/2006/relationships/hyperlink" Target="https://marketplace.daloopa.com/text-fundamental?id=41990671&amp;value=0.19&amp;id=56765746&amp;value=0.19&amp;" TargetMode="External"/><Relationship Id="rId6858" Type="http://schemas.openxmlformats.org/officeDocument/2006/relationships/hyperlink" Target="https://www.daloopa.com/src/797752" TargetMode="External"/><Relationship Id="rId7909" Type="http://schemas.openxmlformats.org/officeDocument/2006/relationships/hyperlink" Target="https://www.daloopa.com/src/44615907" TargetMode="External"/><Relationship Id="rId8280" Type="http://schemas.openxmlformats.org/officeDocument/2006/relationships/hyperlink" Target="https://www.daloopa.com/src/44811150" TargetMode="External"/><Relationship Id="rId13710" Type="http://schemas.openxmlformats.org/officeDocument/2006/relationships/hyperlink" Target="https://www.daloopa.com/src/44067427" TargetMode="External"/><Relationship Id="rId19272" Type="http://schemas.openxmlformats.org/officeDocument/2006/relationships/hyperlink" Target="https://www.daloopa.com/src/84566024" TargetMode="External"/><Relationship Id="rId9331" Type="http://schemas.openxmlformats.org/officeDocument/2006/relationships/hyperlink" Target="https://www.daloopa.com/src/46190665" TargetMode="External"/><Relationship Id="rId11261" Type="http://schemas.openxmlformats.org/officeDocument/2006/relationships/hyperlink" Target="https://www.daloopa.com/document/21946882" TargetMode="External"/><Relationship Id="rId12312" Type="http://schemas.openxmlformats.org/officeDocument/2006/relationships/hyperlink" Target="https://www.daloopa.com/src/8731717" TargetMode="External"/><Relationship Id="rId15882" Type="http://schemas.openxmlformats.org/officeDocument/2006/relationships/hyperlink" Target="https://www.daloopa.com/src/56722092" TargetMode="External"/><Relationship Id="rId16933" Type="http://schemas.openxmlformats.org/officeDocument/2006/relationships/hyperlink" Target="https://www.daloopa.com/src/65368593" TargetMode="External"/><Relationship Id="rId1320" Type="http://schemas.openxmlformats.org/officeDocument/2006/relationships/hyperlink" Target="https://www.daloopa.com/src/997270" TargetMode="External"/><Relationship Id="rId4890" Type="http://schemas.openxmlformats.org/officeDocument/2006/relationships/hyperlink" Target="https://www.daloopa.com/src/18180600" TargetMode="External"/><Relationship Id="rId5941" Type="http://schemas.openxmlformats.org/officeDocument/2006/relationships/hyperlink" Target="https://www.daloopa.com/src/13305365" TargetMode="External"/><Relationship Id="rId14484" Type="http://schemas.openxmlformats.org/officeDocument/2006/relationships/hyperlink" Target="https://www.daloopa.com/src/44092398" TargetMode="External"/><Relationship Id="rId15535" Type="http://schemas.openxmlformats.org/officeDocument/2006/relationships/hyperlink" Target="https://www.daloopa.com/src/56722375" TargetMode="External"/><Relationship Id="rId3492" Type="http://schemas.openxmlformats.org/officeDocument/2006/relationships/hyperlink" Target="https://www.daloopa.com/document/21946882" TargetMode="External"/><Relationship Id="rId4543" Type="http://schemas.openxmlformats.org/officeDocument/2006/relationships/hyperlink" Target="https://www.daloopa.com/src/805826" TargetMode="External"/><Relationship Id="rId13086" Type="http://schemas.openxmlformats.org/officeDocument/2006/relationships/hyperlink" Target="https://www.daloopa.com/src/18200082" TargetMode="External"/><Relationship Id="rId14137" Type="http://schemas.openxmlformats.org/officeDocument/2006/relationships/hyperlink" Target="https://www.daloopa.com/document/8465102" TargetMode="External"/><Relationship Id="rId2094" Type="http://schemas.openxmlformats.org/officeDocument/2006/relationships/hyperlink" Target="https://www.daloopa.com/src/38173062" TargetMode="External"/><Relationship Id="rId3145" Type="http://schemas.openxmlformats.org/officeDocument/2006/relationships/hyperlink" Target="https://www.daloopa.com/src/46341729" TargetMode="External"/><Relationship Id="rId7766" Type="http://schemas.openxmlformats.org/officeDocument/2006/relationships/hyperlink" Target="https://www.daloopa.com/src/44615870" TargetMode="External"/><Relationship Id="rId8817" Type="http://schemas.openxmlformats.org/officeDocument/2006/relationships/hyperlink" Target="https://www.daloopa.com/src/57346354" TargetMode="External"/><Relationship Id="rId18758" Type="http://schemas.openxmlformats.org/officeDocument/2006/relationships/hyperlink" Target="https://www.daloopa.com/src/75779758" TargetMode="External"/><Relationship Id="rId19809" Type="http://schemas.openxmlformats.org/officeDocument/2006/relationships/hyperlink" Target="https://www.daloopa.com/src/91528444" TargetMode="External"/><Relationship Id="rId6368" Type="http://schemas.openxmlformats.org/officeDocument/2006/relationships/hyperlink" Target="https://www.daloopa.com/src/797537" TargetMode="External"/><Relationship Id="rId7419" Type="http://schemas.openxmlformats.org/officeDocument/2006/relationships/hyperlink" Target="https://www.daloopa.com/src/44615806" TargetMode="External"/><Relationship Id="rId10747" Type="http://schemas.openxmlformats.org/officeDocument/2006/relationships/hyperlink" Target="https://www.daloopa.com/src/9091554" TargetMode="External"/><Relationship Id="rId13220" Type="http://schemas.openxmlformats.org/officeDocument/2006/relationships/hyperlink" Target="https://www.daloopa.com/src/18206131" TargetMode="External"/><Relationship Id="rId16790" Type="http://schemas.openxmlformats.org/officeDocument/2006/relationships/hyperlink" Target="https://www.daloopa.com/src/56736631" TargetMode="External"/><Relationship Id="rId17841" Type="http://schemas.openxmlformats.org/officeDocument/2006/relationships/hyperlink" Target="https://www.daloopa.com/src/84566331" TargetMode="External"/><Relationship Id="rId200" Type="http://schemas.openxmlformats.org/officeDocument/2006/relationships/hyperlink" Target="https://www.daloopa.com/src/41990663" TargetMode="External"/><Relationship Id="rId2978" Type="http://schemas.openxmlformats.org/officeDocument/2006/relationships/hyperlink" Target="https://www.daloopa.com/src/19433037" TargetMode="External"/><Relationship Id="rId7900" Type="http://schemas.openxmlformats.org/officeDocument/2006/relationships/hyperlink" Target="https://www.daloopa.com/src/756555" TargetMode="External"/><Relationship Id="rId15392" Type="http://schemas.openxmlformats.org/officeDocument/2006/relationships/hyperlink" Target="https://www.daloopa.com/src/56735114" TargetMode="External"/><Relationship Id="rId16443" Type="http://schemas.openxmlformats.org/officeDocument/2006/relationships/hyperlink" Target="https://www.daloopa.com/src/56736694" TargetMode="External"/><Relationship Id="rId20839" Type="http://schemas.openxmlformats.org/officeDocument/2006/relationships/hyperlink" Target="https://www.daloopa.com/src/112172870" TargetMode="External"/><Relationship Id="rId5451" Type="http://schemas.openxmlformats.org/officeDocument/2006/relationships/hyperlink" Target="https://www.daloopa.com/src/779205" TargetMode="External"/><Relationship Id="rId6502" Type="http://schemas.openxmlformats.org/officeDocument/2006/relationships/hyperlink" Target="https://www.daloopa.com/src/12598713" TargetMode="External"/><Relationship Id="rId15045" Type="http://schemas.openxmlformats.org/officeDocument/2006/relationships/hyperlink" Target="https://www.daloopa.com/src/44092435" TargetMode="External"/><Relationship Id="rId19666" Type="http://schemas.openxmlformats.org/officeDocument/2006/relationships/hyperlink" Target="https://www.daloopa.com/src/92469270" TargetMode="External"/><Relationship Id="rId4053" Type="http://schemas.openxmlformats.org/officeDocument/2006/relationships/hyperlink" Target="https://www.daloopa.com/src/806137" TargetMode="External"/><Relationship Id="rId5104" Type="http://schemas.openxmlformats.org/officeDocument/2006/relationships/hyperlink" Target="https://www.daloopa.com/src/18184603" TargetMode="External"/><Relationship Id="rId8674" Type="http://schemas.openxmlformats.org/officeDocument/2006/relationships/hyperlink" Target="https://www.daloopa.com/src/46190548" TargetMode="External"/><Relationship Id="rId9725" Type="http://schemas.openxmlformats.org/officeDocument/2006/relationships/hyperlink" Target="https://www.daloopa.com/src/44812480" TargetMode="External"/><Relationship Id="rId11655" Type="http://schemas.openxmlformats.org/officeDocument/2006/relationships/hyperlink" Target="https://marketplace.daloopa.com/text-fundamental?id=805026&amp;value=124654&amp;id=805017&amp;value=135063&amp;id=1501348&amp;value=126735&amp;id=44616161&amp;value=142594&amp;id=2734202&amp;value=529046&amp;" TargetMode="External"/><Relationship Id="rId18268" Type="http://schemas.openxmlformats.org/officeDocument/2006/relationships/hyperlink" Target="https://www.daloopa.com/src/110482454" TargetMode="External"/><Relationship Id="rId19319" Type="http://schemas.openxmlformats.org/officeDocument/2006/relationships/hyperlink" Target="https://www.daloopa.com/src/86312163" TargetMode="External"/><Relationship Id="rId1714" Type="http://schemas.openxmlformats.org/officeDocument/2006/relationships/hyperlink" Target="https://www.daloopa.com/src/44616249" TargetMode="External"/><Relationship Id="rId7276" Type="http://schemas.openxmlformats.org/officeDocument/2006/relationships/hyperlink" Target="https://marketplace.daloopa.com/text-fundamental?id=770321&amp;value=76.752&amp;id=770328&amp;value=80.95&amp;id=770343&amp;value=82.175&amp;id=769521&amp;value=81.35&amp;id=44615785&amp;value=321.227&amp;id=769376&amp;value=77.636&amp;id=769239&amp;value=77.653&amp;id=761267&amp;value=80.154&amp;id=760937&amp;value=78.147&amp;id=44615786&amp;value=313.59&amp;id=760692&amp;value=79.635&amp;id=760467&amp;value=85.929&amp;id=760197&amp;value=87.55&amp;id=758619&amp;value=86.359&amp;id=44615787&amp;value=339.473&amp;id=758418&amp;value=81.2&amp;id=758259&amp;value=84.461&amp;id=758122&amp;value=84.014&amp;id=757927&amp;value=81.86&amp;id=44615788&amp;value=331.535&amp;id=757769&amp;value=80.809&amp;id=757585&amp;value=81.635&amp;id=757251&amp;value=82.319&amp;id=757065&amp;value=81.234&amp;id=44615789&amp;value=325.997&amp;id=756896&amp;value=76.522&amp;id=756667&amp;value=76.36&amp;id=756542&amp;value=86.89&amp;id=756396&amp;value=106.72&amp;id=44615790&amp;value=346.49199999999996&amp;id=756237&amp;value=144.898&amp;id=755809&amp;value=145.609&amp;id=1501208&amp;value=150.549&amp;id=2750560&amp;value=183.692&amp;id=44615791&amp;value=624.748&amp;id=3606389&amp;value=188&amp;id=6028683&amp;value=188&amp;id=9091396&amp;value=191&amp;id=12599250&amp;value=190&amp;id=44615792&amp;value=757&amp;id=19045343&amp;value=196&amp;id=28076020&amp;value=194&amp;id=35361420&amp;value=193&amp;id=41990429&amp;value=205&amp;id=44615793&amp;value=788&amp;id=50786845&amp;value=213&amp;id=56765434&amp;value=212&amp;id=61314873&amp;value=216&amp;" TargetMode="External"/><Relationship Id="rId8327" Type="http://schemas.openxmlformats.org/officeDocument/2006/relationships/hyperlink" Target="https://www.daloopa.com/src/44813025" TargetMode="External"/><Relationship Id="rId10257" Type="http://schemas.openxmlformats.org/officeDocument/2006/relationships/hyperlink" Target="https://www.daloopa.com/src/757998" TargetMode="External"/><Relationship Id="rId11308" Type="http://schemas.openxmlformats.org/officeDocument/2006/relationships/hyperlink" Target="https://marketplace.daloopa.com/text-fundamental?id=978745&amp;value=175.325&amp;id=978767&amp;value=320.41&amp;id=978782&amp;value=398.468&amp;id=978791&amp;value=382.364&amp;id=978801&amp;value=490.665&amp;id=978845&amp;value=485.024&amp;id=2734277&amp;value=482.797&amp;id=13310285&amp;value=561&amp;id=44617253&amp;value=560&amp;" TargetMode="External"/><Relationship Id="rId12706" Type="http://schemas.openxmlformats.org/officeDocument/2006/relationships/hyperlink" Target="https://www.daloopa.com/src/8732179" TargetMode="External"/><Relationship Id="rId14878" Type="http://schemas.openxmlformats.org/officeDocument/2006/relationships/hyperlink" Target="https://www.daloopa.com/src/62020239" TargetMode="External"/><Relationship Id="rId15929" Type="http://schemas.openxmlformats.org/officeDocument/2006/relationships/hyperlink" Target="https://www.daloopa.com/src/56745636" TargetMode="External"/><Relationship Id="rId19800" Type="http://schemas.openxmlformats.org/officeDocument/2006/relationships/hyperlink" Target="https://www.daloopa.com/src/92469319" TargetMode="External"/><Relationship Id="rId2488" Type="http://schemas.openxmlformats.org/officeDocument/2006/relationships/hyperlink" Target="https://www.daloopa.com/src/779052" TargetMode="External"/><Relationship Id="rId3886" Type="http://schemas.openxmlformats.org/officeDocument/2006/relationships/hyperlink" Target="https://www.daloopa.com/src/1501404" TargetMode="External"/><Relationship Id="rId4937" Type="http://schemas.openxmlformats.org/officeDocument/2006/relationships/hyperlink" Target="https://www.daloopa.com/src/19445288" TargetMode="External"/><Relationship Id="rId17351" Type="http://schemas.openxmlformats.org/officeDocument/2006/relationships/hyperlink" Target="https://www.daloopa.com/src/66399205" TargetMode="External"/><Relationship Id="rId18402" Type="http://schemas.openxmlformats.org/officeDocument/2006/relationships/hyperlink" Target="https://www.daloopa.com/src/70535318" TargetMode="External"/><Relationship Id="rId20696" Type="http://schemas.openxmlformats.org/officeDocument/2006/relationships/hyperlink" Target="https://www.daloopa.com/src/112173327" TargetMode="External"/><Relationship Id="rId3539" Type="http://schemas.openxmlformats.org/officeDocument/2006/relationships/hyperlink" Target="https://www.daloopa.com/src/18203302" TargetMode="External"/><Relationship Id="rId6012" Type="http://schemas.openxmlformats.org/officeDocument/2006/relationships/hyperlink" Target="https://www.daloopa.com/src/757878" TargetMode="External"/><Relationship Id="rId7410" Type="http://schemas.openxmlformats.org/officeDocument/2006/relationships/hyperlink" Target="https://www.daloopa.com/src/28076023" TargetMode="External"/><Relationship Id="rId13961" Type="http://schemas.openxmlformats.org/officeDocument/2006/relationships/hyperlink" Target="https://www.daloopa.com/src/44618675" TargetMode="External"/><Relationship Id="rId17004" Type="http://schemas.openxmlformats.org/officeDocument/2006/relationships/hyperlink" Target="https://www.daloopa.com/src/65368656" TargetMode="External"/><Relationship Id="rId20349" Type="http://schemas.openxmlformats.org/officeDocument/2006/relationships/hyperlink" Target="https://www.daloopa.com/src/105788123" TargetMode="External"/><Relationship Id="rId9582" Type="http://schemas.openxmlformats.org/officeDocument/2006/relationships/hyperlink" Target="https://www.daloopa.com/src/46190710" TargetMode="External"/><Relationship Id="rId12563" Type="http://schemas.openxmlformats.org/officeDocument/2006/relationships/hyperlink" Target="https://www.daloopa.com/src/8732274" TargetMode="External"/><Relationship Id="rId13614" Type="http://schemas.openxmlformats.org/officeDocument/2006/relationships/hyperlink" Target="https://www.daloopa.com/src/44057386" TargetMode="External"/><Relationship Id="rId19176" Type="http://schemas.openxmlformats.org/officeDocument/2006/relationships/hyperlink" Target="https://www.daloopa.com/src/81130155" TargetMode="External"/><Relationship Id="rId20830" Type="http://schemas.openxmlformats.org/officeDocument/2006/relationships/hyperlink" Target="https://www.daloopa.com/src/112172846" TargetMode="External"/><Relationship Id="rId941" Type="http://schemas.openxmlformats.org/officeDocument/2006/relationships/hyperlink" Target="https://marketplace.daloopa.com/text-fundamental?id=44068898&amp;value=0.09&amp;id=44619885&amp;value=0.12&amp;" TargetMode="External"/><Relationship Id="rId1571" Type="http://schemas.openxmlformats.org/officeDocument/2006/relationships/hyperlink" Target="https://www.daloopa.com/src/805489" TargetMode="External"/><Relationship Id="rId2622" Type="http://schemas.openxmlformats.org/officeDocument/2006/relationships/hyperlink" Target="https://www.daloopa.com/src/775633" TargetMode="External"/><Relationship Id="rId8184" Type="http://schemas.openxmlformats.org/officeDocument/2006/relationships/hyperlink" Target="https://www.daloopa.com/src/769409" TargetMode="External"/><Relationship Id="rId9235" Type="http://schemas.openxmlformats.org/officeDocument/2006/relationships/hyperlink" Target="https://www.daloopa.com/src/46190650" TargetMode="External"/><Relationship Id="rId11165" Type="http://schemas.openxmlformats.org/officeDocument/2006/relationships/hyperlink" Target="https://www.daloopa.com/document/22325113" TargetMode="External"/><Relationship Id="rId12216" Type="http://schemas.openxmlformats.org/officeDocument/2006/relationships/hyperlink" Target="https://www.daloopa.com/src/19442017" TargetMode="External"/><Relationship Id="rId15786" Type="http://schemas.openxmlformats.org/officeDocument/2006/relationships/hyperlink" Target="https://www.daloopa.com/src/56722366" TargetMode="External"/><Relationship Id="rId1224" Type="http://schemas.openxmlformats.org/officeDocument/2006/relationships/hyperlink" Target="https://www.daloopa.com/src/44625417" TargetMode="External"/><Relationship Id="rId4794" Type="http://schemas.openxmlformats.org/officeDocument/2006/relationships/hyperlink" Target="https://www.daloopa.com/src/1501310" TargetMode="External"/><Relationship Id="rId5845" Type="http://schemas.openxmlformats.org/officeDocument/2006/relationships/hyperlink" Target="https://www.daloopa.com/src/777352" TargetMode="External"/><Relationship Id="rId14388" Type="http://schemas.openxmlformats.org/officeDocument/2006/relationships/hyperlink" Target="https://www.daloopa.com/src/44092196" TargetMode="External"/><Relationship Id="rId15439" Type="http://schemas.openxmlformats.org/officeDocument/2006/relationships/hyperlink" Target="https://www.daloopa.com/src/56722093" TargetMode="External"/><Relationship Id="rId16837" Type="http://schemas.openxmlformats.org/officeDocument/2006/relationships/hyperlink" Target="https://www.daloopa.com/src/56736746" TargetMode="External"/><Relationship Id="rId19310" Type="http://schemas.openxmlformats.org/officeDocument/2006/relationships/hyperlink" Target="https://www.daloopa.com/src/86312136" TargetMode="External"/><Relationship Id="rId3396" Type="http://schemas.openxmlformats.org/officeDocument/2006/relationships/hyperlink" Target="https://www.daloopa.com/src/979855" TargetMode="External"/><Relationship Id="rId4447" Type="http://schemas.openxmlformats.org/officeDocument/2006/relationships/hyperlink" Target="https://www.daloopa.com/src/1501413" TargetMode="External"/><Relationship Id="rId3049" Type="http://schemas.openxmlformats.org/officeDocument/2006/relationships/hyperlink" Target="https://www.daloopa.com/src/47277284" TargetMode="External"/><Relationship Id="rId10998" Type="http://schemas.openxmlformats.org/officeDocument/2006/relationships/hyperlink" Target="https://www.daloopa.com/src/777761" TargetMode="External"/><Relationship Id="rId15920" Type="http://schemas.openxmlformats.org/officeDocument/2006/relationships/hyperlink" Target="https://www.daloopa.com/src/56736673" TargetMode="External"/><Relationship Id="rId9092" Type="http://schemas.openxmlformats.org/officeDocument/2006/relationships/hyperlink" Target="https://www.daloopa.com/src/46190624" TargetMode="External"/><Relationship Id="rId13471" Type="http://schemas.openxmlformats.org/officeDocument/2006/relationships/hyperlink" Target="https://www.daloopa.com/src/44058611" TargetMode="External"/><Relationship Id="rId14522" Type="http://schemas.openxmlformats.org/officeDocument/2006/relationships/hyperlink" Target="https://www.daloopa.com/src/44092769" TargetMode="External"/><Relationship Id="rId1081" Type="http://schemas.openxmlformats.org/officeDocument/2006/relationships/hyperlink" Target="https://www.daloopa.com/src/781124" TargetMode="External"/><Relationship Id="rId3530" Type="http://schemas.openxmlformats.org/officeDocument/2006/relationships/hyperlink" Target="https://www.daloopa.com/src/18201551" TargetMode="External"/><Relationship Id="rId12073" Type="http://schemas.openxmlformats.org/officeDocument/2006/relationships/hyperlink" Target="https://www.daloopa.com/src/44616240" TargetMode="External"/><Relationship Id="rId13124" Type="http://schemas.openxmlformats.org/officeDocument/2006/relationships/hyperlink" Target="https://www.daloopa.com/src/44117116" TargetMode="External"/><Relationship Id="rId16694" Type="http://schemas.openxmlformats.org/officeDocument/2006/relationships/hyperlink" Target="https://www.daloopa.com/src/56736472" TargetMode="External"/><Relationship Id="rId17745" Type="http://schemas.openxmlformats.org/officeDocument/2006/relationships/hyperlink" Target="https://www.daloopa.com/src/84565918" TargetMode="External"/><Relationship Id="rId20340" Type="http://schemas.openxmlformats.org/officeDocument/2006/relationships/hyperlink" Target="https://www.daloopa.com/src/105788188" TargetMode="External"/><Relationship Id="rId451" Type="http://schemas.openxmlformats.org/officeDocument/2006/relationships/hyperlink" Target="https://www.daloopa.com/src/9091928" TargetMode="External"/><Relationship Id="rId2132" Type="http://schemas.openxmlformats.org/officeDocument/2006/relationships/hyperlink" Target="https://www.daloopa.com/src/779606" TargetMode="External"/><Relationship Id="rId6753" Type="http://schemas.openxmlformats.org/officeDocument/2006/relationships/hyperlink" Target="https://www.daloopa.com/src/9091774" TargetMode="External"/><Relationship Id="rId7804" Type="http://schemas.openxmlformats.org/officeDocument/2006/relationships/hyperlink" Target="https://www.daloopa.com/src/756552" TargetMode="External"/><Relationship Id="rId15296" Type="http://schemas.openxmlformats.org/officeDocument/2006/relationships/hyperlink" Target="https://www.daloopa.com/src/56735099" TargetMode="External"/><Relationship Id="rId16347" Type="http://schemas.openxmlformats.org/officeDocument/2006/relationships/hyperlink" Target="https://www.daloopa.com/src/56736497" TargetMode="External"/><Relationship Id="rId104" Type="http://schemas.openxmlformats.org/officeDocument/2006/relationships/hyperlink" Target="https://www.daloopa.com/document/10223970" TargetMode="External"/><Relationship Id="rId5355" Type="http://schemas.openxmlformats.org/officeDocument/2006/relationships/hyperlink" Target="https://www.daloopa.com/src/57345732" TargetMode="External"/><Relationship Id="rId6406" Type="http://schemas.openxmlformats.org/officeDocument/2006/relationships/hyperlink" Target="https://www.daloopa.com/src/797678" TargetMode="External"/><Relationship Id="rId9976" Type="http://schemas.openxmlformats.org/officeDocument/2006/relationships/hyperlink" Target="https://marketplace.daloopa.com/text-fundamental?id=785975&amp;value=0.661&amp;id=785986&amp;value=0.0&amp;id=786043&amp;value=0.4989999999999999&amp;id=786047&amp;value=0.0&amp;id=44615297&amp;value=1.16&amp;id=63963932&amp;value=0.0&amp;id=786105&amp;value=0.021&amp;id=44615298&amp;value=0.021&amp;id=786124&amp;value=0.677&amp;id=786141&amp;value=0.0&amp;id=786157&amp;value=0.0&amp;id=44615299&amp;value=0.677&amp;id=786074&amp;value=10.348&amp;id=786062&amp;value=0.0&amp;id=786041&amp;value=0.0&amp;id=786026&amp;value=0.0&amp;id=44615300&amp;value=10.348&amp;id=786010&amp;value=2.784&amp;id=786007&amp;value=0.0&amp;id=44615301&amp;value=2.784&amp;" TargetMode="External"/><Relationship Id="rId5008" Type="http://schemas.openxmlformats.org/officeDocument/2006/relationships/hyperlink" Target="https://www.daloopa.com/document/11403249" TargetMode="External"/><Relationship Id="rId8578" Type="http://schemas.openxmlformats.org/officeDocument/2006/relationships/hyperlink" Target="https://marketplace.daloopa.com/text-fundamental?id=44808561&amp;value=-4.647&amp;id=44808895&amp;value=-4.5440000000000005&amp;id=44809186&amp;value=-5.023&amp;id=44812780&amp;value=42.399&amp;id=46190527&amp;value=28.185&amp;id=44809228&amp;value=-0.719&amp;id=44809404&amp;value=5.094&amp;id=44809598&amp;value=-3.5460000000000003&amp;id=44812878&amp;value=1.06&amp;id=46190528&amp;value=1.889&amp;id=44810031&amp;value=-1.241&amp;id=44810066&amp;value=0.5390000000000001&amp;id=44810296&amp;value=0.962&amp;id=44812944&amp;value=0.956&amp;id=46190529&amp;value=1.216&amp;id=44810489&amp;value=-1.42&amp;id=44810604&amp;value=0.5449999999999999&amp;id=44810716&amp;value=0.751&amp;id=44813017&amp;value=2.146&amp;id=46190530&amp;value=2.022&amp;id=44810835&amp;value=0.115&amp;id=44811039&amp;value=1.366&amp;id=44811142&amp;value=1.1249999999999998&amp;id=44813197&amp;value=2.019&amp;id=46190531&amp;value=4.625&amp;id=44811342&amp;value=1.457&amp;id=44811511&amp;value=2.1660000000000004&amp;id=44811646&amp;value=1.221&amp;id=44813377&amp;value=2.3489999999999993&amp;id=46190532&amp;value=7.193&amp;id=44811818&amp;value=1.344&amp;id=44811872&amp;value=0.6259999999999999&amp;id=44812082&amp;value=0.7859999999999998&amp;id=44813444&amp;value=11.079&amp;id=46190533&amp;value=13.835&amp;id=44812389&amp;value=2&amp;id=44812441&amp;value=14&amp;id=44812528&amp;value=21&amp;id=44813508&amp;value=3&amp;id=46190534&amp;value=40&amp;id=44812588&amp;value=2&amp;id=44812622&amp;value=3&amp;id=44812720&amp;value=-2&amp;id=44813643&amp;value=4&amp;id=46190535&amp;value=7&amp;id=51587568&amp;value=2&amp;id=57346351&amp;value=0&amp;id=62020269&amp;value=6&amp;" TargetMode="External"/><Relationship Id="rId9629" Type="http://schemas.openxmlformats.org/officeDocument/2006/relationships/hyperlink" Target="https://www.daloopa.com/src/44812616" TargetMode="External"/><Relationship Id="rId12957" Type="http://schemas.openxmlformats.org/officeDocument/2006/relationships/hyperlink" Target="https://www.daloopa.com/src/44106017" TargetMode="External"/><Relationship Id="rId1965" Type="http://schemas.openxmlformats.org/officeDocument/2006/relationships/hyperlink" Target="https://www.daloopa.com/src/44115085" TargetMode="External"/><Relationship Id="rId11559" Type="http://schemas.openxmlformats.org/officeDocument/2006/relationships/hyperlink" Target="https://www.daloopa.com/document/8465102" TargetMode="External"/><Relationship Id="rId14032" Type="http://schemas.openxmlformats.org/officeDocument/2006/relationships/hyperlink" Target="https://www.daloopa.com/src/44064516" TargetMode="External"/><Relationship Id="rId15430" Type="http://schemas.openxmlformats.org/officeDocument/2006/relationships/hyperlink" Target="https://www.daloopa.com/src/56735836" TargetMode="External"/><Relationship Id="rId1618" Type="http://schemas.openxmlformats.org/officeDocument/2006/relationships/hyperlink" Target="https://www.daloopa.com/src/44615392" TargetMode="External"/><Relationship Id="rId3040" Type="http://schemas.openxmlformats.org/officeDocument/2006/relationships/hyperlink" Target="https://www.daloopa.com/src/47276428" TargetMode="External"/><Relationship Id="rId18653" Type="http://schemas.openxmlformats.org/officeDocument/2006/relationships/hyperlink" Target="https://www.daloopa.com/src/76434933" TargetMode="External"/><Relationship Id="rId19704" Type="http://schemas.openxmlformats.org/officeDocument/2006/relationships/hyperlink" Target="https://www.daloopa.com/src/91528089" TargetMode="External"/><Relationship Id="rId7661" Type="http://schemas.openxmlformats.org/officeDocument/2006/relationships/hyperlink" Target="https://www.daloopa.com/src/758627" TargetMode="External"/><Relationship Id="rId8712" Type="http://schemas.openxmlformats.org/officeDocument/2006/relationships/hyperlink" Target="https://www.daloopa.com/src/44812591" TargetMode="External"/><Relationship Id="rId10642" Type="http://schemas.openxmlformats.org/officeDocument/2006/relationships/hyperlink" Target="https://www.daloopa.com/src/760526" TargetMode="External"/><Relationship Id="rId17255" Type="http://schemas.openxmlformats.org/officeDocument/2006/relationships/hyperlink" Target="https://www.daloopa.com/src/66404671" TargetMode="External"/><Relationship Id="rId18306" Type="http://schemas.openxmlformats.org/officeDocument/2006/relationships/hyperlink" Target="https://www.daloopa.com/src/110482582" TargetMode="External"/><Relationship Id="rId6263" Type="http://schemas.openxmlformats.org/officeDocument/2006/relationships/hyperlink" Target="https://www.daloopa.com/src/12605267" TargetMode="External"/><Relationship Id="rId7314" Type="http://schemas.openxmlformats.org/officeDocument/2006/relationships/hyperlink" Target="https://www.daloopa.com/src/50786845" TargetMode="External"/><Relationship Id="rId13865" Type="http://schemas.openxmlformats.org/officeDocument/2006/relationships/hyperlink" Target="https://www.daloopa.com/document/23181367" TargetMode="External"/><Relationship Id="rId2873" Type="http://schemas.openxmlformats.org/officeDocument/2006/relationships/hyperlink" Target="https://www.daloopa.com/src/44615535" TargetMode="External"/><Relationship Id="rId3924" Type="http://schemas.openxmlformats.org/officeDocument/2006/relationships/hyperlink" Target="https://www.daloopa.com/src/805810" TargetMode="External"/><Relationship Id="rId9486" Type="http://schemas.openxmlformats.org/officeDocument/2006/relationships/hyperlink" Target="https://www.daloopa.com/src/46190697" TargetMode="External"/><Relationship Id="rId12467" Type="http://schemas.openxmlformats.org/officeDocument/2006/relationships/hyperlink" Target="https://www.daloopa.com/src/28828628" TargetMode="External"/><Relationship Id="rId13518" Type="http://schemas.openxmlformats.org/officeDocument/2006/relationships/hyperlink" Target="https://www.daloopa.com/src/44057811" TargetMode="External"/><Relationship Id="rId14916" Type="http://schemas.openxmlformats.org/officeDocument/2006/relationships/hyperlink" Target="https://www.daloopa.com/src/44619014" TargetMode="External"/><Relationship Id="rId20734" Type="http://schemas.openxmlformats.org/officeDocument/2006/relationships/hyperlink" Target="https://www.daloopa.com/src/110481562" TargetMode="External"/><Relationship Id="rId845" Type="http://schemas.openxmlformats.org/officeDocument/2006/relationships/hyperlink" Target="https://www.daloopa.com/document/479731" TargetMode="External"/><Relationship Id="rId1475" Type="http://schemas.openxmlformats.org/officeDocument/2006/relationships/hyperlink" Target="https://www.daloopa.com/src/18248332" TargetMode="External"/><Relationship Id="rId2526" Type="http://schemas.openxmlformats.org/officeDocument/2006/relationships/hyperlink" Target="https://www.daloopa.com/src/775294" TargetMode="External"/><Relationship Id="rId8088" Type="http://schemas.openxmlformats.org/officeDocument/2006/relationships/hyperlink" Target="https://www.daloopa.com/src/761049" TargetMode="External"/><Relationship Id="rId9139" Type="http://schemas.openxmlformats.org/officeDocument/2006/relationships/hyperlink" Target="https://www.daloopa.com/src/46190630" TargetMode="External"/><Relationship Id="rId11069" Type="http://schemas.openxmlformats.org/officeDocument/2006/relationships/hyperlink" Target="https://www.daloopa.com/src/19045382" TargetMode="External"/><Relationship Id="rId1128" Type="http://schemas.openxmlformats.org/officeDocument/2006/relationships/hyperlink" Target="https://www.daloopa.com/src/782260" TargetMode="External"/><Relationship Id="rId4698" Type="http://schemas.openxmlformats.org/officeDocument/2006/relationships/hyperlink" Target="https://www.daloopa.com/src/9091826" TargetMode="External"/><Relationship Id="rId5749" Type="http://schemas.openxmlformats.org/officeDocument/2006/relationships/hyperlink" Target="https://www.daloopa.com/src/777543" TargetMode="External"/><Relationship Id="rId18163" Type="http://schemas.openxmlformats.org/officeDocument/2006/relationships/hyperlink" Target="https://www.daloopa.com/src/110481040" TargetMode="External"/><Relationship Id="rId19561" Type="http://schemas.openxmlformats.org/officeDocument/2006/relationships/hyperlink" Target="https://www.daloopa.com/src/84567039" TargetMode="External"/><Relationship Id="rId7171" Type="http://schemas.openxmlformats.org/officeDocument/2006/relationships/hyperlink" Target="https://www.daloopa.com/src/798151" TargetMode="External"/><Relationship Id="rId8222" Type="http://schemas.openxmlformats.org/officeDocument/2006/relationships/hyperlink" Target="https://www.daloopa.com/src/770470" TargetMode="External"/><Relationship Id="rId9620" Type="http://schemas.openxmlformats.org/officeDocument/2006/relationships/hyperlink" Target="https://www.daloopa.com/src/44811769" TargetMode="External"/><Relationship Id="rId11550" Type="http://schemas.openxmlformats.org/officeDocument/2006/relationships/hyperlink" Target="https://www.daloopa.com/src/2734205" TargetMode="External"/><Relationship Id="rId12601" Type="http://schemas.openxmlformats.org/officeDocument/2006/relationships/hyperlink" Target="https://www.daloopa.com/src/8732280" TargetMode="External"/><Relationship Id="rId19214" Type="http://schemas.openxmlformats.org/officeDocument/2006/relationships/hyperlink" Target="https://www.daloopa.com/src/80588016" TargetMode="External"/><Relationship Id="rId10152" Type="http://schemas.openxmlformats.org/officeDocument/2006/relationships/hyperlink" Target="https://www.daloopa.com/src/757313" TargetMode="External"/><Relationship Id="rId11203" Type="http://schemas.openxmlformats.org/officeDocument/2006/relationships/hyperlink" Target="https://marketplace.daloopa.com/text-fundamental?id=50787785&amp;value=0&amp;id=56765808&amp;value=0.01&amp;id=61315318&amp;value=0.02&amp;" TargetMode="External"/><Relationship Id="rId14773" Type="http://schemas.openxmlformats.org/officeDocument/2006/relationships/hyperlink" Target="https://www.daloopa.com/src/44095515" TargetMode="External"/><Relationship Id="rId15824" Type="http://schemas.openxmlformats.org/officeDocument/2006/relationships/hyperlink" Target="https://www.daloopa.com/src/56722034" TargetMode="External"/><Relationship Id="rId3781" Type="http://schemas.openxmlformats.org/officeDocument/2006/relationships/hyperlink" Target="https://www.daloopa.com/src/28076111" TargetMode="External"/><Relationship Id="rId4832" Type="http://schemas.openxmlformats.org/officeDocument/2006/relationships/hyperlink" Target="https://www.daloopa.com/src/799692" TargetMode="External"/><Relationship Id="rId13375" Type="http://schemas.openxmlformats.org/officeDocument/2006/relationships/hyperlink" Target="https://www.daloopa.com/src/44121015" TargetMode="External"/><Relationship Id="rId14426" Type="http://schemas.openxmlformats.org/officeDocument/2006/relationships/hyperlink" Target="https://www.daloopa.com/src/44091332" TargetMode="External"/><Relationship Id="rId17996" Type="http://schemas.openxmlformats.org/officeDocument/2006/relationships/hyperlink" Target="https://www.daloopa.com/src/84567319" TargetMode="External"/><Relationship Id="rId20591" Type="http://schemas.openxmlformats.org/officeDocument/2006/relationships/hyperlink" Target="https://www.daloopa.com/src/105191117" TargetMode="External"/><Relationship Id="rId2383" Type="http://schemas.openxmlformats.org/officeDocument/2006/relationships/hyperlink" Target="https://www.daloopa.com/src/51587204" TargetMode="External"/><Relationship Id="rId3434" Type="http://schemas.openxmlformats.org/officeDocument/2006/relationships/hyperlink" Target="https://www.daloopa.com/src/979859" TargetMode="External"/><Relationship Id="rId13028" Type="http://schemas.openxmlformats.org/officeDocument/2006/relationships/hyperlink" Target="https://www.daloopa.com/document/23031" TargetMode="External"/><Relationship Id="rId16598" Type="http://schemas.openxmlformats.org/officeDocument/2006/relationships/hyperlink" Target="https://www.daloopa.com/src/56736468" TargetMode="External"/><Relationship Id="rId17649" Type="http://schemas.openxmlformats.org/officeDocument/2006/relationships/hyperlink" Target="https://www.daloopa.com/src/77415380" TargetMode="External"/><Relationship Id="rId20244" Type="http://schemas.openxmlformats.org/officeDocument/2006/relationships/hyperlink" Target="https://www.daloopa.com/src/99100971" TargetMode="External"/><Relationship Id="rId355" Type="http://schemas.openxmlformats.org/officeDocument/2006/relationships/hyperlink" Target="https://www.daloopa.com/src/50787758" TargetMode="External"/><Relationship Id="rId2036" Type="http://schemas.openxmlformats.org/officeDocument/2006/relationships/hyperlink" Target="https://www.daloopa.com/src/44115082" TargetMode="External"/><Relationship Id="rId6657" Type="http://schemas.openxmlformats.org/officeDocument/2006/relationships/hyperlink" Target="https://www.daloopa.com/src/757736" TargetMode="External"/><Relationship Id="rId7708" Type="http://schemas.openxmlformats.org/officeDocument/2006/relationships/hyperlink" Target="https://www.daloopa.com/src/760710" TargetMode="External"/><Relationship Id="rId19071" Type="http://schemas.openxmlformats.org/officeDocument/2006/relationships/hyperlink" Target="https://www.daloopa.com/src/80587699" TargetMode="External"/><Relationship Id="rId5259" Type="http://schemas.openxmlformats.org/officeDocument/2006/relationships/hyperlink" Target="https://www.daloopa.com/src/8648970" TargetMode="External"/><Relationship Id="rId9130" Type="http://schemas.openxmlformats.org/officeDocument/2006/relationships/hyperlink" Target="https://www.daloopa.com/src/44812641" TargetMode="External"/><Relationship Id="rId11060" Type="http://schemas.openxmlformats.org/officeDocument/2006/relationships/hyperlink" Target="https://www.daloopa.com/src/777870" TargetMode="External"/><Relationship Id="rId12111" Type="http://schemas.openxmlformats.org/officeDocument/2006/relationships/hyperlink" Target="https://www.daloopa.com/src/8731855" TargetMode="External"/><Relationship Id="rId15681" Type="http://schemas.openxmlformats.org/officeDocument/2006/relationships/hyperlink" Target="https://www.daloopa.com/src/56735810" TargetMode="External"/><Relationship Id="rId16732" Type="http://schemas.openxmlformats.org/officeDocument/2006/relationships/hyperlink" Target="https://www.daloopa.com/src/56736395" TargetMode="External"/><Relationship Id="rId1869" Type="http://schemas.openxmlformats.org/officeDocument/2006/relationships/hyperlink" Target="https://www.daloopa.com/src/44125598" TargetMode="External"/><Relationship Id="rId3291" Type="http://schemas.openxmlformats.org/officeDocument/2006/relationships/hyperlink" Target="https://www.daloopa.com/src/44615573" TargetMode="External"/><Relationship Id="rId5740" Type="http://schemas.openxmlformats.org/officeDocument/2006/relationships/hyperlink" Target="https://www.daloopa.com/document/12555016" TargetMode="External"/><Relationship Id="rId14283" Type="http://schemas.openxmlformats.org/officeDocument/2006/relationships/hyperlink" Target="https://www.daloopa.com/src/44091329" TargetMode="External"/><Relationship Id="rId15334" Type="http://schemas.openxmlformats.org/officeDocument/2006/relationships/hyperlink" Target="https://www.daloopa.com/src/56734953" TargetMode="External"/><Relationship Id="rId19955" Type="http://schemas.openxmlformats.org/officeDocument/2006/relationships/hyperlink" Target="https://www.daloopa.com/src/99100916" TargetMode="External"/><Relationship Id="rId4342" Type="http://schemas.openxmlformats.org/officeDocument/2006/relationships/hyperlink" Target="https://www.daloopa.com/src/805893" TargetMode="External"/><Relationship Id="rId8963" Type="http://schemas.openxmlformats.org/officeDocument/2006/relationships/hyperlink" Target="https://www.daloopa.com/src/44810847" TargetMode="External"/><Relationship Id="rId10893" Type="http://schemas.openxmlformats.org/officeDocument/2006/relationships/hyperlink" Target="https://www.daloopa.com/src/774593" TargetMode="External"/><Relationship Id="rId11944" Type="http://schemas.openxmlformats.org/officeDocument/2006/relationships/hyperlink" Target="https://www.daloopa.com/src/8731186" TargetMode="External"/><Relationship Id="rId18557" Type="http://schemas.openxmlformats.org/officeDocument/2006/relationships/hyperlink" Target="https://www.daloopa.com/src/75779722" TargetMode="External"/><Relationship Id="rId19608" Type="http://schemas.openxmlformats.org/officeDocument/2006/relationships/hyperlink" Target="https://www.daloopa.com/src/86312193" TargetMode="External"/><Relationship Id="rId7565" Type="http://schemas.openxmlformats.org/officeDocument/2006/relationships/hyperlink" Target="https://www.daloopa.com/src/757932" TargetMode="External"/><Relationship Id="rId8616" Type="http://schemas.openxmlformats.org/officeDocument/2006/relationships/hyperlink" Target="https://www.daloopa.com/src/51587568" TargetMode="External"/><Relationship Id="rId10546" Type="http://schemas.openxmlformats.org/officeDocument/2006/relationships/hyperlink" Target="https://www.daloopa.com/src/758329" TargetMode="External"/><Relationship Id="rId17159" Type="http://schemas.openxmlformats.org/officeDocument/2006/relationships/hyperlink" Target="https://www.daloopa.com/src/65368726" TargetMode="External"/><Relationship Id="rId6167" Type="http://schemas.openxmlformats.org/officeDocument/2006/relationships/hyperlink" Target="https://www.daloopa.com/src/9091365" TargetMode="External"/><Relationship Id="rId7218" Type="http://schemas.openxmlformats.org/officeDocument/2006/relationships/hyperlink" Target="https://www.daloopa.com/src/12605664" TargetMode="External"/><Relationship Id="rId2777" Type="http://schemas.openxmlformats.org/officeDocument/2006/relationships/hyperlink" Target="https://www.daloopa.com/src/771617" TargetMode="External"/><Relationship Id="rId13769" Type="http://schemas.openxmlformats.org/officeDocument/2006/relationships/hyperlink" Target="https://www.daloopa.com/src/44618673" TargetMode="External"/><Relationship Id="rId15191" Type="http://schemas.openxmlformats.org/officeDocument/2006/relationships/hyperlink" Target="https://www.daloopa.com/src/56720360" TargetMode="External"/><Relationship Id="rId16242" Type="http://schemas.openxmlformats.org/officeDocument/2006/relationships/hyperlink" Target="https://www.daloopa.com/document/23143762" TargetMode="External"/><Relationship Id="rId17640" Type="http://schemas.openxmlformats.org/officeDocument/2006/relationships/hyperlink" Target="https://www.daloopa.com/src/66399194" TargetMode="External"/><Relationship Id="rId20985" Type="http://schemas.openxmlformats.org/officeDocument/2006/relationships/hyperlink" Target="https://www.daloopa.com/src/110482412" TargetMode="External"/><Relationship Id="rId749" Type="http://schemas.openxmlformats.org/officeDocument/2006/relationships/hyperlink" Target="https://www.daloopa.com/src/780045" TargetMode="External"/><Relationship Id="rId1379" Type="http://schemas.openxmlformats.org/officeDocument/2006/relationships/hyperlink" Target="https://www.daloopa.com/src/56765753" TargetMode="External"/><Relationship Id="rId3828" Type="http://schemas.openxmlformats.org/officeDocument/2006/relationships/hyperlink" Target="https://www.daloopa.com/src/9091856" TargetMode="External"/><Relationship Id="rId5250" Type="http://schemas.openxmlformats.org/officeDocument/2006/relationships/hyperlink" Target="https://www.daloopa.com/src/8649060" TargetMode="External"/><Relationship Id="rId6301" Type="http://schemas.openxmlformats.org/officeDocument/2006/relationships/hyperlink" Target="https://www.daloopa.com/src/3606351" TargetMode="External"/><Relationship Id="rId20638" Type="http://schemas.openxmlformats.org/officeDocument/2006/relationships/hyperlink" Target="https://www.daloopa.com/src/105788100" TargetMode="External"/><Relationship Id="rId9871" Type="http://schemas.openxmlformats.org/officeDocument/2006/relationships/hyperlink" Target="https://www.daloopa.com/src/44812673" TargetMode="External"/><Relationship Id="rId12852" Type="http://schemas.openxmlformats.org/officeDocument/2006/relationships/hyperlink" Target="https://www.daloopa.com/src/18181604" TargetMode="External"/><Relationship Id="rId13903" Type="http://schemas.openxmlformats.org/officeDocument/2006/relationships/hyperlink" Target="https://www.daloopa.com/src/57345835" TargetMode="External"/><Relationship Id="rId19465" Type="http://schemas.openxmlformats.org/officeDocument/2006/relationships/hyperlink" Target="https://www.daloopa.com/src/84566324" TargetMode="External"/><Relationship Id="rId85" Type="http://schemas.openxmlformats.org/officeDocument/2006/relationships/hyperlink" Target="https://www.daloopa.com/document/10224063" TargetMode="External"/><Relationship Id="rId1860" Type="http://schemas.openxmlformats.org/officeDocument/2006/relationships/hyperlink" Target="https://www.daloopa.com/src/44125968" TargetMode="External"/><Relationship Id="rId2911" Type="http://schemas.openxmlformats.org/officeDocument/2006/relationships/hyperlink" Target="https://www.daloopa.com/src/44615540" TargetMode="External"/><Relationship Id="rId7075" Type="http://schemas.openxmlformats.org/officeDocument/2006/relationships/hyperlink" Target="https://www.daloopa.com/src/798245" TargetMode="External"/><Relationship Id="rId8473" Type="http://schemas.openxmlformats.org/officeDocument/2006/relationships/hyperlink" Target="https://www.daloopa.com/src/46190507" TargetMode="External"/><Relationship Id="rId9524" Type="http://schemas.openxmlformats.org/officeDocument/2006/relationships/hyperlink" Target="https://www.daloopa.com/src/62020286" TargetMode="External"/><Relationship Id="rId11454" Type="http://schemas.openxmlformats.org/officeDocument/2006/relationships/hyperlink" Target="https://www.daloopa.com/document/8465102" TargetMode="External"/><Relationship Id="rId12505" Type="http://schemas.openxmlformats.org/officeDocument/2006/relationships/hyperlink" Target="https://www.daloopa.com/src/62020191" TargetMode="External"/><Relationship Id="rId18067" Type="http://schemas.openxmlformats.org/officeDocument/2006/relationships/hyperlink" Target="https://www.daloopa.com/src/110481566" TargetMode="External"/><Relationship Id="rId19118" Type="http://schemas.openxmlformats.org/officeDocument/2006/relationships/hyperlink" Target="https://www.daloopa.com/src/80587802" TargetMode="External"/><Relationship Id="rId1513" Type="http://schemas.openxmlformats.org/officeDocument/2006/relationships/hyperlink" Target="https://www.daloopa.com/src/805457" TargetMode="External"/><Relationship Id="rId8126" Type="http://schemas.openxmlformats.org/officeDocument/2006/relationships/hyperlink" Target="https://www.daloopa.com/src/44615949" TargetMode="External"/><Relationship Id="rId10056" Type="http://schemas.openxmlformats.org/officeDocument/2006/relationships/hyperlink" Target="https://www.daloopa.com/src/41990561" TargetMode="External"/><Relationship Id="rId11107" Type="http://schemas.openxmlformats.org/officeDocument/2006/relationships/hyperlink" Target="https://www.daloopa.com/src/777849" TargetMode="External"/><Relationship Id="rId14677" Type="http://schemas.openxmlformats.org/officeDocument/2006/relationships/hyperlink" Target="https://www.daloopa.com/src/44092487" TargetMode="External"/><Relationship Id="rId15728" Type="http://schemas.openxmlformats.org/officeDocument/2006/relationships/hyperlink" Target="https://www.daloopa.com/src/56735886" TargetMode="External"/><Relationship Id="rId3685" Type="http://schemas.openxmlformats.org/officeDocument/2006/relationships/hyperlink" Target="https://www.daloopa.com/src/2750753" TargetMode="External"/><Relationship Id="rId4736" Type="http://schemas.openxmlformats.org/officeDocument/2006/relationships/hyperlink" Target="https://www.daloopa.com/src/799608" TargetMode="External"/><Relationship Id="rId13279" Type="http://schemas.openxmlformats.org/officeDocument/2006/relationships/hyperlink" Target="https://www.daloopa.com/document/21946882" TargetMode="External"/><Relationship Id="rId17150" Type="http://schemas.openxmlformats.org/officeDocument/2006/relationships/hyperlink" Target="https://www.daloopa.com/src/65368689" TargetMode="External"/><Relationship Id="rId18201" Type="http://schemas.openxmlformats.org/officeDocument/2006/relationships/hyperlink" Target="https://www.daloopa.com/src/112173062" TargetMode="External"/><Relationship Id="rId20495" Type="http://schemas.openxmlformats.org/officeDocument/2006/relationships/hyperlink" Target="https://www.daloopa.com/src/105788239" TargetMode="External"/><Relationship Id="rId2287" Type="http://schemas.openxmlformats.org/officeDocument/2006/relationships/hyperlink" Target="https://www.daloopa.com/src/778784" TargetMode="External"/><Relationship Id="rId3338" Type="http://schemas.openxmlformats.org/officeDocument/2006/relationships/hyperlink" Target="https://www.daloopa.com/src/805304" TargetMode="External"/><Relationship Id="rId7959" Type="http://schemas.openxmlformats.org/officeDocument/2006/relationships/hyperlink" Target="https://www.daloopa.com/src/758133" TargetMode="External"/><Relationship Id="rId20148" Type="http://schemas.openxmlformats.org/officeDocument/2006/relationships/hyperlink" Target="https://www.daloopa.com/src/99978630" TargetMode="External"/><Relationship Id="rId259" Type="http://schemas.openxmlformats.org/officeDocument/2006/relationships/hyperlink" Target="https://www.daloopa.com/src/12608809" TargetMode="External"/><Relationship Id="rId9381" Type="http://schemas.openxmlformats.org/officeDocument/2006/relationships/hyperlink" Target="https://www.daloopa.com/src/46190674" TargetMode="External"/><Relationship Id="rId13760" Type="http://schemas.openxmlformats.org/officeDocument/2006/relationships/hyperlink" Target="https://marketplace.daloopa.com/text-fundamental?id=44064509&amp;value=122&amp;id=44064442&amp;value=107&amp;id=44064433&amp;value=115&amp;id=44067861&amp;value=127&amp;id=44064392&amp;value=128&amp;id=44064340&amp;value=118&amp;id=44064212&amp;value=109&amp;id=44618673&amp;value=128&amp;id=51587413&amp;value=105&amp;" TargetMode="External"/><Relationship Id="rId14811" Type="http://schemas.openxmlformats.org/officeDocument/2006/relationships/hyperlink" Target="https://www.daloopa.com/src/44093235" TargetMode="External"/><Relationship Id="rId1370" Type="http://schemas.openxmlformats.org/officeDocument/2006/relationships/hyperlink" Target="https://www.daloopa.com/src/4300272" TargetMode="External"/><Relationship Id="rId9034" Type="http://schemas.openxmlformats.org/officeDocument/2006/relationships/hyperlink" Target="https://www.daloopa.com/src/57346349" TargetMode="External"/><Relationship Id="rId12362" Type="http://schemas.openxmlformats.org/officeDocument/2006/relationships/hyperlink" Target="https://www.daloopa.com/src/10681275" TargetMode="External"/><Relationship Id="rId13413" Type="http://schemas.openxmlformats.org/officeDocument/2006/relationships/hyperlink" Target="https://www.daloopa.com/src/44121975" TargetMode="External"/><Relationship Id="rId16983" Type="http://schemas.openxmlformats.org/officeDocument/2006/relationships/hyperlink" Target="https://www.daloopa.com/src/65368702" TargetMode="External"/><Relationship Id="rId740" Type="http://schemas.openxmlformats.org/officeDocument/2006/relationships/hyperlink" Target="https://marketplace.daloopa.com/text-fundamental?id=3606581&amp;value=0.2&amp;id=6028784&amp;value=0.225&amp;id=9091673&amp;value=1.0&amp;" TargetMode="External"/><Relationship Id="rId1023" Type="http://schemas.openxmlformats.org/officeDocument/2006/relationships/hyperlink" Target="https://www.daloopa.com/src/1501425" TargetMode="External"/><Relationship Id="rId2421" Type="http://schemas.openxmlformats.org/officeDocument/2006/relationships/hyperlink" Target="https://www.daloopa.com/src/19432922" TargetMode="External"/><Relationship Id="rId5991" Type="http://schemas.openxmlformats.org/officeDocument/2006/relationships/hyperlink" Target="https://www.daloopa.com/src/41990374" TargetMode="External"/><Relationship Id="rId12015" Type="http://schemas.openxmlformats.org/officeDocument/2006/relationships/hyperlink" Target="https://www.daloopa.com/src/44616228" TargetMode="External"/><Relationship Id="rId15585" Type="http://schemas.openxmlformats.org/officeDocument/2006/relationships/hyperlink" Target="https://www.daloopa.com/src/56722377" TargetMode="External"/><Relationship Id="rId16636" Type="http://schemas.openxmlformats.org/officeDocument/2006/relationships/hyperlink" Target="https://www.daloopa.com/src/56736585" TargetMode="External"/><Relationship Id="rId4593" Type="http://schemas.openxmlformats.org/officeDocument/2006/relationships/hyperlink" Target="https://www.daloopa.com/src/805827" TargetMode="External"/><Relationship Id="rId5644" Type="http://schemas.openxmlformats.org/officeDocument/2006/relationships/hyperlink" Target="https://www.daloopa.com/src/777044" TargetMode="External"/><Relationship Id="rId14187" Type="http://schemas.openxmlformats.org/officeDocument/2006/relationships/hyperlink" Target="https://www.daloopa.com/src/44072067" TargetMode="External"/><Relationship Id="rId15238" Type="http://schemas.openxmlformats.org/officeDocument/2006/relationships/hyperlink" Target="https://www.daloopa.com/src/56735072" TargetMode="External"/><Relationship Id="rId19859" Type="http://schemas.openxmlformats.org/officeDocument/2006/relationships/hyperlink" Target="https://www.daloopa.com/src/92469338" TargetMode="External"/><Relationship Id="rId3195" Type="http://schemas.openxmlformats.org/officeDocument/2006/relationships/hyperlink" Target="https://www.daloopa.com/src/44615558" TargetMode="External"/><Relationship Id="rId4246" Type="http://schemas.openxmlformats.org/officeDocument/2006/relationships/hyperlink" Target="https://www.daloopa.com/src/805834" TargetMode="External"/><Relationship Id="rId8867" Type="http://schemas.openxmlformats.org/officeDocument/2006/relationships/hyperlink" Target="https://www.daloopa.com/src/44811347" TargetMode="External"/><Relationship Id="rId9918" Type="http://schemas.openxmlformats.org/officeDocument/2006/relationships/hyperlink" Target="https://www.daloopa.com/src/44615282" TargetMode="External"/><Relationship Id="rId10797" Type="http://schemas.openxmlformats.org/officeDocument/2006/relationships/hyperlink" Target="https://www.daloopa.com/src/28076064" TargetMode="External"/><Relationship Id="rId7469" Type="http://schemas.openxmlformats.org/officeDocument/2006/relationships/hyperlink" Target="https://www.daloopa.com/src/757068" TargetMode="External"/><Relationship Id="rId11848" Type="http://schemas.openxmlformats.org/officeDocument/2006/relationships/hyperlink" Target="https://www.daloopa.com/src/10681269" TargetMode="External"/><Relationship Id="rId13270" Type="http://schemas.openxmlformats.org/officeDocument/2006/relationships/hyperlink" Target="https://www.daloopa.com/src/18210799" TargetMode="External"/><Relationship Id="rId14321" Type="http://schemas.openxmlformats.org/officeDocument/2006/relationships/hyperlink" Target="https://www.daloopa.com/src/44091479" TargetMode="External"/><Relationship Id="rId1907" Type="http://schemas.openxmlformats.org/officeDocument/2006/relationships/hyperlink" Target="https://www.daloopa.com/src/44616263" TargetMode="External"/><Relationship Id="rId17891" Type="http://schemas.openxmlformats.org/officeDocument/2006/relationships/hyperlink" Target="https://www.daloopa.com/src/86307325" TargetMode="External"/><Relationship Id="rId18942" Type="http://schemas.openxmlformats.org/officeDocument/2006/relationships/hyperlink" Target="https://www.daloopa.com/src/81128527" TargetMode="External"/><Relationship Id="rId250" Type="http://schemas.openxmlformats.org/officeDocument/2006/relationships/hyperlink" Target="https://www.daloopa.com/src/19045487" TargetMode="External"/><Relationship Id="rId7950" Type="http://schemas.openxmlformats.org/officeDocument/2006/relationships/hyperlink" Target="https://www.daloopa.com/src/769256" TargetMode="External"/><Relationship Id="rId10931" Type="http://schemas.openxmlformats.org/officeDocument/2006/relationships/hyperlink" Target="https://www.daloopa.com/src/778068" TargetMode="External"/><Relationship Id="rId15095" Type="http://schemas.openxmlformats.org/officeDocument/2006/relationships/hyperlink" Target="https://www.daloopa.com/src/56735103" TargetMode="External"/><Relationship Id="rId16493" Type="http://schemas.openxmlformats.org/officeDocument/2006/relationships/hyperlink" Target="https://www.daloopa.com/src/56736696" TargetMode="External"/><Relationship Id="rId17544" Type="http://schemas.openxmlformats.org/officeDocument/2006/relationships/hyperlink" Target="https://www.daloopa.com/src/66397016" TargetMode="External"/><Relationship Id="rId20889" Type="http://schemas.openxmlformats.org/officeDocument/2006/relationships/hyperlink" Target="https://www.daloopa.com/src/112172815" TargetMode="External"/><Relationship Id="rId5154" Type="http://schemas.openxmlformats.org/officeDocument/2006/relationships/hyperlink" Target="https://www.daloopa.com/src/35961617" TargetMode="External"/><Relationship Id="rId6552" Type="http://schemas.openxmlformats.org/officeDocument/2006/relationships/hyperlink" Target="https://www.daloopa.com/document/23143637" TargetMode="External"/><Relationship Id="rId7603" Type="http://schemas.openxmlformats.org/officeDocument/2006/relationships/hyperlink" Target="https://www.daloopa.com/src/769527" TargetMode="External"/><Relationship Id="rId16146" Type="http://schemas.openxmlformats.org/officeDocument/2006/relationships/hyperlink" Target="https://www.daloopa.com/src/56736605" TargetMode="External"/><Relationship Id="rId6205" Type="http://schemas.openxmlformats.org/officeDocument/2006/relationships/hyperlink" Target="https://www.daloopa.com/src/2750525" TargetMode="External"/><Relationship Id="rId9775" Type="http://schemas.openxmlformats.org/officeDocument/2006/relationships/hyperlink" Target="https://www.daloopa.com/src/44812473" TargetMode="External"/><Relationship Id="rId12756" Type="http://schemas.openxmlformats.org/officeDocument/2006/relationships/hyperlink" Target="https://www.daloopa.com/src/8732209" TargetMode="External"/><Relationship Id="rId13807" Type="http://schemas.openxmlformats.org/officeDocument/2006/relationships/hyperlink" Target="https://www.daloopa.com/src/44066137" TargetMode="External"/><Relationship Id="rId19369" Type="http://schemas.openxmlformats.org/officeDocument/2006/relationships/hyperlink" Target="https://www.daloopa.com/src/86312181" TargetMode="External"/><Relationship Id="rId1764" Type="http://schemas.openxmlformats.org/officeDocument/2006/relationships/hyperlink" Target="https://www.daloopa.com/src/44126127" TargetMode="External"/><Relationship Id="rId2815" Type="http://schemas.openxmlformats.org/officeDocument/2006/relationships/hyperlink" Target="https://www.daloopa.com/src/28828348" TargetMode="External"/><Relationship Id="rId8377" Type="http://schemas.openxmlformats.org/officeDocument/2006/relationships/hyperlink" Target="https://www.daloopa.com/src/44813027" TargetMode="External"/><Relationship Id="rId9428" Type="http://schemas.openxmlformats.org/officeDocument/2006/relationships/hyperlink" Target="https://www.daloopa.com/src/62020287" TargetMode="External"/><Relationship Id="rId11358" Type="http://schemas.openxmlformats.org/officeDocument/2006/relationships/hyperlink" Target="https://www.daloopa.com/src/13310293" TargetMode="External"/><Relationship Id="rId12409" Type="http://schemas.openxmlformats.org/officeDocument/2006/relationships/hyperlink" Target="https://www.daloopa.com/src/8732163" TargetMode="External"/><Relationship Id="rId1417" Type="http://schemas.openxmlformats.org/officeDocument/2006/relationships/hyperlink" Target="https://www.daloopa.com/src/46157902" TargetMode="External"/><Relationship Id="rId4987" Type="http://schemas.openxmlformats.org/officeDocument/2006/relationships/hyperlink" Target="https://www.daloopa.com/document/23286" TargetMode="External"/><Relationship Id="rId15979" Type="http://schemas.openxmlformats.org/officeDocument/2006/relationships/hyperlink" Target="https://www.daloopa.com/src/56723376" TargetMode="External"/><Relationship Id="rId18452" Type="http://schemas.openxmlformats.org/officeDocument/2006/relationships/hyperlink" Target="https://www.daloopa.com/src/70536283" TargetMode="External"/><Relationship Id="rId19850" Type="http://schemas.openxmlformats.org/officeDocument/2006/relationships/hyperlink" Target="https://www.daloopa.com/src/92469216" TargetMode="External"/><Relationship Id="rId3589" Type="http://schemas.openxmlformats.org/officeDocument/2006/relationships/hyperlink" Target="https://www.daloopa.com/src/44802209" TargetMode="External"/><Relationship Id="rId7460" Type="http://schemas.openxmlformats.org/officeDocument/2006/relationships/hyperlink" Target="https://www.daloopa.com/src/760200" TargetMode="External"/><Relationship Id="rId8511" Type="http://schemas.openxmlformats.org/officeDocument/2006/relationships/hyperlink" Target="https://www.daloopa.com/src/44811645" TargetMode="External"/><Relationship Id="rId17054" Type="http://schemas.openxmlformats.org/officeDocument/2006/relationships/hyperlink" Target="https://www.daloopa.com/src/65369417" TargetMode="External"/><Relationship Id="rId18105" Type="http://schemas.openxmlformats.org/officeDocument/2006/relationships/hyperlink" Target="https://www.daloopa.com/src/110482537" TargetMode="External"/><Relationship Id="rId19503" Type="http://schemas.openxmlformats.org/officeDocument/2006/relationships/hyperlink" Target="https://www.daloopa.com/src/86301504" TargetMode="External"/><Relationship Id="rId20399" Type="http://schemas.openxmlformats.org/officeDocument/2006/relationships/hyperlink" Target="https://www.daloopa.com/src/105190959" TargetMode="External"/><Relationship Id="rId6062" Type="http://schemas.openxmlformats.org/officeDocument/2006/relationships/hyperlink" Target="https://www.daloopa.com/src/756179" TargetMode="External"/><Relationship Id="rId7113" Type="http://schemas.openxmlformats.org/officeDocument/2006/relationships/hyperlink" Target="https://www.daloopa.com/src/798354" TargetMode="External"/><Relationship Id="rId10441" Type="http://schemas.openxmlformats.org/officeDocument/2006/relationships/hyperlink" Target="https://www.daloopa.com/src/756298" TargetMode="External"/><Relationship Id="rId9285" Type="http://schemas.openxmlformats.org/officeDocument/2006/relationships/hyperlink" Target="https://www.daloopa.com/src/57346350" TargetMode="External"/><Relationship Id="rId13664" Type="http://schemas.openxmlformats.org/officeDocument/2006/relationships/hyperlink" Target="https://www.daloopa.com/src/44058856" TargetMode="External"/><Relationship Id="rId14715" Type="http://schemas.openxmlformats.org/officeDocument/2006/relationships/hyperlink" Target="https://www.daloopa.com/src/44096227" TargetMode="External"/><Relationship Id="rId20880" Type="http://schemas.openxmlformats.org/officeDocument/2006/relationships/hyperlink" Target="https://www.daloopa.com/src/112173372" TargetMode="External"/><Relationship Id="rId991" Type="http://schemas.openxmlformats.org/officeDocument/2006/relationships/hyperlink" Target="https://www.daloopa.com/src/44616386" TargetMode="External"/><Relationship Id="rId2672" Type="http://schemas.openxmlformats.org/officeDocument/2006/relationships/hyperlink" Target="https://marketplace.daloopa.com/text-fundamental?id=775197&amp;value=355.315&amp;id=771734&amp;value=365.256&amp;id=771613&amp;value=386.252&amp;id=44615479&amp;value=414.50800000000004&amp;id=778825&amp;value=1521.331&amp;id=771364&amp;value=419.568&amp;id=771060&amp;value=451.867&amp;id=1501250&amp;value=483.562&amp;id=44615483&amp;value=488.28600000000006&amp;id=2733919&amp;value=1843.283&amp;id=4298195&amp;value=497&amp;id=7449786&amp;value=500&amp;id=10681128&amp;value=504&amp;" TargetMode="External"/><Relationship Id="rId3723" Type="http://schemas.openxmlformats.org/officeDocument/2006/relationships/hyperlink" Target="https://www.daloopa.com/src/805578" TargetMode="External"/><Relationship Id="rId12266" Type="http://schemas.openxmlformats.org/officeDocument/2006/relationships/hyperlink" Target="https://www.daloopa.com/src/8731792" TargetMode="External"/><Relationship Id="rId13317" Type="http://schemas.openxmlformats.org/officeDocument/2006/relationships/hyperlink" Target="https://marketplace.daloopa.com/text-fundamental?id=44122235&amp;value=-6.304&amp;id=44122057&amp;value=-4.411&amp;id=44121979&amp;value=-8.316&amp;id=44121848&amp;value=10.636&amp;id=44121014&amp;value=25.131&amp;id=44120624&amp;value=25.214&amp;id=44120311&amp;value=23.51&amp;id=44120259&amp;value=10&amp;id=44619405&amp;value=66&amp;" TargetMode="External"/><Relationship Id="rId16887" Type="http://schemas.openxmlformats.org/officeDocument/2006/relationships/hyperlink" Target="https://www.daloopa.com/src/65368979" TargetMode="External"/><Relationship Id="rId17938" Type="http://schemas.openxmlformats.org/officeDocument/2006/relationships/hyperlink" Target="https://www.daloopa.com/src/84567098" TargetMode="External"/><Relationship Id="rId20533" Type="http://schemas.openxmlformats.org/officeDocument/2006/relationships/hyperlink" Target="https://www.daloopa.com/src/105788095" TargetMode="External"/><Relationship Id="rId644" Type="http://schemas.openxmlformats.org/officeDocument/2006/relationships/hyperlink" Target="https://www.daloopa.com/src/56765621" TargetMode="External"/><Relationship Id="rId1274" Type="http://schemas.openxmlformats.org/officeDocument/2006/relationships/hyperlink" Target="https://www.daloopa.com/src/35361575" TargetMode="External"/><Relationship Id="rId2325" Type="http://schemas.openxmlformats.org/officeDocument/2006/relationships/hyperlink" Target="https://www.daloopa.com/src/4298190" TargetMode="External"/><Relationship Id="rId5895" Type="http://schemas.openxmlformats.org/officeDocument/2006/relationships/hyperlink" Target="https://www.daloopa.com/src/779323" TargetMode="External"/><Relationship Id="rId6946" Type="http://schemas.openxmlformats.org/officeDocument/2006/relationships/hyperlink" Target="https://www.daloopa.com/src/41990987" TargetMode="External"/><Relationship Id="rId15489" Type="http://schemas.openxmlformats.org/officeDocument/2006/relationships/hyperlink" Target="https://www.daloopa.com/src/56722096" TargetMode="External"/><Relationship Id="rId19360" Type="http://schemas.openxmlformats.org/officeDocument/2006/relationships/hyperlink" Target="https://www.daloopa.com/src/84565948" TargetMode="External"/><Relationship Id="rId4497" Type="http://schemas.openxmlformats.org/officeDocument/2006/relationships/hyperlink" Target="https://www.daloopa.com/src/6028881" TargetMode="External"/><Relationship Id="rId5548" Type="http://schemas.openxmlformats.org/officeDocument/2006/relationships/hyperlink" Target="https://www.daloopa.com/src/777112" TargetMode="External"/><Relationship Id="rId12400" Type="http://schemas.openxmlformats.org/officeDocument/2006/relationships/hyperlink" Target="https://www.daloopa.com/src/28828627" TargetMode="External"/><Relationship Id="rId19013" Type="http://schemas.openxmlformats.org/officeDocument/2006/relationships/hyperlink" Target="https://www.daloopa.com/src/81127517" TargetMode="External"/><Relationship Id="rId3099" Type="http://schemas.openxmlformats.org/officeDocument/2006/relationships/hyperlink" Target="https://www.daloopa.com/src/46342446" TargetMode="External"/><Relationship Id="rId8021" Type="http://schemas.openxmlformats.org/officeDocument/2006/relationships/hyperlink" Target="https://www.daloopa.com/src/35361430" TargetMode="External"/><Relationship Id="rId11002" Type="http://schemas.openxmlformats.org/officeDocument/2006/relationships/hyperlink" Target="https://www.daloopa.com/src/777984" TargetMode="External"/><Relationship Id="rId15970" Type="http://schemas.openxmlformats.org/officeDocument/2006/relationships/hyperlink" Target="https://www.daloopa.com/src/56736675" TargetMode="External"/><Relationship Id="rId3580" Type="http://schemas.openxmlformats.org/officeDocument/2006/relationships/hyperlink" Target="https://www.daloopa.com/src/35361536" TargetMode="External"/><Relationship Id="rId13174" Type="http://schemas.openxmlformats.org/officeDocument/2006/relationships/hyperlink" Target="https://www.daloopa.com/src/18209789" TargetMode="External"/><Relationship Id="rId14572" Type="http://schemas.openxmlformats.org/officeDocument/2006/relationships/hyperlink" Target="https://www.daloopa.com/src/44096221" TargetMode="External"/><Relationship Id="rId15623" Type="http://schemas.openxmlformats.org/officeDocument/2006/relationships/hyperlink" Target="https://www.daloopa.com/src/56722179" TargetMode="External"/><Relationship Id="rId2182" Type="http://schemas.openxmlformats.org/officeDocument/2006/relationships/hyperlink" Target="https://www.daloopa.com/src/779518" TargetMode="External"/><Relationship Id="rId3233" Type="http://schemas.openxmlformats.org/officeDocument/2006/relationships/hyperlink" Target="https://www.daloopa.com/src/44615563" TargetMode="External"/><Relationship Id="rId4631" Type="http://schemas.openxmlformats.org/officeDocument/2006/relationships/hyperlink" Target="https://www.daloopa.com/src/805999" TargetMode="External"/><Relationship Id="rId14225" Type="http://schemas.openxmlformats.org/officeDocument/2006/relationships/hyperlink" Target="https://www.daloopa.com/src/44092907" TargetMode="External"/><Relationship Id="rId17795" Type="http://schemas.openxmlformats.org/officeDocument/2006/relationships/hyperlink" Target="https://www.daloopa.com/src/86312114" TargetMode="External"/><Relationship Id="rId18846" Type="http://schemas.openxmlformats.org/officeDocument/2006/relationships/hyperlink" Target="https://www.daloopa.com/src/75779558" TargetMode="External"/><Relationship Id="rId20043" Type="http://schemas.openxmlformats.org/officeDocument/2006/relationships/hyperlink" Target="https://www.daloopa.com/src/99100836" TargetMode="External"/><Relationship Id="rId20390" Type="http://schemas.openxmlformats.org/officeDocument/2006/relationships/hyperlink" Target="https://www.daloopa.com/src/105190954" TargetMode="External"/><Relationship Id="rId154" Type="http://schemas.openxmlformats.org/officeDocument/2006/relationships/hyperlink" Target="https://www.daloopa.com/src/19045479" TargetMode="External"/><Relationship Id="rId7854" Type="http://schemas.openxmlformats.org/officeDocument/2006/relationships/hyperlink" Target="https://www.daloopa.com/src/756553" TargetMode="External"/><Relationship Id="rId8905" Type="http://schemas.openxmlformats.org/officeDocument/2006/relationships/hyperlink" Target="https://www.daloopa.com/src/44810039" TargetMode="External"/><Relationship Id="rId10835" Type="http://schemas.openxmlformats.org/officeDocument/2006/relationships/hyperlink" Target="https://www.daloopa.com/src/769437" TargetMode="External"/><Relationship Id="rId16397" Type="http://schemas.openxmlformats.org/officeDocument/2006/relationships/hyperlink" Target="https://www.daloopa.com/src/56736499" TargetMode="External"/><Relationship Id="rId17448" Type="http://schemas.openxmlformats.org/officeDocument/2006/relationships/hyperlink" Target="https://www.daloopa.com/src/69114206" TargetMode="External"/><Relationship Id="rId6456" Type="http://schemas.openxmlformats.org/officeDocument/2006/relationships/hyperlink" Target="https://www.daloopa.com/src/1501190" TargetMode="External"/><Relationship Id="rId7507" Type="http://schemas.openxmlformats.org/officeDocument/2006/relationships/hyperlink" Target="https://www.daloopa.com/src/760941" TargetMode="External"/><Relationship Id="rId5058" Type="http://schemas.openxmlformats.org/officeDocument/2006/relationships/hyperlink" Target="https://www.daloopa.com/src/18187104" TargetMode="External"/><Relationship Id="rId6109" Type="http://schemas.openxmlformats.org/officeDocument/2006/relationships/hyperlink" Target="https://www.daloopa.com/src/9091364" TargetMode="External"/><Relationship Id="rId9679" Type="http://schemas.openxmlformats.org/officeDocument/2006/relationships/hyperlink" Target="https://www.daloopa.com/src/44812617" TargetMode="External"/><Relationship Id="rId15480" Type="http://schemas.openxmlformats.org/officeDocument/2006/relationships/hyperlink" Target="https://www.daloopa.com/src/56735838" TargetMode="External"/><Relationship Id="rId16531" Type="http://schemas.openxmlformats.org/officeDocument/2006/relationships/hyperlink" Target="https://www.daloopa.com/src/56722700" TargetMode="External"/><Relationship Id="rId1668" Type="http://schemas.openxmlformats.org/officeDocument/2006/relationships/hyperlink" Target="https://www.daloopa.com/src/44615400" TargetMode="External"/><Relationship Id="rId2719" Type="http://schemas.openxmlformats.org/officeDocument/2006/relationships/hyperlink" Target="https://www.daloopa.com/src/62020056" TargetMode="External"/><Relationship Id="rId14082" Type="http://schemas.openxmlformats.org/officeDocument/2006/relationships/hyperlink" Target="https://www.daloopa.com/src/57345834" TargetMode="External"/><Relationship Id="rId15133" Type="http://schemas.openxmlformats.org/officeDocument/2006/relationships/hyperlink" Target="https://www.daloopa.com/src/56720367" TargetMode="External"/><Relationship Id="rId20927" Type="http://schemas.openxmlformats.org/officeDocument/2006/relationships/hyperlink" Target="https://www.daloopa.com/src/110482224" TargetMode="External"/><Relationship Id="rId3090" Type="http://schemas.openxmlformats.org/officeDocument/2006/relationships/hyperlink" Target="https://www.daloopa.com/src/47277143" TargetMode="External"/><Relationship Id="rId4141" Type="http://schemas.openxmlformats.org/officeDocument/2006/relationships/hyperlink" Target="https://www.daloopa.com/src/44801871" TargetMode="External"/><Relationship Id="rId19754" Type="http://schemas.openxmlformats.org/officeDocument/2006/relationships/hyperlink" Target="https://www.daloopa.com/src/91527807" TargetMode="External"/><Relationship Id="rId7364" Type="http://schemas.openxmlformats.org/officeDocument/2006/relationships/hyperlink" Target="https://www.daloopa.com/src/50786846" TargetMode="External"/><Relationship Id="rId8762" Type="http://schemas.openxmlformats.org/officeDocument/2006/relationships/hyperlink" Target="https://www.daloopa.com/src/44812583" TargetMode="External"/><Relationship Id="rId9813" Type="http://schemas.openxmlformats.org/officeDocument/2006/relationships/hyperlink" Target="https://www.daloopa.com/src/44810981" TargetMode="External"/><Relationship Id="rId10692" Type="http://schemas.openxmlformats.org/officeDocument/2006/relationships/hyperlink" Target="https://www.daloopa.com/src/769642" TargetMode="External"/><Relationship Id="rId11743" Type="http://schemas.openxmlformats.org/officeDocument/2006/relationships/hyperlink" Target="https://www.daloopa.com/src/51587343" TargetMode="External"/><Relationship Id="rId18356" Type="http://schemas.openxmlformats.org/officeDocument/2006/relationships/hyperlink" Target="https://www.daloopa.com/src/70534771" TargetMode="External"/><Relationship Id="rId19407" Type="http://schemas.openxmlformats.org/officeDocument/2006/relationships/hyperlink" Target="https://www.daloopa.com/src/84566010" TargetMode="External"/><Relationship Id="rId27" Type="http://schemas.openxmlformats.org/officeDocument/2006/relationships/hyperlink" Target="https://www.daloopa.com/document/7102163" TargetMode="External"/><Relationship Id="rId1802" Type="http://schemas.openxmlformats.org/officeDocument/2006/relationships/hyperlink" Target="https://www.daloopa.com/src/44126227" TargetMode="External"/><Relationship Id="rId7017" Type="http://schemas.openxmlformats.org/officeDocument/2006/relationships/hyperlink" Target="https://www.daloopa.com/src/41990971" TargetMode="External"/><Relationship Id="rId8415" Type="http://schemas.openxmlformats.org/officeDocument/2006/relationships/hyperlink" Target="https://www.daloopa.com/src/44812777" TargetMode="External"/><Relationship Id="rId10345" Type="http://schemas.openxmlformats.org/officeDocument/2006/relationships/hyperlink" Target="https://www.daloopa.com/src/769627" TargetMode="External"/><Relationship Id="rId14966" Type="http://schemas.openxmlformats.org/officeDocument/2006/relationships/hyperlink" Target="https://www.daloopa.com/src/44093017" TargetMode="External"/><Relationship Id="rId18009" Type="http://schemas.openxmlformats.org/officeDocument/2006/relationships/hyperlink" Target="https://www.daloopa.com/src/110481827" TargetMode="External"/><Relationship Id="rId3974" Type="http://schemas.openxmlformats.org/officeDocument/2006/relationships/hyperlink" Target="https://www.daloopa.com/src/805829" TargetMode="External"/><Relationship Id="rId13568" Type="http://schemas.openxmlformats.org/officeDocument/2006/relationships/hyperlink" Target="https://www.daloopa.com/src/44057644" TargetMode="External"/><Relationship Id="rId14619" Type="http://schemas.openxmlformats.org/officeDocument/2006/relationships/hyperlink" Target="https://www.daloopa.com/src/44091312" TargetMode="External"/><Relationship Id="rId20784" Type="http://schemas.openxmlformats.org/officeDocument/2006/relationships/hyperlink" Target="https://www.daloopa.com/src/110481394" TargetMode="External"/><Relationship Id="rId895" Type="http://schemas.openxmlformats.org/officeDocument/2006/relationships/hyperlink" Target="https://marketplace.daloopa.com/text-fundamental?id=41991267&amp;value=0.18&amp;id=50787763&amp;value=0.16&amp;id=56765757&amp;value=0.14&amp;id=61315213&amp;value=0.15&amp;" TargetMode="External"/><Relationship Id="rId2576" Type="http://schemas.openxmlformats.org/officeDocument/2006/relationships/hyperlink" Target="https://www.daloopa.com/src/775580" TargetMode="External"/><Relationship Id="rId3627" Type="http://schemas.openxmlformats.org/officeDocument/2006/relationships/hyperlink" Target="https://www.daloopa.com/src/12606194" TargetMode="External"/><Relationship Id="rId9189" Type="http://schemas.openxmlformats.org/officeDocument/2006/relationships/hyperlink" Target="https://www.daloopa.com/document/23181367" TargetMode="External"/><Relationship Id="rId16041" Type="http://schemas.openxmlformats.org/officeDocument/2006/relationships/hyperlink" Target="https://marketplace.daloopa.com/text-fundamental?id=56736715&amp;value=703&amp;id=56736678&amp;value=691&amp;id=56736640&amp;value=701&amp;id=56736601&amp;value=699&amp;id=56736562&amp;value=2794&amp;id=56736523&amp;value=702&amp;id=56736485&amp;value=711&amp;id=56736446&amp;value=835&amp;id=56736407&amp;value=957&amp;id=56736368&amp;value=3205&amp;id=56723453&amp;value=919&amp;id=56723417&amp;value=1000&amp;id=56723379&amp;value=1060&amp;id=56723077&amp;value=1197&amp;id=56722905&amp;value=4176&amp;id=56722833&amp;value=1433&amp;id=56722737&amp;value=1386&amp;id=56722681&amp;value=1418&amp;id=56722616&amp;value=1468&amp;id=56722556&amp;value=5705&amp;id=56722489&amp;value=1543&amp;id=56765475&amp;value=1492&amp;id=61315608&amp;value=1456&amp;" TargetMode="External"/><Relationship Id="rId20437" Type="http://schemas.openxmlformats.org/officeDocument/2006/relationships/hyperlink" Target="https://www.daloopa.com/src/105190740" TargetMode="External"/><Relationship Id="rId548" Type="http://schemas.openxmlformats.org/officeDocument/2006/relationships/hyperlink" Target="https://www.daloopa.com/src/50787183" TargetMode="External"/><Relationship Id="rId1178" Type="http://schemas.openxmlformats.org/officeDocument/2006/relationships/hyperlink" Target="https://www.daloopa.com/src/28828424" TargetMode="External"/><Relationship Id="rId2229" Type="http://schemas.openxmlformats.org/officeDocument/2006/relationships/hyperlink" Target="https://www.daloopa.com/src/19434150" TargetMode="External"/><Relationship Id="rId5799" Type="http://schemas.openxmlformats.org/officeDocument/2006/relationships/hyperlink" Target="https://www.daloopa.com/src/777418" TargetMode="External"/><Relationship Id="rId6100" Type="http://schemas.openxmlformats.org/officeDocument/2006/relationships/hyperlink" Target="https://www.daloopa.com/src/756627" TargetMode="External"/><Relationship Id="rId9670" Type="http://schemas.openxmlformats.org/officeDocument/2006/relationships/hyperlink" Target="https://www.daloopa.com/src/44811775" TargetMode="External"/><Relationship Id="rId19264" Type="http://schemas.openxmlformats.org/officeDocument/2006/relationships/hyperlink" Target="https://www.daloopa.com/src/84566029" TargetMode="External"/><Relationship Id="rId8272" Type="http://schemas.openxmlformats.org/officeDocument/2006/relationships/hyperlink" Target="https://www.daloopa.com/src/44810294" TargetMode="External"/><Relationship Id="rId9323" Type="http://schemas.openxmlformats.org/officeDocument/2006/relationships/hyperlink" Target="https://www.daloopa.com/src/44811898" TargetMode="External"/><Relationship Id="rId12651" Type="http://schemas.openxmlformats.org/officeDocument/2006/relationships/hyperlink" Target="https://www.daloopa.com/src/13317269" TargetMode="External"/><Relationship Id="rId13702" Type="http://schemas.openxmlformats.org/officeDocument/2006/relationships/hyperlink" Target="https://www.daloopa.com/document/23181367" TargetMode="External"/><Relationship Id="rId1312" Type="http://schemas.openxmlformats.org/officeDocument/2006/relationships/hyperlink" Target="https://www.daloopa.com/src/46406356" TargetMode="External"/><Relationship Id="rId2710" Type="http://schemas.openxmlformats.org/officeDocument/2006/relationships/hyperlink" Target="https://www.daloopa.com/src/44616663" TargetMode="External"/><Relationship Id="rId11253" Type="http://schemas.openxmlformats.org/officeDocument/2006/relationships/hyperlink" Target="https://www.daloopa.com/src/978777" TargetMode="External"/><Relationship Id="rId12304" Type="http://schemas.openxmlformats.org/officeDocument/2006/relationships/hyperlink" Target="https://www.daloopa.com/src/8731814" TargetMode="External"/><Relationship Id="rId15874" Type="http://schemas.openxmlformats.org/officeDocument/2006/relationships/hyperlink" Target="https://www.daloopa.com/src/56735799" TargetMode="External"/><Relationship Id="rId16925" Type="http://schemas.openxmlformats.org/officeDocument/2006/relationships/hyperlink" Target="https://www.daloopa.com/src/65368581" TargetMode="External"/><Relationship Id="rId4882" Type="http://schemas.openxmlformats.org/officeDocument/2006/relationships/hyperlink" Target="https://www.daloopa.com/src/18186370" TargetMode="External"/><Relationship Id="rId5933" Type="http://schemas.openxmlformats.org/officeDocument/2006/relationships/hyperlink" Target="https://www.daloopa.com/document/23181367" TargetMode="External"/><Relationship Id="rId14476" Type="http://schemas.openxmlformats.org/officeDocument/2006/relationships/hyperlink" Target="https://www.daloopa.com/src/44093113" TargetMode="External"/><Relationship Id="rId15527" Type="http://schemas.openxmlformats.org/officeDocument/2006/relationships/hyperlink" Target="https://www.daloopa.com/src/56735897" TargetMode="External"/><Relationship Id="rId2086" Type="http://schemas.openxmlformats.org/officeDocument/2006/relationships/hyperlink" Target="https://www.daloopa.com/src/779446" TargetMode="External"/><Relationship Id="rId3484" Type="http://schemas.openxmlformats.org/officeDocument/2006/relationships/hyperlink" Target="https://www.daloopa.com/src/44617816" TargetMode="External"/><Relationship Id="rId4535" Type="http://schemas.openxmlformats.org/officeDocument/2006/relationships/hyperlink" Target="https://www.daloopa.com/src/805938" TargetMode="External"/><Relationship Id="rId13078" Type="http://schemas.openxmlformats.org/officeDocument/2006/relationships/hyperlink" Target="https://marketplace.daloopa.com/text-fundamental?id=18301703&amp;value=170.213&amp;id=18301480&amp;value=147.182&amp;id=18301341&amp;value=291.779&amp;id=18301242&amp;value=203.57&amp;id=18300978&amp;value=128.243&amp;id=18203346&amp;value=408.602&amp;id=18200082&amp;value=79.483&amp;" TargetMode="External"/><Relationship Id="rId14129" Type="http://schemas.openxmlformats.org/officeDocument/2006/relationships/hyperlink" Target="https://www.daloopa.com/src/44072061" TargetMode="External"/><Relationship Id="rId17699" Type="http://schemas.openxmlformats.org/officeDocument/2006/relationships/hyperlink" Target="https://www.daloopa.com/src/86300717" TargetMode="External"/><Relationship Id="rId18000" Type="http://schemas.openxmlformats.org/officeDocument/2006/relationships/hyperlink" Target="https://www.daloopa.com/src/84567323" TargetMode="External"/><Relationship Id="rId20294" Type="http://schemas.openxmlformats.org/officeDocument/2006/relationships/hyperlink" Target="https://www.daloopa.com/src/99978677" TargetMode="External"/><Relationship Id="rId3137" Type="http://schemas.openxmlformats.org/officeDocument/2006/relationships/hyperlink" Target="https://www.daloopa.com/src/47277182" TargetMode="External"/><Relationship Id="rId7758" Type="http://schemas.openxmlformats.org/officeDocument/2006/relationships/hyperlink" Target="https://www.daloopa.com/src/756551" TargetMode="External"/><Relationship Id="rId8809" Type="http://schemas.openxmlformats.org/officeDocument/2006/relationships/hyperlink" Target="https://www.daloopa.com/src/44812442" TargetMode="External"/><Relationship Id="rId10739" Type="http://schemas.openxmlformats.org/officeDocument/2006/relationships/hyperlink" Target="https://www.daloopa.com/src/770907" TargetMode="External"/><Relationship Id="rId14610" Type="http://schemas.openxmlformats.org/officeDocument/2006/relationships/hyperlink" Target="https://www.daloopa.com/src/44092270" TargetMode="External"/><Relationship Id="rId9180" Type="http://schemas.openxmlformats.org/officeDocument/2006/relationships/hyperlink" Target="https://www.daloopa.com/src/46190636" TargetMode="External"/><Relationship Id="rId12161" Type="http://schemas.openxmlformats.org/officeDocument/2006/relationships/hyperlink" Target="https://www.daloopa.com/src/8731686" TargetMode="External"/><Relationship Id="rId13212" Type="http://schemas.openxmlformats.org/officeDocument/2006/relationships/hyperlink" Target="https://marketplace.daloopa.com/text-fundamental?id=18211031&amp;value=65.609&amp;id=18210797&amp;value=51.684&amp;id=18210507&amp;value=52.125&amp;id=18210322&amp;value=59.749&amp;id=18209797&amp;value=60.962&amp;id=18208105&amp;value=140.308&amp;id=18206131&amp;value=211.174&amp;id=18206327&amp;value=222&amp;id=44617859&amp;value=197&amp;" TargetMode="External"/><Relationship Id="rId2220" Type="http://schemas.openxmlformats.org/officeDocument/2006/relationships/hyperlink" Target="https://www.daloopa.com/src/44615436" TargetMode="External"/><Relationship Id="rId5790" Type="http://schemas.openxmlformats.org/officeDocument/2006/relationships/hyperlink" Target="https://www.daloopa.com/src/777526" TargetMode="External"/><Relationship Id="rId15384" Type="http://schemas.openxmlformats.org/officeDocument/2006/relationships/hyperlink" Target="https://marketplace.daloopa.com/text-fundamental?id=56720672&amp;value=2023&amp;id=56765548&amp;value=2130&amp;id=61315441&amp;value=2249&amp;" TargetMode="External"/><Relationship Id="rId16782" Type="http://schemas.openxmlformats.org/officeDocument/2006/relationships/hyperlink" Target="https://www.daloopa.com/src/56736397" TargetMode="External"/><Relationship Id="rId17833" Type="http://schemas.openxmlformats.org/officeDocument/2006/relationships/hyperlink" Target="https://www.daloopa.com/src/84566297" TargetMode="External"/><Relationship Id="rId4392" Type="http://schemas.openxmlformats.org/officeDocument/2006/relationships/hyperlink" Target="https://www.daloopa.com/src/805894" TargetMode="External"/><Relationship Id="rId5443" Type="http://schemas.openxmlformats.org/officeDocument/2006/relationships/hyperlink" Target="https://www.daloopa.com/src/777051" TargetMode="External"/><Relationship Id="rId6841" Type="http://schemas.openxmlformats.org/officeDocument/2006/relationships/hyperlink" Target="https://marketplace.daloopa.com/text-fundamental?id=3606381&amp;value=514&amp;id=6028670&amp;value=498&amp;id=9091770&amp;value=520&amp;id=12605527&amp;value=499&amp;id=19045418&amp;value=494&amp;id=28076093&amp;value=477&amp;id=35361517&amp;value=466&amp;id=41991002&amp;value=453&amp;id=50787081&amp;value=447&amp;id=56765640&amp;value=442&amp;id=61315042&amp;value=426&amp;" TargetMode="External"/><Relationship Id="rId15037" Type="http://schemas.openxmlformats.org/officeDocument/2006/relationships/hyperlink" Target="https://www.daloopa.com/src/44093184" TargetMode="External"/><Relationship Id="rId16435" Type="http://schemas.openxmlformats.org/officeDocument/2006/relationships/hyperlink" Target="https://www.daloopa.com/src/61315623" TargetMode="External"/><Relationship Id="rId4045" Type="http://schemas.openxmlformats.org/officeDocument/2006/relationships/hyperlink" Target="https://www.daloopa.com/src/44802537" TargetMode="External"/><Relationship Id="rId11994" Type="http://schemas.openxmlformats.org/officeDocument/2006/relationships/hyperlink" Target="https://www.daloopa.com/document/18105310" TargetMode="External"/><Relationship Id="rId19658" Type="http://schemas.openxmlformats.org/officeDocument/2006/relationships/hyperlink" Target="https://www.daloopa.com/src/92469284" TargetMode="External"/><Relationship Id="rId8666" Type="http://schemas.openxmlformats.org/officeDocument/2006/relationships/hyperlink" Target="https://www.daloopa.com/src/51587565" TargetMode="External"/><Relationship Id="rId9717" Type="http://schemas.openxmlformats.org/officeDocument/2006/relationships/hyperlink" Target="https://www.daloopa.com/src/44811570" TargetMode="External"/><Relationship Id="rId10596" Type="http://schemas.openxmlformats.org/officeDocument/2006/relationships/hyperlink" Target="https://www.daloopa.com/src/758337" TargetMode="External"/><Relationship Id="rId11647" Type="http://schemas.openxmlformats.org/officeDocument/2006/relationships/hyperlink" Target="https://www.daloopa.com/src/2734200" TargetMode="External"/><Relationship Id="rId1706" Type="http://schemas.openxmlformats.org/officeDocument/2006/relationships/hyperlink" Target="https://www.daloopa.com/src/2733958" TargetMode="External"/><Relationship Id="rId7268" Type="http://schemas.openxmlformats.org/officeDocument/2006/relationships/hyperlink" Target="https://www.daloopa.com/src/44615777" TargetMode="External"/><Relationship Id="rId8319" Type="http://schemas.openxmlformats.org/officeDocument/2006/relationships/hyperlink" Target="https://www.daloopa.com/src/44812879" TargetMode="External"/><Relationship Id="rId10249" Type="http://schemas.openxmlformats.org/officeDocument/2006/relationships/hyperlink" Target="https://www.daloopa.com/src/761312" TargetMode="External"/><Relationship Id="rId14120" Type="http://schemas.openxmlformats.org/officeDocument/2006/relationships/hyperlink" Target="https://www.daloopa.com/src/44072040" TargetMode="External"/><Relationship Id="rId17690" Type="http://schemas.openxmlformats.org/officeDocument/2006/relationships/hyperlink" Target="https://www.daloopa.com/src/84566365" TargetMode="External"/><Relationship Id="rId18741" Type="http://schemas.openxmlformats.org/officeDocument/2006/relationships/hyperlink" Target="https://www.daloopa.com/src/76424507" TargetMode="External"/><Relationship Id="rId3878" Type="http://schemas.openxmlformats.org/officeDocument/2006/relationships/hyperlink" Target="https://www.daloopa.com/src/805785" TargetMode="External"/><Relationship Id="rId4929" Type="http://schemas.openxmlformats.org/officeDocument/2006/relationships/hyperlink" Target="https://www.daloopa.com/src/18187231" TargetMode="External"/><Relationship Id="rId8800" Type="http://schemas.openxmlformats.org/officeDocument/2006/relationships/hyperlink" Target="https://www.daloopa.com/src/44811346" TargetMode="External"/><Relationship Id="rId16292" Type="http://schemas.openxmlformats.org/officeDocument/2006/relationships/hyperlink" Target="https://www.daloopa.com/document/23143762" TargetMode="External"/><Relationship Id="rId17343" Type="http://schemas.openxmlformats.org/officeDocument/2006/relationships/hyperlink" Target="https://www.daloopa.com/src/66399155" TargetMode="External"/><Relationship Id="rId20688" Type="http://schemas.openxmlformats.org/officeDocument/2006/relationships/hyperlink" Target="https://www.daloopa.com/src/112173332" TargetMode="External"/><Relationship Id="rId799" Type="http://schemas.openxmlformats.org/officeDocument/2006/relationships/hyperlink" Target="https://marketplace.daloopa.com/text-fundamental?id=780202&amp;value=0.21&amp;id=780139&amp;value=0.21&amp;id=780048&amp;value=0.11&amp;id=780037&amp;value=0.11&amp;id=2750679&amp;value=0.11&amp;id=3606585&amp;value=0.1&amp;id=6028788&amp;value=0.1&amp;id=9091672&amp;value=0.1&amp;id=12611928&amp;value=0.175&amp;id=19045397&amp;value=0.16&amp;id=28076081&amp;value=0.16&amp;id=35361496&amp;value=0.16&amp;id=41990842&amp;value=0.17&amp;id=50786916&amp;value=0.185&amp;id=56765586&amp;value=0.185&amp;id=61315014&amp;value=0.175&amp;" TargetMode="External"/><Relationship Id="rId6351" Type="http://schemas.openxmlformats.org/officeDocument/2006/relationships/hyperlink" Target="https://www.daloopa.com/src/797615" TargetMode="External"/><Relationship Id="rId7402" Type="http://schemas.openxmlformats.org/officeDocument/2006/relationships/hyperlink" Target="https://www.daloopa.com/src/756239" TargetMode="External"/><Relationship Id="rId10730" Type="http://schemas.openxmlformats.org/officeDocument/2006/relationships/hyperlink" Target="https://www.daloopa.com/src/44999001" TargetMode="External"/><Relationship Id="rId6004" Type="http://schemas.openxmlformats.org/officeDocument/2006/relationships/hyperlink" Target="https://www.daloopa.com/src/760829" TargetMode="External"/><Relationship Id="rId9574" Type="http://schemas.openxmlformats.org/officeDocument/2006/relationships/hyperlink" Target="https://www.daloopa.com/src/44808720" TargetMode="External"/><Relationship Id="rId13953" Type="http://schemas.openxmlformats.org/officeDocument/2006/relationships/hyperlink" Target="https://www.daloopa.com/src/44067794" TargetMode="External"/><Relationship Id="rId19168" Type="http://schemas.openxmlformats.org/officeDocument/2006/relationships/hyperlink" Target="https://www.daloopa.com/src/81130120" TargetMode="External"/><Relationship Id="rId2961" Type="http://schemas.openxmlformats.org/officeDocument/2006/relationships/hyperlink" Target="https://www.daloopa.com/src/44615548" TargetMode="External"/><Relationship Id="rId8176" Type="http://schemas.openxmlformats.org/officeDocument/2006/relationships/hyperlink" Target="https://www.daloopa.com/src/44615958" TargetMode="External"/><Relationship Id="rId9227" Type="http://schemas.openxmlformats.org/officeDocument/2006/relationships/hyperlink" Target="https://www.daloopa.com/src/57346347" TargetMode="External"/><Relationship Id="rId12555" Type="http://schemas.openxmlformats.org/officeDocument/2006/relationships/hyperlink" Target="https://www.daloopa.com/src/8732266" TargetMode="External"/><Relationship Id="rId13606" Type="http://schemas.openxmlformats.org/officeDocument/2006/relationships/hyperlink" Target="https://www.daloopa.com/src/44057684" TargetMode="External"/><Relationship Id="rId20822" Type="http://schemas.openxmlformats.org/officeDocument/2006/relationships/hyperlink" Target="https://www.daloopa.com/src/112172850" TargetMode="External"/><Relationship Id="rId933" Type="http://schemas.openxmlformats.org/officeDocument/2006/relationships/hyperlink" Target="https://marketplace.daloopa.com/text-fundamental?id=44068897&amp;value=0.52&amp;id=44619883&amp;value=0.52&amp;" TargetMode="External"/><Relationship Id="rId1563" Type="http://schemas.openxmlformats.org/officeDocument/2006/relationships/hyperlink" Target="https://www.daloopa.com/src/805458" TargetMode="External"/><Relationship Id="rId2614" Type="http://schemas.openxmlformats.org/officeDocument/2006/relationships/hyperlink" Target="https://www.daloopa.com/src/44615528" TargetMode="External"/><Relationship Id="rId11157" Type="http://schemas.openxmlformats.org/officeDocument/2006/relationships/hyperlink" Target="https://www.daloopa.com/src/56765800" TargetMode="External"/><Relationship Id="rId12208" Type="http://schemas.openxmlformats.org/officeDocument/2006/relationships/hyperlink" Target="https://marketplace.daloopa.com/text-fundamental?id=8731728&amp;value=0.04&amp;id=8731722&amp;value=0.03&amp;id=8731716&amp;value=0.03&amp;id=8731829&amp;value=0.03&amp;id=8731709&amp;value=0.02&amp;id=8731702&amp;value=0.02&amp;id=8731695&amp;value=0.02&amp;id=8731837&amp;value=0.02&amp;id=8731847&amp;value=-0.01&amp;id=19442017&amp;value=-0.04&amp;" TargetMode="External"/><Relationship Id="rId15778" Type="http://schemas.openxmlformats.org/officeDocument/2006/relationships/hyperlink" Target="https://www.daloopa.com/src/56735888" TargetMode="External"/><Relationship Id="rId16829" Type="http://schemas.openxmlformats.org/officeDocument/2006/relationships/hyperlink" Target="https://www.daloopa.com/src/56765505" TargetMode="External"/><Relationship Id="rId1216" Type="http://schemas.openxmlformats.org/officeDocument/2006/relationships/hyperlink" Target="https://www.daloopa.com/src/51587342" TargetMode="External"/><Relationship Id="rId4786" Type="http://schemas.openxmlformats.org/officeDocument/2006/relationships/hyperlink" Target="https://www.daloopa.com/src/799683" TargetMode="External"/><Relationship Id="rId5837" Type="http://schemas.openxmlformats.org/officeDocument/2006/relationships/hyperlink" Target="https://www.daloopa.com/src/777450" TargetMode="External"/><Relationship Id="rId18251" Type="http://schemas.openxmlformats.org/officeDocument/2006/relationships/hyperlink" Target="https://www.daloopa.com/src/110482434" TargetMode="External"/><Relationship Id="rId19302" Type="http://schemas.openxmlformats.org/officeDocument/2006/relationships/hyperlink" Target="https://www.daloopa.com/src/86312199" TargetMode="External"/><Relationship Id="rId3388" Type="http://schemas.openxmlformats.org/officeDocument/2006/relationships/hyperlink" Target="https://www.daloopa.com/src/979885" TargetMode="External"/><Relationship Id="rId4439" Type="http://schemas.openxmlformats.org/officeDocument/2006/relationships/hyperlink" Target="https://www.daloopa.com/src/805920" TargetMode="External"/><Relationship Id="rId8310" Type="http://schemas.openxmlformats.org/officeDocument/2006/relationships/hyperlink" Target="https://marketplace.daloopa.com/text-fundamental?id=44808556&amp;value=76.752&amp;id=44808898&amp;value=80.95&amp;id=44809190&amp;value=82.17500000000001&amp;id=44812775&amp;value=81.34999999999997&amp;id=46190485&amp;value=321.227&amp;id=44809225&amp;value=77.636&amp;id=44809396&amp;value=77.65299999999999&amp;id=44809601&amp;value=80.15400000000002&amp;id=44812879&amp;value=78.14699999999996&amp;id=46190486&amp;value=313.59&amp;id=44810030&amp;value=79.635&amp;id=44810069&amp;value=85.92899999999999&amp;id=44810290&amp;value=87.55000000000001&amp;id=44812939&amp;value=86.35900000000001&amp;id=46190487&amp;value=339.473&amp;id=44810483&amp;value=81.2&amp;id=44810603&amp;value=84.461&amp;id=44810714&amp;value=84.01400000000001&amp;id=44813025&amp;value=81.86000000000001&amp;id=46190488&amp;value=331.535&amp;id=44810839&amp;value=80.809&amp;id=44811048&amp;value=81.63499999999999&amp;id=44811151&amp;value=82.31900000000002&amp;id=44813193&amp;value=81.23400000000001&amp;id=46190489&amp;value=325.997&amp;id=44811338&amp;value=76.522&amp;id=44811519&amp;value=76.36&amp;id=44811652&amp;value=86.88999999999999&amp;id=44813373&amp;value=106.72000000000003&amp;id=46190490&amp;value=346.492&amp;id=44811826&amp;value=144.898&amp;id=44811876&amp;value=145.60999999999999&amp;id=44812089&amp;value=150.54900000000004&amp;id=44813433&amp;value=295.61199999999997&amp;id=46190491&amp;value=736.669&amp;id=44812383&amp;value=188&amp;id=44812447&amp;value=188&amp;id=44812529&amp;value=191&amp;id=44813517&amp;value=190&amp;id=46190492&amp;value=757&amp;id=44812581&amp;value=196&amp;id=44812633&amp;value=194&amp;id=44812728&amp;value=193&amp;id=44813641&amp;value=205&amp;id=46190493&amp;value=788&amp;id=51587560&amp;value=213&amp;id=57346361&amp;value=212&amp;id=62020270&amp;value=216&amp;" TargetMode="External"/><Relationship Id="rId10240" Type="http://schemas.openxmlformats.org/officeDocument/2006/relationships/hyperlink" Target="https://marketplace.daloopa.com/text-fundamental?id=770801&amp;value=65.117&amp;id=770794&amp;value=76.546&amp;id=770786&amp;value=83.002&amp;id=769625&amp;value=65.32&amp;id=44994357&amp;value=289.985&amp;id=769424&amp;value=47.046&amp;id=769287&amp;value=88.527&amp;id=761300&amp;value=44.686&amp;id=761312&amp;value=73.292&amp;id=44998344&amp;value=253.551&amp;id=760754&amp;value=84.888&amp;id=760501&amp;value=147.493&amp;id=760334&amp;value=174.465&amp;id=758664&amp;value=222.705&amp;id=44998946&amp;value=629.551&amp;id=758462&amp;value=254.307&amp;id=758323&amp;value=244.074&amp;id=758156&amp;value=270.788&amp;id=757998&amp;value=399.613&amp;id=44999180&amp;value=1168.782&amp;id=757826&amp;value=398.446&amp;id=757635&amp;value=374.39&amp;id=774266&amp;value=419.569&amp;id=774309&amp;value=501.549&amp;id=44999291&amp;value=1693.954&amp;id=774353&amp;value=583.076&amp;id=756725&amp;value=663.167&amp;id=756567&amp;value=666.291&amp;id=756453&amp;value=678.24&amp;id=44999429&amp;value=2590.774&amp;id=756295&amp;value=674.241&amp;id=756035&amp;value=632.593&amp;id=1501232&amp;value=792.763&amp;id=2750612&amp;value=851.861&amp;id=44999816&amp;value=2951.458&amp;id=3606414&amp;value=955&amp;id=6028705&amp;value=1100&amp;id=9091503&amp;value=955&amp;id=12599810&amp;value=2250&amp;id=45000055&amp;value=5260&amp;id=19045463&amp;value=1261&amp;id=28076056&amp;value=1116&amp;id=35361464&amp;value=1212&amp;id=41990523&amp;value=1233&amp;id=41990563&amp;value=4822&amp;id=50786870&amp;value=1266&amp;id=56765457&amp;value=1178&amp;id=61314969&amp;value=1136&amp;" TargetMode="External"/><Relationship Id="rId20198" Type="http://schemas.openxmlformats.org/officeDocument/2006/relationships/hyperlink" Target="https://www.daloopa.com/src/99978739" TargetMode="External"/><Relationship Id="rId14861" Type="http://schemas.openxmlformats.org/officeDocument/2006/relationships/hyperlink" Target="https://www.daloopa.com/src/44092440" TargetMode="External"/><Relationship Id="rId15912" Type="http://schemas.openxmlformats.org/officeDocument/2006/relationships/hyperlink" Target="https://www.daloopa.com/src/61315603" TargetMode="External"/><Relationship Id="rId790" Type="http://schemas.openxmlformats.org/officeDocument/2006/relationships/hyperlink" Target="https://www.daloopa.com/src/3606582" TargetMode="External"/><Relationship Id="rId2471" Type="http://schemas.openxmlformats.org/officeDocument/2006/relationships/hyperlink" Target="https://www.daloopa.com/src/775309" TargetMode="External"/><Relationship Id="rId3522" Type="http://schemas.openxmlformats.org/officeDocument/2006/relationships/hyperlink" Target="https://marketplace.daloopa.com/text-fundamental?id=18205643&amp;value=791.678&amp;id=18205460&amp;value=652.832&amp;id=18204627&amp;value=671.019&amp;id=18203621&amp;value=835.142&amp;id=18203301&amp;value=1099.869&amp;id=18202998&amp;value=1363.181&amp;id=18201551&amp;value=1690.148&amp;id=18199482&amp;value=2014&amp;id=44617820&amp;value=2537&amp;" TargetMode="External"/><Relationship Id="rId4920" Type="http://schemas.openxmlformats.org/officeDocument/2006/relationships/hyperlink" Target="https://www.daloopa.com/src/18180511" TargetMode="External"/><Relationship Id="rId9084" Type="http://schemas.openxmlformats.org/officeDocument/2006/relationships/hyperlink" Target="https://www.daloopa.com/src/57346345" TargetMode="External"/><Relationship Id="rId12065" Type="http://schemas.openxmlformats.org/officeDocument/2006/relationships/hyperlink" Target="https://www.daloopa.com/src/44616238" TargetMode="External"/><Relationship Id="rId13116" Type="http://schemas.openxmlformats.org/officeDocument/2006/relationships/hyperlink" Target="https://www.daloopa.com/src/18203347" TargetMode="External"/><Relationship Id="rId13463" Type="http://schemas.openxmlformats.org/officeDocument/2006/relationships/hyperlink" Target="https://www.daloopa.com/src/62020213" TargetMode="External"/><Relationship Id="rId14514" Type="http://schemas.openxmlformats.org/officeDocument/2006/relationships/hyperlink" Target="https://www.daloopa.com/src/44093335" TargetMode="External"/><Relationship Id="rId20332" Type="http://schemas.openxmlformats.org/officeDocument/2006/relationships/hyperlink" Target="https://www.daloopa.com/src/105788073" TargetMode="External"/><Relationship Id="rId443" Type="http://schemas.openxmlformats.org/officeDocument/2006/relationships/hyperlink" Target="https://www.daloopa.com/document/23143637" TargetMode="External"/><Relationship Id="rId1073" Type="http://schemas.openxmlformats.org/officeDocument/2006/relationships/hyperlink" Target="https://www.daloopa.com/src/56765695" TargetMode="External"/><Relationship Id="rId2124" Type="http://schemas.openxmlformats.org/officeDocument/2006/relationships/hyperlink" Target="https://www.daloopa.com/src/779706" TargetMode="External"/><Relationship Id="rId16686" Type="http://schemas.openxmlformats.org/officeDocument/2006/relationships/hyperlink" Target="https://www.daloopa.com/src/56736587" TargetMode="External"/><Relationship Id="rId17737" Type="http://schemas.openxmlformats.org/officeDocument/2006/relationships/hyperlink" Target="https://www.daloopa.com/src/86301408" TargetMode="External"/><Relationship Id="rId4296" Type="http://schemas.openxmlformats.org/officeDocument/2006/relationships/hyperlink" Target="https://www.daloopa.com/src/805835" TargetMode="External"/><Relationship Id="rId5694" Type="http://schemas.openxmlformats.org/officeDocument/2006/relationships/hyperlink" Target="https://www.daloopa.com/src/779334" TargetMode="External"/><Relationship Id="rId6745" Type="http://schemas.openxmlformats.org/officeDocument/2006/relationships/hyperlink" Target="https://www.daloopa.com/src/797702" TargetMode="External"/><Relationship Id="rId15288" Type="http://schemas.openxmlformats.org/officeDocument/2006/relationships/hyperlink" Target="https://www.daloopa.com/src/56735074" TargetMode="External"/><Relationship Id="rId16339" Type="http://schemas.openxmlformats.org/officeDocument/2006/relationships/hyperlink" Target="https://www.daloopa.com/src/56722567" TargetMode="External"/><Relationship Id="rId5347" Type="http://schemas.openxmlformats.org/officeDocument/2006/relationships/hyperlink" Target="https://www.daloopa.com/src/8648858" TargetMode="External"/><Relationship Id="rId9968" Type="http://schemas.openxmlformats.org/officeDocument/2006/relationships/hyperlink" Target="https://www.daloopa.com/src/44615290" TargetMode="External"/><Relationship Id="rId11898" Type="http://schemas.openxmlformats.org/officeDocument/2006/relationships/hyperlink" Target="https://www.daloopa.com/src/10681265" TargetMode="External"/><Relationship Id="rId12949" Type="http://schemas.openxmlformats.org/officeDocument/2006/relationships/hyperlink" Target="https://www.daloopa.com/src/44105790" TargetMode="External"/><Relationship Id="rId16820" Type="http://schemas.openxmlformats.org/officeDocument/2006/relationships/hyperlink" Target="https://www.daloopa.com/src/56723484" TargetMode="External"/><Relationship Id="rId1957" Type="http://schemas.openxmlformats.org/officeDocument/2006/relationships/hyperlink" Target="https://www.daloopa.com/src/44616272" TargetMode="External"/><Relationship Id="rId14371" Type="http://schemas.openxmlformats.org/officeDocument/2006/relationships/hyperlink" Target="https://www.daloopa.com/src/44094629" TargetMode="External"/><Relationship Id="rId15422" Type="http://schemas.openxmlformats.org/officeDocument/2006/relationships/hyperlink" Target="https://www.daloopa.com/src/56720674" TargetMode="External"/><Relationship Id="rId4430" Type="http://schemas.openxmlformats.org/officeDocument/2006/relationships/hyperlink" Target="https://www.daloopa.com/src/806052" TargetMode="External"/><Relationship Id="rId14024" Type="http://schemas.openxmlformats.org/officeDocument/2006/relationships/hyperlink" Target="https://www.daloopa.com/src/44066115" TargetMode="External"/><Relationship Id="rId17594" Type="http://schemas.openxmlformats.org/officeDocument/2006/relationships/hyperlink" Target="https://www.daloopa.com/src/66400121" TargetMode="External"/><Relationship Id="rId18992" Type="http://schemas.openxmlformats.org/officeDocument/2006/relationships/hyperlink" Target="https://www.daloopa.com/src/80587584" TargetMode="External"/><Relationship Id="rId3032" Type="http://schemas.openxmlformats.org/officeDocument/2006/relationships/hyperlink" Target="https://www.daloopa.com/src/2733939" TargetMode="External"/><Relationship Id="rId7653" Type="http://schemas.openxmlformats.org/officeDocument/2006/relationships/hyperlink" Target="https://www.daloopa.com/src/769528" TargetMode="External"/><Relationship Id="rId10981" Type="http://schemas.openxmlformats.org/officeDocument/2006/relationships/hyperlink" Target="https://www.daloopa.com/src/777894" TargetMode="External"/><Relationship Id="rId16196" Type="http://schemas.openxmlformats.org/officeDocument/2006/relationships/hyperlink" Target="https://www.daloopa.com/src/56736607" TargetMode="External"/><Relationship Id="rId17247" Type="http://schemas.openxmlformats.org/officeDocument/2006/relationships/hyperlink" Target="https://www.daloopa.com/src/66404656" TargetMode="External"/><Relationship Id="rId18645" Type="http://schemas.openxmlformats.org/officeDocument/2006/relationships/hyperlink" Target="https://www.daloopa.com/src/75779534" TargetMode="External"/><Relationship Id="rId6255" Type="http://schemas.openxmlformats.org/officeDocument/2006/relationships/hyperlink" Target="https://www.daloopa.com/src/797520" TargetMode="External"/><Relationship Id="rId7306" Type="http://schemas.openxmlformats.org/officeDocument/2006/relationships/hyperlink" Target="https://www.daloopa.com/src/3606389" TargetMode="External"/><Relationship Id="rId8704" Type="http://schemas.openxmlformats.org/officeDocument/2006/relationships/hyperlink" Target="https://www.daloopa.com/src/44811825" TargetMode="External"/><Relationship Id="rId10634" Type="http://schemas.openxmlformats.org/officeDocument/2006/relationships/hyperlink" Target="https://www.daloopa.com/src/770904" TargetMode="External"/><Relationship Id="rId13857" Type="http://schemas.openxmlformats.org/officeDocument/2006/relationships/hyperlink" Target="https://www.daloopa.com/src/62020219" TargetMode="External"/><Relationship Id="rId14908" Type="http://schemas.openxmlformats.org/officeDocument/2006/relationships/hyperlink" Target="https://www.daloopa.com/src/44096207" TargetMode="External"/><Relationship Id="rId2865" Type="http://schemas.openxmlformats.org/officeDocument/2006/relationships/hyperlink" Target="https://www.daloopa.com/src/44615533" TargetMode="External"/><Relationship Id="rId3916" Type="http://schemas.openxmlformats.org/officeDocument/2006/relationships/hyperlink" Target="https://www.daloopa.com/src/805778" TargetMode="External"/><Relationship Id="rId9478" Type="http://schemas.openxmlformats.org/officeDocument/2006/relationships/hyperlink" Target="https://www.daloopa.com/src/62020280" TargetMode="External"/><Relationship Id="rId12459" Type="http://schemas.openxmlformats.org/officeDocument/2006/relationships/hyperlink" Target="https://www.daloopa.com/src/8731925" TargetMode="External"/><Relationship Id="rId16330" Type="http://schemas.openxmlformats.org/officeDocument/2006/relationships/hyperlink" Target="https://www.daloopa.com/src/56722748" TargetMode="External"/><Relationship Id="rId20726" Type="http://schemas.openxmlformats.org/officeDocument/2006/relationships/hyperlink" Target="https://www.daloopa.com/src/112173001" TargetMode="External"/><Relationship Id="rId837" Type="http://schemas.openxmlformats.org/officeDocument/2006/relationships/hyperlink" Target="https://www.daloopa.com/src/793505" TargetMode="External"/><Relationship Id="rId1467" Type="http://schemas.openxmlformats.org/officeDocument/2006/relationships/hyperlink" Target="https://marketplace.daloopa.com/text-fundamental?id=18234413&amp;value=30000&amp;id=18223545&amp;value=30000&amp;" TargetMode="External"/><Relationship Id="rId2518" Type="http://schemas.openxmlformats.org/officeDocument/2006/relationships/hyperlink" Target="https://www.daloopa.com/document/23285" TargetMode="External"/><Relationship Id="rId19553" Type="http://schemas.openxmlformats.org/officeDocument/2006/relationships/hyperlink" Target="https://www.daloopa.com/src/84567013" TargetMode="External"/><Relationship Id="rId8561" Type="http://schemas.openxmlformats.org/officeDocument/2006/relationships/hyperlink" Target="https://www.daloopa.com/src/44812776" TargetMode="External"/><Relationship Id="rId9612" Type="http://schemas.openxmlformats.org/officeDocument/2006/relationships/hyperlink" Target="https://www.daloopa.com/src/44810871" TargetMode="External"/><Relationship Id="rId10491" Type="http://schemas.openxmlformats.org/officeDocument/2006/relationships/hyperlink" Target="https://www.daloopa.com/src/756039" TargetMode="External"/><Relationship Id="rId12940" Type="http://schemas.openxmlformats.org/officeDocument/2006/relationships/hyperlink" Target="https://www.daloopa.com/src/57345893" TargetMode="External"/><Relationship Id="rId18155" Type="http://schemas.openxmlformats.org/officeDocument/2006/relationships/hyperlink" Target="https://www.daloopa.com/src/110481006" TargetMode="External"/><Relationship Id="rId19206" Type="http://schemas.openxmlformats.org/officeDocument/2006/relationships/hyperlink" Target="https://www.daloopa.com/src/80588008" TargetMode="External"/><Relationship Id="rId1601" Type="http://schemas.openxmlformats.org/officeDocument/2006/relationships/hyperlink" Target="https://www.daloopa.com/src/805478" TargetMode="External"/><Relationship Id="rId7163" Type="http://schemas.openxmlformats.org/officeDocument/2006/relationships/hyperlink" Target="https://www.daloopa.com/src/798211" TargetMode="External"/><Relationship Id="rId8214" Type="http://schemas.openxmlformats.org/officeDocument/2006/relationships/hyperlink" Target="https://www.daloopa.com/src/35361455" TargetMode="External"/><Relationship Id="rId10144" Type="http://schemas.openxmlformats.org/officeDocument/2006/relationships/hyperlink" Target="https://www.daloopa.com/src/760296" TargetMode="External"/><Relationship Id="rId11542" Type="http://schemas.openxmlformats.org/officeDocument/2006/relationships/hyperlink" Target="https://www.daloopa.com/document/8465102" TargetMode="External"/><Relationship Id="rId14765" Type="http://schemas.openxmlformats.org/officeDocument/2006/relationships/hyperlink" Target="https://www.daloopa.com/src/44095343" TargetMode="External"/><Relationship Id="rId15816" Type="http://schemas.openxmlformats.org/officeDocument/2006/relationships/hyperlink" Target="https://www.daloopa.com/src/56722070" TargetMode="External"/><Relationship Id="rId694" Type="http://schemas.openxmlformats.org/officeDocument/2006/relationships/hyperlink" Target="https://www.daloopa.com/src/9091664" TargetMode="External"/><Relationship Id="rId2375" Type="http://schemas.openxmlformats.org/officeDocument/2006/relationships/hyperlink" Target="https://www.daloopa.com/src/4298191" TargetMode="External"/><Relationship Id="rId3773" Type="http://schemas.openxmlformats.org/officeDocument/2006/relationships/hyperlink" Target="https://www.daloopa.com/src/805811" TargetMode="External"/><Relationship Id="rId4824" Type="http://schemas.openxmlformats.org/officeDocument/2006/relationships/hyperlink" Target="https://www.daloopa.com/src/799708" TargetMode="External"/><Relationship Id="rId13367" Type="http://schemas.openxmlformats.org/officeDocument/2006/relationships/hyperlink" Target="https://www.daloopa.com/src/44120261" TargetMode="External"/><Relationship Id="rId14418" Type="http://schemas.openxmlformats.org/officeDocument/2006/relationships/hyperlink" Target="https://www.daloopa.com/src/44092198" TargetMode="External"/><Relationship Id="rId17988" Type="http://schemas.openxmlformats.org/officeDocument/2006/relationships/hyperlink" Target="https://www.daloopa.com/src/84567311" TargetMode="External"/><Relationship Id="rId20583" Type="http://schemas.openxmlformats.org/officeDocument/2006/relationships/hyperlink" Target="https://www.daloopa.com/src/105191109" TargetMode="External"/><Relationship Id="rId347" Type="http://schemas.openxmlformats.org/officeDocument/2006/relationships/hyperlink" Target="https://www.daloopa.com/src/41990802" TargetMode="External"/><Relationship Id="rId2028" Type="http://schemas.openxmlformats.org/officeDocument/2006/relationships/hyperlink" Target="https://www.daloopa.com/src/51587482" TargetMode="External"/><Relationship Id="rId3426" Type="http://schemas.openxmlformats.org/officeDocument/2006/relationships/hyperlink" Target="https://www.daloopa.com/src/979858" TargetMode="External"/><Relationship Id="rId6996" Type="http://schemas.openxmlformats.org/officeDocument/2006/relationships/hyperlink" Target="https://www.daloopa.com/src/798225" TargetMode="External"/><Relationship Id="rId20236" Type="http://schemas.openxmlformats.org/officeDocument/2006/relationships/hyperlink" Target="https://www.daloopa.com/src/99100963" TargetMode="External"/><Relationship Id="rId5598" Type="http://schemas.openxmlformats.org/officeDocument/2006/relationships/hyperlink" Target="https://www.daloopa.com/src/777073" TargetMode="External"/><Relationship Id="rId6649" Type="http://schemas.openxmlformats.org/officeDocument/2006/relationships/hyperlink" Target="https://www.daloopa.com/src/760651" TargetMode="External"/><Relationship Id="rId12450" Type="http://schemas.openxmlformats.org/officeDocument/2006/relationships/hyperlink" Target="https://www.daloopa.com/src/8731968" TargetMode="External"/><Relationship Id="rId13501" Type="http://schemas.openxmlformats.org/officeDocument/2006/relationships/hyperlink" Target="https://www.daloopa.com/src/62020215" TargetMode="External"/><Relationship Id="rId19063" Type="http://schemas.openxmlformats.org/officeDocument/2006/relationships/hyperlink" Target="https://www.daloopa.com/src/80587697" TargetMode="External"/><Relationship Id="rId8071" Type="http://schemas.openxmlformats.org/officeDocument/2006/relationships/hyperlink" Target="https://www.daloopa.com/src/44615934" TargetMode="External"/><Relationship Id="rId9122" Type="http://schemas.openxmlformats.org/officeDocument/2006/relationships/hyperlink" Target="https://www.daloopa.com/src/44811900" TargetMode="External"/><Relationship Id="rId11052" Type="http://schemas.openxmlformats.org/officeDocument/2006/relationships/hyperlink" Target="https://www.daloopa.com/src/777986" TargetMode="External"/><Relationship Id="rId12103" Type="http://schemas.openxmlformats.org/officeDocument/2006/relationships/hyperlink" Target="https://www.daloopa.com/src/51587377" TargetMode="External"/><Relationship Id="rId15673" Type="http://schemas.openxmlformats.org/officeDocument/2006/relationships/hyperlink" Target="https://www.daloopa.com/src/56722181" TargetMode="External"/><Relationship Id="rId1111" Type="http://schemas.openxmlformats.org/officeDocument/2006/relationships/hyperlink" Target="https://www.daloopa.com/src/56765696" TargetMode="External"/><Relationship Id="rId4681" Type="http://schemas.openxmlformats.org/officeDocument/2006/relationships/hyperlink" Target="https://www.daloopa.com/src/799622" TargetMode="External"/><Relationship Id="rId5732" Type="http://schemas.openxmlformats.org/officeDocument/2006/relationships/hyperlink" Target="https://www.daloopa.com/src/779350" TargetMode="External"/><Relationship Id="rId14275" Type="http://schemas.openxmlformats.org/officeDocument/2006/relationships/hyperlink" Target="https://www.daloopa.com/src/44092193" TargetMode="External"/><Relationship Id="rId15326" Type="http://schemas.openxmlformats.org/officeDocument/2006/relationships/hyperlink" Target="https://www.daloopa.com/src/56765546" TargetMode="External"/><Relationship Id="rId16724" Type="http://schemas.openxmlformats.org/officeDocument/2006/relationships/hyperlink" Target="https://www.daloopa.com/src/56722860" TargetMode="External"/><Relationship Id="rId3283" Type="http://schemas.openxmlformats.org/officeDocument/2006/relationships/hyperlink" Target="https://www.daloopa.com/src/44615571" TargetMode="External"/><Relationship Id="rId4334" Type="http://schemas.openxmlformats.org/officeDocument/2006/relationships/hyperlink" Target="https://www.daloopa.com/src/806009" TargetMode="External"/><Relationship Id="rId18896" Type="http://schemas.openxmlformats.org/officeDocument/2006/relationships/hyperlink" Target="https://www.daloopa.com/src/77310588" TargetMode="External"/><Relationship Id="rId19947" Type="http://schemas.openxmlformats.org/officeDocument/2006/relationships/hyperlink" Target="https://www.daloopa.com/src/91527901" TargetMode="External"/><Relationship Id="rId20093" Type="http://schemas.openxmlformats.org/officeDocument/2006/relationships/hyperlink" Target="https://www.daloopa.com/src/99100786" TargetMode="External"/><Relationship Id="rId8955" Type="http://schemas.openxmlformats.org/officeDocument/2006/relationships/hyperlink" Target="https://www.daloopa.com/src/44810040" TargetMode="External"/><Relationship Id="rId10885" Type="http://schemas.openxmlformats.org/officeDocument/2006/relationships/hyperlink" Target="https://www.daloopa.com/src/774639" TargetMode="External"/><Relationship Id="rId11936" Type="http://schemas.openxmlformats.org/officeDocument/2006/relationships/hyperlink" Target="https://www.daloopa.com/src/8731228" TargetMode="External"/><Relationship Id="rId17498" Type="http://schemas.openxmlformats.org/officeDocument/2006/relationships/hyperlink" Target="https://www.daloopa.com/src/66398649" TargetMode="External"/><Relationship Id="rId18549" Type="http://schemas.openxmlformats.org/officeDocument/2006/relationships/hyperlink" Target="https://www.daloopa.com/src/75779781" TargetMode="External"/><Relationship Id="rId6159" Type="http://schemas.openxmlformats.org/officeDocument/2006/relationships/hyperlink" Target="https://www.daloopa.com/src/756507" TargetMode="External"/><Relationship Id="rId7557" Type="http://schemas.openxmlformats.org/officeDocument/2006/relationships/hyperlink" Target="https://www.daloopa.com/src/760942" TargetMode="External"/><Relationship Id="rId8608" Type="http://schemas.openxmlformats.org/officeDocument/2006/relationships/hyperlink" Target="https://www.daloopa.com/src/44812389" TargetMode="External"/><Relationship Id="rId10538" Type="http://schemas.openxmlformats.org/officeDocument/2006/relationships/hyperlink" Target="https://www.daloopa.com/src/769293" TargetMode="External"/><Relationship Id="rId13011" Type="http://schemas.openxmlformats.org/officeDocument/2006/relationships/hyperlink" Target="https://www.daloopa.com/src/18208017" TargetMode="External"/><Relationship Id="rId16581" Type="http://schemas.openxmlformats.org/officeDocument/2006/relationships/hyperlink" Target="https://www.daloopa.com/src/56722702" TargetMode="External"/><Relationship Id="rId17632" Type="http://schemas.openxmlformats.org/officeDocument/2006/relationships/hyperlink" Target="https://www.daloopa.com/src/66399286" TargetMode="External"/><Relationship Id="rId20977" Type="http://schemas.openxmlformats.org/officeDocument/2006/relationships/hyperlink" Target="https://www.daloopa.com/src/110482403" TargetMode="External"/><Relationship Id="rId2769" Type="http://schemas.openxmlformats.org/officeDocument/2006/relationships/hyperlink" Target="https://www.daloopa.com/src/7449810" TargetMode="External"/><Relationship Id="rId6640" Type="http://schemas.openxmlformats.org/officeDocument/2006/relationships/hyperlink" Target="https://www.daloopa.com/document/23143637" TargetMode="External"/><Relationship Id="rId15183" Type="http://schemas.openxmlformats.org/officeDocument/2006/relationships/hyperlink" Target="https://www.daloopa.com/src/56720369" TargetMode="External"/><Relationship Id="rId16234" Type="http://schemas.openxmlformats.org/officeDocument/2006/relationships/hyperlink" Target="https://www.daloopa.com/src/56722496" TargetMode="External"/><Relationship Id="rId4191" Type="http://schemas.openxmlformats.org/officeDocument/2006/relationships/hyperlink" Target="https://www.daloopa.com/src/44801880" TargetMode="External"/><Relationship Id="rId5242" Type="http://schemas.openxmlformats.org/officeDocument/2006/relationships/hyperlink" Target="https://www.daloopa.com/src/8648839" TargetMode="External"/><Relationship Id="rId9863" Type="http://schemas.openxmlformats.org/officeDocument/2006/relationships/hyperlink" Target="https://www.daloopa.com/src/44812057" TargetMode="External"/><Relationship Id="rId19457" Type="http://schemas.openxmlformats.org/officeDocument/2006/relationships/hyperlink" Target="https://www.daloopa.com/src/84566304" TargetMode="External"/><Relationship Id="rId77" Type="http://schemas.openxmlformats.org/officeDocument/2006/relationships/hyperlink" Target="https://www.daloopa.com/document/22944212" TargetMode="External"/><Relationship Id="rId8465" Type="http://schemas.openxmlformats.org/officeDocument/2006/relationships/hyperlink" Target="https://www.daloopa.com/src/44813513" TargetMode="External"/><Relationship Id="rId9516" Type="http://schemas.openxmlformats.org/officeDocument/2006/relationships/hyperlink" Target="https://www.daloopa.com/src/44812502" TargetMode="External"/><Relationship Id="rId11793" Type="http://schemas.openxmlformats.org/officeDocument/2006/relationships/hyperlink" Target="https://www.daloopa.com/src/51587344" TargetMode="External"/><Relationship Id="rId12844" Type="http://schemas.openxmlformats.org/officeDocument/2006/relationships/hyperlink" Target="https://www.daloopa.com/document/18105310" TargetMode="External"/><Relationship Id="rId18059" Type="http://schemas.openxmlformats.org/officeDocument/2006/relationships/hyperlink" Target="https://www.daloopa.com/src/112172765" TargetMode="External"/><Relationship Id="rId1852" Type="http://schemas.openxmlformats.org/officeDocument/2006/relationships/hyperlink" Target="https://www.daloopa.com/src/44126190" TargetMode="External"/><Relationship Id="rId2903" Type="http://schemas.openxmlformats.org/officeDocument/2006/relationships/hyperlink" Target="https://www.daloopa.com/src/44615538" TargetMode="External"/><Relationship Id="rId7067" Type="http://schemas.openxmlformats.org/officeDocument/2006/relationships/hyperlink" Target="https://www.daloopa.com/src/798475" TargetMode="External"/><Relationship Id="rId8118" Type="http://schemas.openxmlformats.org/officeDocument/2006/relationships/hyperlink" Target="https://www.daloopa.com/src/61314929" TargetMode="External"/><Relationship Id="rId10048" Type="http://schemas.openxmlformats.org/officeDocument/2006/relationships/hyperlink" Target="https://www.daloopa.com/src/44993844" TargetMode="External"/><Relationship Id="rId10395" Type="http://schemas.openxmlformats.org/officeDocument/2006/relationships/hyperlink" Target="https://www.daloopa.com/src/3606416" TargetMode="External"/><Relationship Id="rId11446" Type="http://schemas.openxmlformats.org/officeDocument/2006/relationships/hyperlink" Target="https://www.daloopa.com/src/2734169" TargetMode="External"/><Relationship Id="rId1505" Type="http://schemas.openxmlformats.org/officeDocument/2006/relationships/hyperlink" Target="https://www.daloopa.com/src/62020205" TargetMode="External"/><Relationship Id="rId14669" Type="http://schemas.openxmlformats.org/officeDocument/2006/relationships/hyperlink" Target="https://www.daloopa.com/src/44093255" TargetMode="External"/><Relationship Id="rId18540" Type="http://schemas.openxmlformats.org/officeDocument/2006/relationships/hyperlink" Target="https://www.daloopa.com/src/77309785" TargetMode="External"/><Relationship Id="rId3677" Type="http://schemas.openxmlformats.org/officeDocument/2006/relationships/hyperlink" Target="https://www.daloopa.com/src/805601" TargetMode="External"/><Relationship Id="rId4728" Type="http://schemas.openxmlformats.org/officeDocument/2006/relationships/hyperlink" Target="https://www.daloopa.com/src/799633" TargetMode="External"/><Relationship Id="rId16091" Type="http://schemas.openxmlformats.org/officeDocument/2006/relationships/hyperlink" Target="https://marketplace.daloopa.com/text-fundamental?id=56736717&amp;value=583&amp;id=56736680&amp;value=663&amp;id=56736642&amp;value=666&amp;id=56736603&amp;value=678&amp;id=56736564&amp;value=2591&amp;id=56736525&amp;value=674&amp;id=56736487&amp;value=633&amp;id=56736448&amp;value=793&amp;id=56736409&amp;value=852&amp;id=56736370&amp;value=2951&amp;id=56723455&amp;value=955&amp;id=56723419&amp;value=1100&amp;id=56723381&amp;value=955&amp;id=56723079&amp;value=2250&amp;id=56722907&amp;value=5260&amp;id=56722835&amp;value=1261&amp;id=56722739&amp;value=1116&amp;id=56722683&amp;value=1212&amp;id=56722618&amp;value=1233&amp;id=56722558&amp;value=4822&amp;id=56722491&amp;value=1266&amp;id=56765477&amp;value=1178&amp;id=61315610&amp;value=1136&amp;" TargetMode="External"/><Relationship Id="rId17142" Type="http://schemas.openxmlformats.org/officeDocument/2006/relationships/hyperlink" Target="https://www.daloopa.com/src/65369524" TargetMode="External"/><Relationship Id="rId20487" Type="http://schemas.openxmlformats.org/officeDocument/2006/relationships/hyperlink" Target="https://www.daloopa.com/src/105788231" TargetMode="External"/><Relationship Id="rId598" Type="http://schemas.openxmlformats.org/officeDocument/2006/relationships/hyperlink" Target="https://www.daloopa.com/src/28076150" TargetMode="External"/><Relationship Id="rId2279" Type="http://schemas.openxmlformats.org/officeDocument/2006/relationships/hyperlink" Target="https://www.daloopa.com/src/19432925" TargetMode="External"/><Relationship Id="rId6150" Type="http://schemas.openxmlformats.org/officeDocument/2006/relationships/hyperlink" Target="https://www.daloopa.com/src/758209" TargetMode="External"/><Relationship Id="rId7201" Type="http://schemas.openxmlformats.org/officeDocument/2006/relationships/hyperlink" Target="https://www.daloopa.com/src/798783" TargetMode="External"/><Relationship Id="rId2760" Type="http://schemas.openxmlformats.org/officeDocument/2006/relationships/hyperlink" Target="https://www.daloopa.com/src/775440" TargetMode="External"/><Relationship Id="rId3811" Type="http://schemas.openxmlformats.org/officeDocument/2006/relationships/hyperlink" Target="https://www.daloopa.com/src/805764" TargetMode="External"/><Relationship Id="rId9373" Type="http://schemas.openxmlformats.org/officeDocument/2006/relationships/hyperlink" Target="https://www.daloopa.com/src/44812644" TargetMode="External"/><Relationship Id="rId12354" Type="http://schemas.openxmlformats.org/officeDocument/2006/relationships/hyperlink" Target="https://www.daloopa.com/src/8731490" TargetMode="External"/><Relationship Id="rId13405" Type="http://schemas.openxmlformats.org/officeDocument/2006/relationships/hyperlink" Target="https://www.daloopa.com/src/44120623" TargetMode="External"/><Relationship Id="rId13752" Type="http://schemas.openxmlformats.org/officeDocument/2006/relationships/hyperlink" Target="https://www.daloopa.com/src/44067859" TargetMode="External"/><Relationship Id="rId14803" Type="http://schemas.openxmlformats.org/officeDocument/2006/relationships/hyperlink" Target="https://www.daloopa.com/src/44094948" TargetMode="External"/><Relationship Id="rId20621" Type="http://schemas.openxmlformats.org/officeDocument/2006/relationships/hyperlink" Target="https://www.daloopa.com/src/105191149" TargetMode="External"/><Relationship Id="rId732" Type="http://schemas.openxmlformats.org/officeDocument/2006/relationships/hyperlink" Target="https://www.daloopa.com/src/12611932" TargetMode="External"/><Relationship Id="rId1362" Type="http://schemas.openxmlformats.org/officeDocument/2006/relationships/hyperlink" Target="https://www.daloopa.com/src/12623799" TargetMode="External"/><Relationship Id="rId2413" Type="http://schemas.openxmlformats.org/officeDocument/2006/relationships/hyperlink" Target="https://www.daloopa.com/src/771731" TargetMode="External"/><Relationship Id="rId9026" Type="http://schemas.openxmlformats.org/officeDocument/2006/relationships/hyperlink" Target="https://www.daloopa.com/src/44812465" TargetMode="External"/><Relationship Id="rId12007" Type="http://schemas.openxmlformats.org/officeDocument/2006/relationships/hyperlink" Target="https://www.daloopa.com/src/44616226" TargetMode="External"/><Relationship Id="rId16975" Type="http://schemas.openxmlformats.org/officeDocument/2006/relationships/hyperlink" Target="https://www.daloopa.com/src/65368646" TargetMode="External"/><Relationship Id="rId1015" Type="http://schemas.openxmlformats.org/officeDocument/2006/relationships/hyperlink" Target="https://www.daloopa.com/src/995600" TargetMode="External"/><Relationship Id="rId4585" Type="http://schemas.openxmlformats.org/officeDocument/2006/relationships/hyperlink" Target="https://www.daloopa.com/src/805939" TargetMode="External"/><Relationship Id="rId5983" Type="http://schemas.openxmlformats.org/officeDocument/2006/relationships/hyperlink" Target="https://www.daloopa.com/src/2750495" TargetMode="External"/><Relationship Id="rId14179" Type="http://schemas.openxmlformats.org/officeDocument/2006/relationships/hyperlink" Target="https://www.daloopa.com/src/44072066" TargetMode="External"/><Relationship Id="rId15577" Type="http://schemas.openxmlformats.org/officeDocument/2006/relationships/hyperlink" Target="https://www.daloopa.com/src/56735899" TargetMode="External"/><Relationship Id="rId16628" Type="http://schemas.openxmlformats.org/officeDocument/2006/relationships/hyperlink" Target="https://www.daloopa.com/src/56723100" TargetMode="External"/><Relationship Id="rId3187" Type="http://schemas.openxmlformats.org/officeDocument/2006/relationships/hyperlink" Target="https://www.daloopa.com/src/44615556" TargetMode="External"/><Relationship Id="rId4238" Type="http://schemas.openxmlformats.org/officeDocument/2006/relationships/hyperlink" Target="https://www.daloopa.com/src/805946" TargetMode="External"/><Relationship Id="rId5636" Type="http://schemas.openxmlformats.org/officeDocument/2006/relationships/hyperlink" Target="https://www.daloopa.com/src/777080" TargetMode="External"/><Relationship Id="rId18050" Type="http://schemas.openxmlformats.org/officeDocument/2006/relationships/hyperlink" Target="https://www.daloopa.com/src/112172681" TargetMode="External"/><Relationship Id="rId19101" Type="http://schemas.openxmlformats.org/officeDocument/2006/relationships/hyperlink" Target="https://www.daloopa.com/src/81128131" TargetMode="External"/><Relationship Id="rId8859" Type="http://schemas.openxmlformats.org/officeDocument/2006/relationships/hyperlink" Target="https://www.daloopa.com/src/44810491" TargetMode="External"/><Relationship Id="rId10789" Type="http://schemas.openxmlformats.org/officeDocument/2006/relationships/hyperlink" Target="https://www.daloopa.com/src/779995" TargetMode="External"/><Relationship Id="rId14660" Type="http://schemas.openxmlformats.org/officeDocument/2006/relationships/hyperlink" Target="https://www.daloopa.com/src/44095263" TargetMode="External"/><Relationship Id="rId15711" Type="http://schemas.openxmlformats.org/officeDocument/2006/relationships/hyperlink" Target="https://www.daloopa.com/src/56722363" TargetMode="External"/><Relationship Id="rId13262" Type="http://schemas.openxmlformats.org/officeDocument/2006/relationships/hyperlink" Target="https://www.daloopa.com/src/18209796" TargetMode="External"/><Relationship Id="rId14313" Type="http://schemas.openxmlformats.org/officeDocument/2006/relationships/hyperlink" Target="https://www.daloopa.com/src/44092362" TargetMode="External"/><Relationship Id="rId17883" Type="http://schemas.openxmlformats.org/officeDocument/2006/relationships/hyperlink" Target="https://www.daloopa.com/src/86307513" TargetMode="External"/><Relationship Id="rId2270" Type="http://schemas.openxmlformats.org/officeDocument/2006/relationships/hyperlink" Target="https://www.daloopa.com/src/44615444" TargetMode="External"/><Relationship Id="rId3321" Type="http://schemas.openxmlformats.org/officeDocument/2006/relationships/hyperlink" Target="https://www.daloopa.com/document/23181367" TargetMode="External"/><Relationship Id="rId6891" Type="http://schemas.openxmlformats.org/officeDocument/2006/relationships/hyperlink" Target="https://www.daloopa.com/src/797759" TargetMode="External"/><Relationship Id="rId7942" Type="http://schemas.openxmlformats.org/officeDocument/2006/relationships/hyperlink" Target="https://www.daloopa.com/src/44615916" TargetMode="External"/><Relationship Id="rId16485" Type="http://schemas.openxmlformats.org/officeDocument/2006/relationships/hyperlink" Target="https://www.daloopa.com/src/61315625" TargetMode="External"/><Relationship Id="rId17536" Type="http://schemas.openxmlformats.org/officeDocument/2006/relationships/hyperlink" Target="https://www.daloopa.com/src/66399079" TargetMode="External"/><Relationship Id="rId18934" Type="http://schemas.openxmlformats.org/officeDocument/2006/relationships/hyperlink" Target="https://www.daloopa.com/src/80587824" TargetMode="External"/><Relationship Id="rId20131" Type="http://schemas.openxmlformats.org/officeDocument/2006/relationships/hyperlink" Target="https://www.daloopa.com/src/99978640" TargetMode="External"/><Relationship Id="rId242" Type="http://schemas.openxmlformats.org/officeDocument/2006/relationships/hyperlink" Target="https://www.daloopa.com/src/19045486" TargetMode="External"/><Relationship Id="rId5493" Type="http://schemas.openxmlformats.org/officeDocument/2006/relationships/hyperlink" Target="https://www.daloopa.com/src/802525" TargetMode="External"/><Relationship Id="rId6544" Type="http://schemas.openxmlformats.org/officeDocument/2006/relationships/hyperlink" Target="https://www.daloopa.com/src/19045336" TargetMode="External"/><Relationship Id="rId10923" Type="http://schemas.openxmlformats.org/officeDocument/2006/relationships/hyperlink" Target="https://www.daloopa.com/src/44999161" TargetMode="External"/><Relationship Id="rId15087" Type="http://schemas.openxmlformats.org/officeDocument/2006/relationships/hyperlink" Target="https://www.daloopa.com/src/44091178" TargetMode="External"/><Relationship Id="rId16138" Type="http://schemas.openxmlformats.org/officeDocument/2006/relationships/hyperlink" Target="https://www.daloopa.com/src/56736371" TargetMode="External"/><Relationship Id="rId4095" Type="http://schemas.openxmlformats.org/officeDocument/2006/relationships/hyperlink" Target="https://www.daloopa.com/src/44802533" TargetMode="External"/><Relationship Id="rId5146" Type="http://schemas.openxmlformats.org/officeDocument/2006/relationships/hyperlink" Target="https://www.daloopa.com/src/8648869" TargetMode="External"/><Relationship Id="rId8369" Type="http://schemas.openxmlformats.org/officeDocument/2006/relationships/hyperlink" Target="https://www.daloopa.com/src/44812877" TargetMode="External"/><Relationship Id="rId9767" Type="http://schemas.openxmlformats.org/officeDocument/2006/relationships/hyperlink" Target="https://www.daloopa.com/src/44811573" TargetMode="External"/><Relationship Id="rId11697" Type="http://schemas.openxmlformats.org/officeDocument/2006/relationships/hyperlink" Target="https://www.daloopa.com/src/1501353" TargetMode="External"/><Relationship Id="rId12748" Type="http://schemas.openxmlformats.org/officeDocument/2006/relationships/hyperlink" Target="https://www.daloopa.com/src/8732246" TargetMode="External"/><Relationship Id="rId1756" Type="http://schemas.openxmlformats.org/officeDocument/2006/relationships/hyperlink" Target="https://www.daloopa.com/src/44114789" TargetMode="External"/><Relationship Id="rId2807" Type="http://schemas.openxmlformats.org/officeDocument/2006/relationships/hyperlink" Target="https://www.daloopa.com/src/51587223" TargetMode="External"/><Relationship Id="rId10299" Type="http://schemas.openxmlformats.org/officeDocument/2006/relationships/hyperlink" Target="https://www.daloopa.com/src/761313" TargetMode="External"/><Relationship Id="rId14170" Type="http://schemas.openxmlformats.org/officeDocument/2006/relationships/hyperlink" Target="https://www.daloopa.com/src/44072016" TargetMode="External"/><Relationship Id="rId15221" Type="http://schemas.openxmlformats.org/officeDocument/2006/relationships/hyperlink" Target="https://www.daloopa.com/src/56735096" TargetMode="External"/><Relationship Id="rId18791" Type="http://schemas.openxmlformats.org/officeDocument/2006/relationships/hyperlink" Target="https://www.daloopa.com/src/76431608" TargetMode="External"/><Relationship Id="rId19842" Type="http://schemas.openxmlformats.org/officeDocument/2006/relationships/hyperlink" Target="https://www.daloopa.com/src/92469361" TargetMode="External"/><Relationship Id="rId1409" Type="http://schemas.openxmlformats.org/officeDocument/2006/relationships/hyperlink" Target="https://www.daloopa.com/document/21907765" TargetMode="External"/><Relationship Id="rId4979" Type="http://schemas.openxmlformats.org/officeDocument/2006/relationships/hyperlink" Target="https://www.daloopa.com/src/44617738" TargetMode="External"/><Relationship Id="rId8850" Type="http://schemas.openxmlformats.org/officeDocument/2006/relationships/hyperlink" Target="https://www.daloopa.com/src/44812774" TargetMode="External"/><Relationship Id="rId9901" Type="http://schemas.openxmlformats.org/officeDocument/2006/relationships/hyperlink" Target="https://www.daloopa.com/src/785787" TargetMode="External"/><Relationship Id="rId10780" Type="http://schemas.openxmlformats.org/officeDocument/2006/relationships/hyperlink" Target="https://www.daloopa.com/src/757842" TargetMode="External"/><Relationship Id="rId17393" Type="http://schemas.openxmlformats.org/officeDocument/2006/relationships/hyperlink" Target="https://www.daloopa.com/src/69114421" TargetMode="External"/><Relationship Id="rId18444" Type="http://schemas.openxmlformats.org/officeDocument/2006/relationships/hyperlink" Target="https://www.daloopa.com/src/70536165" TargetMode="External"/><Relationship Id="rId7452" Type="http://schemas.openxmlformats.org/officeDocument/2006/relationships/hyperlink" Target="https://www.daloopa.com/src/770346" TargetMode="External"/><Relationship Id="rId8503" Type="http://schemas.openxmlformats.org/officeDocument/2006/relationships/hyperlink" Target="https://www.daloopa.com/src/44810717" TargetMode="External"/><Relationship Id="rId10433" Type="http://schemas.openxmlformats.org/officeDocument/2006/relationships/hyperlink" Target="https://www.daloopa.com/src/757829" TargetMode="External"/><Relationship Id="rId11831" Type="http://schemas.openxmlformats.org/officeDocument/2006/relationships/hyperlink" Target="https://www.daloopa.com/src/8731183" TargetMode="External"/><Relationship Id="rId17046" Type="http://schemas.openxmlformats.org/officeDocument/2006/relationships/hyperlink" Target="https://www.daloopa.com/src/65369401" TargetMode="External"/><Relationship Id="rId6054" Type="http://schemas.openxmlformats.org/officeDocument/2006/relationships/hyperlink" Target="https://www.daloopa.com/src/757717" TargetMode="External"/><Relationship Id="rId7105" Type="http://schemas.openxmlformats.org/officeDocument/2006/relationships/hyperlink" Target="https://www.daloopa.com/src/798306" TargetMode="External"/><Relationship Id="rId983" Type="http://schemas.openxmlformats.org/officeDocument/2006/relationships/hyperlink" Target="https://www.daloopa.com/src/2734378" TargetMode="External"/><Relationship Id="rId2664" Type="http://schemas.openxmlformats.org/officeDocument/2006/relationships/hyperlink" Target="https://www.daloopa.com/src/771059" TargetMode="External"/><Relationship Id="rId9277" Type="http://schemas.openxmlformats.org/officeDocument/2006/relationships/hyperlink" Target="https://www.daloopa.com/src/44812466" TargetMode="External"/><Relationship Id="rId12258" Type="http://schemas.openxmlformats.org/officeDocument/2006/relationships/hyperlink" Target="https://www.daloopa.com/src/8731805" TargetMode="External"/><Relationship Id="rId13656" Type="http://schemas.openxmlformats.org/officeDocument/2006/relationships/hyperlink" Target="https://www.daloopa.com/src/44057234" TargetMode="External"/><Relationship Id="rId14707" Type="http://schemas.openxmlformats.org/officeDocument/2006/relationships/hyperlink" Target="https://www.daloopa.com/src/44095609" TargetMode="External"/><Relationship Id="rId20872" Type="http://schemas.openxmlformats.org/officeDocument/2006/relationships/hyperlink" Target="https://www.daloopa.com/src/112172988" TargetMode="External"/><Relationship Id="rId636" Type="http://schemas.openxmlformats.org/officeDocument/2006/relationships/hyperlink" Target="https://www.daloopa.com/src/6028755" TargetMode="External"/><Relationship Id="rId1266" Type="http://schemas.openxmlformats.org/officeDocument/2006/relationships/hyperlink" Target="https://www.daloopa.com/src/1501430" TargetMode="External"/><Relationship Id="rId2317" Type="http://schemas.openxmlformats.org/officeDocument/2006/relationships/hyperlink" Target="https://www.daloopa.com/src/774019" TargetMode="External"/><Relationship Id="rId3715" Type="http://schemas.openxmlformats.org/officeDocument/2006/relationships/hyperlink" Target="https://www.daloopa.com/src/805610" TargetMode="External"/><Relationship Id="rId13309" Type="http://schemas.openxmlformats.org/officeDocument/2006/relationships/hyperlink" Target="https://www.daloopa.com/src/44122056" TargetMode="External"/><Relationship Id="rId16879" Type="http://schemas.openxmlformats.org/officeDocument/2006/relationships/hyperlink" Target="https://www.daloopa.com/src/65368813" TargetMode="External"/><Relationship Id="rId20525" Type="http://schemas.openxmlformats.org/officeDocument/2006/relationships/hyperlink" Target="https://www.daloopa.com/src/105190901" TargetMode="External"/><Relationship Id="rId5887" Type="http://schemas.openxmlformats.org/officeDocument/2006/relationships/hyperlink" Target="https://www.daloopa.com/src/3613189" TargetMode="External"/><Relationship Id="rId6938" Type="http://schemas.openxmlformats.org/officeDocument/2006/relationships/hyperlink" Target="https://www.daloopa.com/src/2750736" TargetMode="External"/><Relationship Id="rId19352" Type="http://schemas.openxmlformats.org/officeDocument/2006/relationships/hyperlink" Target="https://www.daloopa.com/src/84565920" TargetMode="External"/><Relationship Id="rId4489" Type="http://schemas.openxmlformats.org/officeDocument/2006/relationships/hyperlink" Target="https://www.daloopa.com/src/805881" TargetMode="External"/><Relationship Id="rId8360" Type="http://schemas.openxmlformats.org/officeDocument/2006/relationships/hyperlink" Target="https://marketplace.daloopa.com/text-fundamental?id=44808558&amp;value=84.196&amp;id=44808897&amp;value=78.87&amp;id=44809177&amp;value=81.024&amp;id=44812770&amp;value=84.89700000000002&amp;id=46190494&amp;value=328.987&amp;id=44809224&amp;value=82.788&amp;id=44809399&amp;value=83.01&amp;id=44809597&amp;value=83.013&amp;id=44812877&amp;value=84.89000000000001&amp;id=46190495&amp;value=333.701&amp;id=44810033&amp;value=84.208&amp;id=44810072&amp;value=84.65200000000002&amp;id=44810292&amp;value=85.976&amp;id=44812945&amp;value=81.02299999999997&amp;id=46190496&amp;value=335.859&amp;id=44810485&amp;value=92.31&amp;id=44810599&amp;value=85.56899999999999&amp;id=44810715&amp;value=84.50300000000001&amp;id=44813027&amp;value=87.52999999999997&amp;id=46190498&amp;value=349.912&amp;id=44810838&amp;value=98.31&amp;id=44811047&amp;value=116.049&amp;id=44811152&amp;value=117.042&amp;id=44813194&amp;value=120.05000000000001&amp;id=46190499&amp;value=451.451&amp;id=44811350&amp;value=130.488&amp;id=44811520&amp;value=144.322&amp;id=44811654&amp;value=165.13099999999997&amp;id=44813372&amp;value=169.62100000000004&amp;id=46190500&amp;value=609.562&amp;id=44811823&amp;value=184.688&amp;id=44811877&amp;value=204.29900000000004&amp;id=44812090&amp;value=195.51299999999998&amp;id=44813442&amp;value=203.20500000000004&amp;id=46190501&amp;value=787.705&amp;id=44812381&amp;value=217&amp;id=44812445&amp;value=227&amp;id=44812531&amp;value=232&amp;id=44813515&amp;value=233&amp;id=46190502&amp;value=909&amp;id=44812584&amp;value=260&amp;id=44812631&amp;value=260&amp;id=44812731&amp;value=280&amp;id=44813648&amp;value=269&amp;id=46190503&amp;value=1069&amp;id=51587566&amp;value=322&amp;id=57346363&amp;value=352&amp;id=62020278&amp;value=378&amp;" TargetMode="External"/><Relationship Id="rId9411" Type="http://schemas.openxmlformats.org/officeDocument/2006/relationships/hyperlink" Target="https://www.daloopa.com/src/44811577" TargetMode="External"/><Relationship Id="rId10290" Type="http://schemas.openxmlformats.org/officeDocument/2006/relationships/hyperlink" Target="https://marketplace.daloopa.com/text-fundamental?id=770802&amp;value=85.086&amp;id=770795&amp;value=79.624&amp;id=770787&amp;value=81.111&amp;id=769626&amp;value=86.468&amp;id=44994358&amp;value=332.289&amp;id=769425&amp;value=83.549&amp;id=769288&amp;value=83.6&amp;id=761301&amp;value=83.682&amp;id=761313&amp;value=85.025&amp;id=44998346&amp;value=335.856&amp;id=760755&amp;value=86.597&amp;id=760502&amp;value=85.374&amp;id=760335&amp;value=84.371&amp;id=758665&amp;value=81.705&amp;id=44998950&amp;value=338.047&amp;id=758463&amp;value=91.69&amp;id=758324&amp;value=87.209&amp;id=758157&amp;value=86.07&amp;id=757999&amp;value=86.584&amp;id=44999179&amp;value=351.553&amp;id=757827&amp;value=103.578&amp;id=757636&amp;value=118.591&amp;id=774267&amp;value=117.968&amp;id=774310&amp;value=122.18&amp;id=44999289&amp;value=462.317&amp;id=774354&amp;value=136.414&amp;id=756726&amp;value=146.773&amp;id=756568&amp;value=161.094&amp;id=756454&amp;value=166.504&amp;id=44999428&amp;value=610.785&amp;id=756296&amp;value=187.115&amp;id=756036&amp;value=203.673&amp;id=1501233&amp;value=199.321&amp;id=2750613&amp;value=207.781&amp;id=44999817&amp;value=797.89&amp;id=3606415&amp;value=214&amp;id=6028706&amp;value=227&amp;id=9091507&amp;value=244&amp;id=12599808&amp;value=239&amp;id=45000056&amp;value=924&amp;id=19045464&amp;value=286&amp;id=28076058&amp;value=269&amp;id=35361466&amp;value=287&amp;id=41990524&amp;value=265&amp;id=41990562&amp;value=1107&amp;id=50786866&amp;value=312&amp;id=56765454&amp;value=345&amp;id=61314966&amp;value=371&amp;" TargetMode="External"/><Relationship Id="rId11341" Type="http://schemas.openxmlformats.org/officeDocument/2006/relationships/hyperlink" Target="https://www.daloopa.com/src/978769" TargetMode="External"/><Relationship Id="rId15962" Type="http://schemas.openxmlformats.org/officeDocument/2006/relationships/hyperlink" Target="https://www.daloopa.com/src/61315604" TargetMode="External"/><Relationship Id="rId19005" Type="http://schemas.openxmlformats.org/officeDocument/2006/relationships/hyperlink" Target="https://www.daloopa.com/src/81127758" TargetMode="External"/><Relationship Id="rId1400" Type="http://schemas.openxmlformats.org/officeDocument/2006/relationships/hyperlink" Target="https://www.daloopa.com/src/46161336" TargetMode="External"/><Relationship Id="rId4970" Type="http://schemas.openxmlformats.org/officeDocument/2006/relationships/hyperlink" Target="https://www.daloopa.com/src/57345764" TargetMode="External"/><Relationship Id="rId8013" Type="http://schemas.openxmlformats.org/officeDocument/2006/relationships/hyperlink" Target="https://www.daloopa.com/src/1501220" TargetMode="External"/><Relationship Id="rId14564" Type="http://schemas.openxmlformats.org/officeDocument/2006/relationships/hyperlink" Target="https://www.daloopa.com/src/44095608" TargetMode="External"/><Relationship Id="rId15615" Type="http://schemas.openxmlformats.org/officeDocument/2006/relationships/hyperlink" Target="https://www.daloopa.com/src/56722081" TargetMode="External"/><Relationship Id="rId3572" Type="http://schemas.openxmlformats.org/officeDocument/2006/relationships/hyperlink" Target="https://www.daloopa.com/src/1501393" TargetMode="External"/><Relationship Id="rId4623" Type="http://schemas.openxmlformats.org/officeDocument/2006/relationships/hyperlink" Target="https://www.daloopa.com/src/806119" TargetMode="External"/><Relationship Id="rId13166" Type="http://schemas.openxmlformats.org/officeDocument/2006/relationships/hyperlink" Target="https://www.daloopa.com/src/44116780" TargetMode="External"/><Relationship Id="rId14217" Type="http://schemas.openxmlformats.org/officeDocument/2006/relationships/hyperlink" Target="https://www.daloopa.com/src/44094650" TargetMode="External"/><Relationship Id="rId20382" Type="http://schemas.openxmlformats.org/officeDocument/2006/relationships/hyperlink" Target="https://www.daloopa.com/src/105190937" TargetMode="External"/><Relationship Id="rId493" Type="http://schemas.openxmlformats.org/officeDocument/2006/relationships/hyperlink" Target="https://www.daloopa.com/document/23143637" TargetMode="External"/><Relationship Id="rId2174" Type="http://schemas.openxmlformats.org/officeDocument/2006/relationships/hyperlink" Target="https://www.daloopa.com/src/44624981" TargetMode="External"/><Relationship Id="rId3225" Type="http://schemas.openxmlformats.org/officeDocument/2006/relationships/hyperlink" Target="https://www.daloopa.com/src/44615561" TargetMode="External"/><Relationship Id="rId6795" Type="http://schemas.openxmlformats.org/officeDocument/2006/relationships/hyperlink" Target="https://www.daloopa.com/src/12605530" TargetMode="External"/><Relationship Id="rId16389" Type="http://schemas.openxmlformats.org/officeDocument/2006/relationships/hyperlink" Target="https://www.daloopa.com/src/56722569" TargetMode="External"/><Relationship Id="rId17787" Type="http://schemas.openxmlformats.org/officeDocument/2006/relationships/hyperlink" Target="https://www.daloopa.com/src/84566917" TargetMode="External"/><Relationship Id="rId18838" Type="http://schemas.openxmlformats.org/officeDocument/2006/relationships/hyperlink" Target="https://www.daloopa.com/src/75779550" TargetMode="External"/><Relationship Id="rId20035" Type="http://schemas.openxmlformats.org/officeDocument/2006/relationships/hyperlink" Target="https://www.daloopa.com/src/99100821" TargetMode="External"/><Relationship Id="rId146" Type="http://schemas.openxmlformats.org/officeDocument/2006/relationships/hyperlink" Target="https://www.daloopa.com/document/10223958" TargetMode="External"/><Relationship Id="rId5397" Type="http://schemas.openxmlformats.org/officeDocument/2006/relationships/hyperlink" Target="https://www.daloopa.com/src/62020162" TargetMode="External"/><Relationship Id="rId6448" Type="http://schemas.openxmlformats.org/officeDocument/2006/relationships/hyperlink" Target="https://www.daloopa.com/src/757213" TargetMode="External"/><Relationship Id="rId7846" Type="http://schemas.openxmlformats.org/officeDocument/2006/relationships/hyperlink" Target="https://www.daloopa.com/src/758132" TargetMode="External"/><Relationship Id="rId10827" Type="http://schemas.openxmlformats.org/officeDocument/2006/relationships/hyperlink" Target="https://www.daloopa.com/src/758678" TargetMode="External"/><Relationship Id="rId12999" Type="http://schemas.openxmlformats.org/officeDocument/2006/relationships/hyperlink" Target="https://www.daloopa.com/src/18211541" TargetMode="External"/><Relationship Id="rId13300" Type="http://schemas.openxmlformats.org/officeDocument/2006/relationships/hyperlink" Target="https://www.daloopa.com/src/18210318" TargetMode="External"/><Relationship Id="rId16870" Type="http://schemas.openxmlformats.org/officeDocument/2006/relationships/hyperlink" Target="https://www.daloopa.com/src/65368799" TargetMode="External"/><Relationship Id="rId17921" Type="http://schemas.openxmlformats.org/officeDocument/2006/relationships/hyperlink" Target="https://www.daloopa.com/src/84567079" TargetMode="External"/><Relationship Id="rId15472" Type="http://schemas.openxmlformats.org/officeDocument/2006/relationships/hyperlink" Target="https://www.daloopa.com/src/56735727" TargetMode="External"/><Relationship Id="rId16523" Type="http://schemas.openxmlformats.org/officeDocument/2006/relationships/hyperlink" Target="https://www.daloopa.com/src/56736465" TargetMode="External"/><Relationship Id="rId20919" Type="http://schemas.openxmlformats.org/officeDocument/2006/relationships/hyperlink" Target="https://www.daloopa.com/src/112172800" TargetMode="External"/><Relationship Id="rId4480" Type="http://schemas.openxmlformats.org/officeDocument/2006/relationships/hyperlink" Target="https://www.daloopa.com/src/806011" TargetMode="External"/><Relationship Id="rId5531" Type="http://schemas.openxmlformats.org/officeDocument/2006/relationships/hyperlink" Target="https://www.daloopa.com/src/7450033" TargetMode="External"/><Relationship Id="rId14074" Type="http://schemas.openxmlformats.org/officeDocument/2006/relationships/hyperlink" Target="https://www.daloopa.com/src/44064445" TargetMode="External"/><Relationship Id="rId15125" Type="http://schemas.openxmlformats.org/officeDocument/2006/relationships/hyperlink" Target="https://www.daloopa.com/src/56734921" TargetMode="External"/><Relationship Id="rId18695" Type="http://schemas.openxmlformats.org/officeDocument/2006/relationships/hyperlink" Target="https://www.daloopa.com/src/75779644" TargetMode="External"/><Relationship Id="rId19746" Type="http://schemas.openxmlformats.org/officeDocument/2006/relationships/hyperlink" Target="https://www.daloopa.com/src/91528050" TargetMode="External"/><Relationship Id="rId3082" Type="http://schemas.openxmlformats.org/officeDocument/2006/relationships/hyperlink" Target="https://www.daloopa.com/src/47276173" TargetMode="External"/><Relationship Id="rId4133" Type="http://schemas.openxmlformats.org/officeDocument/2006/relationships/hyperlink" Target="https://www.daloopa.com/src/28076115" TargetMode="External"/><Relationship Id="rId8754" Type="http://schemas.openxmlformats.org/officeDocument/2006/relationships/hyperlink" Target="https://www.daloopa.com/src/44811820" TargetMode="External"/><Relationship Id="rId9805" Type="http://schemas.openxmlformats.org/officeDocument/2006/relationships/hyperlink" Target="https://www.daloopa.com/src/44810157" TargetMode="External"/><Relationship Id="rId17297" Type="http://schemas.openxmlformats.org/officeDocument/2006/relationships/hyperlink" Target="https://www.daloopa.com/src/66398721" TargetMode="External"/><Relationship Id="rId18348" Type="http://schemas.openxmlformats.org/officeDocument/2006/relationships/hyperlink" Target="https://www.daloopa.com/src/70534456" TargetMode="External"/><Relationship Id="rId19" Type="http://schemas.openxmlformats.org/officeDocument/2006/relationships/hyperlink" Target="https://www.daloopa.com/document/23284" TargetMode="External"/><Relationship Id="rId7356" Type="http://schemas.openxmlformats.org/officeDocument/2006/relationships/hyperlink" Target="https://www.daloopa.com/src/3606390" TargetMode="External"/><Relationship Id="rId8407" Type="http://schemas.openxmlformats.org/officeDocument/2006/relationships/hyperlink" Target="https://www.daloopa.com/src/46190501" TargetMode="External"/><Relationship Id="rId10337" Type="http://schemas.openxmlformats.org/officeDocument/2006/relationships/hyperlink" Target="https://www.daloopa.com/src/44999817" TargetMode="External"/><Relationship Id="rId10684" Type="http://schemas.openxmlformats.org/officeDocument/2006/relationships/hyperlink" Target="https://www.daloopa.com/src/761176" TargetMode="External"/><Relationship Id="rId11735" Type="http://schemas.openxmlformats.org/officeDocument/2006/relationships/hyperlink" Target="https://www.daloopa.com/src/19487707" TargetMode="External"/><Relationship Id="rId7009" Type="http://schemas.openxmlformats.org/officeDocument/2006/relationships/hyperlink" Target="https://www.daloopa.com/src/2750541" TargetMode="External"/><Relationship Id="rId14958" Type="http://schemas.openxmlformats.org/officeDocument/2006/relationships/hyperlink" Target="https://www.daloopa.com/src/44094786" TargetMode="External"/><Relationship Id="rId3966" Type="http://schemas.openxmlformats.org/officeDocument/2006/relationships/hyperlink" Target="https://www.daloopa.com/src/805941" TargetMode="External"/><Relationship Id="rId16380" Type="http://schemas.openxmlformats.org/officeDocument/2006/relationships/hyperlink" Target="https://www.daloopa.com/src/56722750" TargetMode="External"/><Relationship Id="rId17431" Type="http://schemas.openxmlformats.org/officeDocument/2006/relationships/hyperlink" Target="https://www.daloopa.com/src/69114196" TargetMode="External"/><Relationship Id="rId20776" Type="http://schemas.openxmlformats.org/officeDocument/2006/relationships/hyperlink" Target="https://www.daloopa.com/src/110480869" TargetMode="External"/><Relationship Id="rId3" Type="http://schemas.openxmlformats.org/officeDocument/2006/relationships/hyperlink" Target="https://www.daloopa.com/document/22780" TargetMode="External"/><Relationship Id="rId887" Type="http://schemas.openxmlformats.org/officeDocument/2006/relationships/hyperlink" Target="https://www.daloopa.com/document/21907730" TargetMode="External"/><Relationship Id="rId2568" Type="http://schemas.openxmlformats.org/officeDocument/2006/relationships/hyperlink" Target="https://www.daloopa.com/src/775631" TargetMode="External"/><Relationship Id="rId3619" Type="http://schemas.openxmlformats.org/officeDocument/2006/relationships/hyperlink" Target="https://www.daloopa.com/src/805584" TargetMode="External"/><Relationship Id="rId5041" Type="http://schemas.openxmlformats.org/officeDocument/2006/relationships/hyperlink" Target="https://www.daloopa.com/src/18182295" TargetMode="External"/><Relationship Id="rId12990" Type="http://schemas.openxmlformats.org/officeDocument/2006/relationships/hyperlink" Target="https://marketplace.daloopa.com/text-fundamental?id=18206756&amp;value=3149.343&amp;" TargetMode="External"/><Relationship Id="rId16033" Type="http://schemas.openxmlformats.org/officeDocument/2006/relationships/hyperlink" Target="https://www.daloopa.com/src/56722615" TargetMode="External"/><Relationship Id="rId20429" Type="http://schemas.openxmlformats.org/officeDocument/2006/relationships/hyperlink" Target="https://www.daloopa.com/src/105190909" TargetMode="External"/><Relationship Id="rId9662" Type="http://schemas.openxmlformats.org/officeDocument/2006/relationships/hyperlink" Target="https://www.daloopa.com/src/44810881" TargetMode="External"/><Relationship Id="rId11592" Type="http://schemas.openxmlformats.org/officeDocument/2006/relationships/hyperlink" Target="https://www.daloopa.com/document/8465102" TargetMode="External"/><Relationship Id="rId12643" Type="http://schemas.openxmlformats.org/officeDocument/2006/relationships/hyperlink" Target="https://www.daloopa.com/src/8732187" TargetMode="External"/><Relationship Id="rId19256" Type="http://schemas.openxmlformats.org/officeDocument/2006/relationships/hyperlink" Target="https://www.daloopa.com/src/80587648" TargetMode="External"/><Relationship Id="rId20910" Type="http://schemas.openxmlformats.org/officeDocument/2006/relationships/hyperlink" Target="https://www.daloopa.com/src/112172791" TargetMode="External"/><Relationship Id="rId1651" Type="http://schemas.openxmlformats.org/officeDocument/2006/relationships/hyperlink" Target="https://www.daloopa.com/src/805479" TargetMode="External"/><Relationship Id="rId2702" Type="http://schemas.openxmlformats.org/officeDocument/2006/relationships/hyperlink" Target="https://www.daloopa.com/src/19432935" TargetMode="External"/><Relationship Id="rId8264" Type="http://schemas.openxmlformats.org/officeDocument/2006/relationships/hyperlink" Target="https://www.daloopa.com/src/44809178" TargetMode="External"/><Relationship Id="rId9315" Type="http://schemas.openxmlformats.org/officeDocument/2006/relationships/hyperlink" Target="https://www.daloopa.com/src/44811025" TargetMode="External"/><Relationship Id="rId10194" Type="http://schemas.openxmlformats.org/officeDocument/2006/relationships/hyperlink" Target="https://www.daloopa.com/src/770785" TargetMode="External"/><Relationship Id="rId11245" Type="http://schemas.openxmlformats.org/officeDocument/2006/relationships/hyperlink" Target="https://www.daloopa.com/document/23143637" TargetMode="External"/><Relationship Id="rId1304" Type="http://schemas.openxmlformats.org/officeDocument/2006/relationships/hyperlink" Target="https://www.daloopa.com/src/19045474" TargetMode="External"/><Relationship Id="rId4874" Type="http://schemas.openxmlformats.org/officeDocument/2006/relationships/hyperlink" Target="https://www.daloopa.com/src/18186933" TargetMode="External"/><Relationship Id="rId14468" Type="http://schemas.openxmlformats.org/officeDocument/2006/relationships/hyperlink" Target="https://www.daloopa.com/src/44094869" TargetMode="External"/><Relationship Id="rId15866" Type="http://schemas.openxmlformats.org/officeDocument/2006/relationships/hyperlink" Target="https://www.daloopa.com/src/61315480" TargetMode="External"/><Relationship Id="rId16917" Type="http://schemas.openxmlformats.org/officeDocument/2006/relationships/hyperlink" Target="https://www.daloopa.com/src/65368553" TargetMode="External"/><Relationship Id="rId3476" Type="http://schemas.openxmlformats.org/officeDocument/2006/relationships/hyperlink" Target="https://www.daloopa.com/src/18205637" TargetMode="External"/><Relationship Id="rId4527" Type="http://schemas.openxmlformats.org/officeDocument/2006/relationships/hyperlink" Target="https://www.daloopa.com/src/806056" TargetMode="External"/><Relationship Id="rId5925" Type="http://schemas.openxmlformats.org/officeDocument/2006/relationships/hyperlink" Target="https://www.daloopa.com/src/35961655" TargetMode="External"/><Relationship Id="rId15519" Type="http://schemas.openxmlformats.org/officeDocument/2006/relationships/hyperlink" Target="https://www.daloopa.com/src/56765522" TargetMode="External"/><Relationship Id="rId20286" Type="http://schemas.openxmlformats.org/officeDocument/2006/relationships/hyperlink" Target="https://www.daloopa.com/src/99101014" TargetMode="External"/><Relationship Id="rId10" Type="http://schemas.openxmlformats.org/officeDocument/2006/relationships/hyperlink" Target="https://www.daloopa.com/document/23029" TargetMode="External"/><Relationship Id="rId397" Type="http://schemas.openxmlformats.org/officeDocument/2006/relationships/hyperlink" Target="https://marketplace.daloopa.com/text-fundamental?id=41991221&amp;value=0.01&amp;id=56765772&amp;value=0.02&amp;" TargetMode="External"/><Relationship Id="rId2078" Type="http://schemas.openxmlformats.org/officeDocument/2006/relationships/hyperlink" Target="https://www.daloopa.com/src/51587239" TargetMode="External"/><Relationship Id="rId3129" Type="http://schemas.openxmlformats.org/officeDocument/2006/relationships/hyperlink" Target="https://www.daloopa.com/src/47276325" TargetMode="External"/><Relationship Id="rId7000" Type="http://schemas.openxmlformats.org/officeDocument/2006/relationships/hyperlink" Target="https://www.daloopa.com/src/798201" TargetMode="External"/><Relationship Id="rId6699" Type="http://schemas.openxmlformats.org/officeDocument/2006/relationships/hyperlink" Target="https://www.daloopa.com/src/798058" TargetMode="External"/><Relationship Id="rId9172" Type="http://schemas.openxmlformats.org/officeDocument/2006/relationships/hyperlink" Target="https://www.daloopa.com/src/44813414" TargetMode="External"/><Relationship Id="rId13551" Type="http://schemas.openxmlformats.org/officeDocument/2006/relationships/hyperlink" Target="https://www.daloopa.com/src/44058984" TargetMode="External"/><Relationship Id="rId14602" Type="http://schemas.openxmlformats.org/officeDocument/2006/relationships/hyperlink" Target="https://www.daloopa.com/src/44092925" TargetMode="External"/><Relationship Id="rId3610" Type="http://schemas.openxmlformats.org/officeDocument/2006/relationships/hyperlink" Target="https://www.daloopa.com/src/805620" TargetMode="External"/><Relationship Id="rId12153" Type="http://schemas.openxmlformats.org/officeDocument/2006/relationships/hyperlink" Target="https://www.daloopa.com/document/23181367" TargetMode="External"/><Relationship Id="rId13204" Type="http://schemas.openxmlformats.org/officeDocument/2006/relationships/hyperlink" Target="https://www.daloopa.com/src/18210798" TargetMode="External"/><Relationship Id="rId16774" Type="http://schemas.openxmlformats.org/officeDocument/2006/relationships/hyperlink" Target="https://www.daloopa.com/src/56722862" TargetMode="External"/><Relationship Id="rId17825" Type="http://schemas.openxmlformats.org/officeDocument/2006/relationships/hyperlink" Target="https://www.daloopa.com/src/86312116" TargetMode="External"/><Relationship Id="rId20420" Type="http://schemas.openxmlformats.org/officeDocument/2006/relationships/hyperlink" Target="https://www.daloopa.com/src/105788104" TargetMode="External"/><Relationship Id="rId531" Type="http://schemas.openxmlformats.org/officeDocument/2006/relationships/hyperlink" Target="https://www.daloopa.com/src/61315167" TargetMode="External"/><Relationship Id="rId1161" Type="http://schemas.openxmlformats.org/officeDocument/2006/relationships/hyperlink" Target="https://www.daloopa.com/src/782523" TargetMode="External"/><Relationship Id="rId2212" Type="http://schemas.openxmlformats.org/officeDocument/2006/relationships/hyperlink" Target="https://www.daloopa.com/src/44615434" TargetMode="External"/><Relationship Id="rId5782" Type="http://schemas.openxmlformats.org/officeDocument/2006/relationships/hyperlink" Target="https://www.daloopa.com/src/777637" TargetMode="External"/><Relationship Id="rId6833" Type="http://schemas.openxmlformats.org/officeDocument/2006/relationships/hyperlink" Target="https://www.daloopa.com/src/12605526" TargetMode="External"/><Relationship Id="rId15376" Type="http://schemas.openxmlformats.org/officeDocument/2006/relationships/hyperlink" Target="https://www.daloopa.com/src/56720698" TargetMode="External"/><Relationship Id="rId16427" Type="http://schemas.openxmlformats.org/officeDocument/2006/relationships/hyperlink" Target="https://www.daloopa.com/src/56723394" TargetMode="External"/><Relationship Id="rId4384" Type="http://schemas.openxmlformats.org/officeDocument/2006/relationships/hyperlink" Target="https://www.daloopa.com/src/806010" TargetMode="External"/><Relationship Id="rId5435" Type="http://schemas.openxmlformats.org/officeDocument/2006/relationships/hyperlink" Target="https://www.daloopa.com/src/777087" TargetMode="External"/><Relationship Id="rId15029" Type="http://schemas.openxmlformats.org/officeDocument/2006/relationships/hyperlink" Target="https://www.daloopa.com/src/44094921" TargetMode="External"/><Relationship Id="rId18599" Type="http://schemas.openxmlformats.org/officeDocument/2006/relationships/hyperlink" Target="https://www.daloopa.com/src/76430061" TargetMode="External"/><Relationship Id="rId19997" Type="http://schemas.openxmlformats.org/officeDocument/2006/relationships/hyperlink" Target="https://www.daloopa.com/src/99978627" TargetMode="External"/><Relationship Id="rId4037" Type="http://schemas.openxmlformats.org/officeDocument/2006/relationships/hyperlink" Target="https://www.daloopa.com/src/56765677" TargetMode="External"/><Relationship Id="rId8658" Type="http://schemas.openxmlformats.org/officeDocument/2006/relationships/hyperlink" Target="https://www.daloopa.com/src/44812380" TargetMode="External"/><Relationship Id="rId9709" Type="http://schemas.openxmlformats.org/officeDocument/2006/relationships/hyperlink" Target="https://www.daloopa.com/src/44810634" TargetMode="External"/><Relationship Id="rId11986" Type="http://schemas.openxmlformats.org/officeDocument/2006/relationships/hyperlink" Target="https://www.daloopa.com/src/8731270" TargetMode="External"/><Relationship Id="rId10588" Type="http://schemas.openxmlformats.org/officeDocument/2006/relationships/hyperlink" Target="https://www.daloopa.com/src/769294" TargetMode="External"/><Relationship Id="rId11639" Type="http://schemas.openxmlformats.org/officeDocument/2006/relationships/hyperlink" Target="https://www.daloopa.com/src/1501388" TargetMode="External"/><Relationship Id="rId15510" Type="http://schemas.openxmlformats.org/officeDocument/2006/relationships/hyperlink" Target="https://www.daloopa.com/src/56722372" TargetMode="External"/><Relationship Id="rId3120" Type="http://schemas.openxmlformats.org/officeDocument/2006/relationships/hyperlink" Target="https://www.daloopa.com/src/47275747" TargetMode="External"/><Relationship Id="rId13061" Type="http://schemas.openxmlformats.org/officeDocument/2006/relationships/hyperlink" Target="https://www.daloopa.com/src/18200364" TargetMode="External"/><Relationship Id="rId14112" Type="http://schemas.openxmlformats.org/officeDocument/2006/relationships/hyperlink" Target="https://www.daloopa.com/src/44071875" TargetMode="External"/><Relationship Id="rId17682" Type="http://schemas.openxmlformats.org/officeDocument/2006/relationships/hyperlink" Target="https://www.daloopa.com/src/77412910" TargetMode="External"/><Relationship Id="rId18733" Type="http://schemas.openxmlformats.org/officeDocument/2006/relationships/hyperlink" Target="https://www.daloopa.com/src/76424491" TargetMode="External"/><Relationship Id="rId6690" Type="http://schemas.openxmlformats.org/officeDocument/2006/relationships/hyperlink" Target="https://www.daloopa.com/src/797859" TargetMode="External"/><Relationship Id="rId7741" Type="http://schemas.openxmlformats.org/officeDocument/2006/relationships/hyperlink" Target="https://www.daloopa.com/src/44615864" TargetMode="External"/><Relationship Id="rId10722" Type="http://schemas.openxmlformats.org/officeDocument/2006/relationships/hyperlink" Target="https://www.daloopa.com/src/28076062" TargetMode="External"/><Relationship Id="rId16284" Type="http://schemas.openxmlformats.org/officeDocument/2006/relationships/hyperlink" Target="https://www.daloopa.com/src/56722498" TargetMode="External"/><Relationship Id="rId17335" Type="http://schemas.openxmlformats.org/officeDocument/2006/relationships/hyperlink" Target="https://www.daloopa.com/src/66399246" TargetMode="External"/><Relationship Id="rId5292" Type="http://schemas.openxmlformats.org/officeDocument/2006/relationships/hyperlink" Target="https://www.daloopa.com/src/8648971" TargetMode="External"/><Relationship Id="rId6343" Type="http://schemas.openxmlformats.org/officeDocument/2006/relationships/hyperlink" Target="https://www.daloopa.com/src/797563" TargetMode="External"/><Relationship Id="rId2953" Type="http://schemas.openxmlformats.org/officeDocument/2006/relationships/hyperlink" Target="https://www.daloopa.com/src/44615546" TargetMode="External"/><Relationship Id="rId9566" Type="http://schemas.openxmlformats.org/officeDocument/2006/relationships/hyperlink" Target="https://www.daloopa.com/document/18105310" TargetMode="External"/><Relationship Id="rId11496" Type="http://schemas.openxmlformats.org/officeDocument/2006/relationships/hyperlink" Target="https://www.daloopa.com/src/1501343" TargetMode="External"/><Relationship Id="rId12547" Type="http://schemas.openxmlformats.org/officeDocument/2006/relationships/hyperlink" Target="https://www.daloopa.com/src/8732148" TargetMode="External"/><Relationship Id="rId12894" Type="http://schemas.openxmlformats.org/officeDocument/2006/relationships/hyperlink" Target="https://www.daloopa.com/src/44619151" TargetMode="External"/><Relationship Id="rId13945" Type="http://schemas.openxmlformats.org/officeDocument/2006/relationships/hyperlink" Target="https://www.daloopa.com/src/44067692" TargetMode="External"/><Relationship Id="rId925" Type="http://schemas.openxmlformats.org/officeDocument/2006/relationships/hyperlink" Target="https://www.daloopa.com/src/979894" TargetMode="External"/><Relationship Id="rId1555" Type="http://schemas.openxmlformats.org/officeDocument/2006/relationships/hyperlink" Target="https://www.daloopa.com/src/805390" TargetMode="External"/><Relationship Id="rId2606" Type="http://schemas.openxmlformats.org/officeDocument/2006/relationships/hyperlink" Target="https://www.daloopa.com/src/44615526" TargetMode="External"/><Relationship Id="rId8168" Type="http://schemas.openxmlformats.org/officeDocument/2006/relationships/hyperlink" Target="https://www.daloopa.com/src/61314930" TargetMode="External"/><Relationship Id="rId9219" Type="http://schemas.openxmlformats.org/officeDocument/2006/relationships/hyperlink" Target="https://www.daloopa.com/src/44812467" TargetMode="External"/><Relationship Id="rId10098" Type="http://schemas.openxmlformats.org/officeDocument/2006/relationships/hyperlink" Target="https://www.daloopa.com/src/44993845" TargetMode="External"/><Relationship Id="rId11149" Type="http://schemas.openxmlformats.org/officeDocument/2006/relationships/hyperlink" Target="https://marketplace.daloopa.com/text-fundamental?id=50787773&amp;value=0&amp;id=56765799&amp;value=0.01&amp;id=61315309&amp;value=0.02&amp;" TargetMode="External"/><Relationship Id="rId15020" Type="http://schemas.openxmlformats.org/officeDocument/2006/relationships/hyperlink" Target="https://www.daloopa.com/src/57345881" TargetMode="External"/><Relationship Id="rId20814" Type="http://schemas.openxmlformats.org/officeDocument/2006/relationships/hyperlink" Target="https://www.daloopa.com/src/110480961" TargetMode="External"/><Relationship Id="rId1208" Type="http://schemas.openxmlformats.org/officeDocument/2006/relationships/hyperlink" Target="https://www.daloopa.com/src/4298669" TargetMode="External"/><Relationship Id="rId18590" Type="http://schemas.openxmlformats.org/officeDocument/2006/relationships/hyperlink" Target="https://www.daloopa.com/src/76430278" TargetMode="External"/><Relationship Id="rId19641" Type="http://schemas.openxmlformats.org/officeDocument/2006/relationships/hyperlink" Target="https://www.daloopa.com/src/91528478" TargetMode="External"/><Relationship Id="rId4778" Type="http://schemas.openxmlformats.org/officeDocument/2006/relationships/hyperlink" Target="https://www.daloopa.com/src/799699" TargetMode="External"/><Relationship Id="rId5829" Type="http://schemas.openxmlformats.org/officeDocument/2006/relationships/hyperlink" Target="https://www.daloopa.com/src/777540" TargetMode="External"/><Relationship Id="rId7251" Type="http://schemas.openxmlformats.org/officeDocument/2006/relationships/hyperlink" Target="https://www.daloopa.com/src/756395" TargetMode="External"/><Relationship Id="rId9700" Type="http://schemas.openxmlformats.org/officeDocument/2006/relationships/hyperlink" Target="https://www.daloopa.com/src/44809317" TargetMode="External"/><Relationship Id="rId11630" Type="http://schemas.openxmlformats.org/officeDocument/2006/relationships/hyperlink" Target="https://www.daloopa.com/document/8465102" TargetMode="External"/><Relationship Id="rId17192" Type="http://schemas.openxmlformats.org/officeDocument/2006/relationships/hyperlink" Target="https://www.daloopa.com/src/65369434" TargetMode="External"/><Relationship Id="rId18243" Type="http://schemas.openxmlformats.org/officeDocument/2006/relationships/hyperlink" Target="https://www.daloopa.com/src/110482423" TargetMode="External"/><Relationship Id="rId8302" Type="http://schemas.openxmlformats.org/officeDocument/2006/relationships/hyperlink" Target="https://www.daloopa.com/src/46190477" TargetMode="External"/><Relationship Id="rId10232" Type="http://schemas.openxmlformats.org/officeDocument/2006/relationships/hyperlink" Target="https://www.daloopa.com/src/44998362" TargetMode="External"/><Relationship Id="rId14853" Type="http://schemas.openxmlformats.org/officeDocument/2006/relationships/hyperlink" Target="https://www.daloopa.com/src/44093182" TargetMode="External"/><Relationship Id="rId15904" Type="http://schemas.openxmlformats.org/officeDocument/2006/relationships/hyperlink" Target="https://www.daloopa.com/src/56723374" TargetMode="External"/><Relationship Id="rId3861" Type="http://schemas.openxmlformats.org/officeDocument/2006/relationships/hyperlink" Target="https://www.daloopa.com/src/805717" TargetMode="External"/><Relationship Id="rId4912" Type="http://schemas.openxmlformats.org/officeDocument/2006/relationships/hyperlink" Target="https://www.daloopa.com/src/35961642" TargetMode="External"/><Relationship Id="rId13455" Type="http://schemas.openxmlformats.org/officeDocument/2006/relationships/hyperlink" Target="https://www.daloopa.com/src/44057222" TargetMode="External"/><Relationship Id="rId14506" Type="http://schemas.openxmlformats.org/officeDocument/2006/relationships/hyperlink" Target="https://www.daloopa.com/src/44095042" TargetMode="External"/><Relationship Id="rId20671" Type="http://schemas.openxmlformats.org/officeDocument/2006/relationships/hyperlink" Target="https://www.daloopa.com/src/110481947" TargetMode="External"/><Relationship Id="rId782" Type="http://schemas.openxmlformats.org/officeDocument/2006/relationships/hyperlink" Target="https://www.daloopa.com/src/56765587" TargetMode="External"/><Relationship Id="rId2463" Type="http://schemas.openxmlformats.org/officeDocument/2006/relationships/hyperlink" Target="https://marketplace.daloopa.com/text-fundamental?id=775352&amp;value=98.279&amp;id=775339&amp;value=97.752&amp;id=775321&amp;value=103.15&amp;id=44615504&amp;value=105.62299999999993&amp;id=779017&amp;value=404.804&amp;id=775317&amp;value=108.017&amp;id=775313&amp;value=115.873&amp;id=775309&amp;value=117.053&amp;id=44615505&amp;value=122.82900000000001&amp;id=779039&amp;value=463.772&amp;id=775296&amp;value=120.375&amp;id=775292&amp;value=131.933&amp;id=775288&amp;value=132.401&amp;id=44615506&amp;value=140.59999999999997&amp;id=779043&amp;value=525.309&amp;id=775284&amp;value=141.917&amp;id=775280&amp;value=142.002&amp;id=775268&amp;value=144.065&amp;id=44615507&amp;value=153.10899999999998&amp;id=779052&amp;value=581.093&amp;id=775252&amp;value=180.576&amp;id=775248&amp;value=179.342&amp;id=775233&amp;value=191.536&amp;id=44615508&amp;value=212.014&amp;id=779025&amp;value=763.468&amp;" TargetMode="External"/><Relationship Id="rId3514" Type="http://schemas.openxmlformats.org/officeDocument/2006/relationships/hyperlink" Target="https://www.daloopa.com/src/18205642" TargetMode="External"/><Relationship Id="rId9076" Type="http://schemas.openxmlformats.org/officeDocument/2006/relationships/hyperlink" Target="https://www.daloopa.com/src/44812468" TargetMode="External"/><Relationship Id="rId12057" Type="http://schemas.openxmlformats.org/officeDocument/2006/relationships/hyperlink" Target="https://www.daloopa.com/src/44616236" TargetMode="External"/><Relationship Id="rId13108" Type="http://schemas.openxmlformats.org/officeDocument/2006/relationships/hyperlink" Target="https://www.daloopa.com/src/18200083" TargetMode="External"/><Relationship Id="rId16678" Type="http://schemas.openxmlformats.org/officeDocument/2006/relationships/hyperlink" Target="https://www.daloopa.com/src/56723102" TargetMode="External"/><Relationship Id="rId20324" Type="http://schemas.openxmlformats.org/officeDocument/2006/relationships/hyperlink" Target="https://www.daloopa.com/src/105190603" TargetMode="External"/><Relationship Id="rId435" Type="http://schemas.openxmlformats.org/officeDocument/2006/relationships/hyperlink" Target="https://www.daloopa.com/src/19045470" TargetMode="External"/><Relationship Id="rId1065" Type="http://schemas.openxmlformats.org/officeDocument/2006/relationships/hyperlink" Target="https://www.daloopa.com/src/6028951" TargetMode="External"/><Relationship Id="rId2116" Type="http://schemas.openxmlformats.org/officeDocument/2006/relationships/hyperlink" Target="https://www.daloopa.com/src/779527" TargetMode="External"/><Relationship Id="rId5686" Type="http://schemas.openxmlformats.org/officeDocument/2006/relationships/hyperlink" Target="https://www.daloopa.com/src/777348" TargetMode="External"/><Relationship Id="rId6737" Type="http://schemas.openxmlformats.org/officeDocument/2006/relationships/hyperlink" Target="https://www.daloopa.com/src/798016" TargetMode="External"/><Relationship Id="rId17729" Type="http://schemas.openxmlformats.org/officeDocument/2006/relationships/hyperlink" Target="https://www.daloopa.com/src/86301037" TargetMode="External"/><Relationship Id="rId19151" Type="http://schemas.openxmlformats.org/officeDocument/2006/relationships/hyperlink" Target="https://www.daloopa.com/src/81129800" TargetMode="External"/><Relationship Id="rId4288" Type="http://schemas.openxmlformats.org/officeDocument/2006/relationships/hyperlink" Target="https://www.daloopa.com/src/805947" TargetMode="External"/><Relationship Id="rId5339" Type="http://schemas.openxmlformats.org/officeDocument/2006/relationships/hyperlink" Target="https://www.daloopa.com/src/8648930" TargetMode="External"/><Relationship Id="rId9210" Type="http://schemas.openxmlformats.org/officeDocument/2006/relationships/hyperlink" Target="https://www.daloopa.com/src/44811366" TargetMode="External"/><Relationship Id="rId11140" Type="http://schemas.openxmlformats.org/officeDocument/2006/relationships/hyperlink" Target="https://www.daloopa.com/src/816763" TargetMode="External"/><Relationship Id="rId15761" Type="http://schemas.openxmlformats.org/officeDocument/2006/relationships/hyperlink" Target="https://www.daloopa.com/src/56722365" TargetMode="External"/><Relationship Id="rId16812" Type="http://schemas.openxmlformats.org/officeDocument/2006/relationships/hyperlink" Target="https://www.daloopa.com/src/56736745" TargetMode="External"/><Relationship Id="rId1949" Type="http://schemas.openxmlformats.org/officeDocument/2006/relationships/hyperlink" Target="https://www.daloopa.com/src/44616270" TargetMode="External"/><Relationship Id="rId5820" Type="http://schemas.openxmlformats.org/officeDocument/2006/relationships/hyperlink" Target="https://www.daloopa.com/document/12555016" TargetMode="External"/><Relationship Id="rId14363" Type="http://schemas.openxmlformats.org/officeDocument/2006/relationships/hyperlink" Target="https://www.daloopa.com/src/44095125" TargetMode="External"/><Relationship Id="rId15414" Type="http://schemas.openxmlformats.org/officeDocument/2006/relationships/hyperlink" Target="https://www.daloopa.com/src/56720689" TargetMode="External"/><Relationship Id="rId18984" Type="http://schemas.openxmlformats.org/officeDocument/2006/relationships/hyperlink" Target="https://www.daloopa.com/src/80587579" TargetMode="External"/><Relationship Id="rId292" Type="http://schemas.openxmlformats.org/officeDocument/2006/relationships/hyperlink" Target="https://www.daloopa.com/src/19045408" TargetMode="External"/><Relationship Id="rId3371" Type="http://schemas.openxmlformats.org/officeDocument/2006/relationships/hyperlink" Target="https://www.daloopa.com/document/21946882" TargetMode="External"/><Relationship Id="rId4422" Type="http://schemas.openxmlformats.org/officeDocument/2006/relationships/hyperlink" Target="https://www.daloopa.com/src/806173" TargetMode="External"/><Relationship Id="rId7992" Type="http://schemas.openxmlformats.org/officeDocument/2006/relationships/hyperlink" Target="https://www.daloopa.com/src/28076030" TargetMode="External"/><Relationship Id="rId14016" Type="http://schemas.openxmlformats.org/officeDocument/2006/relationships/hyperlink" Target="https://www.daloopa.com/src/44066598" TargetMode="External"/><Relationship Id="rId17586" Type="http://schemas.openxmlformats.org/officeDocument/2006/relationships/hyperlink" Target="https://www.daloopa.com/src/66404596" TargetMode="External"/><Relationship Id="rId18637" Type="http://schemas.openxmlformats.org/officeDocument/2006/relationships/hyperlink" Target="https://www.daloopa.com/src/75779539" TargetMode="External"/><Relationship Id="rId20181" Type="http://schemas.openxmlformats.org/officeDocument/2006/relationships/hyperlink" Target="https://www.daloopa.com/src/99976673" TargetMode="External"/><Relationship Id="rId3024" Type="http://schemas.openxmlformats.org/officeDocument/2006/relationships/hyperlink" Target="https://www.daloopa.com/src/57345658" TargetMode="External"/><Relationship Id="rId6594" Type="http://schemas.openxmlformats.org/officeDocument/2006/relationships/hyperlink" Target="https://www.daloopa.com/src/756191" TargetMode="External"/><Relationship Id="rId7645" Type="http://schemas.openxmlformats.org/officeDocument/2006/relationships/hyperlink" Target="https://www.daloopa.com/src/44615849" TargetMode="External"/><Relationship Id="rId10973" Type="http://schemas.openxmlformats.org/officeDocument/2006/relationships/hyperlink" Target="https://www.daloopa.com/src/777983" TargetMode="External"/><Relationship Id="rId16188" Type="http://schemas.openxmlformats.org/officeDocument/2006/relationships/hyperlink" Target="https://www.daloopa.com/src/56736373" TargetMode="External"/><Relationship Id="rId17239" Type="http://schemas.openxmlformats.org/officeDocument/2006/relationships/hyperlink" Target="https://www.daloopa.com/src/66404648" TargetMode="External"/><Relationship Id="rId5196" Type="http://schemas.openxmlformats.org/officeDocument/2006/relationships/hyperlink" Target="https://www.daloopa.com/src/51587345" TargetMode="External"/><Relationship Id="rId6247" Type="http://schemas.openxmlformats.org/officeDocument/2006/relationships/hyperlink" Target="https://www.daloopa.com/src/797556" TargetMode="External"/><Relationship Id="rId10626" Type="http://schemas.openxmlformats.org/officeDocument/2006/relationships/hyperlink" Target="https://www.daloopa.com/src/44999317" TargetMode="External"/><Relationship Id="rId12798" Type="http://schemas.openxmlformats.org/officeDocument/2006/relationships/hyperlink" Target="https://www.daloopa.com/document/18105310" TargetMode="External"/><Relationship Id="rId13849" Type="http://schemas.openxmlformats.org/officeDocument/2006/relationships/hyperlink" Target="https://www.daloopa.com/src/44064432" TargetMode="External"/><Relationship Id="rId17720" Type="http://schemas.openxmlformats.org/officeDocument/2006/relationships/hyperlink" Target="https://www.daloopa.com/src/86300406" TargetMode="External"/><Relationship Id="rId1459" Type="http://schemas.openxmlformats.org/officeDocument/2006/relationships/hyperlink" Target="https://www.daloopa.com/document/12155095" TargetMode="External"/><Relationship Id="rId2857" Type="http://schemas.openxmlformats.org/officeDocument/2006/relationships/hyperlink" Target="https://www.daloopa.com/src/44615531" TargetMode="External"/><Relationship Id="rId3908" Type="http://schemas.openxmlformats.org/officeDocument/2006/relationships/hyperlink" Target="https://www.daloopa.com/src/805746" TargetMode="External"/><Relationship Id="rId5330" Type="http://schemas.openxmlformats.org/officeDocument/2006/relationships/hyperlink" Target="https://www.daloopa.com/src/8648993" TargetMode="External"/><Relationship Id="rId15271" Type="http://schemas.openxmlformats.org/officeDocument/2006/relationships/hyperlink" Target="https://www.daloopa.com/src/56735098" TargetMode="External"/><Relationship Id="rId16322" Type="http://schemas.openxmlformats.org/officeDocument/2006/relationships/hyperlink" Target="https://www.daloopa.com/src/56736496" TargetMode="External"/><Relationship Id="rId19892" Type="http://schemas.openxmlformats.org/officeDocument/2006/relationships/hyperlink" Target="https://www.daloopa.com/src/91531412" TargetMode="External"/><Relationship Id="rId20718" Type="http://schemas.openxmlformats.org/officeDocument/2006/relationships/hyperlink" Target="https://www.daloopa.com/src/112173352" TargetMode="External"/><Relationship Id="rId829" Type="http://schemas.openxmlformats.org/officeDocument/2006/relationships/hyperlink" Target="https://marketplace.daloopa.com/text-fundamental?id=793424&amp;value=-0.05&amp;" TargetMode="External"/><Relationship Id="rId9951" Type="http://schemas.openxmlformats.org/officeDocument/2006/relationships/hyperlink" Target="https://www.daloopa.com/src/785788" TargetMode="External"/><Relationship Id="rId11881" Type="http://schemas.openxmlformats.org/officeDocument/2006/relationships/hyperlink" Target="https://www.daloopa.com/src/8731184" TargetMode="External"/><Relationship Id="rId12932" Type="http://schemas.openxmlformats.org/officeDocument/2006/relationships/hyperlink" Target="https://www.daloopa.com/src/44105728" TargetMode="External"/><Relationship Id="rId18494" Type="http://schemas.openxmlformats.org/officeDocument/2006/relationships/hyperlink" Target="https://www.daloopa.com/src/69114648" TargetMode="External"/><Relationship Id="rId19545" Type="http://schemas.openxmlformats.org/officeDocument/2006/relationships/hyperlink" Target="https://www.daloopa.com/src/84567004" TargetMode="External"/><Relationship Id="rId1940" Type="http://schemas.openxmlformats.org/officeDocument/2006/relationships/hyperlink" Target="https://www.daloopa.com/src/44115086" TargetMode="External"/><Relationship Id="rId8553" Type="http://schemas.openxmlformats.org/officeDocument/2006/relationships/hyperlink" Target="https://www.daloopa.com/src/44810720" TargetMode="External"/><Relationship Id="rId9604" Type="http://schemas.openxmlformats.org/officeDocument/2006/relationships/hyperlink" Target="https://www.daloopa.com/src/44809925" TargetMode="External"/><Relationship Id="rId10483" Type="http://schemas.openxmlformats.org/officeDocument/2006/relationships/hyperlink" Target="https://www.daloopa.com/src/757640" TargetMode="External"/><Relationship Id="rId11534" Type="http://schemas.openxmlformats.org/officeDocument/2006/relationships/hyperlink" Target="https://marketplace.daloopa.com/text-fundamental?id=805084&amp;value=2600946&amp;id=805075&amp;value=2744280&amp;id=1501374&amp;value=2834126&amp;id=44616148&amp;value=2883973&amp;id=2734224&amp;value=11063325&amp;" TargetMode="External"/><Relationship Id="rId17096" Type="http://schemas.openxmlformats.org/officeDocument/2006/relationships/hyperlink" Target="https://www.daloopa.com/src/65369507" TargetMode="External"/><Relationship Id="rId18147" Type="http://schemas.openxmlformats.org/officeDocument/2006/relationships/hyperlink" Target="https://www.daloopa.com/src/112173318" TargetMode="External"/><Relationship Id="rId7155" Type="http://schemas.openxmlformats.org/officeDocument/2006/relationships/hyperlink" Target="https://www.daloopa.com/src/798334" TargetMode="External"/><Relationship Id="rId8206" Type="http://schemas.openxmlformats.org/officeDocument/2006/relationships/hyperlink" Target="https://www.daloopa.com/src/1501224" TargetMode="External"/><Relationship Id="rId10136" Type="http://schemas.openxmlformats.org/officeDocument/2006/relationships/hyperlink" Target="https://www.daloopa.com/src/770784" TargetMode="External"/><Relationship Id="rId14757" Type="http://schemas.openxmlformats.org/officeDocument/2006/relationships/hyperlink" Target="https://www.daloopa.com/document/23181367" TargetMode="External"/><Relationship Id="rId3765" Type="http://schemas.openxmlformats.org/officeDocument/2006/relationships/hyperlink" Target="https://www.daloopa.com/src/805779" TargetMode="External"/><Relationship Id="rId4816" Type="http://schemas.openxmlformats.org/officeDocument/2006/relationships/hyperlink" Target="https://marketplace.daloopa.com/text-fundamental?id=799720&amp;value=507.84&amp;id=799718&amp;value=512.446&amp;id=799716&amp;value=514.058&amp;id=799714&amp;value=511.082&amp;id=44801559&amp;value=513.476&amp;id=799712&amp;value=508.34&amp;id=799710&amp;value=506.687&amp;id=799708&amp;value=507.811&amp;id=799706&amp;value=507.451&amp;id=44801762&amp;value=508.48&amp;id=799704&amp;value=507.526&amp;id=799702&amp;value=505.582&amp;id=799700&amp;value=505.809&amp;id=799698&amp;value=506.012&amp;id=44801870&amp;value=507.164&amp;id=799696&amp;value=505.676&amp;id=799694&amp;value=504.725&amp;id=799692&amp;value=503.669&amp;id=799690&amp;value=501.176&amp;id=44802105&amp;value=504.299&amp;id=799688&amp;value=500.861&amp;id=799686&amp;value=500.351&amp;id=799684&amp;value=500.398&amp;id=799682&amp;value=500.06&amp;id=44802193&amp;value=501.123&amp;id=799680&amp;value=499.433&amp;id=799677&amp;value=498.252&amp;id=799675&amp;value=496.866&amp;id=799673&amp;value=495.118&amp;id=44802420&amp;value=497.843&amp;id=799670&amp;value=494.188&amp;id=799668&amp;value=492.212&amp;id=1501311&amp;value=491.042&amp;id=2750741&amp;value=488.851&amp;id=44802519&amp;value=491.572&amp;id=3606657&amp;value=488&amp;id=6028819&amp;value=485&amp;id=9091829&amp;value=485&amp;id=12605816&amp;value=484&amp;id=44802606&amp;value=485&amp;id=19045433&amp;value=483&amp;id=28076105&amp;value=481&amp;id=35361532&amp;value=481&amp;id=41990876&amp;value=480&amp;id=41990888&amp;value=481&amp;id=50787131&amp;value=475&amp;id=56765655&amp;value=473&amp;id=61315083&amp;value=469&amp;" TargetMode="External"/><Relationship Id="rId13359" Type="http://schemas.openxmlformats.org/officeDocument/2006/relationships/hyperlink" Target="https://www.daloopa.com/document/21946882" TargetMode="External"/><Relationship Id="rId15808" Type="http://schemas.openxmlformats.org/officeDocument/2006/relationships/hyperlink" Target="https://www.daloopa.com/src/56735777" TargetMode="External"/><Relationship Id="rId17230" Type="http://schemas.openxmlformats.org/officeDocument/2006/relationships/hyperlink" Target="https://www.daloopa.com/src/66399681" TargetMode="External"/><Relationship Id="rId20575" Type="http://schemas.openxmlformats.org/officeDocument/2006/relationships/hyperlink" Target="https://www.daloopa.com/src/105191098" TargetMode="External"/><Relationship Id="rId686" Type="http://schemas.openxmlformats.org/officeDocument/2006/relationships/hyperlink" Target="https://www.daloopa.com/src/780158" TargetMode="External"/><Relationship Id="rId2367" Type="http://schemas.openxmlformats.org/officeDocument/2006/relationships/hyperlink" Target="https://www.daloopa.com/src/774020" TargetMode="External"/><Relationship Id="rId3418" Type="http://schemas.openxmlformats.org/officeDocument/2006/relationships/hyperlink" Target="https://www.daloopa.com/src/979857" TargetMode="External"/><Relationship Id="rId20228" Type="http://schemas.openxmlformats.org/officeDocument/2006/relationships/hyperlink" Target="https://www.daloopa.com/src/99100952" TargetMode="External"/><Relationship Id="rId339" Type="http://schemas.openxmlformats.org/officeDocument/2006/relationships/hyperlink" Target="https://www.daloopa.com/src/12613145" TargetMode="External"/><Relationship Id="rId6988" Type="http://schemas.openxmlformats.org/officeDocument/2006/relationships/hyperlink" Target="https://www.daloopa.com/src/798409" TargetMode="External"/><Relationship Id="rId9461" Type="http://schemas.openxmlformats.org/officeDocument/2006/relationships/hyperlink" Target="https://www.daloopa.com/src/44811568" TargetMode="External"/><Relationship Id="rId13840" Type="http://schemas.openxmlformats.org/officeDocument/2006/relationships/hyperlink" Target="https://www.daloopa.com/src/44066029" TargetMode="External"/><Relationship Id="rId19055" Type="http://schemas.openxmlformats.org/officeDocument/2006/relationships/hyperlink" Target="https://www.daloopa.com/src/80587685" TargetMode="External"/><Relationship Id="rId8063" Type="http://schemas.openxmlformats.org/officeDocument/2006/relationships/hyperlink" Target="https://www.daloopa.com/src/19045354" TargetMode="External"/><Relationship Id="rId9114" Type="http://schemas.openxmlformats.org/officeDocument/2006/relationships/hyperlink" Target="https://www.daloopa.com/src/44811030" TargetMode="External"/><Relationship Id="rId11391" Type="http://schemas.openxmlformats.org/officeDocument/2006/relationships/hyperlink" Target="https://www.daloopa.com/document/8465102" TargetMode="External"/><Relationship Id="rId12442" Type="http://schemas.openxmlformats.org/officeDocument/2006/relationships/hyperlink" Target="https://www.daloopa.com/src/8731906" TargetMode="External"/><Relationship Id="rId820" Type="http://schemas.openxmlformats.org/officeDocument/2006/relationships/hyperlink" Target="https://marketplace.daloopa.com/text-fundamental?id=793421&amp;value=0.18&amp;" TargetMode="External"/><Relationship Id="rId1450" Type="http://schemas.openxmlformats.org/officeDocument/2006/relationships/hyperlink" Target="https://www.daloopa.com/src/46170321" TargetMode="External"/><Relationship Id="rId2501" Type="http://schemas.openxmlformats.org/officeDocument/2006/relationships/hyperlink" Target="https://www.daloopa.com/src/775293" TargetMode="External"/><Relationship Id="rId11044" Type="http://schemas.openxmlformats.org/officeDocument/2006/relationships/hyperlink" Target="https://www.daloopa.com/src/777805" TargetMode="External"/><Relationship Id="rId15665" Type="http://schemas.openxmlformats.org/officeDocument/2006/relationships/hyperlink" Target="https://www.daloopa.com/src/56722083" TargetMode="External"/><Relationship Id="rId16716" Type="http://schemas.openxmlformats.org/officeDocument/2006/relationships/hyperlink" Target="https://www.daloopa.com/src/56736550" TargetMode="External"/><Relationship Id="rId1103" Type="http://schemas.openxmlformats.org/officeDocument/2006/relationships/hyperlink" Target="https://www.daloopa.com/src/6028950" TargetMode="External"/><Relationship Id="rId4673" Type="http://schemas.openxmlformats.org/officeDocument/2006/relationships/hyperlink" Target="https://www.daloopa.com/src/799646" TargetMode="External"/><Relationship Id="rId5724" Type="http://schemas.openxmlformats.org/officeDocument/2006/relationships/hyperlink" Target="https://www.daloopa.com/src/777340" TargetMode="External"/><Relationship Id="rId14267" Type="http://schemas.openxmlformats.org/officeDocument/2006/relationships/hyperlink" Target="https://www.daloopa.com/src/44092877" TargetMode="External"/><Relationship Id="rId15318" Type="http://schemas.openxmlformats.org/officeDocument/2006/relationships/hyperlink" Target="https://www.daloopa.com/src/56720678" TargetMode="External"/><Relationship Id="rId18888" Type="http://schemas.openxmlformats.org/officeDocument/2006/relationships/hyperlink" Target="https://www.daloopa.com/src/75779636" TargetMode="External"/><Relationship Id="rId3275" Type="http://schemas.openxmlformats.org/officeDocument/2006/relationships/hyperlink" Target="https://www.daloopa.com/src/44615569" TargetMode="External"/><Relationship Id="rId4326" Type="http://schemas.openxmlformats.org/officeDocument/2006/relationships/hyperlink" Target="https://www.daloopa.com/src/806129" TargetMode="External"/><Relationship Id="rId7896" Type="http://schemas.openxmlformats.org/officeDocument/2006/relationships/hyperlink" Target="https://www.daloopa.com/src/757289" TargetMode="External"/><Relationship Id="rId8947" Type="http://schemas.openxmlformats.org/officeDocument/2006/relationships/hyperlink" Target="https://www.daloopa.com/src/44808566" TargetMode="External"/><Relationship Id="rId19939" Type="http://schemas.openxmlformats.org/officeDocument/2006/relationships/hyperlink" Target="https://www.daloopa.com/src/91531509" TargetMode="External"/><Relationship Id="rId20085" Type="http://schemas.openxmlformats.org/officeDocument/2006/relationships/hyperlink" Target="https://www.daloopa.com/src/99100817" TargetMode="External"/><Relationship Id="rId196" Type="http://schemas.openxmlformats.org/officeDocument/2006/relationships/hyperlink" Target="https://www.daloopa.com/src/1000446" TargetMode="External"/><Relationship Id="rId6498" Type="http://schemas.openxmlformats.org/officeDocument/2006/relationships/hyperlink" Target="https://www.daloopa.com/src/2750530" TargetMode="External"/><Relationship Id="rId7549" Type="http://schemas.openxmlformats.org/officeDocument/2006/relationships/hyperlink" Target="https://www.daloopa.com/document/23143637" TargetMode="External"/><Relationship Id="rId10877" Type="http://schemas.openxmlformats.org/officeDocument/2006/relationships/hyperlink" Target="https://www.daloopa.com/src/45000119" TargetMode="External"/><Relationship Id="rId11928" Type="http://schemas.openxmlformats.org/officeDocument/2006/relationships/hyperlink" Target="https://www.daloopa.com/src/8731341" TargetMode="External"/><Relationship Id="rId13350" Type="http://schemas.openxmlformats.org/officeDocument/2006/relationships/hyperlink" Target="https://marketplace.daloopa.com/text-fundamental?id=44122229&amp;value=0.514&amp;" TargetMode="External"/><Relationship Id="rId14401" Type="http://schemas.openxmlformats.org/officeDocument/2006/relationships/hyperlink" Target="https://www.daloopa.com/src/44094649" TargetMode="External"/><Relationship Id="rId17971" Type="http://schemas.openxmlformats.org/officeDocument/2006/relationships/hyperlink" Target="https://www.daloopa.com/src/84567294" TargetMode="External"/><Relationship Id="rId330" Type="http://schemas.openxmlformats.org/officeDocument/2006/relationships/hyperlink" Target="https://marketplace.daloopa.com/text-fundamental?id=12613146&amp;value=-0.009000000000000001&amp;id=19045458&amp;value=-0.013999999999999999&amp;id=41990805&amp;value=-0.009000000000000001&amp;id=50787755&amp;value=-0.013999999999999999&amp;id=56765779&amp;value=-0.013999999999999999&amp;" TargetMode="External"/><Relationship Id="rId2011" Type="http://schemas.openxmlformats.org/officeDocument/2006/relationships/hyperlink" Target="https://www.daloopa.com/src/44616277" TargetMode="External"/><Relationship Id="rId13003" Type="http://schemas.openxmlformats.org/officeDocument/2006/relationships/hyperlink" Target="https://www.daloopa.com/src/18208015" TargetMode="External"/><Relationship Id="rId16573" Type="http://schemas.openxmlformats.org/officeDocument/2006/relationships/hyperlink" Target="https://www.daloopa.com/src/56736467" TargetMode="External"/><Relationship Id="rId17624" Type="http://schemas.openxmlformats.org/officeDocument/2006/relationships/hyperlink" Target="https://www.daloopa.com/src/66399098" TargetMode="External"/><Relationship Id="rId20969" Type="http://schemas.openxmlformats.org/officeDocument/2006/relationships/hyperlink" Target="https://www.daloopa.com/src/110482395" TargetMode="External"/><Relationship Id="rId4183" Type="http://schemas.openxmlformats.org/officeDocument/2006/relationships/hyperlink" Target="https://www.daloopa.com/src/28076125" TargetMode="External"/><Relationship Id="rId5581" Type="http://schemas.openxmlformats.org/officeDocument/2006/relationships/hyperlink" Target="https://www.daloopa.com/document/12555016" TargetMode="External"/><Relationship Id="rId6632" Type="http://schemas.openxmlformats.org/officeDocument/2006/relationships/hyperlink" Target="https://www.daloopa.com/src/769218" TargetMode="External"/><Relationship Id="rId15175" Type="http://schemas.openxmlformats.org/officeDocument/2006/relationships/hyperlink" Target="https://www.daloopa.com/src/56734923" TargetMode="External"/><Relationship Id="rId16226" Type="http://schemas.openxmlformats.org/officeDocument/2006/relationships/hyperlink" Target="https://www.daloopa.com/src/56723460" TargetMode="External"/><Relationship Id="rId19796" Type="http://schemas.openxmlformats.org/officeDocument/2006/relationships/hyperlink" Target="https://www.daloopa.com/src/92469314" TargetMode="External"/><Relationship Id="rId5234" Type="http://schemas.openxmlformats.org/officeDocument/2006/relationships/hyperlink" Target="https://www.daloopa.com/src/8648920" TargetMode="External"/><Relationship Id="rId9855" Type="http://schemas.openxmlformats.org/officeDocument/2006/relationships/hyperlink" Target="https://www.daloopa.com/src/44811280" TargetMode="External"/><Relationship Id="rId11785" Type="http://schemas.openxmlformats.org/officeDocument/2006/relationships/hyperlink" Target="https://www.daloopa.com/src/19487708" TargetMode="External"/><Relationship Id="rId12836" Type="http://schemas.openxmlformats.org/officeDocument/2006/relationships/hyperlink" Target="https://www.daloopa.com/src/18182555" TargetMode="External"/><Relationship Id="rId18398" Type="http://schemas.openxmlformats.org/officeDocument/2006/relationships/hyperlink" Target="https://www.daloopa.com/src/70535393" TargetMode="External"/><Relationship Id="rId19449" Type="http://schemas.openxmlformats.org/officeDocument/2006/relationships/hyperlink" Target="https://www.daloopa.com/src/86300081" TargetMode="External"/><Relationship Id="rId69" Type="http://schemas.openxmlformats.org/officeDocument/2006/relationships/hyperlink" Target="https://www.daloopa.com/document/11214895" TargetMode="External"/><Relationship Id="rId1844" Type="http://schemas.openxmlformats.org/officeDocument/2006/relationships/hyperlink" Target="https://www.daloopa.com/src/44115599" TargetMode="External"/><Relationship Id="rId8457" Type="http://schemas.openxmlformats.org/officeDocument/2006/relationships/hyperlink" Target="https://www.daloopa.com/src/44813371" TargetMode="External"/><Relationship Id="rId9508" Type="http://schemas.openxmlformats.org/officeDocument/2006/relationships/hyperlink" Target="https://www.daloopa.com/src/44811634" TargetMode="External"/><Relationship Id="rId10387" Type="http://schemas.openxmlformats.org/officeDocument/2006/relationships/hyperlink" Target="https://www.daloopa.com/src/774355" TargetMode="External"/><Relationship Id="rId11438" Type="http://schemas.openxmlformats.org/officeDocument/2006/relationships/hyperlink" Target="https://www.daloopa.com/src/804988" TargetMode="External"/><Relationship Id="rId7059" Type="http://schemas.openxmlformats.org/officeDocument/2006/relationships/hyperlink" Target="https://www.daloopa.com/src/50787104" TargetMode="External"/><Relationship Id="rId19930" Type="http://schemas.openxmlformats.org/officeDocument/2006/relationships/hyperlink" Target="https://www.daloopa.com/src/91531498" TargetMode="External"/><Relationship Id="rId3669" Type="http://schemas.openxmlformats.org/officeDocument/2006/relationships/hyperlink" Target="https://www.daloopa.com/src/805633" TargetMode="External"/><Relationship Id="rId7540" Type="http://schemas.openxmlformats.org/officeDocument/2006/relationships/hyperlink" Target="https://www.daloopa.com/src/44615824" TargetMode="External"/><Relationship Id="rId16083" Type="http://schemas.openxmlformats.org/officeDocument/2006/relationships/hyperlink" Target="https://www.daloopa.com/src/56722617" TargetMode="External"/><Relationship Id="rId17134" Type="http://schemas.openxmlformats.org/officeDocument/2006/relationships/hyperlink" Target="https://www.daloopa.com/src/65369516" TargetMode="External"/><Relationship Id="rId17481" Type="http://schemas.openxmlformats.org/officeDocument/2006/relationships/hyperlink" Target="https://www.daloopa.com/src/69113976" TargetMode="External"/><Relationship Id="rId18532" Type="http://schemas.openxmlformats.org/officeDocument/2006/relationships/hyperlink" Target="https://www.daloopa.com/src/69114629" TargetMode="External"/><Relationship Id="rId20479" Type="http://schemas.openxmlformats.org/officeDocument/2006/relationships/hyperlink" Target="https://www.daloopa.com/src/105788229" TargetMode="External"/><Relationship Id="rId5091" Type="http://schemas.openxmlformats.org/officeDocument/2006/relationships/hyperlink" Target="https://www.daloopa.com/src/18187079" TargetMode="External"/><Relationship Id="rId6142" Type="http://schemas.openxmlformats.org/officeDocument/2006/relationships/hyperlink" Target="https://www.daloopa.com/src/769179" TargetMode="External"/><Relationship Id="rId10521" Type="http://schemas.openxmlformats.org/officeDocument/2006/relationships/hyperlink" Target="https://www.daloopa.com/src/769429" TargetMode="External"/><Relationship Id="rId12693" Type="http://schemas.openxmlformats.org/officeDocument/2006/relationships/hyperlink" Target="https://www.daloopa.com/src/8732268" TargetMode="External"/><Relationship Id="rId13744" Type="http://schemas.openxmlformats.org/officeDocument/2006/relationships/hyperlink" Target="https://www.daloopa.com/src/44067749" TargetMode="External"/><Relationship Id="rId20960" Type="http://schemas.openxmlformats.org/officeDocument/2006/relationships/hyperlink" Target="https://www.daloopa.com/src/110482385" TargetMode="External"/><Relationship Id="rId2752" Type="http://schemas.openxmlformats.org/officeDocument/2006/relationships/hyperlink" Target="https://www.daloopa.com/src/44615492" TargetMode="External"/><Relationship Id="rId3803" Type="http://schemas.openxmlformats.org/officeDocument/2006/relationships/hyperlink" Target="https://www.daloopa.com/src/805731" TargetMode="External"/><Relationship Id="rId9365" Type="http://schemas.openxmlformats.org/officeDocument/2006/relationships/hyperlink" Target="https://www.daloopa.com/src/44811902" TargetMode="External"/><Relationship Id="rId11295" Type="http://schemas.openxmlformats.org/officeDocument/2006/relationships/hyperlink" Target="https://www.daloopa.com/src/13310287" TargetMode="External"/><Relationship Id="rId12346" Type="http://schemas.openxmlformats.org/officeDocument/2006/relationships/hyperlink" Target="https://www.daloopa.com/src/8731725" TargetMode="External"/><Relationship Id="rId16967" Type="http://schemas.openxmlformats.org/officeDocument/2006/relationships/hyperlink" Target="https://www.daloopa.com/src/65368632" TargetMode="External"/><Relationship Id="rId20613" Type="http://schemas.openxmlformats.org/officeDocument/2006/relationships/hyperlink" Target="https://www.daloopa.com/src/105191141" TargetMode="External"/><Relationship Id="rId724" Type="http://schemas.openxmlformats.org/officeDocument/2006/relationships/hyperlink" Target="https://www.daloopa.com/src/780198" TargetMode="External"/><Relationship Id="rId1354" Type="http://schemas.openxmlformats.org/officeDocument/2006/relationships/hyperlink" Target="https://www.daloopa.com/src/44615343" TargetMode="External"/><Relationship Id="rId2405" Type="http://schemas.openxmlformats.org/officeDocument/2006/relationships/hyperlink" Target="https://www.daloopa.com/src/774049" TargetMode="External"/><Relationship Id="rId5975" Type="http://schemas.openxmlformats.org/officeDocument/2006/relationships/hyperlink" Target="https://www.daloopa.com/src/756982" TargetMode="External"/><Relationship Id="rId9018" Type="http://schemas.openxmlformats.org/officeDocument/2006/relationships/hyperlink" Target="https://www.daloopa.com/src/44811548" TargetMode="External"/><Relationship Id="rId15569" Type="http://schemas.openxmlformats.org/officeDocument/2006/relationships/hyperlink" Target="https://www.daloopa.com/src/56765524" TargetMode="External"/><Relationship Id="rId19440" Type="http://schemas.openxmlformats.org/officeDocument/2006/relationships/hyperlink" Target="https://www.daloopa.com/src/86299946" TargetMode="External"/><Relationship Id="rId60" Type="http://schemas.openxmlformats.org/officeDocument/2006/relationships/hyperlink" Target="https://www.daloopa.com/document/477514" TargetMode="External"/><Relationship Id="rId1007" Type="http://schemas.openxmlformats.org/officeDocument/2006/relationships/hyperlink" Target="https://www.daloopa.com/src/995310" TargetMode="External"/><Relationship Id="rId4577" Type="http://schemas.openxmlformats.org/officeDocument/2006/relationships/hyperlink" Target="https://www.daloopa.com/src/806057" TargetMode="External"/><Relationship Id="rId5628" Type="http://schemas.openxmlformats.org/officeDocument/2006/relationships/hyperlink" Target="https://www.daloopa.com/src/777114" TargetMode="External"/><Relationship Id="rId18042" Type="http://schemas.openxmlformats.org/officeDocument/2006/relationships/hyperlink" Target="https://www.daloopa.com/src/112172654" TargetMode="External"/><Relationship Id="rId3179" Type="http://schemas.openxmlformats.org/officeDocument/2006/relationships/hyperlink" Target="https://www.daloopa.com/src/44615554" TargetMode="External"/><Relationship Id="rId7050" Type="http://schemas.openxmlformats.org/officeDocument/2006/relationships/hyperlink" Target="https://www.daloopa.com/src/2750542" TargetMode="External"/><Relationship Id="rId8101" Type="http://schemas.openxmlformats.org/officeDocument/2006/relationships/hyperlink" Target="https://www.daloopa.com/src/756931" TargetMode="External"/><Relationship Id="rId10031" Type="http://schemas.openxmlformats.org/officeDocument/2006/relationships/hyperlink" Target="https://www.daloopa.com/src/756561" TargetMode="External"/><Relationship Id="rId14652" Type="http://schemas.openxmlformats.org/officeDocument/2006/relationships/hyperlink" Target="https://www.daloopa.com/src/44092177" TargetMode="External"/><Relationship Id="rId15703" Type="http://schemas.openxmlformats.org/officeDocument/2006/relationships/hyperlink" Target="https://www.daloopa.com/src/56735885" TargetMode="External"/><Relationship Id="rId581" Type="http://schemas.openxmlformats.org/officeDocument/2006/relationships/hyperlink" Target="https://www.daloopa.com/src/41990637" TargetMode="External"/><Relationship Id="rId2262" Type="http://schemas.openxmlformats.org/officeDocument/2006/relationships/hyperlink" Target="https://www.daloopa.com/src/44615442" TargetMode="External"/><Relationship Id="rId3660" Type="http://schemas.openxmlformats.org/officeDocument/2006/relationships/hyperlink" Target="https://www.daloopa.com/src/805669" TargetMode="External"/><Relationship Id="rId4711" Type="http://schemas.openxmlformats.org/officeDocument/2006/relationships/hyperlink" Target="https://www.daloopa.com/src/44802202" TargetMode="External"/><Relationship Id="rId13254" Type="http://schemas.openxmlformats.org/officeDocument/2006/relationships/hyperlink" Target="https://www.daloopa.com/src/18206323" TargetMode="External"/><Relationship Id="rId14305" Type="http://schemas.openxmlformats.org/officeDocument/2006/relationships/hyperlink" Target="https://www.daloopa.com/src/44093052" TargetMode="External"/><Relationship Id="rId17875" Type="http://schemas.openxmlformats.org/officeDocument/2006/relationships/hyperlink" Target="https://www.daloopa.com/src/86307242" TargetMode="External"/><Relationship Id="rId18926" Type="http://schemas.openxmlformats.org/officeDocument/2006/relationships/hyperlink" Target="https://www.daloopa.com/src/80587603" TargetMode="External"/><Relationship Id="rId20470" Type="http://schemas.openxmlformats.org/officeDocument/2006/relationships/hyperlink" Target="https://www.daloopa.com/src/105190759" TargetMode="External"/><Relationship Id="rId234" Type="http://schemas.openxmlformats.org/officeDocument/2006/relationships/hyperlink" Target="https://www.daloopa.com/src/12608808" TargetMode="External"/><Relationship Id="rId3313" Type="http://schemas.openxmlformats.org/officeDocument/2006/relationships/hyperlink" Target="https://www.daloopa.com/src/805375" TargetMode="External"/><Relationship Id="rId6883" Type="http://schemas.openxmlformats.org/officeDocument/2006/relationships/hyperlink" Target="https://www.daloopa.com/src/797996" TargetMode="External"/><Relationship Id="rId7934" Type="http://schemas.openxmlformats.org/officeDocument/2006/relationships/hyperlink" Target="https://www.daloopa.com/src/44615912" TargetMode="External"/><Relationship Id="rId16477" Type="http://schemas.openxmlformats.org/officeDocument/2006/relationships/hyperlink" Target="https://www.daloopa.com/src/56723396" TargetMode="External"/><Relationship Id="rId17528" Type="http://schemas.openxmlformats.org/officeDocument/2006/relationships/hyperlink" Target="https://www.daloopa.com/src/66397795" TargetMode="External"/><Relationship Id="rId20123" Type="http://schemas.openxmlformats.org/officeDocument/2006/relationships/hyperlink" Target="https://www.daloopa.com/src/99100771" TargetMode="External"/><Relationship Id="rId5485" Type="http://schemas.openxmlformats.org/officeDocument/2006/relationships/hyperlink" Target="https://www.daloopa.com/src/776993" TargetMode="External"/><Relationship Id="rId6536" Type="http://schemas.openxmlformats.org/officeDocument/2006/relationships/hyperlink" Target="https://www.daloopa.com/src/756194" TargetMode="External"/><Relationship Id="rId10915" Type="http://schemas.openxmlformats.org/officeDocument/2006/relationships/hyperlink" Target="https://www.daloopa.com/src/35361478" TargetMode="External"/><Relationship Id="rId15079" Type="http://schemas.openxmlformats.org/officeDocument/2006/relationships/hyperlink" Target="https://www.daloopa.com/src/44092045" TargetMode="External"/><Relationship Id="rId4087" Type="http://schemas.openxmlformats.org/officeDocument/2006/relationships/hyperlink" Target="https://www.daloopa.com/src/56765669" TargetMode="External"/><Relationship Id="rId5138" Type="http://schemas.openxmlformats.org/officeDocument/2006/relationships/hyperlink" Target="https://www.daloopa.com/src/8648939" TargetMode="External"/><Relationship Id="rId9759" Type="http://schemas.openxmlformats.org/officeDocument/2006/relationships/hyperlink" Target="https://www.daloopa.com/src/44810624" TargetMode="External"/><Relationship Id="rId1748" Type="http://schemas.openxmlformats.org/officeDocument/2006/relationships/hyperlink" Target="https://www.daloopa.com/src/57345984" TargetMode="External"/><Relationship Id="rId11689" Type="http://schemas.openxmlformats.org/officeDocument/2006/relationships/hyperlink" Target="https://www.daloopa.com/src/805021" TargetMode="External"/><Relationship Id="rId14162" Type="http://schemas.openxmlformats.org/officeDocument/2006/relationships/hyperlink" Target="https://www.daloopa.com/src/44071768" TargetMode="External"/><Relationship Id="rId15560" Type="http://schemas.openxmlformats.org/officeDocument/2006/relationships/hyperlink" Target="https://www.daloopa.com/src/56722376" TargetMode="External"/><Relationship Id="rId16611" Type="http://schemas.openxmlformats.org/officeDocument/2006/relationships/hyperlink" Target="https://www.daloopa.com/src/56736584" TargetMode="External"/><Relationship Id="rId3170" Type="http://schemas.openxmlformats.org/officeDocument/2006/relationships/hyperlink" Target="https://marketplace.daloopa.com/text-fundamental?id=805329&amp;value=500.3&amp;id=805333&amp;value=525.4&amp;id=805337&amp;value=534&amp;id=44615553&amp;value=574.7&amp;id=805341&amp;value=2134.4&amp;id=805345&amp;value=536.6&amp;id=805349&amp;value=579.2&amp;id=805353&amp;value=582&amp;id=44615554&amp;value=616.5999999999999&amp;id=805357&amp;value=2314.4&amp;id=805361&amp;value=644.6&amp;id=805365&amp;value=669.2&amp;id=805369&amp;value=698.1&amp;id=44615555&amp;value=776.1999999999998&amp;id=805373&amp;value=2788.1&amp;id=805377&amp;value=806.5&amp;id=805261&amp;value=820&amp;id=805309&amp;value=851.9&amp;id=44615556&amp;value=921.6999999999998&amp;id=805305&amp;value=3400.1&amp;id=805301&amp;value=975.8&amp;id=805297&amp;value=1026.7&amp;id=805293&amp;value=1063.1&amp;id=44615557&amp;value=1150.9&amp;id=805289&amp;value=4216.5&amp;id=805285&amp;value=1170.7&amp;id=805281&amp;value=1239.6&amp;id=805277&amp;value=1299.6&amp;id=44615558&amp;value=1406.9&amp;id=805273&amp;value=5116.8&amp;id=805269&amp;value=1509.9&amp;id=805265&amp;value=1599.2&amp;id=1501389&amp;value=1639.4&amp;id=44615559&amp;value=1757.3999999999996&amp;id=2734234&amp;value=6505.9&amp;id=4298433&amp;value=1797&amp;id=7450296&amp;value=1811&amp;id=10681313&amp;value=1873&amp;id=44615560&amp;value=1973&amp;id=13308916&amp;value=7454&amp;id=19436103&amp;value=2224&amp;id=28828447&amp;value=2185&amp;id=35961588&amp;value=2242&amp;id=44625005&amp;value=2345&amp;id=44617155&amp;value=8996&amp;id=51587325&amp;value=2446&amp;id=57345715&amp;value=2524&amp;id=62020120&amp;value=2600&amp;" TargetMode="External"/><Relationship Id="rId4221" Type="http://schemas.openxmlformats.org/officeDocument/2006/relationships/hyperlink" Target="https://www.daloopa.com/document/23143637" TargetMode="External"/><Relationship Id="rId15213" Type="http://schemas.openxmlformats.org/officeDocument/2006/relationships/hyperlink" Target="https://www.daloopa.com/src/56735071" TargetMode="External"/><Relationship Id="rId18783" Type="http://schemas.openxmlformats.org/officeDocument/2006/relationships/hyperlink" Target="https://www.daloopa.com/src/76435866" TargetMode="External"/><Relationship Id="rId19834" Type="http://schemas.openxmlformats.org/officeDocument/2006/relationships/hyperlink" Target="https://www.daloopa.com/src/92469262" TargetMode="External"/><Relationship Id="rId6393" Type="http://schemas.openxmlformats.org/officeDocument/2006/relationships/hyperlink" Target="https://www.daloopa.com/src/797665" TargetMode="External"/><Relationship Id="rId7791" Type="http://schemas.openxmlformats.org/officeDocument/2006/relationships/hyperlink" Target="https://www.daloopa.com/src/760477" TargetMode="External"/><Relationship Id="rId8842" Type="http://schemas.openxmlformats.org/officeDocument/2006/relationships/hyperlink" Target="https://www.daloopa.com/src/46190579" TargetMode="External"/><Relationship Id="rId10772" Type="http://schemas.openxmlformats.org/officeDocument/2006/relationships/hyperlink" Target="https://www.daloopa.com/src/760764" TargetMode="External"/><Relationship Id="rId11823" Type="http://schemas.openxmlformats.org/officeDocument/2006/relationships/hyperlink" Target="https://www.daloopa.com/src/8731225" TargetMode="External"/><Relationship Id="rId17385" Type="http://schemas.openxmlformats.org/officeDocument/2006/relationships/hyperlink" Target="https://www.daloopa.com/src/69114007" TargetMode="External"/><Relationship Id="rId18436" Type="http://schemas.openxmlformats.org/officeDocument/2006/relationships/hyperlink" Target="https://www.daloopa.com/src/70536437" TargetMode="External"/><Relationship Id="rId6046" Type="http://schemas.openxmlformats.org/officeDocument/2006/relationships/hyperlink" Target="https://www.daloopa.com/src/760595" TargetMode="External"/><Relationship Id="rId7444" Type="http://schemas.openxmlformats.org/officeDocument/2006/relationships/hyperlink" Target="https://marketplace.daloopa.com/text-fundamental?id=758621&amp;value=-21.415&amp;id=44615833&amp;value=-21.415&amp;" TargetMode="External"/><Relationship Id="rId10425" Type="http://schemas.openxmlformats.org/officeDocument/2006/relationships/hyperlink" Target="https://www.daloopa.com/src/760758" TargetMode="External"/><Relationship Id="rId13995" Type="http://schemas.openxmlformats.org/officeDocument/2006/relationships/hyperlink" Target="https://www.daloopa.com/src/44064426" TargetMode="External"/><Relationship Id="rId17038" Type="http://schemas.openxmlformats.org/officeDocument/2006/relationships/hyperlink" Target="https://www.daloopa.com/src/65369364" TargetMode="External"/><Relationship Id="rId12597" Type="http://schemas.openxmlformats.org/officeDocument/2006/relationships/hyperlink" Target="https://www.daloopa.com/src/13317268" TargetMode="External"/><Relationship Id="rId13648" Type="http://schemas.openxmlformats.org/officeDocument/2006/relationships/hyperlink" Target="https://www.daloopa.com/src/44057626" TargetMode="External"/><Relationship Id="rId20864" Type="http://schemas.openxmlformats.org/officeDocument/2006/relationships/hyperlink" Target="https://www.daloopa.com/src/110481099" TargetMode="External"/><Relationship Id="rId975" Type="http://schemas.openxmlformats.org/officeDocument/2006/relationships/hyperlink" Target="https://www.daloopa.com/src/970417" TargetMode="External"/><Relationship Id="rId2656" Type="http://schemas.openxmlformats.org/officeDocument/2006/relationships/hyperlink" Target="https://www.daloopa.com/src/2733917" TargetMode="External"/><Relationship Id="rId3707" Type="http://schemas.openxmlformats.org/officeDocument/2006/relationships/hyperlink" Target="https://www.daloopa.com/src/805642" TargetMode="External"/><Relationship Id="rId9269" Type="http://schemas.openxmlformats.org/officeDocument/2006/relationships/hyperlink" Target="https://www.daloopa.com/src/44811547" TargetMode="External"/><Relationship Id="rId11199" Type="http://schemas.openxmlformats.org/officeDocument/2006/relationships/hyperlink" Target="https://www.daloopa.com/src/61315317" TargetMode="External"/><Relationship Id="rId15070" Type="http://schemas.openxmlformats.org/officeDocument/2006/relationships/hyperlink" Target="https://www.daloopa.com/src/44092847" TargetMode="External"/><Relationship Id="rId16121" Type="http://schemas.openxmlformats.org/officeDocument/2006/relationships/hyperlink" Target="https://www.daloopa.com/src/56736604" TargetMode="External"/><Relationship Id="rId20517" Type="http://schemas.openxmlformats.org/officeDocument/2006/relationships/hyperlink" Target="https://www.daloopa.com/src/105190893" TargetMode="External"/><Relationship Id="rId628" Type="http://schemas.openxmlformats.org/officeDocument/2006/relationships/hyperlink" Target="https://www.daloopa.com/document/23143637" TargetMode="External"/><Relationship Id="rId1258" Type="http://schemas.openxmlformats.org/officeDocument/2006/relationships/hyperlink" Target="https://marketplace.daloopa.com/text-fundamental?id=997007&amp;value=235&amp;id=46406354&amp;value=837&amp;id=996930&amp;value=231&amp;id=996900&amp;value=243&amp;id=996863&amp;value=249&amp;id=996813&amp;value=282&amp;id=996634&amp;value=296&amp;id=1501430&amp;value=307&amp;id=2750838&amp;value=339&amp;id=46406227&amp;value=1220&amp;id=3607619&amp;value=351&amp;id=6028981&amp;value=360&amp;id=9092037&amp;value=375&amp;id=12623798&amp;value=411&amp;id=46406125&amp;value=1500&amp;id=19045476&amp;value=480&amp;id=28076141&amp;value=469&amp;id=35361575&amp;value=493&amp;id=41990692&amp;value=532&amp;id=46405926&amp;value=1970&amp;id=50787180&amp;value=562&amp;id=56765713&amp;value=595&amp;id=61315164&amp;value=607&amp;" TargetMode="External"/><Relationship Id="rId2309" Type="http://schemas.openxmlformats.org/officeDocument/2006/relationships/hyperlink" Target="https://www.daloopa.com/src/774043" TargetMode="External"/><Relationship Id="rId5879" Type="http://schemas.openxmlformats.org/officeDocument/2006/relationships/hyperlink" Target="https://www.daloopa.com/src/777420" TargetMode="External"/><Relationship Id="rId9750" Type="http://schemas.openxmlformats.org/officeDocument/2006/relationships/hyperlink" Target="https://www.daloopa.com/src/44809324" TargetMode="External"/><Relationship Id="rId18293" Type="http://schemas.openxmlformats.org/officeDocument/2006/relationships/hyperlink" Target="https://www.daloopa.com/src/110482569" TargetMode="External"/><Relationship Id="rId19344" Type="http://schemas.openxmlformats.org/officeDocument/2006/relationships/hyperlink" Target="https://www.daloopa.com/src/84565914" TargetMode="External"/><Relationship Id="rId19691" Type="http://schemas.openxmlformats.org/officeDocument/2006/relationships/hyperlink" Target="https://www.daloopa.com/src/91528075" TargetMode="External"/><Relationship Id="rId8352" Type="http://schemas.openxmlformats.org/officeDocument/2006/relationships/hyperlink" Target="https://www.daloopa.com/src/46190486" TargetMode="External"/><Relationship Id="rId9403" Type="http://schemas.openxmlformats.org/officeDocument/2006/relationships/hyperlink" Target="https://www.daloopa.com/src/44810633" TargetMode="External"/><Relationship Id="rId11680" Type="http://schemas.openxmlformats.org/officeDocument/2006/relationships/hyperlink" Target="https://www.daloopa.com/document/8465102" TargetMode="External"/><Relationship Id="rId12731" Type="http://schemas.openxmlformats.org/officeDocument/2006/relationships/hyperlink" Target="https://marketplace.daloopa.com/text-fundamental?id=8732177&amp;value=-0.04&amp;id=10681284&amp;value=-0.04&amp;id=13317271&amp;value=-0.03&amp;id=19442607&amp;value=-0.03&amp;" TargetMode="External"/><Relationship Id="rId8005" Type="http://schemas.openxmlformats.org/officeDocument/2006/relationships/hyperlink" Target="https://marketplace.daloopa.com/text-fundamental?id=756433&amp;value=2248.342&amp;id=44615928&amp;value=2248.342&amp;id=3606402&amp;value=3144&amp;id=44615929&amp;value=3144&amp;" TargetMode="External"/><Relationship Id="rId10282" Type="http://schemas.openxmlformats.org/officeDocument/2006/relationships/hyperlink" Target="https://www.daloopa.com/src/44998344" TargetMode="External"/><Relationship Id="rId11333" Type="http://schemas.openxmlformats.org/officeDocument/2006/relationships/hyperlink" Target="https://www.daloopa.com/src/978803" TargetMode="External"/><Relationship Id="rId15954" Type="http://schemas.openxmlformats.org/officeDocument/2006/relationships/hyperlink" Target="https://www.daloopa.com/src/56723375" TargetMode="External"/><Relationship Id="rId4962" Type="http://schemas.openxmlformats.org/officeDocument/2006/relationships/hyperlink" Target="https://www.daloopa.com/src/18181446" TargetMode="External"/><Relationship Id="rId14556" Type="http://schemas.openxmlformats.org/officeDocument/2006/relationships/hyperlink" Target="https://www.daloopa.com/src/44095399" TargetMode="External"/><Relationship Id="rId15607" Type="http://schemas.openxmlformats.org/officeDocument/2006/relationships/hyperlink" Target="https://www.daloopa.com/src/56735788" TargetMode="External"/><Relationship Id="rId3564" Type="http://schemas.openxmlformats.org/officeDocument/2006/relationships/hyperlink" Target="https://www.daloopa.com/src/805603" TargetMode="External"/><Relationship Id="rId4615" Type="http://schemas.openxmlformats.org/officeDocument/2006/relationships/hyperlink" Target="https://www.daloopa.com/src/41990773" TargetMode="External"/><Relationship Id="rId13158" Type="http://schemas.openxmlformats.org/officeDocument/2006/relationships/hyperlink" Target="https://www.daloopa.com/document/21946882" TargetMode="External"/><Relationship Id="rId14209" Type="http://schemas.openxmlformats.org/officeDocument/2006/relationships/hyperlink" Target="https://www.daloopa.com/src/44095148" TargetMode="External"/><Relationship Id="rId17779" Type="http://schemas.openxmlformats.org/officeDocument/2006/relationships/hyperlink" Target="https://www.daloopa.com/src/86299097" TargetMode="External"/><Relationship Id="rId20374" Type="http://schemas.openxmlformats.org/officeDocument/2006/relationships/hyperlink" Target="https://www.daloopa.com/src/105788183" TargetMode="External"/><Relationship Id="rId485" Type="http://schemas.openxmlformats.org/officeDocument/2006/relationships/hyperlink" Target="https://www.daloopa.com/src/50787172" TargetMode="External"/><Relationship Id="rId2166" Type="http://schemas.openxmlformats.org/officeDocument/2006/relationships/hyperlink" Target="https://www.daloopa.com/src/2734024" TargetMode="External"/><Relationship Id="rId3217" Type="http://schemas.openxmlformats.org/officeDocument/2006/relationships/hyperlink" Target="https://www.daloopa.com/src/2734234" TargetMode="External"/><Relationship Id="rId6787" Type="http://schemas.openxmlformats.org/officeDocument/2006/relationships/hyperlink" Target="https://www.daloopa.com/src/797698" TargetMode="External"/><Relationship Id="rId7838" Type="http://schemas.openxmlformats.org/officeDocument/2006/relationships/hyperlink" Target="https://www.daloopa.com/src/761280" TargetMode="External"/><Relationship Id="rId20027" Type="http://schemas.openxmlformats.org/officeDocument/2006/relationships/hyperlink" Target="https://www.daloopa.com/src/99978661" TargetMode="External"/><Relationship Id="rId138" Type="http://schemas.openxmlformats.org/officeDocument/2006/relationships/hyperlink" Target="https://www.daloopa.com/document/10224009" TargetMode="External"/><Relationship Id="rId5389" Type="http://schemas.openxmlformats.org/officeDocument/2006/relationships/hyperlink" Target="https://www.daloopa.com/src/8648851" TargetMode="External"/><Relationship Id="rId9260" Type="http://schemas.openxmlformats.org/officeDocument/2006/relationships/hyperlink" Target="https://www.daloopa.com/src/44810545" TargetMode="External"/><Relationship Id="rId10819" Type="http://schemas.openxmlformats.org/officeDocument/2006/relationships/hyperlink" Target="https://www.daloopa.com/src/769435" TargetMode="External"/><Relationship Id="rId11190" Type="http://schemas.openxmlformats.org/officeDocument/2006/relationships/hyperlink" Target="https://marketplace.daloopa.com/text-fundamental?id=50787782&amp;value=0.16&amp;id=56765806&amp;value=0.14&amp;id=61315316&amp;value=0.14&amp;" TargetMode="External"/><Relationship Id="rId12241" Type="http://schemas.openxmlformats.org/officeDocument/2006/relationships/hyperlink" Target="https://www.daloopa.com/src/8731474" TargetMode="External"/><Relationship Id="rId2300" Type="http://schemas.openxmlformats.org/officeDocument/2006/relationships/hyperlink" Target="https://www.daloopa.com/src/44615447" TargetMode="External"/><Relationship Id="rId16862" Type="http://schemas.openxmlformats.org/officeDocument/2006/relationships/hyperlink" Target="https://www.daloopa.com/src/65369346" TargetMode="External"/><Relationship Id="rId17913" Type="http://schemas.openxmlformats.org/officeDocument/2006/relationships/hyperlink" Target="https://www.daloopa.com/src/84567025" TargetMode="External"/><Relationship Id="rId1999" Type="http://schemas.openxmlformats.org/officeDocument/2006/relationships/hyperlink" Target="https://www.daloopa.com/src/44616274" TargetMode="External"/><Relationship Id="rId4472" Type="http://schemas.openxmlformats.org/officeDocument/2006/relationships/hyperlink" Target="https://www.daloopa.com/src/806131" TargetMode="External"/><Relationship Id="rId5870" Type="http://schemas.openxmlformats.org/officeDocument/2006/relationships/hyperlink" Target="https://www.daloopa.com/src/777528" TargetMode="External"/><Relationship Id="rId6921" Type="http://schemas.openxmlformats.org/officeDocument/2006/relationships/hyperlink" Target="https://www.daloopa.com/src/798131" TargetMode="External"/><Relationship Id="rId15464" Type="http://schemas.openxmlformats.org/officeDocument/2006/relationships/hyperlink" Target="https://www.daloopa.com/src/56722095" TargetMode="External"/><Relationship Id="rId16515" Type="http://schemas.openxmlformats.org/officeDocument/2006/relationships/hyperlink" Target="https://marketplace.daloopa.com/text-fundamental?id=56736734&amp;value=96&amp;id=56736697&amp;value=44&amp;id=56736659&amp;value=45&amp;id=56736620&amp;value=28&amp;id=56736581&amp;value=212&amp;id=56736542&amp;value=104&amp;id=56736504&amp;value=111&amp;id=56736465&amp;value=124&amp;id=56736426&amp;value=138&amp;id=56736387&amp;value=478&amp;id=56723472&amp;value=123&amp;id=56723435&amp;value=132&amp;id=56723398&amp;value=138&amp;id=56723096&amp;value=151&amp;id=56722924&amp;value=544&amp;id=56722852&amp;value=288&amp;id=56722756&amp;value=278&amp;id=56722700&amp;value=285&amp;id=56722635&amp;value=292&amp;id=56722575&amp;value=1143&amp;id=56722508&amp;value=363&amp;id=56765493&amp;value=360&amp;id=61315627&amp;value=338&amp;" TargetMode="External"/><Relationship Id="rId3074" Type="http://schemas.openxmlformats.org/officeDocument/2006/relationships/hyperlink" Target="https://www.daloopa.com/src/47275804" TargetMode="External"/><Relationship Id="rId4125" Type="http://schemas.openxmlformats.org/officeDocument/2006/relationships/hyperlink" Target="https://www.daloopa.com/src/805818" TargetMode="External"/><Relationship Id="rId5523" Type="http://schemas.openxmlformats.org/officeDocument/2006/relationships/hyperlink" Target="https://www.daloopa.com/src/777046" TargetMode="External"/><Relationship Id="rId14066" Type="http://schemas.openxmlformats.org/officeDocument/2006/relationships/hyperlink" Target="https://www.daloopa.com/src/44066027" TargetMode="External"/><Relationship Id="rId15117" Type="http://schemas.openxmlformats.org/officeDocument/2006/relationships/hyperlink" Target="https://marketplace.daloopa.com/text-fundamental?id=56735116&amp;value=1461&amp;id=56735104&amp;value=1546&amp;id=56735092&amp;value=1609&amp;id=56735077&amp;value=1710&amp;id=56735068&amp;value=6325&amp;id=56734945&amp;value=1777&amp;id=56734933&amp;value=1890&amp;id=56734921&amp;value=1962&amp;id=56734860&amp;value=2078&amp;id=56734811&amp;value=7707&amp;id=56720388&amp;value=2169&amp;id=56720385&amp;value=2232&amp;id=56720382&amp;value=2337&amp;id=56720379&amp;value=2495&amp;id=56720376&amp;value=9233&amp;id=56720373&amp;value=2859&amp;id=56720370&amp;value=2787&amp;id=56720367&amp;value=2865&amp;id=56720361&amp;value=3009&amp;id=56720358&amp;value=11520&amp;id=56720355&amp;value=3110&amp;id=56765558&amp;value=3200&amp;id=61315412&amp;value=3232&amp;" TargetMode="External"/><Relationship Id="rId18687" Type="http://schemas.openxmlformats.org/officeDocument/2006/relationships/hyperlink" Target="https://www.daloopa.com/src/75779596" TargetMode="External"/><Relationship Id="rId19738" Type="http://schemas.openxmlformats.org/officeDocument/2006/relationships/hyperlink" Target="https://www.daloopa.com/src/91527784" TargetMode="External"/><Relationship Id="rId7695" Type="http://schemas.openxmlformats.org/officeDocument/2006/relationships/hyperlink" Target="https://www.daloopa.com/src/44615858" TargetMode="External"/><Relationship Id="rId8746" Type="http://schemas.openxmlformats.org/officeDocument/2006/relationships/hyperlink" Target="https://www.daloopa.com/src/44810841" TargetMode="External"/><Relationship Id="rId10676" Type="http://schemas.openxmlformats.org/officeDocument/2006/relationships/hyperlink" Target="https://www.daloopa.com/src/44999320" TargetMode="External"/><Relationship Id="rId11727" Type="http://schemas.openxmlformats.org/officeDocument/2006/relationships/hyperlink" Target="https://www.daloopa.com/src/8582602" TargetMode="External"/><Relationship Id="rId17289" Type="http://schemas.openxmlformats.org/officeDocument/2006/relationships/hyperlink" Target="https://www.daloopa.com/src/66398759" TargetMode="External"/><Relationship Id="rId6297" Type="http://schemas.openxmlformats.org/officeDocument/2006/relationships/hyperlink" Target="https://www.daloopa.com/src/797518" TargetMode="External"/><Relationship Id="rId7348" Type="http://schemas.openxmlformats.org/officeDocument/2006/relationships/hyperlink" Target="https://www.daloopa.com/src/756897" TargetMode="External"/><Relationship Id="rId10329" Type="http://schemas.openxmlformats.org/officeDocument/2006/relationships/hyperlink" Target="https://www.daloopa.com/src/56765454" TargetMode="External"/><Relationship Id="rId13899" Type="http://schemas.openxmlformats.org/officeDocument/2006/relationships/hyperlink" Target="https://www.daloopa.com/src/44064343" TargetMode="External"/><Relationship Id="rId14200" Type="http://schemas.openxmlformats.org/officeDocument/2006/relationships/hyperlink" Target="https://www.daloopa.com/src/44072017" TargetMode="External"/><Relationship Id="rId3958" Type="http://schemas.openxmlformats.org/officeDocument/2006/relationships/hyperlink" Target="https://www.daloopa.com/src/806060" TargetMode="External"/><Relationship Id="rId16372" Type="http://schemas.openxmlformats.org/officeDocument/2006/relationships/hyperlink" Target="https://www.daloopa.com/src/56736498" TargetMode="External"/><Relationship Id="rId17423" Type="http://schemas.openxmlformats.org/officeDocument/2006/relationships/hyperlink" Target="https://www.daloopa.com/src/69114173" TargetMode="External"/><Relationship Id="rId17770" Type="http://schemas.openxmlformats.org/officeDocument/2006/relationships/hyperlink" Target="https://www.daloopa.com/src/86296349" TargetMode="External"/><Relationship Id="rId18821" Type="http://schemas.openxmlformats.org/officeDocument/2006/relationships/hyperlink" Target="https://www.daloopa.com/src/76431585" TargetMode="External"/><Relationship Id="rId20768" Type="http://schemas.openxmlformats.org/officeDocument/2006/relationships/hyperlink" Target="https://www.daloopa.com/src/110480861" TargetMode="External"/><Relationship Id="rId879" Type="http://schemas.openxmlformats.org/officeDocument/2006/relationships/hyperlink" Target="https://www.daloopa.com/src/61315210" TargetMode="External"/><Relationship Id="rId5380" Type="http://schemas.openxmlformats.org/officeDocument/2006/relationships/hyperlink" Target="https://www.daloopa.com/src/8648931" TargetMode="External"/><Relationship Id="rId6431" Type="http://schemas.openxmlformats.org/officeDocument/2006/relationships/hyperlink" Target="https://www.daloopa.com/src/770046" TargetMode="External"/><Relationship Id="rId10810" Type="http://schemas.openxmlformats.org/officeDocument/2006/relationships/hyperlink" Target="https://www.daloopa.com/src/45000117" TargetMode="External"/><Relationship Id="rId16025" Type="http://schemas.openxmlformats.org/officeDocument/2006/relationships/hyperlink" Target="https://www.daloopa.com/src/56736406" TargetMode="External"/><Relationship Id="rId5033" Type="http://schemas.openxmlformats.org/officeDocument/2006/relationships/hyperlink" Target="https://www.daloopa.com/src/18185636" TargetMode="External"/><Relationship Id="rId12982" Type="http://schemas.openxmlformats.org/officeDocument/2006/relationships/hyperlink" Target="https://www.daloopa.com/document/8465102" TargetMode="External"/><Relationship Id="rId19595" Type="http://schemas.openxmlformats.org/officeDocument/2006/relationships/hyperlink" Target="https://www.daloopa.com/src/86312172" TargetMode="External"/><Relationship Id="rId1990" Type="http://schemas.openxmlformats.org/officeDocument/2006/relationships/hyperlink" Target="https://marketplace.daloopa.com/text-fundamental?id=44126228&amp;value=1007.9&amp;id=44126191&amp;value=1010.5&amp;id=44126159&amp;value=995.1&amp;id=44616273&amp;value=1041.6999999999998&amp;id=44115602&amp;value=4055.2&amp;id=44126132&amp;value=1000.1&amp;id=44126103&amp;value=1068.2&amp;id=44126077&amp;value=1005.4&amp;id=44616274&amp;value=1073.4&amp;id=44115506&amp;value=4147.1&amp;id=44126006&amp;value=1109.2&amp;id=44125963&amp;value=1162.2&amp;id=44125951&amp;value=1217.8&amp;id=44616275&amp;value=1306.3000000000002&amp;id=44115180&amp;value=4795.5&amp;id=44125943&amp;value=1383.3&amp;id=44125808&amp;value=1398.7&amp;id=44125674&amp;value=1464&amp;id=44616276&amp;value=1608.3999999999996&amp;id=44115156&amp;value=5854.4&amp;id=44125655&amp;value=1681.6&amp;id=44125635&amp;value=1772.2&amp;id=44125603&amp;value=1841.1&amp;id=44616277&amp;value=2006.6000000000004&amp;id=44115108&amp;value=7301.5&amp;id=44125595&amp;value=2078.9&amp;id=44125563&amp;value=2195.4&amp;id=44125385&amp;value=2291.1&amp;id=44616278&amp;value=2464.6000000000004&amp;id=44115082&amp;value=9030&amp;id=44125346&amp;value=2600.9&amp;id=44125312&amp;value=2744.3&amp;id=44125145&amp;value=2834.1&amp;id=44616279&amp;value=2991.999999999998&amp;id=44114791&amp;value=11171.3&amp;id=44125109&amp;value=3091&amp;id=44125076&amp;value=3128&amp;id=44125064&amp;value=3225&amp;id=44616280&amp;value=3424&amp;id=44114779&amp;value=12868&amp;id=44124480&amp;value=3905&amp;id=44124368&amp;value=3835&amp;id=44124270&amp;value=3935&amp;id=44625023&amp;value=4110&amp;id=44619206&amp;value=15785&amp;id=51587482&amp;value=4262&amp;id=57345982&amp;value=4386&amp;id=62020253&amp;value=4433&amp;" TargetMode="External"/><Relationship Id="rId8256" Type="http://schemas.openxmlformats.org/officeDocument/2006/relationships/hyperlink" Target="https://www.daloopa.com/src/41990477" TargetMode="External"/><Relationship Id="rId9654" Type="http://schemas.openxmlformats.org/officeDocument/2006/relationships/hyperlink" Target="https://www.daloopa.com/src/44809926" TargetMode="External"/><Relationship Id="rId11584" Type="http://schemas.openxmlformats.org/officeDocument/2006/relationships/hyperlink" Target="https://marketplace.daloopa.com/text-fundamental?id=805059&amp;value=-22880&amp;id=805048&amp;value=-19148&amp;id=1501381&amp;value=-32908&amp;id=44616153&amp;value=-27045&amp;id=2734212&amp;value=-101981&amp;" TargetMode="External"/><Relationship Id="rId12635" Type="http://schemas.openxmlformats.org/officeDocument/2006/relationships/hyperlink" Target="https://www.daloopa.com/src/8732276" TargetMode="External"/><Relationship Id="rId18197" Type="http://schemas.openxmlformats.org/officeDocument/2006/relationships/hyperlink" Target="https://www.daloopa.com/src/112173060" TargetMode="External"/><Relationship Id="rId19248" Type="http://schemas.openxmlformats.org/officeDocument/2006/relationships/hyperlink" Target="https://www.daloopa.com/src/81129669" TargetMode="External"/><Relationship Id="rId20902" Type="http://schemas.openxmlformats.org/officeDocument/2006/relationships/hyperlink" Target="https://www.daloopa.com/src/112172788" TargetMode="External"/><Relationship Id="rId1643" Type="http://schemas.openxmlformats.org/officeDocument/2006/relationships/hyperlink" Target="https://www.daloopa.com/src/19436266" TargetMode="External"/><Relationship Id="rId9307" Type="http://schemas.openxmlformats.org/officeDocument/2006/relationships/hyperlink" Target="https://www.daloopa.com/src/44810101" TargetMode="External"/><Relationship Id="rId10186" Type="http://schemas.openxmlformats.org/officeDocument/2006/relationships/hyperlink" Target="https://marketplace.daloopa.com/text-fundamental?id=760297&amp;value=-10.0&amp;id=44998911&amp;value=-10.0&amp;" TargetMode="External"/><Relationship Id="rId11237" Type="http://schemas.openxmlformats.org/officeDocument/2006/relationships/hyperlink" Target="https://www.daloopa.com/document/22325113" TargetMode="External"/><Relationship Id="rId15858" Type="http://schemas.openxmlformats.org/officeDocument/2006/relationships/hyperlink" Target="https://www.daloopa.com/src/56722350" TargetMode="External"/><Relationship Id="rId16909" Type="http://schemas.openxmlformats.org/officeDocument/2006/relationships/hyperlink" Target="https://www.daloopa.com/src/65368547" TargetMode="External"/><Relationship Id="rId4866" Type="http://schemas.openxmlformats.org/officeDocument/2006/relationships/hyperlink" Target="https://marketplace.daloopa.com/text-fundamental?id=18187434&amp;value=0.05&amp;id=18187268&amp;value=0.03&amp;id=18187234&amp;value=0.03&amp;id=18187196&amp;value=0.04&amp;id=18187103&amp;value=0.04&amp;id=18187080&amp;value=0.04&amp;id=18187043&amp;value=0.02&amp;id=18186993&amp;value=0.03&amp;id=18186933&amp;value=-0.04&amp;id=18186917&amp;value=-0.02&amp;id=18186886&amp;value=-0.02&amp;id=18186828&amp;value=-0.03&amp;id=18186763&amp;value=0.03&amp;id=18186727&amp;value=0.01&amp;id=18186681&amp;value=0.01&amp;id=18186621&amp;value=0.03&amp;id=18186449&amp;value=0.02&amp;id=18186397&amp;value=0.04&amp;id=18186370&amp;value=0.03&amp;id=18185635&amp;value=0.03&amp;id=18185048&amp;value=0.04&amp;id=18184886&amp;value=0.02&amp;id=18184601&amp;value=0.08&amp;id=18182683&amp;value=0.05&amp;id=18182297&amp;value=0.04&amp;id=18181622&amp;value=0.07&amp;id=18181447&amp;value=0.03&amp;id=18179858&amp;value=0.04&amp;id=18180675&amp;value=0.02&amp;id=18180600&amp;value=0.03&amp;id=18180505&amp;value=0.06&amp;id=18179946&amp;value=0.05&amp;id=19445286&amp;value=0.16&amp;id=28828639&amp;value=0.08&amp;id=35961640&amp;value=0.07&amp;id=44617737&amp;value=0.09&amp;id=51587391&amp;value=-0.03&amp;id=57345763&amp;value=0.05&amp;id=62020201&amp;value=0.05&amp;" TargetMode="External"/><Relationship Id="rId5917" Type="http://schemas.openxmlformats.org/officeDocument/2006/relationships/hyperlink" Target="https://www.daloopa.com/src/57345773" TargetMode="External"/><Relationship Id="rId17280" Type="http://schemas.openxmlformats.org/officeDocument/2006/relationships/hyperlink" Target="https://www.daloopa.com/src/66398750" TargetMode="External"/><Relationship Id="rId18331" Type="http://schemas.openxmlformats.org/officeDocument/2006/relationships/hyperlink" Target="https://www.daloopa.com/src/70535188" TargetMode="External"/><Relationship Id="rId3468" Type="http://schemas.openxmlformats.org/officeDocument/2006/relationships/hyperlink" Target="https://www.daloopa.com/src/18203620" TargetMode="External"/><Relationship Id="rId4519" Type="http://schemas.openxmlformats.org/officeDocument/2006/relationships/hyperlink" Target="https://www.daloopa.com/src/806177" TargetMode="External"/><Relationship Id="rId10320" Type="http://schemas.openxmlformats.org/officeDocument/2006/relationships/hyperlink" Target="https://www.daloopa.com/src/3606415" TargetMode="External"/><Relationship Id="rId20278" Type="http://schemas.openxmlformats.org/officeDocument/2006/relationships/hyperlink" Target="https://www.daloopa.com/src/99101006" TargetMode="External"/><Relationship Id="rId389" Type="http://schemas.openxmlformats.org/officeDocument/2006/relationships/hyperlink" Target="https://marketplace.daloopa.com/text-fundamental?id=41991222&amp;value=0.16&amp;id=56765774&amp;value=0.15&amp;" TargetMode="External"/><Relationship Id="rId13890" Type="http://schemas.openxmlformats.org/officeDocument/2006/relationships/hyperlink" Target="https://www.daloopa.com/src/44064895" TargetMode="External"/><Relationship Id="rId14941" Type="http://schemas.openxmlformats.org/officeDocument/2006/relationships/hyperlink" Target="https://www.daloopa.com/src/44095585" TargetMode="External"/><Relationship Id="rId870" Type="http://schemas.openxmlformats.org/officeDocument/2006/relationships/hyperlink" Target="https://www.daloopa.com/src/41991262" TargetMode="External"/><Relationship Id="rId2551" Type="http://schemas.openxmlformats.org/officeDocument/2006/relationships/hyperlink" Target="https://www.daloopa.com/src/775561" TargetMode="External"/><Relationship Id="rId9164" Type="http://schemas.openxmlformats.org/officeDocument/2006/relationships/hyperlink" Target="https://www.daloopa.com/src/44813126" TargetMode="External"/><Relationship Id="rId11094" Type="http://schemas.openxmlformats.org/officeDocument/2006/relationships/hyperlink" Target="https://www.daloopa.com/src/777973" TargetMode="External"/><Relationship Id="rId12492" Type="http://schemas.openxmlformats.org/officeDocument/2006/relationships/hyperlink" Target="https://www.daloopa.com/src/8731952" TargetMode="External"/><Relationship Id="rId13543" Type="http://schemas.openxmlformats.org/officeDocument/2006/relationships/hyperlink" Target="https://www.daloopa.com/document/23181367" TargetMode="External"/><Relationship Id="rId523" Type="http://schemas.openxmlformats.org/officeDocument/2006/relationships/hyperlink" Target="https://www.daloopa.com/src/9092102" TargetMode="External"/><Relationship Id="rId1153" Type="http://schemas.openxmlformats.org/officeDocument/2006/relationships/hyperlink" Target="https://www.daloopa.com/src/13306418" TargetMode="External"/><Relationship Id="rId2204" Type="http://schemas.openxmlformats.org/officeDocument/2006/relationships/hyperlink" Target="https://www.daloopa.com/src/44615432" TargetMode="External"/><Relationship Id="rId3602" Type="http://schemas.openxmlformats.org/officeDocument/2006/relationships/hyperlink" Target="https://www.daloopa.com/src/805651" TargetMode="External"/><Relationship Id="rId12145" Type="http://schemas.openxmlformats.org/officeDocument/2006/relationships/hyperlink" Target="https://www.daloopa.com/src/8731742" TargetMode="External"/><Relationship Id="rId16766" Type="http://schemas.openxmlformats.org/officeDocument/2006/relationships/hyperlink" Target="https://www.daloopa.com/src/56736552" TargetMode="External"/><Relationship Id="rId17817" Type="http://schemas.openxmlformats.org/officeDocument/2006/relationships/hyperlink" Target="https://www.daloopa.com/src/86312108" TargetMode="External"/><Relationship Id="rId20412" Type="http://schemas.openxmlformats.org/officeDocument/2006/relationships/hyperlink" Target="https://www.daloopa.com/src/105788081" TargetMode="External"/><Relationship Id="rId5774" Type="http://schemas.openxmlformats.org/officeDocument/2006/relationships/hyperlink" Target="https://www.daloopa.com/src/779298" TargetMode="External"/><Relationship Id="rId6825" Type="http://schemas.openxmlformats.org/officeDocument/2006/relationships/hyperlink" Target="https://www.daloopa.com/src/797699" TargetMode="External"/><Relationship Id="rId15368" Type="http://schemas.openxmlformats.org/officeDocument/2006/relationships/hyperlink" Target="https://www.daloopa.com/src/56734871" TargetMode="External"/><Relationship Id="rId16419" Type="http://schemas.openxmlformats.org/officeDocument/2006/relationships/hyperlink" Target="https://www.daloopa.com/src/56736655" TargetMode="External"/><Relationship Id="rId19989" Type="http://schemas.openxmlformats.org/officeDocument/2006/relationships/hyperlink" Target="https://www.daloopa.com/src/99978609" TargetMode="External"/><Relationship Id="rId4376" Type="http://schemas.openxmlformats.org/officeDocument/2006/relationships/hyperlink" Target="https://www.daloopa.com/src/806130" TargetMode="External"/><Relationship Id="rId5427" Type="http://schemas.openxmlformats.org/officeDocument/2006/relationships/hyperlink" Target="https://www.daloopa.com/src/777123" TargetMode="External"/><Relationship Id="rId8997" Type="http://schemas.openxmlformats.org/officeDocument/2006/relationships/hyperlink" Target="https://www.daloopa.com/src/44808584" TargetMode="External"/><Relationship Id="rId4029" Type="http://schemas.openxmlformats.org/officeDocument/2006/relationships/hyperlink" Target="https://www.daloopa.com/src/6028873" TargetMode="External"/><Relationship Id="rId7599" Type="http://schemas.openxmlformats.org/officeDocument/2006/relationships/hyperlink" Target="https://www.daloopa.com/document/23143637" TargetMode="External"/><Relationship Id="rId11978" Type="http://schemas.openxmlformats.org/officeDocument/2006/relationships/hyperlink" Target="https://www.daloopa.com/src/8731138" TargetMode="External"/><Relationship Id="rId14451" Type="http://schemas.openxmlformats.org/officeDocument/2006/relationships/hyperlink" Target="https://www.daloopa.com/src/44092881" TargetMode="External"/><Relationship Id="rId16900" Type="http://schemas.openxmlformats.org/officeDocument/2006/relationships/hyperlink" Target="https://www.daloopa.com/src/65368833" TargetMode="External"/><Relationship Id="rId4510" Type="http://schemas.openxmlformats.org/officeDocument/2006/relationships/hyperlink" Target="https://www.daloopa.com/src/44802123" TargetMode="External"/><Relationship Id="rId13053" Type="http://schemas.openxmlformats.org/officeDocument/2006/relationships/hyperlink" Target="https://www.daloopa.com/document/21946882" TargetMode="External"/><Relationship Id="rId14104" Type="http://schemas.openxmlformats.org/officeDocument/2006/relationships/hyperlink" Target="https://www.daloopa.com/src/44071560" TargetMode="External"/><Relationship Id="rId15502" Type="http://schemas.openxmlformats.org/officeDocument/2006/relationships/hyperlink" Target="https://www.daloopa.com/src/56735896" TargetMode="External"/><Relationship Id="rId380" Type="http://schemas.openxmlformats.org/officeDocument/2006/relationships/hyperlink" Target="https://www.daloopa.com/src/56765769" TargetMode="External"/><Relationship Id="rId2061" Type="http://schemas.openxmlformats.org/officeDocument/2006/relationships/hyperlink" Target="https://www.daloopa.com/src/44615411" TargetMode="External"/><Relationship Id="rId3112" Type="http://schemas.openxmlformats.org/officeDocument/2006/relationships/hyperlink" Target="https://www.daloopa.com/src/46337661" TargetMode="External"/><Relationship Id="rId6682" Type="http://schemas.openxmlformats.org/officeDocument/2006/relationships/hyperlink" Target="https://www.daloopa.com/src/797738" TargetMode="External"/><Relationship Id="rId17674" Type="http://schemas.openxmlformats.org/officeDocument/2006/relationships/hyperlink" Target="https://www.daloopa.com/src/77415615" TargetMode="External"/><Relationship Id="rId18725" Type="http://schemas.openxmlformats.org/officeDocument/2006/relationships/hyperlink" Target="https://www.daloopa.com/src/76424483" TargetMode="External"/><Relationship Id="rId5284" Type="http://schemas.openxmlformats.org/officeDocument/2006/relationships/hyperlink" Target="https://marketplace.daloopa.com/text-fundamental?id=8649013&amp;value=507.84&amp;id=8649006&amp;value=512.446&amp;id=8648999&amp;value=514.058&amp;id=8649020&amp;value=513.476&amp;id=8648992&amp;value=508.34&amp;id=8648985&amp;value=506.687&amp;id=8648978&amp;value=507.811&amp;id=8649027&amp;value=508.48&amp;id=8648971&amp;value=507.526&amp;id=8648964&amp;value=505.582&amp;id=8648957&amp;value=505.809&amp;id=8649034&amp;value=507.164&amp;id=8648950&amp;value=505.676&amp;id=8648943&amp;value=504.725&amp;id=8648936&amp;value=503.669&amp;id=8649041&amp;value=504.299&amp;id=8648929&amp;value=500.861&amp;id=9099272&amp;value=500.351&amp;id=8648922&amp;value=500.398&amp;id=8649048&amp;value=501.123&amp;id=8648894&amp;value=499.433&amp;id=8648887&amp;value=498.252&amp;id=8648880&amp;value=496.866&amp;id=8649055&amp;value=497.843&amp;id=8648873&amp;value=494.188&amp;id=8648865&amp;value=492.212&amp;id=8648857&amp;value=491.042&amp;id=8649062&amp;value=491.572&amp;id=8648849&amp;value=487.8&amp;id=8648841&amp;value=484.8&amp;id=10681246&amp;value=484.9&amp;id=13316906&amp;value=485.5&amp;id=19440865&amp;value=482.9&amp;id=28828616&amp;value=480.8&amp;id=35961618&amp;value=480.7&amp;id=44617625&amp;value=481&amp;id=51587347&amp;value=475.4&amp;id=57345729&amp;value=473.3&amp;id=62020167&amp;value=469.4&amp;" TargetMode="External"/><Relationship Id="rId6335" Type="http://schemas.openxmlformats.org/officeDocument/2006/relationships/hyperlink" Target="https://www.daloopa.com/src/797633" TargetMode="External"/><Relationship Id="rId7733" Type="http://schemas.openxmlformats.org/officeDocument/2006/relationships/hyperlink" Target="https://www.daloopa.com/src/35361426" TargetMode="External"/><Relationship Id="rId10714" Type="http://schemas.openxmlformats.org/officeDocument/2006/relationships/hyperlink" Target="https://www.daloopa.com/src/779994" TargetMode="External"/><Relationship Id="rId16276" Type="http://schemas.openxmlformats.org/officeDocument/2006/relationships/hyperlink" Target="https://www.daloopa.com/src/56723462" TargetMode="External"/><Relationship Id="rId17327" Type="http://schemas.openxmlformats.org/officeDocument/2006/relationships/hyperlink" Target="https://www.daloopa.com/src/66399241" TargetMode="External"/><Relationship Id="rId12886" Type="http://schemas.openxmlformats.org/officeDocument/2006/relationships/hyperlink" Target="https://www.daloopa.com/document/23181367" TargetMode="External"/><Relationship Id="rId13937" Type="http://schemas.openxmlformats.org/officeDocument/2006/relationships/hyperlink" Target="https://www.daloopa.com/src/44067526" TargetMode="External"/><Relationship Id="rId19499" Type="http://schemas.openxmlformats.org/officeDocument/2006/relationships/hyperlink" Target="https://www.daloopa.com/src/86301465" TargetMode="External"/><Relationship Id="rId1894" Type="http://schemas.openxmlformats.org/officeDocument/2006/relationships/hyperlink" Target="https://www.daloopa.com/src/44115505" TargetMode="External"/><Relationship Id="rId2945" Type="http://schemas.openxmlformats.org/officeDocument/2006/relationships/hyperlink" Target="https://www.daloopa.com/document/23181367" TargetMode="External"/><Relationship Id="rId9558" Type="http://schemas.openxmlformats.org/officeDocument/2006/relationships/hyperlink" Target="https://www.daloopa.com/src/44812817" TargetMode="External"/><Relationship Id="rId11488" Type="http://schemas.openxmlformats.org/officeDocument/2006/relationships/hyperlink" Target="https://www.daloopa.com/src/805007" TargetMode="External"/><Relationship Id="rId12539" Type="http://schemas.openxmlformats.org/officeDocument/2006/relationships/hyperlink" Target="https://www.daloopa.com/src/28828625" TargetMode="External"/><Relationship Id="rId16410" Type="http://schemas.openxmlformats.org/officeDocument/2006/relationships/hyperlink" Target="https://www.daloopa.com/src/61315622" TargetMode="External"/><Relationship Id="rId20806" Type="http://schemas.openxmlformats.org/officeDocument/2006/relationships/hyperlink" Target="https://www.daloopa.com/src/110480920" TargetMode="External"/><Relationship Id="rId917" Type="http://schemas.openxmlformats.org/officeDocument/2006/relationships/hyperlink" Target="https://www.daloopa.com/document/23143637" TargetMode="External"/><Relationship Id="rId1547" Type="http://schemas.openxmlformats.org/officeDocument/2006/relationships/hyperlink" Target="https://www.daloopa.com/src/51587339" TargetMode="External"/><Relationship Id="rId15012" Type="http://schemas.openxmlformats.org/officeDocument/2006/relationships/hyperlink" Target="https://www.daloopa.com/src/44091634" TargetMode="External"/><Relationship Id="rId18582" Type="http://schemas.openxmlformats.org/officeDocument/2006/relationships/hyperlink" Target="https://www.daloopa.com/src/75779704" TargetMode="External"/><Relationship Id="rId19633" Type="http://schemas.openxmlformats.org/officeDocument/2006/relationships/hyperlink" Target="https://www.daloopa.com/src/91528267" TargetMode="External"/><Relationship Id="rId19980" Type="http://schemas.openxmlformats.org/officeDocument/2006/relationships/hyperlink" Target="https://www.daloopa.com/src/99100899" TargetMode="External"/><Relationship Id="rId4020" Type="http://schemas.openxmlformats.org/officeDocument/2006/relationships/hyperlink" Target="https://www.daloopa.com/src/805886" TargetMode="External"/><Relationship Id="rId7590" Type="http://schemas.openxmlformats.org/officeDocument/2006/relationships/hyperlink" Target="https://www.daloopa.com/src/44615835" TargetMode="External"/><Relationship Id="rId8641" Type="http://schemas.openxmlformats.org/officeDocument/2006/relationships/hyperlink" Target="https://www.daloopa.com/src/44812946" TargetMode="External"/><Relationship Id="rId17184" Type="http://schemas.openxmlformats.org/officeDocument/2006/relationships/hyperlink" Target="https://www.daloopa.com/src/65369414" TargetMode="External"/><Relationship Id="rId18235" Type="http://schemas.openxmlformats.org/officeDocument/2006/relationships/hyperlink" Target="https://www.daloopa.com/src/110482354" TargetMode="External"/><Relationship Id="rId6192" Type="http://schemas.openxmlformats.org/officeDocument/2006/relationships/hyperlink" Target="https://www.daloopa.com/src/797560" TargetMode="External"/><Relationship Id="rId7243" Type="http://schemas.openxmlformats.org/officeDocument/2006/relationships/hyperlink" Target="https://www.daloopa.com/src/757926" TargetMode="External"/><Relationship Id="rId10571" Type="http://schemas.openxmlformats.org/officeDocument/2006/relationships/hyperlink" Target="https://www.daloopa.com/src/61314970" TargetMode="External"/><Relationship Id="rId11622" Type="http://schemas.openxmlformats.org/officeDocument/2006/relationships/hyperlink" Target="https://marketplace.daloopa.com/text-fundamental?id=805064&amp;value=-29053&amp;id=805053&amp;value=-30370&amp;id=1501386&amp;value=-40653&amp;id=44616158&amp;value=-5877&amp;id=2734218&amp;value=-105953&amp;" TargetMode="External"/><Relationship Id="rId10224" Type="http://schemas.openxmlformats.org/officeDocument/2006/relationships/hyperlink" Target="https://www.daloopa.com/src/19045359" TargetMode="External"/><Relationship Id="rId13794" Type="http://schemas.openxmlformats.org/officeDocument/2006/relationships/hyperlink" Target="https://www.daloopa.com/src/44066750" TargetMode="External"/><Relationship Id="rId14845" Type="http://schemas.openxmlformats.org/officeDocument/2006/relationships/hyperlink" Target="https://www.daloopa.com/src/44094920" TargetMode="External"/><Relationship Id="rId3853" Type="http://schemas.openxmlformats.org/officeDocument/2006/relationships/hyperlink" Target="https://www.daloopa.com/src/50787151" TargetMode="External"/><Relationship Id="rId4904" Type="http://schemas.openxmlformats.org/officeDocument/2006/relationships/hyperlink" Target="https://www.daloopa.com/src/18179858" TargetMode="External"/><Relationship Id="rId9068" Type="http://schemas.openxmlformats.org/officeDocument/2006/relationships/hyperlink" Target="https://www.daloopa.com/src/44811543" TargetMode="External"/><Relationship Id="rId12396" Type="http://schemas.openxmlformats.org/officeDocument/2006/relationships/hyperlink" Target="https://www.daloopa.com/src/8731905" TargetMode="External"/><Relationship Id="rId13447" Type="http://schemas.openxmlformats.org/officeDocument/2006/relationships/hyperlink" Target="https://www.daloopa.com/src/44057615" TargetMode="External"/><Relationship Id="rId20663" Type="http://schemas.openxmlformats.org/officeDocument/2006/relationships/hyperlink" Target="https://www.daloopa.com/src/110481138" TargetMode="External"/><Relationship Id="rId774" Type="http://schemas.openxmlformats.org/officeDocument/2006/relationships/hyperlink" Target="https://www.daloopa.com/src/6028787" TargetMode="External"/><Relationship Id="rId1057" Type="http://schemas.openxmlformats.org/officeDocument/2006/relationships/hyperlink" Target="https://www.daloopa.com/src/995719" TargetMode="External"/><Relationship Id="rId2455" Type="http://schemas.openxmlformats.org/officeDocument/2006/relationships/hyperlink" Target="https://www.daloopa.com/src/775247" TargetMode="External"/><Relationship Id="rId3506" Type="http://schemas.openxmlformats.org/officeDocument/2006/relationships/hyperlink" Target="https://www.daloopa.com/src/18204628" TargetMode="External"/><Relationship Id="rId12049" Type="http://schemas.openxmlformats.org/officeDocument/2006/relationships/hyperlink" Target="https://www.daloopa.com/src/44616234" TargetMode="External"/><Relationship Id="rId19490" Type="http://schemas.openxmlformats.org/officeDocument/2006/relationships/hyperlink" Target="https://www.daloopa.com/src/86301972" TargetMode="External"/><Relationship Id="rId20316" Type="http://schemas.openxmlformats.org/officeDocument/2006/relationships/hyperlink" Target="https://www.daloopa.com/src/105190608" TargetMode="External"/><Relationship Id="rId427" Type="http://schemas.openxmlformats.org/officeDocument/2006/relationships/hyperlink" Target="https://www.daloopa.com/src/806260" TargetMode="External"/><Relationship Id="rId2108" Type="http://schemas.openxmlformats.org/officeDocument/2006/relationships/hyperlink" Target="https://www.daloopa.com/src/779549" TargetMode="External"/><Relationship Id="rId5678" Type="http://schemas.openxmlformats.org/officeDocument/2006/relationships/hyperlink" Target="https://www.daloopa.com/src/777446" TargetMode="External"/><Relationship Id="rId6729" Type="http://schemas.openxmlformats.org/officeDocument/2006/relationships/hyperlink" Target="https://www.daloopa.com/src/797818" TargetMode="External"/><Relationship Id="rId12530" Type="http://schemas.openxmlformats.org/officeDocument/2006/relationships/hyperlink" Target="https://www.daloopa.com/src/8731933" TargetMode="External"/><Relationship Id="rId18092" Type="http://schemas.openxmlformats.org/officeDocument/2006/relationships/hyperlink" Target="https://www.daloopa.com/src/112172707" TargetMode="External"/><Relationship Id="rId19143" Type="http://schemas.openxmlformats.org/officeDocument/2006/relationships/hyperlink" Target="https://www.daloopa.com/src/81130184" TargetMode="External"/><Relationship Id="rId8151" Type="http://schemas.openxmlformats.org/officeDocument/2006/relationships/hyperlink" Target="https://www.daloopa.com/src/756703" TargetMode="External"/><Relationship Id="rId9202" Type="http://schemas.openxmlformats.org/officeDocument/2006/relationships/hyperlink" Target="https://www.daloopa.com/src/44810546" TargetMode="External"/><Relationship Id="rId10081" Type="http://schemas.openxmlformats.org/officeDocument/2006/relationships/hyperlink" Target="https://www.daloopa.com/src/756562" TargetMode="External"/><Relationship Id="rId11132" Type="http://schemas.openxmlformats.org/officeDocument/2006/relationships/hyperlink" Target="https://marketplace.daloopa.com/text-fundamental?id=816761&amp;value=-0.16&amp;" TargetMode="External"/><Relationship Id="rId4761" Type="http://schemas.openxmlformats.org/officeDocument/2006/relationships/hyperlink" Target="https://www.daloopa.com/src/44802197" TargetMode="External"/><Relationship Id="rId15753" Type="http://schemas.openxmlformats.org/officeDocument/2006/relationships/hyperlink" Target="https://www.daloopa.com/src/56735887" TargetMode="External"/><Relationship Id="rId16804" Type="http://schemas.openxmlformats.org/officeDocument/2006/relationships/hyperlink" Target="https://www.daloopa.com/src/56765504" TargetMode="External"/><Relationship Id="rId3363" Type="http://schemas.openxmlformats.org/officeDocument/2006/relationships/hyperlink" Target="https://www.daloopa.com/src/805376" TargetMode="External"/><Relationship Id="rId4414" Type="http://schemas.openxmlformats.org/officeDocument/2006/relationships/hyperlink" Target="https://www.daloopa.com/src/44802208" TargetMode="External"/><Relationship Id="rId5812" Type="http://schemas.openxmlformats.org/officeDocument/2006/relationships/hyperlink" Target="https://www.daloopa.com/src/779226" TargetMode="External"/><Relationship Id="rId14008" Type="http://schemas.openxmlformats.org/officeDocument/2006/relationships/hyperlink" Target="https://www.daloopa.com/src/44066795" TargetMode="External"/><Relationship Id="rId14355" Type="http://schemas.openxmlformats.org/officeDocument/2006/relationships/hyperlink" Target="https://www.daloopa.com/src/44095684" TargetMode="External"/><Relationship Id="rId15406" Type="http://schemas.openxmlformats.org/officeDocument/2006/relationships/hyperlink" Target="https://www.daloopa.com/src/56725764" TargetMode="External"/><Relationship Id="rId18976" Type="http://schemas.openxmlformats.org/officeDocument/2006/relationships/hyperlink" Target="https://www.daloopa.com/src/81129444" TargetMode="External"/><Relationship Id="rId20173" Type="http://schemas.openxmlformats.org/officeDocument/2006/relationships/hyperlink" Target="https://www.daloopa.com/src/99100812" TargetMode="External"/><Relationship Id="rId284" Type="http://schemas.openxmlformats.org/officeDocument/2006/relationships/hyperlink" Target="https://www.daloopa.com/src/12604355" TargetMode="External"/><Relationship Id="rId3016" Type="http://schemas.openxmlformats.org/officeDocument/2006/relationships/hyperlink" Target="https://www.daloopa.com/src/1501259" TargetMode="External"/><Relationship Id="rId7984" Type="http://schemas.openxmlformats.org/officeDocument/2006/relationships/hyperlink" Target="https://www.daloopa.com/src/756432" TargetMode="External"/><Relationship Id="rId10965" Type="http://schemas.openxmlformats.org/officeDocument/2006/relationships/hyperlink" Target="https://www.daloopa.com/src/777942" TargetMode="External"/><Relationship Id="rId17578" Type="http://schemas.openxmlformats.org/officeDocument/2006/relationships/hyperlink" Target="https://www.daloopa.com/src/66404588" TargetMode="External"/><Relationship Id="rId18629" Type="http://schemas.openxmlformats.org/officeDocument/2006/relationships/hyperlink" Target="https://www.daloopa.com/src/75779564" TargetMode="External"/><Relationship Id="rId5188" Type="http://schemas.openxmlformats.org/officeDocument/2006/relationships/hyperlink" Target="https://www.daloopa.com/src/8648862" TargetMode="External"/><Relationship Id="rId6586" Type="http://schemas.openxmlformats.org/officeDocument/2006/relationships/hyperlink" Target="https://www.daloopa.com/src/28076011" TargetMode="External"/><Relationship Id="rId7637" Type="http://schemas.openxmlformats.org/officeDocument/2006/relationships/hyperlink" Target="https://www.daloopa.com/src/56765436" TargetMode="External"/><Relationship Id="rId10618" Type="http://schemas.openxmlformats.org/officeDocument/2006/relationships/hyperlink" Target="https://www.daloopa.com/src/41990544" TargetMode="External"/><Relationship Id="rId6239" Type="http://schemas.openxmlformats.org/officeDocument/2006/relationships/hyperlink" Target="https://www.daloopa.com/src/797636" TargetMode="External"/><Relationship Id="rId12040" Type="http://schemas.openxmlformats.org/officeDocument/2006/relationships/hyperlink" Target="https://marketplace.daloopa.com/text-fundamental?id=8731258&amp;value=-12.7&amp;id=8731251&amp;value=-20.9&amp;id=8731245&amp;value=-18&amp;id=44616233&amp;value=-11.800000000000004&amp;id=8731265&amp;value=-63.4&amp;id=8731238&amp;value=-10.9&amp;id=8731231&amp;value=3.1&amp;id=8731224&amp;value=7.1&amp;id=44616234&amp;value=-8.899999999999999&amp;id=8731272&amp;value=-9.6&amp;id=8731217&amp;value=-25.9&amp;id=8731210&amp;value=-47.6&amp;id=8731203&amp;value=-58.4&amp;id=44616235&amp;value=-59.69999999999999&amp;id=8731338&amp;value=-191.6&amp;id=8731196&amp;value=-48.1&amp;id=8731189&amp;value=-21.7&amp;id=8731182&amp;value=-14.2&amp;id=44616236&amp;value=-9.099999999999994&amp;id=8731345&amp;value=-93.1&amp;id=8731175&amp;value=-11.9&amp;id=8731170&amp;value=-19.2&amp;id=8731165&amp;value=-11.3&amp;id=44616237&amp;value=4.1000000000000085&amp;id=8731350&amp;value=-38.3&amp;id=8731160&amp;value=35.6&amp;id=8731155&amp;value=51.3&amp;id=8731150&amp;value=27.7&amp;id=44616238&amp;value=7.999999999999986&amp;id=8731355&amp;value=122.6&amp;id=8731145&amp;value=-14.7&amp;id=8731140&amp;value=-45.3&amp;id=8731135&amp;value=-38.3&amp;id=44616239&amp;value=-39.7&amp;id=8731361&amp;value=-138&amp;id=8731124&amp;value=-27&amp;id=8731130&amp;value=-37&amp;id=10681268&amp;value=-14&amp;id=44616240&amp;value=25&amp;id=13316977&amp;value=-53&amp;" TargetMode="External"/><Relationship Id="rId16661" Type="http://schemas.openxmlformats.org/officeDocument/2006/relationships/hyperlink" Target="https://www.daloopa.com/src/56736586" TargetMode="External"/><Relationship Id="rId1798" Type="http://schemas.openxmlformats.org/officeDocument/2006/relationships/hyperlink" Target="https://www.daloopa.com/src/44114782" TargetMode="External"/><Relationship Id="rId2849" Type="http://schemas.openxmlformats.org/officeDocument/2006/relationships/hyperlink" Target="https://www.daloopa.com/src/44615529" TargetMode="External"/><Relationship Id="rId6720" Type="http://schemas.openxmlformats.org/officeDocument/2006/relationships/hyperlink" Target="https://www.daloopa.com/src/61315041" TargetMode="External"/><Relationship Id="rId15263" Type="http://schemas.openxmlformats.org/officeDocument/2006/relationships/hyperlink" Target="https://www.daloopa.com/src/56735073" TargetMode="External"/><Relationship Id="rId16314" Type="http://schemas.openxmlformats.org/officeDocument/2006/relationships/hyperlink" Target="https://www.daloopa.com/src/56722566" TargetMode="External"/><Relationship Id="rId17712" Type="http://schemas.openxmlformats.org/officeDocument/2006/relationships/hyperlink" Target="https://www.daloopa.com/src/86300343" TargetMode="External"/><Relationship Id="rId4271" Type="http://schemas.openxmlformats.org/officeDocument/2006/relationships/hyperlink" Target="https://www.daloopa.com/document/23143637" TargetMode="External"/><Relationship Id="rId5322" Type="http://schemas.openxmlformats.org/officeDocument/2006/relationships/hyperlink" Target="https://www.daloopa.com/src/8649062" TargetMode="External"/><Relationship Id="rId8892" Type="http://schemas.openxmlformats.org/officeDocument/2006/relationships/hyperlink" Target="https://www.daloopa.com/src/46190588" TargetMode="External"/><Relationship Id="rId19884" Type="http://schemas.openxmlformats.org/officeDocument/2006/relationships/hyperlink" Target="https://www.daloopa.com/src/91531404" TargetMode="External"/><Relationship Id="rId7494" Type="http://schemas.openxmlformats.org/officeDocument/2006/relationships/hyperlink" Target="https://www.daloopa.com/src/44615819" TargetMode="External"/><Relationship Id="rId8545" Type="http://schemas.openxmlformats.org/officeDocument/2006/relationships/hyperlink" Target="https://www.daloopa.com/src/44809588" TargetMode="External"/><Relationship Id="rId9943" Type="http://schemas.openxmlformats.org/officeDocument/2006/relationships/hyperlink" Target="https://www.daloopa.com/src/785828" TargetMode="External"/><Relationship Id="rId11873" Type="http://schemas.openxmlformats.org/officeDocument/2006/relationships/hyperlink" Target="https://www.daloopa.com/src/8731226" TargetMode="External"/><Relationship Id="rId12924" Type="http://schemas.openxmlformats.org/officeDocument/2006/relationships/hyperlink" Target="https://marketplace.daloopa.com/text-fundamental?id=44106020&amp;value=4150&amp;id=44106011&amp;value=4150&amp;id=44105970&amp;value=4150&amp;id=44109982&amp;value=4150&amp;id=44105883&amp;value=4150&amp;id=44105791&amp;value=4150&amp;id=44105728&amp;value=4150&amp;id=44619157&amp;value=4150&amp;id=51587435&amp;value=4150&amp;id=57345894&amp;value=4150&amp;id=62020249&amp;value=4150&amp;" TargetMode="External"/><Relationship Id="rId17088" Type="http://schemas.openxmlformats.org/officeDocument/2006/relationships/hyperlink" Target="https://www.daloopa.com/src/65369487" TargetMode="External"/><Relationship Id="rId18139" Type="http://schemas.openxmlformats.org/officeDocument/2006/relationships/hyperlink" Target="https://www.daloopa.com/src/112173309" TargetMode="External"/><Relationship Id="rId18486" Type="http://schemas.openxmlformats.org/officeDocument/2006/relationships/hyperlink" Target="https://www.daloopa.com/src/69114640" TargetMode="External"/><Relationship Id="rId19537" Type="http://schemas.openxmlformats.org/officeDocument/2006/relationships/hyperlink" Target="https://www.daloopa.com/src/84566996" TargetMode="External"/><Relationship Id="rId1932" Type="http://schemas.openxmlformats.org/officeDocument/2006/relationships/hyperlink" Target="https://www.daloopa.com/src/44125070" TargetMode="External"/><Relationship Id="rId6096" Type="http://schemas.openxmlformats.org/officeDocument/2006/relationships/hyperlink" Target="https://www.daloopa.com/src/774139" TargetMode="External"/><Relationship Id="rId7147" Type="http://schemas.openxmlformats.org/officeDocument/2006/relationships/hyperlink" Target="https://www.daloopa.com/src/798519" TargetMode="External"/><Relationship Id="rId10475" Type="http://schemas.openxmlformats.org/officeDocument/2006/relationships/hyperlink" Target="https://www.daloopa.com/src/760506" TargetMode="External"/><Relationship Id="rId11526" Type="http://schemas.openxmlformats.org/officeDocument/2006/relationships/hyperlink" Target="https://www.daloopa.com/src/2734222" TargetMode="External"/><Relationship Id="rId10128" Type="http://schemas.openxmlformats.org/officeDocument/2006/relationships/hyperlink" Target="https://www.daloopa.com/src/44998359" TargetMode="External"/><Relationship Id="rId13698" Type="http://schemas.openxmlformats.org/officeDocument/2006/relationships/hyperlink" Target="https://www.daloopa.com/src/44618579" TargetMode="External"/><Relationship Id="rId14749" Type="http://schemas.openxmlformats.org/officeDocument/2006/relationships/hyperlink" Target="https://www.daloopa.com/src/44092490" TargetMode="External"/><Relationship Id="rId18620" Type="http://schemas.openxmlformats.org/officeDocument/2006/relationships/hyperlink" Target="https://www.daloopa.com/src/76431329" TargetMode="External"/><Relationship Id="rId3757" Type="http://schemas.openxmlformats.org/officeDocument/2006/relationships/hyperlink" Target="https://www.daloopa.com/src/805747" TargetMode="External"/><Relationship Id="rId4808" Type="http://schemas.openxmlformats.org/officeDocument/2006/relationships/hyperlink" Target="https://www.daloopa.com/src/44801755" TargetMode="External"/><Relationship Id="rId16171" Type="http://schemas.openxmlformats.org/officeDocument/2006/relationships/hyperlink" Target="https://www.daloopa.com/src/56736606" TargetMode="External"/><Relationship Id="rId17222" Type="http://schemas.openxmlformats.org/officeDocument/2006/relationships/hyperlink" Target="https://www.daloopa.com/src/65369498" TargetMode="External"/><Relationship Id="rId20567" Type="http://schemas.openxmlformats.org/officeDocument/2006/relationships/hyperlink" Target="https://www.daloopa.com/src/105788209" TargetMode="External"/><Relationship Id="rId678" Type="http://schemas.openxmlformats.org/officeDocument/2006/relationships/hyperlink" Target="https://www.daloopa.com/src/28076074" TargetMode="External"/><Relationship Id="rId2359" Type="http://schemas.openxmlformats.org/officeDocument/2006/relationships/hyperlink" Target="https://www.daloopa.com/src/774044" TargetMode="External"/><Relationship Id="rId6230" Type="http://schemas.openxmlformats.org/officeDocument/2006/relationships/hyperlink" Target="https://marketplace.daloopa.com/text-fundamental?id=797601&amp;value=4221.487&amp;id=797606&amp;value=4225.169&amp;id=797611&amp;value=4752.315&amp;id=797618&amp;value=4771.981&amp;id=797624&amp;value=4782.448&amp;id=797626&amp;value=4773.798&amp;id=797631&amp;value=4746.781&amp;id=797636&amp;value=4721.962&amp;id=797641&amp;value=5396.174&amp;id=797646&amp;value=5388.971&amp;id=797651&amp;value=5402.159&amp;id=797576&amp;value=5366.881&amp;id=797571&amp;value=5389.0&amp;id=797566&amp;value=5444.556&amp;id=797561&amp;value=5433.18&amp;id=797556&amp;value=5406.474&amp;id=797551&amp;value=5753.575&amp;id=797547&amp;value=5788.703&amp;id=797543&amp;value=5820.656&amp;id=797539&amp;value=5821.561&amp;id=797534&amp;value=5843.899&amp;id=797529&amp;value=5823.792&amp;id=797524&amp;value=7136.853&amp;id=797520&amp;value=10581.048&amp;id=797516&amp;value=10707.715&amp;id=797512&amp;value=10697.874&amp;id=1501187&amp;value=10688.068&amp;id=2750526&amp;value=10691.199&amp;id=3606350&amp;value=10691&amp;id=6028655&amp;value=10695&amp;id=9091752&amp;value=10739&amp;id=12605267&amp;value=10742&amp;id=19045415&amp;value=11845&amp;id=28076087&amp;value=11859&amp;id=35361503&amp;value=11838&amp;id=41991040&amp;value=12721&amp;id=50787074&amp;value=12795&amp;id=56765634&amp;value=12801&amp;id=61315038&amp;value=12756&amp;" TargetMode="External"/><Relationship Id="rId19394" Type="http://schemas.openxmlformats.org/officeDocument/2006/relationships/hyperlink" Target="https://www.daloopa.com/src/84565992" TargetMode="External"/><Relationship Id="rId9453" Type="http://schemas.openxmlformats.org/officeDocument/2006/relationships/hyperlink" Target="https://www.daloopa.com/src/44810627" TargetMode="External"/><Relationship Id="rId11383" Type="http://schemas.openxmlformats.org/officeDocument/2006/relationships/hyperlink" Target="https://www.daloopa.com/src/2734127" TargetMode="External"/><Relationship Id="rId12781" Type="http://schemas.openxmlformats.org/officeDocument/2006/relationships/hyperlink" Target="https://marketplace.daloopa.com/text-fundamental?id=18194373&amp;value=-0.03&amp;id=18194360&amp;value=0.11&amp;id=18194349&amp;value=0.12&amp;id=18194156&amp;value=0.09&amp;id=18194042&amp;value=0.16&amp;id=18193864&amp;value=0.14&amp;id=18194033&amp;value=0.12&amp;id=18193923&amp;value=0.13&amp;id=18182693&amp;value=0.01&amp;id=18182552&amp;value=0.09&amp;id=18181600&amp;value=0.11&amp;id=18181404&amp;value=0.1&amp;id=18179234&amp;value=0.07&amp;id=18179367&amp;value=-0.07&amp;" TargetMode="External"/><Relationship Id="rId13832" Type="http://schemas.openxmlformats.org/officeDocument/2006/relationships/hyperlink" Target="https://www.daloopa.com/src/44066472" TargetMode="External"/><Relationship Id="rId19047" Type="http://schemas.openxmlformats.org/officeDocument/2006/relationships/hyperlink" Target="https://www.daloopa.com/src/80587660" TargetMode="External"/><Relationship Id="rId812" Type="http://schemas.openxmlformats.org/officeDocument/2006/relationships/hyperlink" Target="https://www.daloopa.com/src/35361496" TargetMode="External"/><Relationship Id="rId1442" Type="http://schemas.openxmlformats.org/officeDocument/2006/relationships/hyperlink" Target="https://www.daloopa.com/document/21907765" TargetMode="External"/><Relationship Id="rId2840" Type="http://schemas.openxmlformats.org/officeDocument/2006/relationships/hyperlink" Target="https://www.daloopa.com/src/57345656" TargetMode="External"/><Relationship Id="rId8055" Type="http://schemas.openxmlformats.org/officeDocument/2006/relationships/hyperlink" Target="https://www.daloopa.com/src/756271" TargetMode="External"/><Relationship Id="rId9106" Type="http://schemas.openxmlformats.org/officeDocument/2006/relationships/hyperlink" Target="https://www.daloopa.com/src/44810100" TargetMode="External"/><Relationship Id="rId11036" Type="http://schemas.openxmlformats.org/officeDocument/2006/relationships/hyperlink" Target="https://marketplace.daloopa.com/text-fundamental?id=778037&amp;value=0.11&amp;id=778029&amp;value=0.009000000000000001&amp;id=777932&amp;value=0.06&amp;id=777914&amp;value=0.02&amp;id=777893&amp;value=0.105&amp;id=777876&amp;value=0.05&amp;id=777805&amp;value=0.02&amp;id=1501285&amp;value=0.02&amp;id=3606429&amp;value=0.01&amp;" TargetMode="External"/><Relationship Id="rId12434" Type="http://schemas.openxmlformats.org/officeDocument/2006/relationships/hyperlink" Target="https://www.daloopa.com/src/8732170" TargetMode="External"/><Relationship Id="rId20701" Type="http://schemas.openxmlformats.org/officeDocument/2006/relationships/hyperlink" Target="https://www.daloopa.com/src/112173335" TargetMode="External"/><Relationship Id="rId15657" Type="http://schemas.openxmlformats.org/officeDocument/2006/relationships/hyperlink" Target="https://www.daloopa.com/src/56735790" TargetMode="External"/><Relationship Id="rId16708" Type="http://schemas.openxmlformats.org/officeDocument/2006/relationships/hyperlink" Target="https://www.daloopa.com/src/56722931" TargetMode="External"/><Relationship Id="rId3267" Type="http://schemas.openxmlformats.org/officeDocument/2006/relationships/hyperlink" Target="https://www.daloopa.com/src/2734235" TargetMode="External"/><Relationship Id="rId4665" Type="http://schemas.openxmlformats.org/officeDocument/2006/relationships/hyperlink" Target="https://www.daloopa.com/src/41991271" TargetMode="External"/><Relationship Id="rId5716" Type="http://schemas.openxmlformats.org/officeDocument/2006/relationships/hyperlink" Target="https://www.daloopa.com/src/777431" TargetMode="External"/><Relationship Id="rId14259" Type="http://schemas.openxmlformats.org/officeDocument/2006/relationships/hyperlink" Target="https://www.daloopa.com/src/44094626" TargetMode="External"/><Relationship Id="rId18130" Type="http://schemas.openxmlformats.org/officeDocument/2006/relationships/hyperlink" Target="https://www.daloopa.com/src/112173300" TargetMode="External"/><Relationship Id="rId188" Type="http://schemas.openxmlformats.org/officeDocument/2006/relationships/hyperlink" Target="https://www.daloopa.com/document/479891" TargetMode="External"/><Relationship Id="rId4318" Type="http://schemas.openxmlformats.org/officeDocument/2006/relationships/hyperlink" Target="https://www.daloopa.com/src/44802617" TargetMode="External"/><Relationship Id="rId7888" Type="http://schemas.openxmlformats.org/officeDocument/2006/relationships/hyperlink" Target="https://www.daloopa.com/src/761282" TargetMode="External"/><Relationship Id="rId8939" Type="http://schemas.openxmlformats.org/officeDocument/2006/relationships/hyperlink" Target="https://www.daloopa.com/src/46190594" TargetMode="External"/><Relationship Id="rId10869" Type="http://schemas.openxmlformats.org/officeDocument/2006/relationships/hyperlink" Target="https://www.daloopa.com/src/61314975" TargetMode="External"/><Relationship Id="rId14740" Type="http://schemas.openxmlformats.org/officeDocument/2006/relationships/hyperlink" Target="https://www.daloopa.com/src/44095402" TargetMode="External"/><Relationship Id="rId20077" Type="http://schemas.openxmlformats.org/officeDocument/2006/relationships/hyperlink" Target="https://www.daloopa.com/src/99978488" TargetMode="External"/><Relationship Id="rId12291" Type="http://schemas.openxmlformats.org/officeDocument/2006/relationships/hyperlink" Target="https://www.daloopa.com/src/8731860" TargetMode="External"/><Relationship Id="rId13342" Type="http://schemas.openxmlformats.org/officeDocument/2006/relationships/hyperlink" Target="https://marketplace.daloopa.com/text-fundamental?id=44122231&amp;value=-39.678&amp;id=44122063&amp;value=-33.769&amp;id=44121977&amp;value=-90.063&amp;id=44121840&amp;value=-133.778&amp;id=44121012&amp;value=-215.49&amp;id=44120621&amp;value=-384.393&amp;" TargetMode="External"/><Relationship Id="rId2350" Type="http://schemas.openxmlformats.org/officeDocument/2006/relationships/hyperlink" Target="https://www.daloopa.com/src/44615455" TargetMode="External"/><Relationship Id="rId3401" Type="http://schemas.openxmlformats.org/officeDocument/2006/relationships/hyperlink" Target="https://www.daloopa.com/src/13310447" TargetMode="External"/><Relationship Id="rId6971" Type="http://schemas.openxmlformats.org/officeDocument/2006/relationships/hyperlink" Target="https://www.daloopa.com/src/798194" TargetMode="External"/><Relationship Id="rId17963" Type="http://schemas.openxmlformats.org/officeDocument/2006/relationships/hyperlink" Target="https://www.daloopa.com/src/84566316" TargetMode="External"/><Relationship Id="rId20211" Type="http://schemas.openxmlformats.org/officeDocument/2006/relationships/hyperlink" Target="https://www.daloopa.com/src/99978722" TargetMode="External"/><Relationship Id="rId322" Type="http://schemas.openxmlformats.org/officeDocument/2006/relationships/hyperlink" Target="https://www.daloopa.com/src/56765568" TargetMode="External"/><Relationship Id="rId2003" Type="http://schemas.openxmlformats.org/officeDocument/2006/relationships/hyperlink" Target="https://www.daloopa.com/src/44616275" TargetMode="External"/><Relationship Id="rId5573" Type="http://schemas.openxmlformats.org/officeDocument/2006/relationships/hyperlink" Target="https://www.daloopa.com/src/779208" TargetMode="External"/><Relationship Id="rId6624" Type="http://schemas.openxmlformats.org/officeDocument/2006/relationships/hyperlink" Target="https://www.daloopa.com/src/61314836" TargetMode="External"/><Relationship Id="rId15167" Type="http://schemas.openxmlformats.org/officeDocument/2006/relationships/hyperlink" Target="https://marketplace.daloopa.com/text-fundamental?id=56735118&amp;value=64&amp;id=56735106&amp;value=63&amp;id=56735094&amp;value=68&amp;id=56735079&amp;value=65&amp;id=56735070&amp;value=261&amp;id=56734947&amp;value=81&amp;id=56734935&amp;value=70&amp;id=56734923&amp;value=51&amp;id=56734862&amp;value=55&amp;id=56734813&amp;value=258&amp;id=56720390&amp;value=169&amp;id=56720387&amp;value=122&amp;id=56720384&amp;value=109&amp;id=56720381&amp;value=110&amp;id=56720378&amp;value=510&amp;id=56720375&amp;value=112&amp;id=56720372&amp;value=110&amp;id=56720369&amp;value=85&amp;id=56720363&amp;value=91&amp;id=56720360&amp;value=398&amp;id=56720357&amp;value=95&amp;id=56765560&amp;value=91&amp;id=61315414&amp;value=81&amp;" TargetMode="External"/><Relationship Id="rId16218" Type="http://schemas.openxmlformats.org/officeDocument/2006/relationships/hyperlink" Target="https://www.daloopa.com/src/56736722" TargetMode="External"/><Relationship Id="rId16565" Type="http://schemas.openxmlformats.org/officeDocument/2006/relationships/hyperlink" Target="https://marketplace.daloopa.com/text-fundamental?id=56736736&amp;value=1.55&amp;id=56736699&amp;value=1.66&amp;id=56736661&amp;value=1.73&amp;id=56736622&amp;value=1.83&amp;id=56736583&amp;value=6.76&amp;id=56736544&amp;value=1.71&amp;id=56736506&amp;value=1.83&amp;id=56736467&amp;value=2.05&amp;id=56736428&amp;value=2.29&amp;id=56736389&amp;value=7.87&amp;id=56723474&amp;value=2.27&amp;id=56723437&amp;value=2.45&amp;id=56723400&amp;value=257&amp;id=56723098&amp;value=2.81&amp;id=56722926&amp;value=10.1&amp;id=56722854&amp;value=3.14&amp;id=56722758&amp;value=3.03&amp;id=56722702&amp;value=3.11&amp;id=56722637&amp;value=3.2&amp;id=56722577&amp;value=12.48&amp;id=56722510&amp;value=3.37&amp;id=56765495&amp;value=3.35&amp;id=61315629&amp;value=3.4&amp;" TargetMode="External"/><Relationship Id="rId17616" Type="http://schemas.openxmlformats.org/officeDocument/2006/relationships/hyperlink" Target="https://www.daloopa.com/src/66399092" TargetMode="External"/><Relationship Id="rId4175" Type="http://schemas.openxmlformats.org/officeDocument/2006/relationships/hyperlink" Target="https://www.daloopa.com/src/805819" TargetMode="External"/><Relationship Id="rId5226" Type="http://schemas.openxmlformats.org/officeDocument/2006/relationships/hyperlink" Target="https://www.daloopa.com/src/8648969" TargetMode="External"/><Relationship Id="rId19788" Type="http://schemas.openxmlformats.org/officeDocument/2006/relationships/hyperlink" Target="https://www.daloopa.com/src/92469220" TargetMode="External"/><Relationship Id="rId7398" Type="http://schemas.openxmlformats.org/officeDocument/2006/relationships/hyperlink" Target="https://www.daloopa.com/src/756898" TargetMode="External"/><Relationship Id="rId8796" Type="http://schemas.openxmlformats.org/officeDocument/2006/relationships/hyperlink" Target="https://www.daloopa.com/src/44810843" TargetMode="External"/><Relationship Id="rId9847" Type="http://schemas.openxmlformats.org/officeDocument/2006/relationships/hyperlink" Target="https://www.daloopa.com/src/44810243" TargetMode="External"/><Relationship Id="rId11777" Type="http://schemas.openxmlformats.org/officeDocument/2006/relationships/hyperlink" Target="https://www.daloopa.com/src/8582603" TargetMode="External"/><Relationship Id="rId12828" Type="http://schemas.openxmlformats.org/officeDocument/2006/relationships/hyperlink" Target="https://www.daloopa.com/src/18194032" TargetMode="External"/><Relationship Id="rId1836" Type="http://schemas.openxmlformats.org/officeDocument/2006/relationships/hyperlink" Target="https://www.daloopa.com/src/44125967" TargetMode="External"/><Relationship Id="rId8449" Type="http://schemas.openxmlformats.org/officeDocument/2006/relationships/hyperlink" Target="https://www.daloopa.com/src/44813028" TargetMode="External"/><Relationship Id="rId10379" Type="http://schemas.openxmlformats.org/officeDocument/2006/relationships/hyperlink" Target="https://www.daloopa.com/src/758465" TargetMode="External"/><Relationship Id="rId14250" Type="http://schemas.openxmlformats.org/officeDocument/2006/relationships/hyperlink" Target="https://www.daloopa.com/src/44095152" TargetMode="External"/><Relationship Id="rId15301" Type="http://schemas.openxmlformats.org/officeDocument/2006/relationships/hyperlink" Target="https://www.daloopa.com/src/56734952" TargetMode="External"/><Relationship Id="rId18871" Type="http://schemas.openxmlformats.org/officeDocument/2006/relationships/hyperlink" Target="https://www.daloopa.com/src/75779618" TargetMode="External"/><Relationship Id="rId19922" Type="http://schemas.openxmlformats.org/officeDocument/2006/relationships/hyperlink" Target="https://www.daloopa.com/src/91531490" TargetMode="External"/><Relationship Id="rId8930" Type="http://schemas.openxmlformats.org/officeDocument/2006/relationships/hyperlink" Target="https://www.daloopa.com/src/44812635" TargetMode="External"/><Relationship Id="rId17473" Type="http://schemas.openxmlformats.org/officeDocument/2006/relationships/hyperlink" Target="https://www.daloopa.com/src/69113966" TargetMode="External"/><Relationship Id="rId18524" Type="http://schemas.openxmlformats.org/officeDocument/2006/relationships/hyperlink" Target="https://www.daloopa.com/src/69114619" TargetMode="External"/><Relationship Id="rId6481" Type="http://schemas.openxmlformats.org/officeDocument/2006/relationships/hyperlink" Target="https://www.daloopa.com/src/760153" TargetMode="External"/><Relationship Id="rId7532" Type="http://schemas.openxmlformats.org/officeDocument/2006/relationships/hyperlink" Target="https://www.daloopa.com/src/19045342" TargetMode="External"/><Relationship Id="rId10860" Type="http://schemas.openxmlformats.org/officeDocument/2006/relationships/hyperlink" Target="https://www.daloopa.com/src/6028717" TargetMode="External"/><Relationship Id="rId11911" Type="http://schemas.openxmlformats.org/officeDocument/2006/relationships/hyperlink" Target="https://www.daloopa.com/src/8731241" TargetMode="External"/><Relationship Id="rId16075" Type="http://schemas.openxmlformats.org/officeDocument/2006/relationships/hyperlink" Target="https://www.daloopa.com/src/56736408" TargetMode="External"/><Relationship Id="rId17126" Type="http://schemas.openxmlformats.org/officeDocument/2006/relationships/hyperlink" Target="https://www.daloopa.com/src/65368588" TargetMode="External"/><Relationship Id="rId5083" Type="http://schemas.openxmlformats.org/officeDocument/2006/relationships/hyperlink" Target="https://www.daloopa.com/src/18179948" TargetMode="External"/><Relationship Id="rId6134" Type="http://schemas.openxmlformats.org/officeDocument/2006/relationships/hyperlink" Target="https://www.daloopa.com/src/769936" TargetMode="External"/><Relationship Id="rId10513" Type="http://schemas.openxmlformats.org/officeDocument/2006/relationships/hyperlink" Target="https://www.daloopa.com/src/41990566" TargetMode="External"/><Relationship Id="rId19298" Type="http://schemas.openxmlformats.org/officeDocument/2006/relationships/hyperlink" Target="https://www.daloopa.com/src/84566363" TargetMode="External"/><Relationship Id="rId9357" Type="http://schemas.openxmlformats.org/officeDocument/2006/relationships/hyperlink" Target="https://www.daloopa.com/src/44811029" TargetMode="External"/><Relationship Id="rId12685" Type="http://schemas.openxmlformats.org/officeDocument/2006/relationships/hyperlink" Target="https://www.daloopa.com/src/8732289" TargetMode="External"/><Relationship Id="rId13736" Type="http://schemas.openxmlformats.org/officeDocument/2006/relationships/hyperlink" Target="https://www.daloopa.com/src/44064341" TargetMode="External"/><Relationship Id="rId20952" Type="http://schemas.openxmlformats.org/officeDocument/2006/relationships/hyperlink" Target="https://www.daloopa.com/src/110482377" TargetMode="External"/><Relationship Id="rId1346" Type="http://schemas.openxmlformats.org/officeDocument/2006/relationships/hyperlink" Target="https://www.daloopa.com/src/19045477" TargetMode="External"/><Relationship Id="rId1693" Type="http://schemas.openxmlformats.org/officeDocument/2006/relationships/hyperlink" Target="https://www.daloopa.com/src/19436267" TargetMode="External"/><Relationship Id="rId2744" Type="http://schemas.openxmlformats.org/officeDocument/2006/relationships/hyperlink" Target="https://www.daloopa.com/document/12555016" TargetMode="External"/><Relationship Id="rId11287" Type="http://schemas.openxmlformats.org/officeDocument/2006/relationships/hyperlink" Target="https://www.daloopa.com/document/21946882" TargetMode="External"/><Relationship Id="rId12338" Type="http://schemas.openxmlformats.org/officeDocument/2006/relationships/hyperlink" Target="https://www.daloopa.com/document/23181367" TargetMode="External"/><Relationship Id="rId16959" Type="http://schemas.openxmlformats.org/officeDocument/2006/relationships/hyperlink" Target="https://www.daloopa.com/src/65368626" TargetMode="External"/><Relationship Id="rId20605" Type="http://schemas.openxmlformats.org/officeDocument/2006/relationships/hyperlink" Target="https://www.daloopa.com/src/105191132" TargetMode="External"/><Relationship Id="rId716" Type="http://schemas.openxmlformats.org/officeDocument/2006/relationships/hyperlink" Target="https://www.daloopa.com/src/28076077" TargetMode="External"/><Relationship Id="rId5967" Type="http://schemas.openxmlformats.org/officeDocument/2006/relationships/hyperlink" Target="https://www.daloopa.com/src/758555" TargetMode="External"/><Relationship Id="rId18381" Type="http://schemas.openxmlformats.org/officeDocument/2006/relationships/hyperlink" Target="https://www.daloopa.com/src/70533913" TargetMode="External"/><Relationship Id="rId19432" Type="http://schemas.openxmlformats.org/officeDocument/2006/relationships/hyperlink" Target="https://www.daloopa.com/src/86300068" TargetMode="External"/><Relationship Id="rId52" Type="http://schemas.openxmlformats.org/officeDocument/2006/relationships/hyperlink" Target="https://www.daloopa.com/document/477648" TargetMode="External"/><Relationship Id="rId4569" Type="http://schemas.openxmlformats.org/officeDocument/2006/relationships/hyperlink" Target="https://www.daloopa.com/src/806178" TargetMode="External"/><Relationship Id="rId8440" Type="http://schemas.openxmlformats.org/officeDocument/2006/relationships/hyperlink" Target="https://www.daloopa.com/src/44809589" TargetMode="External"/><Relationship Id="rId10370" Type="http://schemas.openxmlformats.org/officeDocument/2006/relationships/hyperlink" Target="https://www.daloopa.com/src/769628" TargetMode="External"/><Relationship Id="rId11421" Type="http://schemas.openxmlformats.org/officeDocument/2006/relationships/hyperlink" Target="https://www.daloopa.com/src/1501364" TargetMode="External"/><Relationship Id="rId18034" Type="http://schemas.openxmlformats.org/officeDocument/2006/relationships/hyperlink" Target="https://www.daloopa.com/src/112172643" TargetMode="External"/><Relationship Id="rId7042" Type="http://schemas.openxmlformats.org/officeDocument/2006/relationships/hyperlink" Target="https://www.daloopa.com/src/798196" TargetMode="External"/><Relationship Id="rId10023" Type="http://schemas.openxmlformats.org/officeDocument/2006/relationships/hyperlink" Target="https://www.daloopa.com/src/758146" TargetMode="External"/><Relationship Id="rId13593" Type="http://schemas.openxmlformats.org/officeDocument/2006/relationships/hyperlink" Target="https://www.daloopa.com/src/44058586" TargetMode="External"/><Relationship Id="rId14991" Type="http://schemas.openxmlformats.org/officeDocument/2006/relationships/hyperlink" Target="https://www.daloopa.com/src/44094673" TargetMode="External"/><Relationship Id="rId3652" Type="http://schemas.openxmlformats.org/officeDocument/2006/relationships/hyperlink" Target="https://www.daloopa.com/src/56765659" TargetMode="External"/><Relationship Id="rId4703" Type="http://schemas.openxmlformats.org/officeDocument/2006/relationships/hyperlink" Target="https://www.daloopa.com/src/41990899" TargetMode="External"/><Relationship Id="rId12195" Type="http://schemas.openxmlformats.org/officeDocument/2006/relationships/hyperlink" Target="https://www.daloopa.com/src/8731475" TargetMode="External"/><Relationship Id="rId13246" Type="http://schemas.openxmlformats.org/officeDocument/2006/relationships/hyperlink" Target="https://www.daloopa.com/document/21946882" TargetMode="External"/><Relationship Id="rId14644" Type="http://schemas.openxmlformats.org/officeDocument/2006/relationships/hyperlink" Target="https://www.daloopa.com/src/44092859" TargetMode="External"/><Relationship Id="rId20462" Type="http://schemas.openxmlformats.org/officeDocument/2006/relationships/hyperlink" Target="https://www.daloopa.com/src/105190757" TargetMode="External"/><Relationship Id="rId573" Type="http://schemas.openxmlformats.org/officeDocument/2006/relationships/hyperlink" Target="https://www.daloopa.com/src/2750868" TargetMode="External"/><Relationship Id="rId2254" Type="http://schemas.openxmlformats.org/officeDocument/2006/relationships/hyperlink" Target="https://www.daloopa.com/src/44615440" TargetMode="External"/><Relationship Id="rId3305" Type="http://schemas.openxmlformats.org/officeDocument/2006/relationships/hyperlink" Target="https://www.daloopa.com/src/28828449" TargetMode="External"/><Relationship Id="rId17867" Type="http://schemas.openxmlformats.org/officeDocument/2006/relationships/hyperlink" Target="https://www.daloopa.com/src/86307237" TargetMode="External"/><Relationship Id="rId18918" Type="http://schemas.openxmlformats.org/officeDocument/2006/relationships/hyperlink" Target="https://www.daloopa.com/src/80587714" TargetMode="External"/><Relationship Id="rId20115" Type="http://schemas.openxmlformats.org/officeDocument/2006/relationships/hyperlink" Target="https://www.daloopa.com/src/99100793" TargetMode="External"/><Relationship Id="rId226" Type="http://schemas.openxmlformats.org/officeDocument/2006/relationships/hyperlink" Target="https://www.daloopa.com/src/41990668" TargetMode="External"/><Relationship Id="rId5477" Type="http://schemas.openxmlformats.org/officeDocument/2006/relationships/hyperlink" Target="https://www.daloopa.com/src/777064" TargetMode="External"/><Relationship Id="rId6875" Type="http://schemas.openxmlformats.org/officeDocument/2006/relationships/hyperlink" Target="https://www.daloopa.com/src/797801" TargetMode="External"/><Relationship Id="rId7926" Type="http://schemas.openxmlformats.org/officeDocument/2006/relationships/hyperlink" Target="https://www.daloopa.com/src/760481" TargetMode="External"/><Relationship Id="rId10907" Type="http://schemas.openxmlformats.org/officeDocument/2006/relationships/hyperlink" Target="https://www.daloopa.com/src/1501264" TargetMode="External"/><Relationship Id="rId16469" Type="http://schemas.openxmlformats.org/officeDocument/2006/relationships/hyperlink" Target="https://www.daloopa.com/src/56736657" TargetMode="External"/><Relationship Id="rId4079" Type="http://schemas.openxmlformats.org/officeDocument/2006/relationships/hyperlink" Target="https://www.daloopa.com/src/6028874" TargetMode="External"/><Relationship Id="rId6528" Type="http://schemas.openxmlformats.org/officeDocument/2006/relationships/hyperlink" Target="https://www.daloopa.com/src/757735" TargetMode="External"/><Relationship Id="rId9001" Type="http://schemas.openxmlformats.org/officeDocument/2006/relationships/hyperlink" Target="https://www.daloopa.com/src/44809278" TargetMode="External"/><Relationship Id="rId16950" Type="http://schemas.openxmlformats.org/officeDocument/2006/relationships/hyperlink" Target="https://www.daloopa.com/src/65368621" TargetMode="External"/><Relationship Id="rId15552" Type="http://schemas.openxmlformats.org/officeDocument/2006/relationships/hyperlink" Target="https://www.daloopa.com/src/56735898" TargetMode="External"/><Relationship Id="rId16603" Type="http://schemas.openxmlformats.org/officeDocument/2006/relationships/hyperlink" Target="https://www.daloopa.com/src/56723099" TargetMode="External"/><Relationship Id="rId4560" Type="http://schemas.openxmlformats.org/officeDocument/2006/relationships/hyperlink" Target="https://www.daloopa.com/src/44802125" TargetMode="External"/><Relationship Id="rId5611" Type="http://schemas.openxmlformats.org/officeDocument/2006/relationships/hyperlink" Target="https://www.daloopa.com/src/7450035" TargetMode="External"/><Relationship Id="rId14154" Type="http://schemas.openxmlformats.org/officeDocument/2006/relationships/hyperlink" Target="https://www.daloopa.com/src/44071558" TargetMode="External"/><Relationship Id="rId15205" Type="http://schemas.openxmlformats.org/officeDocument/2006/relationships/hyperlink" Target="https://www.daloopa.com/src/56720564" TargetMode="External"/><Relationship Id="rId3162" Type="http://schemas.openxmlformats.org/officeDocument/2006/relationships/hyperlink" Target="https://www.daloopa.com/src/47275936" TargetMode="External"/><Relationship Id="rId4213" Type="http://schemas.openxmlformats.org/officeDocument/2006/relationships/hyperlink" Target="https://www.daloopa.com/src/805989" TargetMode="External"/><Relationship Id="rId7783" Type="http://schemas.openxmlformats.org/officeDocument/2006/relationships/hyperlink" Target="https://www.daloopa.com/src/770357" TargetMode="External"/><Relationship Id="rId8834" Type="http://schemas.openxmlformats.org/officeDocument/2006/relationships/hyperlink" Target="https://www.daloopa.com/src/44809232" TargetMode="External"/><Relationship Id="rId17377" Type="http://schemas.openxmlformats.org/officeDocument/2006/relationships/hyperlink" Target="https://www.daloopa.com/src/69114013" TargetMode="External"/><Relationship Id="rId18428" Type="http://schemas.openxmlformats.org/officeDocument/2006/relationships/hyperlink" Target="https://www.daloopa.com/src/70535985" TargetMode="External"/><Relationship Id="rId18775" Type="http://schemas.openxmlformats.org/officeDocument/2006/relationships/hyperlink" Target="https://www.daloopa.com/src/76435361" TargetMode="External"/><Relationship Id="rId19826" Type="http://schemas.openxmlformats.org/officeDocument/2006/relationships/hyperlink" Target="https://www.daloopa.com/src/91527941" TargetMode="External"/><Relationship Id="rId6385" Type="http://schemas.openxmlformats.org/officeDocument/2006/relationships/hyperlink" Target="https://www.daloopa.com/src/56765631" TargetMode="External"/><Relationship Id="rId7436" Type="http://schemas.openxmlformats.org/officeDocument/2006/relationships/hyperlink" Target="https://www.daloopa.com/src/56765430" TargetMode="External"/><Relationship Id="rId10764" Type="http://schemas.openxmlformats.org/officeDocument/2006/relationships/hyperlink" Target="https://www.daloopa.com/src/770887" TargetMode="External"/><Relationship Id="rId11815" Type="http://schemas.openxmlformats.org/officeDocument/2006/relationships/hyperlink" Target="https://www.daloopa.com/src/53279589" TargetMode="External"/><Relationship Id="rId6038" Type="http://schemas.openxmlformats.org/officeDocument/2006/relationships/hyperlink" Target="https://www.daloopa.com/src/769947" TargetMode="External"/><Relationship Id="rId10417" Type="http://schemas.openxmlformats.org/officeDocument/2006/relationships/hyperlink" Target="https://www.daloopa.com/src/770805" TargetMode="External"/><Relationship Id="rId13987" Type="http://schemas.openxmlformats.org/officeDocument/2006/relationships/hyperlink" Target="https://www.daloopa.com/src/44065744" TargetMode="External"/><Relationship Id="rId2995" Type="http://schemas.openxmlformats.org/officeDocument/2006/relationships/hyperlink" Target="https://www.daloopa.com/document/23181367" TargetMode="External"/><Relationship Id="rId12589" Type="http://schemas.openxmlformats.org/officeDocument/2006/relationships/hyperlink" Target="https://www.daloopa.com/src/62020193" TargetMode="External"/><Relationship Id="rId16460" Type="http://schemas.openxmlformats.org/officeDocument/2006/relationships/hyperlink" Target="https://www.daloopa.com/src/61315624" TargetMode="External"/><Relationship Id="rId17511" Type="http://schemas.openxmlformats.org/officeDocument/2006/relationships/hyperlink" Target="https://www.daloopa.com/src/66398494" TargetMode="External"/><Relationship Id="rId20856" Type="http://schemas.openxmlformats.org/officeDocument/2006/relationships/hyperlink" Target="https://www.daloopa.com/src/110480993" TargetMode="External"/><Relationship Id="rId967" Type="http://schemas.openxmlformats.org/officeDocument/2006/relationships/hyperlink" Target="https://www.daloopa.com/src/970401" TargetMode="External"/><Relationship Id="rId1597" Type="http://schemas.openxmlformats.org/officeDocument/2006/relationships/hyperlink" Target="https://www.daloopa.com/src/51587341" TargetMode="External"/><Relationship Id="rId2648" Type="http://schemas.openxmlformats.org/officeDocument/2006/relationships/hyperlink" Target="https://www.daloopa.com/src/771362" TargetMode="External"/><Relationship Id="rId15062" Type="http://schemas.openxmlformats.org/officeDocument/2006/relationships/hyperlink" Target="https://www.daloopa.com/src/44094605" TargetMode="External"/><Relationship Id="rId16113" Type="http://schemas.openxmlformats.org/officeDocument/2006/relationships/hyperlink" Target="https://www.daloopa.com/src/56736370" TargetMode="External"/><Relationship Id="rId19683" Type="http://schemas.openxmlformats.org/officeDocument/2006/relationships/hyperlink" Target="https://www.daloopa.com/src/91527941" TargetMode="External"/><Relationship Id="rId20509" Type="http://schemas.openxmlformats.org/officeDocument/2006/relationships/hyperlink" Target="https://www.daloopa.com/src/105190777" TargetMode="External"/><Relationship Id="rId4070" Type="http://schemas.openxmlformats.org/officeDocument/2006/relationships/hyperlink" Target="https://www.daloopa.com/src/805887" TargetMode="External"/><Relationship Id="rId5121" Type="http://schemas.openxmlformats.org/officeDocument/2006/relationships/hyperlink" Target="https://www.daloopa.com/src/18185634" TargetMode="External"/><Relationship Id="rId8691" Type="http://schemas.openxmlformats.org/officeDocument/2006/relationships/hyperlink" Target="https://www.daloopa.com/src/44812948" TargetMode="External"/><Relationship Id="rId9742" Type="http://schemas.openxmlformats.org/officeDocument/2006/relationships/hyperlink" Target="https://www.daloopa.com/src/46190748" TargetMode="External"/><Relationship Id="rId11672" Type="http://schemas.openxmlformats.org/officeDocument/2006/relationships/hyperlink" Target="https://www.daloopa.com/src/805019" TargetMode="External"/><Relationship Id="rId18285" Type="http://schemas.openxmlformats.org/officeDocument/2006/relationships/hyperlink" Target="https://www.daloopa.com/src/110482567" TargetMode="External"/><Relationship Id="rId19336" Type="http://schemas.openxmlformats.org/officeDocument/2006/relationships/hyperlink" Target="https://www.daloopa.com/src/86301352" TargetMode="External"/><Relationship Id="rId1731" Type="http://schemas.openxmlformats.org/officeDocument/2006/relationships/hyperlink" Target="https://www.daloopa.com/src/44125591" TargetMode="External"/><Relationship Id="rId7293" Type="http://schemas.openxmlformats.org/officeDocument/2006/relationships/hyperlink" Target="https://www.daloopa.com/src/757927" TargetMode="External"/><Relationship Id="rId8344" Type="http://schemas.openxmlformats.org/officeDocument/2006/relationships/hyperlink" Target="https://www.daloopa.com/src/44812581" TargetMode="External"/><Relationship Id="rId10274" Type="http://schemas.openxmlformats.org/officeDocument/2006/relationships/hyperlink" Target="https://www.daloopa.com/src/19045463" TargetMode="External"/><Relationship Id="rId11325" Type="http://schemas.openxmlformats.org/officeDocument/2006/relationships/hyperlink" Target="https://www.daloopa.com/src/13310286" TargetMode="External"/><Relationship Id="rId12723" Type="http://schemas.openxmlformats.org/officeDocument/2006/relationships/hyperlink" Target="https://www.daloopa.com/document/21946882" TargetMode="External"/><Relationship Id="rId14895" Type="http://schemas.openxmlformats.org/officeDocument/2006/relationships/hyperlink" Target="https://www.daloopa.com/src/44093015" TargetMode="External"/><Relationship Id="rId15946" Type="http://schemas.openxmlformats.org/officeDocument/2006/relationships/hyperlink" Target="https://www.daloopa.com/src/56736636" TargetMode="External"/><Relationship Id="rId3556" Type="http://schemas.openxmlformats.org/officeDocument/2006/relationships/hyperlink" Target="https://www.daloopa.com/src/805635" TargetMode="External"/><Relationship Id="rId4954" Type="http://schemas.openxmlformats.org/officeDocument/2006/relationships/hyperlink" Target="https://www.daloopa.com/src/18186726" TargetMode="External"/><Relationship Id="rId12099" Type="http://schemas.openxmlformats.org/officeDocument/2006/relationships/hyperlink" Target="https://www.daloopa.com/src/8731740" TargetMode="External"/><Relationship Id="rId13497" Type="http://schemas.openxmlformats.org/officeDocument/2006/relationships/hyperlink" Target="https://www.daloopa.com/src/44057225" TargetMode="External"/><Relationship Id="rId14548" Type="http://schemas.openxmlformats.org/officeDocument/2006/relationships/hyperlink" Target="https://www.daloopa.com/src/44095268" TargetMode="External"/><Relationship Id="rId477" Type="http://schemas.openxmlformats.org/officeDocument/2006/relationships/hyperlink" Target="https://www.daloopa.com/src/35361566" TargetMode="External"/><Relationship Id="rId2158" Type="http://schemas.openxmlformats.org/officeDocument/2006/relationships/hyperlink" Target="https://www.daloopa.com/src/19434152" TargetMode="External"/><Relationship Id="rId3209" Type="http://schemas.openxmlformats.org/officeDocument/2006/relationships/hyperlink" Target="https://www.daloopa.com/src/57345715" TargetMode="External"/><Relationship Id="rId4607" Type="http://schemas.openxmlformats.org/officeDocument/2006/relationships/hyperlink" Target="https://www.daloopa.com/src/44801577" TargetMode="External"/><Relationship Id="rId17021" Type="http://schemas.openxmlformats.org/officeDocument/2006/relationships/hyperlink" Target="https://www.daloopa.com/src/65368673" TargetMode="External"/><Relationship Id="rId20019" Type="http://schemas.openxmlformats.org/officeDocument/2006/relationships/hyperlink" Target="https://www.daloopa.com/src/99978653" TargetMode="External"/><Relationship Id="rId20366" Type="http://schemas.openxmlformats.org/officeDocument/2006/relationships/hyperlink" Target="https://www.daloopa.com/src/105788168" TargetMode="External"/><Relationship Id="rId6779" Type="http://schemas.openxmlformats.org/officeDocument/2006/relationships/hyperlink" Target="https://www.daloopa.com/src/798038" TargetMode="External"/><Relationship Id="rId12580" Type="http://schemas.openxmlformats.org/officeDocument/2006/relationships/hyperlink" Target="https://www.daloopa.com/src/8732192" TargetMode="External"/><Relationship Id="rId13631" Type="http://schemas.openxmlformats.org/officeDocument/2006/relationships/hyperlink" Target="https://www.daloopa.com/src/44058954" TargetMode="External"/><Relationship Id="rId19193" Type="http://schemas.openxmlformats.org/officeDocument/2006/relationships/hyperlink" Target="https://www.daloopa.com/src/80587922" TargetMode="External"/><Relationship Id="rId9252" Type="http://schemas.openxmlformats.org/officeDocument/2006/relationships/hyperlink" Target="https://www.daloopa.com/src/44809276" TargetMode="External"/><Relationship Id="rId11182" Type="http://schemas.openxmlformats.org/officeDocument/2006/relationships/hyperlink" Target="https://marketplace.daloopa.com/text-fundamental?id=50787780&amp;value=0.08&amp;" TargetMode="External"/><Relationship Id="rId12233" Type="http://schemas.openxmlformats.org/officeDocument/2006/relationships/hyperlink" Target="https://www.daloopa.com/src/8731689" TargetMode="External"/><Relationship Id="rId20500" Type="http://schemas.openxmlformats.org/officeDocument/2006/relationships/hyperlink" Target="https://www.daloopa.com/src/105788240" TargetMode="External"/><Relationship Id="rId611" Type="http://schemas.openxmlformats.org/officeDocument/2006/relationships/hyperlink" Target="https://www.daloopa.com/src/779888" TargetMode="External"/><Relationship Id="rId1241" Type="http://schemas.openxmlformats.org/officeDocument/2006/relationships/hyperlink" Target="https://www.daloopa.com/src/2750837" TargetMode="External"/><Relationship Id="rId5862" Type="http://schemas.openxmlformats.org/officeDocument/2006/relationships/hyperlink" Target="https://www.daloopa.com/src/777639" TargetMode="External"/><Relationship Id="rId6913" Type="http://schemas.openxmlformats.org/officeDocument/2006/relationships/hyperlink" Target="https://www.daloopa.com/src/798139" TargetMode="External"/><Relationship Id="rId15456" Type="http://schemas.openxmlformats.org/officeDocument/2006/relationships/hyperlink" Target="https://www.daloopa.com/src/56735801" TargetMode="External"/><Relationship Id="rId16507" Type="http://schemas.openxmlformats.org/officeDocument/2006/relationships/hyperlink" Target="https://www.daloopa.com/src/56722634" TargetMode="External"/><Relationship Id="rId16854" Type="http://schemas.openxmlformats.org/officeDocument/2006/relationships/hyperlink" Target="https://www.daloopa.com/src/56765506" TargetMode="External"/><Relationship Id="rId17905" Type="http://schemas.openxmlformats.org/officeDocument/2006/relationships/hyperlink" Target="https://www.daloopa.com/src/84567017" TargetMode="External"/><Relationship Id="rId4464" Type="http://schemas.openxmlformats.org/officeDocument/2006/relationships/hyperlink" Target="https://www.daloopa.com/src/44802530" TargetMode="External"/><Relationship Id="rId5515" Type="http://schemas.openxmlformats.org/officeDocument/2006/relationships/hyperlink" Target="https://www.daloopa.com/src/777085" TargetMode="External"/><Relationship Id="rId14058" Type="http://schemas.openxmlformats.org/officeDocument/2006/relationships/hyperlink" Target="https://www.daloopa.com/src/44066474" TargetMode="External"/><Relationship Id="rId15109" Type="http://schemas.openxmlformats.org/officeDocument/2006/relationships/hyperlink" Target="https://www.daloopa.com/src/56720305" TargetMode="External"/><Relationship Id="rId3066" Type="http://schemas.openxmlformats.org/officeDocument/2006/relationships/hyperlink" Target="https://www.daloopa.com/src/47275211" TargetMode="External"/><Relationship Id="rId4117" Type="http://schemas.openxmlformats.org/officeDocument/2006/relationships/hyperlink" Target="https://www.daloopa.com/src/805930" TargetMode="External"/><Relationship Id="rId7687" Type="http://schemas.openxmlformats.org/officeDocument/2006/relationships/hyperlink" Target="https://www.daloopa.com/src/56765438" TargetMode="External"/><Relationship Id="rId18679" Type="http://schemas.openxmlformats.org/officeDocument/2006/relationships/hyperlink" Target="https://www.daloopa.com/src/75779582" TargetMode="External"/><Relationship Id="rId6289" Type="http://schemas.openxmlformats.org/officeDocument/2006/relationships/hyperlink" Target="https://www.daloopa.com/src/797552" TargetMode="External"/><Relationship Id="rId8738" Type="http://schemas.openxmlformats.org/officeDocument/2006/relationships/hyperlink" Target="https://www.daloopa.com/src/44810029" TargetMode="External"/><Relationship Id="rId10668" Type="http://schemas.openxmlformats.org/officeDocument/2006/relationships/hyperlink" Target="https://www.daloopa.com/src/41990542" TargetMode="External"/><Relationship Id="rId11719" Type="http://schemas.openxmlformats.org/officeDocument/2006/relationships/hyperlink" Target="https://www.daloopa.com/src/8583100" TargetMode="External"/><Relationship Id="rId12090" Type="http://schemas.openxmlformats.org/officeDocument/2006/relationships/hyperlink" Target="https://www.daloopa.com/src/8731721" TargetMode="External"/><Relationship Id="rId13141" Type="http://schemas.openxmlformats.org/officeDocument/2006/relationships/hyperlink" Target="https://www.daloopa.com/src/44117351" TargetMode="External"/><Relationship Id="rId17762" Type="http://schemas.openxmlformats.org/officeDocument/2006/relationships/hyperlink" Target="https://www.daloopa.com/src/84565951" TargetMode="External"/><Relationship Id="rId18813" Type="http://schemas.openxmlformats.org/officeDocument/2006/relationships/hyperlink" Target="https://www.daloopa.com/src/76431580" TargetMode="External"/><Relationship Id="rId2899" Type="http://schemas.openxmlformats.org/officeDocument/2006/relationships/hyperlink" Target="https://www.daloopa.com/src/44615537" TargetMode="External"/><Relationship Id="rId3200" Type="http://schemas.openxmlformats.org/officeDocument/2006/relationships/hyperlink" Target="https://www.daloopa.com/src/4298433" TargetMode="External"/><Relationship Id="rId6770" Type="http://schemas.openxmlformats.org/officeDocument/2006/relationships/hyperlink" Target="https://www.daloopa.com/src/797820" TargetMode="External"/><Relationship Id="rId7821" Type="http://schemas.openxmlformats.org/officeDocument/2006/relationships/hyperlink" Target="https://www.daloopa.com/src/44615880" TargetMode="External"/><Relationship Id="rId16364" Type="http://schemas.openxmlformats.org/officeDocument/2006/relationships/hyperlink" Target="https://www.daloopa.com/src/56722568" TargetMode="External"/><Relationship Id="rId17415" Type="http://schemas.openxmlformats.org/officeDocument/2006/relationships/hyperlink" Target="https://www.daloopa.com/src/69114095" TargetMode="External"/><Relationship Id="rId20010" Type="http://schemas.openxmlformats.org/officeDocument/2006/relationships/hyperlink" Target="https://www.daloopa.com/src/99978606" TargetMode="External"/><Relationship Id="rId121" Type="http://schemas.openxmlformats.org/officeDocument/2006/relationships/hyperlink" Target="https://www.daloopa.com/document/10223960" TargetMode="External"/><Relationship Id="rId5372" Type="http://schemas.openxmlformats.org/officeDocument/2006/relationships/hyperlink" Target="https://www.daloopa.com/src/8648987" TargetMode="External"/><Relationship Id="rId6423" Type="http://schemas.openxmlformats.org/officeDocument/2006/relationships/hyperlink" Target="https://www.daloopa.com/src/35361509" TargetMode="External"/><Relationship Id="rId9993" Type="http://schemas.openxmlformats.org/officeDocument/2006/relationships/hyperlink" Target="https://www.daloopa.com/src/44615297" TargetMode="External"/><Relationship Id="rId10802" Type="http://schemas.openxmlformats.org/officeDocument/2006/relationships/hyperlink" Target="https://www.daloopa.com/src/61314971" TargetMode="External"/><Relationship Id="rId16017" Type="http://schemas.openxmlformats.org/officeDocument/2006/relationships/hyperlink" Target="https://marketplace.daloopa.com/text-fundamental?id=56736677&amp;value=-7&amp;id=56736639&amp;value=-18&amp;id=56736600&amp;value=-22&amp;id=56736561&amp;value=-46&amp;id=56736522&amp;value=7&amp;id=56736484&amp;value=-39&amp;id=56736445&amp;value=-19&amp;id=56736406&amp;value=-13&amp;id=56736367&amp;value=-63&amp;id=56723452&amp;value=-18&amp;id=56723416&amp;value=-16&amp;id=56723378&amp;value=-9&amp;id=56723076&amp;value=-18&amp;id=56722904&amp;value=-61&amp;id=56722832&amp;value=-21&amp;id=56722736&amp;value=-20&amp;id=56722680&amp;value=-23&amp;id=56722615&amp;value=-33&amp;id=56722555&amp;value=-97&amp;id=56722488&amp;value=-37&amp;id=56765474&amp;value=-37&amp;id=61315607&amp;value=-28&amp;" TargetMode="External"/><Relationship Id="rId19587" Type="http://schemas.openxmlformats.org/officeDocument/2006/relationships/hyperlink" Target="https://www.daloopa.com/src/84567067" TargetMode="External"/><Relationship Id="rId5025" Type="http://schemas.openxmlformats.org/officeDocument/2006/relationships/hyperlink" Target="https://www.daloopa.com/src/19445284" TargetMode="External"/><Relationship Id="rId8595" Type="http://schemas.openxmlformats.org/officeDocument/2006/relationships/hyperlink" Target="https://www.daloopa.com/src/44813017" TargetMode="External"/><Relationship Id="rId9646" Type="http://schemas.openxmlformats.org/officeDocument/2006/relationships/hyperlink" Target="https://www.daloopa.com/src/44808717" TargetMode="External"/><Relationship Id="rId12974" Type="http://schemas.openxmlformats.org/officeDocument/2006/relationships/hyperlink" Target="https://www.daloopa.com/src/51587444" TargetMode="External"/><Relationship Id="rId18189" Type="http://schemas.openxmlformats.org/officeDocument/2006/relationships/hyperlink" Target="https://www.daloopa.com/src/112173044" TargetMode="External"/><Relationship Id="rId1635" Type="http://schemas.openxmlformats.org/officeDocument/2006/relationships/hyperlink" Target="https://www.daloopa.com/src/805387" TargetMode="External"/><Relationship Id="rId1982" Type="http://schemas.openxmlformats.org/officeDocument/2006/relationships/hyperlink" Target="https://www.daloopa.com/src/44124269" TargetMode="External"/><Relationship Id="rId7197" Type="http://schemas.openxmlformats.org/officeDocument/2006/relationships/hyperlink" Target="https://www.daloopa.com/src/798777" TargetMode="External"/><Relationship Id="rId8248" Type="http://schemas.openxmlformats.org/officeDocument/2006/relationships/hyperlink" Target="https://www.daloopa.com/src/2750598" TargetMode="External"/><Relationship Id="rId10178" Type="http://schemas.openxmlformats.org/officeDocument/2006/relationships/hyperlink" Target="https://www.daloopa.com/src/44999436" TargetMode="External"/><Relationship Id="rId11576" Type="http://schemas.openxmlformats.org/officeDocument/2006/relationships/hyperlink" Target="https://www.daloopa.com/src/2734230" TargetMode="External"/><Relationship Id="rId12627" Type="http://schemas.openxmlformats.org/officeDocument/2006/relationships/hyperlink" Target="https://www.daloopa.com/src/8732304" TargetMode="External"/><Relationship Id="rId11229" Type="http://schemas.openxmlformats.org/officeDocument/2006/relationships/hyperlink" Target="https://www.daloopa.com/src/56765812" TargetMode="External"/><Relationship Id="rId14799" Type="http://schemas.openxmlformats.org/officeDocument/2006/relationships/hyperlink" Target="https://www.daloopa.com/src/44095212" TargetMode="External"/><Relationship Id="rId15100" Type="http://schemas.openxmlformats.org/officeDocument/2006/relationships/hyperlink" Target="https://www.daloopa.com/src/56734920" TargetMode="External"/><Relationship Id="rId18670" Type="http://schemas.openxmlformats.org/officeDocument/2006/relationships/hyperlink" Target="https://www.daloopa.com/src/75779640" TargetMode="External"/><Relationship Id="rId19721" Type="http://schemas.openxmlformats.org/officeDocument/2006/relationships/hyperlink" Target="https://www.daloopa.com/src/92469256" TargetMode="External"/><Relationship Id="rId4858" Type="http://schemas.openxmlformats.org/officeDocument/2006/relationships/hyperlink" Target="https://www.daloopa.com/src/44801762" TargetMode="External"/><Relationship Id="rId5909" Type="http://schemas.openxmlformats.org/officeDocument/2006/relationships/hyperlink" Target="https://www.daloopa.com/src/44618315" TargetMode="External"/><Relationship Id="rId11710" Type="http://schemas.openxmlformats.org/officeDocument/2006/relationships/hyperlink" Target="https://www.daloopa.com/src/44616166" TargetMode="External"/><Relationship Id="rId17272" Type="http://schemas.openxmlformats.org/officeDocument/2006/relationships/hyperlink" Target="https://www.daloopa.com/src/66404705" TargetMode="External"/><Relationship Id="rId18323" Type="http://schemas.openxmlformats.org/officeDocument/2006/relationships/hyperlink" Target="https://www.daloopa.com/src/69114015" TargetMode="External"/><Relationship Id="rId6280" Type="http://schemas.openxmlformats.org/officeDocument/2006/relationships/hyperlink" Target="https://www.daloopa.com/src/797637" TargetMode="External"/><Relationship Id="rId7331" Type="http://schemas.openxmlformats.org/officeDocument/2006/relationships/hyperlink" Target="https://www.daloopa.com/src/769522" TargetMode="External"/><Relationship Id="rId10312" Type="http://schemas.openxmlformats.org/officeDocument/2006/relationships/hyperlink" Target="https://www.daloopa.com/src/774354" TargetMode="External"/><Relationship Id="rId13882" Type="http://schemas.openxmlformats.org/officeDocument/2006/relationships/hyperlink" Target="https://www.daloopa.com/src/44066426" TargetMode="External"/><Relationship Id="rId2890" Type="http://schemas.openxmlformats.org/officeDocument/2006/relationships/hyperlink" Target="https://www.daloopa.com/src/778876" TargetMode="External"/><Relationship Id="rId3941" Type="http://schemas.openxmlformats.org/officeDocument/2006/relationships/hyperlink" Target="https://www.daloopa.com/src/44801878" TargetMode="External"/><Relationship Id="rId12484" Type="http://schemas.openxmlformats.org/officeDocument/2006/relationships/hyperlink" Target="https://marketplace.daloopa.com/text-fundamental?id=8732132&amp;value=0.01&amp;id=8732127&amp;value=0.01&amp;id=8732123&amp;value=0.01&amp;id=8732136&amp;value=0.01&amp;id=8732104&amp;value=0.01&amp;id=8732101&amp;value=0.01&amp;id=8731969&amp;value=0.02&amp;id=8732142&amp;value=0.01&amp;id=8732147&amp;value=-0.01&amp;id=8731952&amp;value=0.01&amp;id=8731947&amp;value=0.04&amp;id=8731941&amp;value=0.01&amp;id=8732161&amp;value=0.01&amp;id=8732325&amp;value=0.01&amp;id=8731932&amp;value=0.03&amp;id=8732166&amp;value=0.01&amp;id=8731923&amp;value=0.03&amp;id=47334924&amp;value=0.02&amp;id=47334788&amp;value=0.02&amp;id=8732171&amp;value=0.03&amp;id=8731907&amp;value=0.02&amp;id=10681280&amp;value=0.01&amp;id=28828626&amp;value=0.02&amp;id=51587382&amp;value=0.01&amp;id=57345755&amp;value=0.03&amp;id=62020191&amp;value=0.02&amp;" TargetMode="External"/><Relationship Id="rId13535" Type="http://schemas.openxmlformats.org/officeDocument/2006/relationships/hyperlink" Target="https://www.daloopa.com/src/44059433" TargetMode="External"/><Relationship Id="rId14933" Type="http://schemas.openxmlformats.org/officeDocument/2006/relationships/hyperlink" Target="https://www.daloopa.com/src/44095389" TargetMode="External"/><Relationship Id="rId19097" Type="http://schemas.openxmlformats.org/officeDocument/2006/relationships/hyperlink" Target="https://www.daloopa.com/src/81128215" TargetMode="External"/><Relationship Id="rId20751" Type="http://schemas.openxmlformats.org/officeDocument/2006/relationships/hyperlink" Target="https://www.daloopa.com/src/110481614" TargetMode="External"/><Relationship Id="rId862" Type="http://schemas.openxmlformats.org/officeDocument/2006/relationships/hyperlink" Target="https://www.daloopa.com/src/50787762" TargetMode="External"/><Relationship Id="rId1492" Type="http://schemas.openxmlformats.org/officeDocument/2006/relationships/hyperlink" Target="https://www.daloopa.com/src/44618161" TargetMode="External"/><Relationship Id="rId2543" Type="http://schemas.openxmlformats.org/officeDocument/2006/relationships/hyperlink" Target="https://www.daloopa.com/src/775612" TargetMode="External"/><Relationship Id="rId9156" Type="http://schemas.openxmlformats.org/officeDocument/2006/relationships/hyperlink" Target="https://www.daloopa.com/src/44812915" TargetMode="External"/><Relationship Id="rId11086" Type="http://schemas.openxmlformats.org/officeDocument/2006/relationships/hyperlink" Target="https://www.daloopa.com/src/12601962" TargetMode="External"/><Relationship Id="rId12137" Type="http://schemas.openxmlformats.org/officeDocument/2006/relationships/hyperlink" Target="https://www.daloopa.com/src/8731507" TargetMode="External"/><Relationship Id="rId20404" Type="http://schemas.openxmlformats.org/officeDocument/2006/relationships/hyperlink" Target="https://www.daloopa.com/src/105190927" TargetMode="External"/><Relationship Id="rId515" Type="http://schemas.openxmlformats.org/officeDocument/2006/relationships/hyperlink" Target="https://www.daloopa.com/src/1015456" TargetMode="External"/><Relationship Id="rId1145" Type="http://schemas.openxmlformats.org/officeDocument/2006/relationships/hyperlink" Target="https://www.daloopa.com/src/44624972" TargetMode="External"/><Relationship Id="rId5766" Type="http://schemas.openxmlformats.org/officeDocument/2006/relationships/hyperlink" Target="https://www.daloopa.com/src/777341" TargetMode="External"/><Relationship Id="rId16758" Type="http://schemas.openxmlformats.org/officeDocument/2006/relationships/hyperlink" Target="https://www.daloopa.com/src/56722933" TargetMode="External"/><Relationship Id="rId17809" Type="http://schemas.openxmlformats.org/officeDocument/2006/relationships/hyperlink" Target="https://www.daloopa.com/src/86312100" TargetMode="External"/><Relationship Id="rId18180" Type="http://schemas.openxmlformats.org/officeDocument/2006/relationships/hyperlink" Target="https://www.daloopa.com/src/112173040" TargetMode="External"/><Relationship Id="rId4368" Type="http://schemas.openxmlformats.org/officeDocument/2006/relationships/hyperlink" Target="https://www.daloopa.com/src/44802620" TargetMode="External"/><Relationship Id="rId5419" Type="http://schemas.openxmlformats.org/officeDocument/2006/relationships/hyperlink" Target="https://www.daloopa.com/src/13316902" TargetMode="External"/><Relationship Id="rId6817" Type="http://schemas.openxmlformats.org/officeDocument/2006/relationships/hyperlink" Target="https://www.daloopa.com/src/797962" TargetMode="External"/><Relationship Id="rId19231" Type="http://schemas.openxmlformats.org/officeDocument/2006/relationships/hyperlink" Target="https://www.daloopa.com/src/80588034" TargetMode="External"/><Relationship Id="rId8989" Type="http://schemas.openxmlformats.org/officeDocument/2006/relationships/hyperlink" Target="https://www.daloopa.com/src/46190603" TargetMode="External"/><Relationship Id="rId11220" Type="http://schemas.openxmlformats.org/officeDocument/2006/relationships/hyperlink" Target="https://www.daloopa.com/src/50787788" TargetMode="External"/><Relationship Id="rId14790" Type="http://schemas.openxmlformats.org/officeDocument/2006/relationships/hyperlink" Target="https://www.daloopa.com/src/44091380" TargetMode="External"/><Relationship Id="rId15841" Type="http://schemas.openxmlformats.org/officeDocument/2006/relationships/hyperlink" Target="https://www.daloopa.com/src/56722071" TargetMode="External"/><Relationship Id="rId5900" Type="http://schemas.openxmlformats.org/officeDocument/2006/relationships/hyperlink" Target="https://www.daloopa.com/document/23181367" TargetMode="External"/><Relationship Id="rId13392" Type="http://schemas.openxmlformats.org/officeDocument/2006/relationships/hyperlink" Target="https://www.daloopa.com/src/44121839" TargetMode="External"/><Relationship Id="rId14443" Type="http://schemas.openxmlformats.org/officeDocument/2006/relationships/hyperlink" Target="https://www.daloopa.com/src/44094623" TargetMode="External"/><Relationship Id="rId3451" Type="http://schemas.openxmlformats.org/officeDocument/2006/relationships/hyperlink" Target="https://www.daloopa.com/src/44617287" TargetMode="External"/><Relationship Id="rId4502" Type="http://schemas.openxmlformats.org/officeDocument/2006/relationships/hyperlink" Target="https://www.daloopa.com/src/35361545" TargetMode="External"/><Relationship Id="rId13045" Type="http://schemas.openxmlformats.org/officeDocument/2006/relationships/hyperlink" Target="https://www.daloopa.com/src/18203475" TargetMode="External"/><Relationship Id="rId17666" Type="http://schemas.openxmlformats.org/officeDocument/2006/relationships/hyperlink" Target="https://www.daloopa.com/src/77415532" TargetMode="External"/><Relationship Id="rId18717" Type="http://schemas.openxmlformats.org/officeDocument/2006/relationships/hyperlink" Target="https://www.daloopa.com/src/75779714" TargetMode="External"/><Relationship Id="rId20261" Type="http://schemas.openxmlformats.org/officeDocument/2006/relationships/hyperlink" Target="https://www.daloopa.com/src/99100989" TargetMode="External"/><Relationship Id="rId372" Type="http://schemas.openxmlformats.org/officeDocument/2006/relationships/hyperlink" Target="https://www.daloopa.com/src/56765763" TargetMode="External"/><Relationship Id="rId2053" Type="http://schemas.openxmlformats.org/officeDocument/2006/relationships/hyperlink" Target="https://www.daloopa.com/src/44615409" TargetMode="External"/><Relationship Id="rId3104" Type="http://schemas.openxmlformats.org/officeDocument/2006/relationships/hyperlink" Target="https://www.daloopa.com/src/46341305" TargetMode="External"/><Relationship Id="rId6674" Type="http://schemas.openxmlformats.org/officeDocument/2006/relationships/hyperlink" Target="https://www.daloopa.com/src/28076013" TargetMode="External"/><Relationship Id="rId7725" Type="http://schemas.openxmlformats.org/officeDocument/2006/relationships/hyperlink" Target="https://www.daloopa.com/src/755889" TargetMode="External"/><Relationship Id="rId16268" Type="http://schemas.openxmlformats.org/officeDocument/2006/relationships/hyperlink" Target="https://www.daloopa.com/src/56736724" TargetMode="External"/><Relationship Id="rId17319" Type="http://schemas.openxmlformats.org/officeDocument/2006/relationships/hyperlink" Target="https://www.daloopa.com/src/66403284" TargetMode="External"/><Relationship Id="rId5276" Type="http://schemas.openxmlformats.org/officeDocument/2006/relationships/hyperlink" Target="https://www.daloopa.com/src/10681247" TargetMode="External"/><Relationship Id="rId6327" Type="http://schemas.openxmlformats.org/officeDocument/2006/relationships/hyperlink" Target="https://marketplace.daloopa.com/text-fundamental?id=797603&amp;value=207.239&amp;id=797608&amp;value=207.239&amp;id=797613&amp;value=207.239&amp;id=797616&amp;value=207.239&amp;id=797622&amp;value=207.239&amp;id=797629&amp;value=207.239&amp;id=797633&amp;value=80.439&amp;id=797638&amp;value=80.439&amp;id=797643&amp;value=80.439&amp;id=797648&amp;value=80.439&amp;id=797653&amp;value=80.439&amp;id=797578&amp;value=80.439&amp;id=797573&amp;value=80.439&amp;id=797568&amp;value=80.439&amp;id=797563&amp;value=80.439&amp;id=797558&amp;value=80.439&amp;id=797553&amp;value=80.439&amp;" TargetMode="External"/><Relationship Id="rId9897" Type="http://schemas.openxmlformats.org/officeDocument/2006/relationships/hyperlink" Target="https://www.daloopa.com/src/785804" TargetMode="External"/><Relationship Id="rId10706" Type="http://schemas.openxmlformats.org/officeDocument/2006/relationships/hyperlink" Target="https://www.daloopa.com/src/757654" TargetMode="External"/><Relationship Id="rId8499" Type="http://schemas.openxmlformats.org/officeDocument/2006/relationships/hyperlink" Target="https://www.daloopa.com/src/44810299" TargetMode="External"/><Relationship Id="rId12878" Type="http://schemas.openxmlformats.org/officeDocument/2006/relationships/hyperlink" Target="https://www.daloopa.com/src/44105887" TargetMode="External"/><Relationship Id="rId13929" Type="http://schemas.openxmlformats.org/officeDocument/2006/relationships/hyperlink" Target="https://www.daloopa.com/src/44067333" TargetMode="External"/><Relationship Id="rId17800" Type="http://schemas.openxmlformats.org/officeDocument/2006/relationships/hyperlink" Target="https://www.daloopa.com/src/86312091" TargetMode="External"/><Relationship Id="rId1886" Type="http://schemas.openxmlformats.org/officeDocument/2006/relationships/hyperlink" Target="https://www.daloopa.com/src/44125952" TargetMode="External"/><Relationship Id="rId2937" Type="http://schemas.openxmlformats.org/officeDocument/2006/relationships/hyperlink" Target="https://www.daloopa.com/src/788415" TargetMode="External"/><Relationship Id="rId15351" Type="http://schemas.openxmlformats.org/officeDocument/2006/relationships/hyperlink" Target="https://www.daloopa.com/src/56725746" TargetMode="External"/><Relationship Id="rId16402" Type="http://schemas.openxmlformats.org/officeDocument/2006/relationships/hyperlink" Target="https://www.daloopa.com/src/56723393" TargetMode="External"/><Relationship Id="rId19972" Type="http://schemas.openxmlformats.org/officeDocument/2006/relationships/hyperlink" Target="https://www.daloopa.com/src/99100904" TargetMode="External"/><Relationship Id="rId909" Type="http://schemas.openxmlformats.org/officeDocument/2006/relationships/hyperlink" Target="https://www.daloopa.com/src/41991285" TargetMode="External"/><Relationship Id="rId1539" Type="http://schemas.openxmlformats.org/officeDocument/2006/relationships/hyperlink" Target="https://www.daloopa.com/src/4298206" TargetMode="External"/><Relationship Id="rId5410" Type="http://schemas.openxmlformats.org/officeDocument/2006/relationships/hyperlink" Target="https://www.daloopa.com/src/8648860" TargetMode="External"/><Relationship Id="rId8980" Type="http://schemas.openxmlformats.org/officeDocument/2006/relationships/hyperlink" Target="https://www.daloopa.com/src/44812626" TargetMode="External"/><Relationship Id="rId11961" Type="http://schemas.openxmlformats.org/officeDocument/2006/relationships/hyperlink" Target="https://www.daloopa.com/src/8731215" TargetMode="External"/><Relationship Id="rId15004" Type="http://schemas.openxmlformats.org/officeDocument/2006/relationships/hyperlink" Target="https://www.daloopa.com/src/44092434" TargetMode="External"/><Relationship Id="rId18574" Type="http://schemas.openxmlformats.org/officeDocument/2006/relationships/hyperlink" Target="https://www.daloopa.com/src/75779702" TargetMode="External"/><Relationship Id="rId19625" Type="http://schemas.openxmlformats.org/officeDocument/2006/relationships/hyperlink" Target="https://www.daloopa.com/src/91528533" TargetMode="External"/><Relationship Id="rId4012" Type="http://schemas.openxmlformats.org/officeDocument/2006/relationships/hyperlink" Target="https://www.daloopa.com/src/806001" TargetMode="External"/><Relationship Id="rId7582" Type="http://schemas.openxmlformats.org/officeDocument/2006/relationships/hyperlink" Target="https://www.daloopa.com/src/19045339" TargetMode="External"/><Relationship Id="rId8633" Type="http://schemas.openxmlformats.org/officeDocument/2006/relationships/hyperlink" Target="https://www.daloopa.com/src/44812779" TargetMode="External"/><Relationship Id="rId10563" Type="http://schemas.openxmlformats.org/officeDocument/2006/relationships/hyperlink" Target="https://www.daloopa.com/src/9091502" TargetMode="External"/><Relationship Id="rId11614" Type="http://schemas.openxmlformats.org/officeDocument/2006/relationships/hyperlink" Target="https://www.daloopa.com/src/2734216" TargetMode="External"/><Relationship Id="rId17176" Type="http://schemas.openxmlformats.org/officeDocument/2006/relationships/hyperlink" Target="https://www.daloopa.com/src/65369398" TargetMode="External"/><Relationship Id="rId18227" Type="http://schemas.openxmlformats.org/officeDocument/2006/relationships/hyperlink" Target="https://www.daloopa.com/src/110482346" TargetMode="External"/><Relationship Id="rId6184" Type="http://schemas.openxmlformats.org/officeDocument/2006/relationships/hyperlink" Target="https://www.daloopa.com/src/797630" TargetMode="External"/><Relationship Id="rId7235" Type="http://schemas.openxmlformats.org/officeDocument/2006/relationships/hyperlink" Target="https://www.daloopa.com/src/760936" TargetMode="External"/><Relationship Id="rId10216" Type="http://schemas.openxmlformats.org/officeDocument/2006/relationships/hyperlink" Target="https://www.daloopa.com/src/756289" TargetMode="External"/><Relationship Id="rId2794" Type="http://schemas.openxmlformats.org/officeDocument/2006/relationships/hyperlink" Target="https://www.daloopa.com/src/771079" TargetMode="External"/><Relationship Id="rId3845" Type="http://schemas.openxmlformats.org/officeDocument/2006/relationships/hyperlink" Target="https://www.daloopa.com/src/41990800" TargetMode="External"/><Relationship Id="rId12388" Type="http://schemas.openxmlformats.org/officeDocument/2006/relationships/hyperlink" Target="https://www.daloopa.com/src/8731943" TargetMode="External"/><Relationship Id="rId13786" Type="http://schemas.openxmlformats.org/officeDocument/2006/relationships/hyperlink" Target="https://www.daloopa.com/src/44067863" TargetMode="External"/><Relationship Id="rId14837" Type="http://schemas.openxmlformats.org/officeDocument/2006/relationships/hyperlink" Target="https://www.daloopa.com/src/62020238" TargetMode="External"/><Relationship Id="rId766" Type="http://schemas.openxmlformats.org/officeDocument/2006/relationships/hyperlink" Target="https://marketplace.daloopa.com/text-fundamental?id=780201&amp;value=-0.013000000000000001&amp;id=780137&amp;value=0.003&amp;id=780046&amp;value=-0.016&amp;id=780039&amp;value=-0.005&amp;id=2750677&amp;value=-0.006&amp;id=3606584&amp;value=-0.002&amp;id=6028787&amp;value=-0.004&amp;id=9091669&amp;value=-0.001&amp;id=12611930&amp;value=-0.001&amp;id=19045395&amp;value=-0.001&amp;id=28076078&amp;value=-0.001&amp;id=35361497&amp;value=-0.001&amp;id=41990841&amp;value=-0.001&amp;id=50786917&amp;value=-0.001&amp;id=56765587&amp;value=-0.001&amp;id=61315016&amp;value=-0.001&amp;" TargetMode="External"/><Relationship Id="rId1396" Type="http://schemas.openxmlformats.org/officeDocument/2006/relationships/hyperlink" Target="https://www.daloopa.com/document/21907765" TargetMode="External"/><Relationship Id="rId2447" Type="http://schemas.openxmlformats.org/officeDocument/2006/relationships/hyperlink" Target="https://www.daloopa.com/src/775291" TargetMode="External"/><Relationship Id="rId13439" Type="http://schemas.openxmlformats.org/officeDocument/2006/relationships/hyperlink" Target="https://www.daloopa.com/src/44057765" TargetMode="External"/><Relationship Id="rId17310" Type="http://schemas.openxmlformats.org/officeDocument/2006/relationships/hyperlink" Target="https://www.daloopa.com/src/66398884" TargetMode="External"/><Relationship Id="rId20655" Type="http://schemas.openxmlformats.org/officeDocument/2006/relationships/hyperlink" Target="https://www.daloopa.com/src/119070666" TargetMode="External"/><Relationship Id="rId419" Type="http://schemas.openxmlformats.org/officeDocument/2006/relationships/hyperlink" Target="https://www.daloopa.com/src/35361560" TargetMode="External"/><Relationship Id="rId1049" Type="http://schemas.openxmlformats.org/officeDocument/2006/relationships/hyperlink" Target="https://www.daloopa.com/src/780777" TargetMode="External"/><Relationship Id="rId13920" Type="http://schemas.openxmlformats.org/officeDocument/2006/relationships/hyperlink" Target="https://www.daloopa.com/src/44064338" TargetMode="External"/><Relationship Id="rId19482" Type="http://schemas.openxmlformats.org/officeDocument/2006/relationships/hyperlink" Target="https://www.daloopa.com/src/86301082" TargetMode="External"/><Relationship Id="rId20308" Type="http://schemas.openxmlformats.org/officeDocument/2006/relationships/hyperlink" Target="https://www.daloopa.com/src/105190718" TargetMode="External"/><Relationship Id="rId7092" Type="http://schemas.openxmlformats.org/officeDocument/2006/relationships/hyperlink" Target="https://www.daloopa.com/src/3606385" TargetMode="External"/><Relationship Id="rId8143" Type="http://schemas.openxmlformats.org/officeDocument/2006/relationships/hyperlink" Target="https://www.daloopa.com/src/758295" TargetMode="External"/><Relationship Id="rId8490" Type="http://schemas.openxmlformats.org/officeDocument/2006/relationships/hyperlink" Target="https://www.daloopa.com/src/44808891" TargetMode="External"/><Relationship Id="rId9541" Type="http://schemas.openxmlformats.org/officeDocument/2006/relationships/hyperlink" Target="https://www.daloopa.com/src/44809918" TargetMode="External"/><Relationship Id="rId11471" Type="http://schemas.openxmlformats.org/officeDocument/2006/relationships/hyperlink" Target="https://www.daloopa.com/src/804995" TargetMode="External"/><Relationship Id="rId12522" Type="http://schemas.openxmlformats.org/officeDocument/2006/relationships/hyperlink" Target="https://www.daloopa.com/src/8731970" TargetMode="External"/><Relationship Id="rId18084" Type="http://schemas.openxmlformats.org/officeDocument/2006/relationships/hyperlink" Target="https://www.daloopa.com/src/110481499" TargetMode="External"/><Relationship Id="rId19135" Type="http://schemas.openxmlformats.org/officeDocument/2006/relationships/hyperlink" Target="https://www.daloopa.com/src/81127737" TargetMode="External"/><Relationship Id="rId900" Type="http://schemas.openxmlformats.org/officeDocument/2006/relationships/hyperlink" Target="https://www.daloopa.com/src/61315213" TargetMode="External"/><Relationship Id="rId1530" Type="http://schemas.openxmlformats.org/officeDocument/2006/relationships/hyperlink" Target="https://www.daloopa.com/src/44615379" TargetMode="External"/><Relationship Id="rId10073" Type="http://schemas.openxmlformats.org/officeDocument/2006/relationships/hyperlink" Target="https://www.daloopa.com/src/758147" TargetMode="External"/><Relationship Id="rId11124" Type="http://schemas.openxmlformats.org/officeDocument/2006/relationships/hyperlink" Target="https://www.daloopa.com/document/510667" TargetMode="External"/><Relationship Id="rId14694" Type="http://schemas.openxmlformats.org/officeDocument/2006/relationships/hyperlink" Target="https://www.daloopa.com/src/44094797" TargetMode="External"/><Relationship Id="rId15745" Type="http://schemas.openxmlformats.org/officeDocument/2006/relationships/hyperlink" Target="https://www.daloopa.com/src/61315475" TargetMode="External"/><Relationship Id="rId4753" Type="http://schemas.openxmlformats.org/officeDocument/2006/relationships/hyperlink" Target="https://www.daloopa.com/src/41990900" TargetMode="External"/><Relationship Id="rId5804" Type="http://schemas.openxmlformats.org/officeDocument/2006/relationships/hyperlink" Target="https://www.daloopa.com/src/44616129" TargetMode="External"/><Relationship Id="rId13296" Type="http://schemas.openxmlformats.org/officeDocument/2006/relationships/hyperlink" Target="https://www.daloopa.com/document/21946882" TargetMode="External"/><Relationship Id="rId14347" Type="http://schemas.openxmlformats.org/officeDocument/2006/relationships/hyperlink" Target="https://www.daloopa.com/src/44095471" TargetMode="External"/><Relationship Id="rId3355" Type="http://schemas.openxmlformats.org/officeDocument/2006/relationships/hyperlink" Target="https://www.daloopa.com/src/28828450" TargetMode="External"/><Relationship Id="rId4406" Type="http://schemas.openxmlformats.org/officeDocument/2006/relationships/hyperlink" Target="https://www.daloopa.com/src/41990769" TargetMode="External"/><Relationship Id="rId7976" Type="http://schemas.openxmlformats.org/officeDocument/2006/relationships/hyperlink" Target="https://www.daloopa.com/src/44615925" TargetMode="External"/><Relationship Id="rId18968" Type="http://schemas.openxmlformats.org/officeDocument/2006/relationships/hyperlink" Target="https://www.daloopa.com/src/81128324" TargetMode="External"/><Relationship Id="rId20165" Type="http://schemas.openxmlformats.org/officeDocument/2006/relationships/hyperlink" Target="https://www.daloopa.com/src/99100863" TargetMode="External"/><Relationship Id="rId276" Type="http://schemas.openxmlformats.org/officeDocument/2006/relationships/hyperlink" Target="https://www.daloopa.com/document/21907765" TargetMode="External"/><Relationship Id="rId3008" Type="http://schemas.openxmlformats.org/officeDocument/2006/relationships/hyperlink" Target="https://www.daloopa.com/src/775718" TargetMode="External"/><Relationship Id="rId6578" Type="http://schemas.openxmlformats.org/officeDocument/2006/relationships/hyperlink" Target="https://www.daloopa.com/src/755710" TargetMode="External"/><Relationship Id="rId7629" Type="http://schemas.openxmlformats.org/officeDocument/2006/relationships/hyperlink" Target="https://www.daloopa.com/src/6028690" TargetMode="External"/><Relationship Id="rId10957" Type="http://schemas.openxmlformats.org/officeDocument/2006/relationships/hyperlink" Target="https://www.daloopa.com/src/28076071" TargetMode="External"/><Relationship Id="rId9051" Type="http://schemas.openxmlformats.org/officeDocument/2006/relationships/hyperlink" Target="https://www.daloopa.com/src/44809277" TargetMode="External"/><Relationship Id="rId13430" Type="http://schemas.openxmlformats.org/officeDocument/2006/relationships/hyperlink" Target="https://www.daloopa.com/src/44058588" TargetMode="External"/><Relationship Id="rId1040" Type="http://schemas.openxmlformats.org/officeDocument/2006/relationships/hyperlink" Target="https://www.daloopa.com/src/995142" TargetMode="External"/><Relationship Id="rId12032" Type="http://schemas.openxmlformats.org/officeDocument/2006/relationships/hyperlink" Target="https://www.daloopa.com/src/8731264" TargetMode="External"/><Relationship Id="rId16653" Type="http://schemas.openxmlformats.org/officeDocument/2006/relationships/hyperlink" Target="https://www.daloopa.com/src/56723101" TargetMode="External"/><Relationship Id="rId17704" Type="http://schemas.openxmlformats.org/officeDocument/2006/relationships/hyperlink" Target="https://www.daloopa.com/src/86300721" TargetMode="External"/><Relationship Id="rId410" Type="http://schemas.openxmlformats.org/officeDocument/2006/relationships/hyperlink" Target="https://www.daloopa.com/src/806255" TargetMode="External"/><Relationship Id="rId5661" Type="http://schemas.openxmlformats.org/officeDocument/2006/relationships/hyperlink" Target="https://www.daloopa.com/document/8465102" TargetMode="External"/><Relationship Id="rId6712" Type="http://schemas.openxmlformats.org/officeDocument/2006/relationships/hyperlink" Target="https://www.daloopa.com/src/9091773" TargetMode="External"/><Relationship Id="rId15255" Type="http://schemas.openxmlformats.org/officeDocument/2006/relationships/hyperlink" Target="https://www.daloopa.com/src/56720566" TargetMode="External"/><Relationship Id="rId16306" Type="http://schemas.openxmlformats.org/officeDocument/2006/relationships/hyperlink" Target="https://www.daloopa.com/src/56722691" TargetMode="External"/><Relationship Id="rId19876" Type="http://schemas.openxmlformats.org/officeDocument/2006/relationships/hyperlink" Target="https://www.daloopa.com/src/91531286" TargetMode="External"/><Relationship Id="rId4263" Type="http://schemas.openxmlformats.org/officeDocument/2006/relationships/hyperlink" Target="https://www.daloopa.com/src/44801875" TargetMode="External"/><Relationship Id="rId5314" Type="http://schemas.openxmlformats.org/officeDocument/2006/relationships/hyperlink" Target="https://www.daloopa.com/src/57345729" TargetMode="External"/><Relationship Id="rId8884" Type="http://schemas.openxmlformats.org/officeDocument/2006/relationships/hyperlink" Target="https://www.daloopa.com/src/57346355" TargetMode="External"/><Relationship Id="rId9935" Type="http://schemas.openxmlformats.org/officeDocument/2006/relationships/hyperlink" Target="https://www.daloopa.com/src/785875" TargetMode="External"/><Relationship Id="rId18478" Type="http://schemas.openxmlformats.org/officeDocument/2006/relationships/hyperlink" Target="https://www.daloopa.com/src/69114632" TargetMode="External"/><Relationship Id="rId19529" Type="http://schemas.openxmlformats.org/officeDocument/2006/relationships/hyperlink" Target="https://www.daloopa.com/src/84566967" TargetMode="External"/><Relationship Id="rId1924" Type="http://schemas.openxmlformats.org/officeDocument/2006/relationships/hyperlink" Target="https://www.daloopa.com/document/23181367" TargetMode="External"/><Relationship Id="rId7486" Type="http://schemas.openxmlformats.org/officeDocument/2006/relationships/hyperlink" Target="https://www.daloopa.com/src/50786844" TargetMode="External"/><Relationship Id="rId8537" Type="http://schemas.openxmlformats.org/officeDocument/2006/relationships/hyperlink" Target="https://marketplace.daloopa.com/text-fundamental?id=63963897&amp;value=0.0&amp;id=44812784&amp;value=2.759&amp;id=46190526&amp;value=2.759&amp;" TargetMode="External"/><Relationship Id="rId10467" Type="http://schemas.openxmlformats.org/officeDocument/2006/relationships/hyperlink" Target="https://www.daloopa.com/src/770799" TargetMode="External"/><Relationship Id="rId11865" Type="http://schemas.openxmlformats.org/officeDocument/2006/relationships/hyperlink" Target="https://www.daloopa.com/src/13316975" TargetMode="External"/><Relationship Id="rId12916" Type="http://schemas.openxmlformats.org/officeDocument/2006/relationships/hyperlink" Target="https://www.daloopa.com/src/44109983" TargetMode="External"/><Relationship Id="rId6088" Type="http://schemas.openxmlformats.org/officeDocument/2006/relationships/hyperlink" Target="https://www.daloopa.com/src/760421" TargetMode="External"/><Relationship Id="rId7139" Type="http://schemas.openxmlformats.org/officeDocument/2006/relationships/hyperlink" Target="https://www.daloopa.com/src/35361525" TargetMode="External"/><Relationship Id="rId11518" Type="http://schemas.openxmlformats.org/officeDocument/2006/relationships/hyperlink" Target="https://www.daloopa.com/src/44616145" TargetMode="External"/><Relationship Id="rId2698" Type="http://schemas.openxmlformats.org/officeDocument/2006/relationships/hyperlink" Target="https://www.daloopa.com/src/778826" TargetMode="External"/><Relationship Id="rId17561" Type="http://schemas.openxmlformats.org/officeDocument/2006/relationships/hyperlink" Target="https://www.daloopa.com/src/66404710" TargetMode="External"/><Relationship Id="rId18612" Type="http://schemas.openxmlformats.org/officeDocument/2006/relationships/hyperlink" Target="https://www.daloopa.com/src/76429718" TargetMode="External"/><Relationship Id="rId3749" Type="http://schemas.openxmlformats.org/officeDocument/2006/relationships/hyperlink" Target="https://www.daloopa.com/src/805716" TargetMode="External"/><Relationship Id="rId5171" Type="http://schemas.openxmlformats.org/officeDocument/2006/relationships/hyperlink" Target="https://www.daloopa.com/src/8648996" TargetMode="External"/><Relationship Id="rId6222" Type="http://schemas.openxmlformats.org/officeDocument/2006/relationships/hyperlink" Target="https://www.daloopa.com/src/12605271" TargetMode="External"/><Relationship Id="rId7620" Type="http://schemas.openxmlformats.org/officeDocument/2006/relationships/hyperlink" Target="https://www.daloopa.com/src/756918" TargetMode="External"/><Relationship Id="rId10601" Type="http://schemas.openxmlformats.org/officeDocument/2006/relationships/hyperlink" Target="https://www.daloopa.com/src/757475" TargetMode="External"/><Relationship Id="rId16163" Type="http://schemas.openxmlformats.org/officeDocument/2006/relationships/hyperlink" Target="https://www.daloopa.com/src/56736372" TargetMode="External"/><Relationship Id="rId17214" Type="http://schemas.openxmlformats.org/officeDocument/2006/relationships/hyperlink" Target="https://www.daloopa.com/src/65369480" TargetMode="External"/><Relationship Id="rId20559" Type="http://schemas.openxmlformats.org/officeDocument/2006/relationships/hyperlink" Target="https://www.daloopa.com/src/105788202" TargetMode="External"/><Relationship Id="rId9792" Type="http://schemas.openxmlformats.org/officeDocument/2006/relationships/hyperlink" Target="https://www.daloopa.com/src/46190757" TargetMode="External"/><Relationship Id="rId12773" Type="http://schemas.openxmlformats.org/officeDocument/2006/relationships/hyperlink" Target="https://www.daloopa.com/src/8732308" TargetMode="External"/><Relationship Id="rId13824" Type="http://schemas.openxmlformats.org/officeDocument/2006/relationships/hyperlink" Target="https://www.daloopa.com/src/44066753" TargetMode="External"/><Relationship Id="rId19386" Type="http://schemas.openxmlformats.org/officeDocument/2006/relationships/hyperlink" Target="https://www.daloopa.com/src/84565979" TargetMode="External"/><Relationship Id="rId1781" Type="http://schemas.openxmlformats.org/officeDocument/2006/relationships/hyperlink" Target="https://www.daloopa.com/src/44125140" TargetMode="External"/><Relationship Id="rId2832" Type="http://schemas.openxmlformats.org/officeDocument/2006/relationships/hyperlink" Target="https://www.daloopa.com/src/13303218" TargetMode="External"/><Relationship Id="rId8394" Type="http://schemas.openxmlformats.org/officeDocument/2006/relationships/hyperlink" Target="https://www.daloopa.com/src/44812584" TargetMode="External"/><Relationship Id="rId9445" Type="http://schemas.openxmlformats.org/officeDocument/2006/relationships/hyperlink" Target="https://www.daloopa.com/src/44809375" TargetMode="External"/><Relationship Id="rId11375" Type="http://schemas.openxmlformats.org/officeDocument/2006/relationships/hyperlink" Target="https://www.daloopa.com/src/804956" TargetMode="External"/><Relationship Id="rId12426" Type="http://schemas.openxmlformats.org/officeDocument/2006/relationships/hyperlink" Target="https://www.daloopa.com/src/47334787" TargetMode="External"/><Relationship Id="rId19039" Type="http://schemas.openxmlformats.org/officeDocument/2006/relationships/hyperlink" Target="https://www.daloopa.com/src/80587638" TargetMode="External"/><Relationship Id="rId804" Type="http://schemas.openxmlformats.org/officeDocument/2006/relationships/hyperlink" Target="https://www.daloopa.com/src/780037" TargetMode="External"/><Relationship Id="rId1434" Type="http://schemas.openxmlformats.org/officeDocument/2006/relationships/hyperlink" Target="https://www.daloopa.com/src/41992027" TargetMode="External"/><Relationship Id="rId8047" Type="http://schemas.openxmlformats.org/officeDocument/2006/relationships/hyperlink" Target="https://www.daloopa.com/src/757805" TargetMode="External"/><Relationship Id="rId11028" Type="http://schemas.openxmlformats.org/officeDocument/2006/relationships/hyperlink" Target="https://www.daloopa.com/src/777878" TargetMode="External"/><Relationship Id="rId14598" Type="http://schemas.openxmlformats.org/officeDocument/2006/relationships/hyperlink" Target="https://www.daloopa.com/src/44093258" TargetMode="External"/><Relationship Id="rId15996" Type="http://schemas.openxmlformats.org/officeDocument/2006/relationships/hyperlink" Target="https://www.daloopa.com/src/56736638" TargetMode="External"/><Relationship Id="rId4657" Type="http://schemas.openxmlformats.org/officeDocument/2006/relationships/hyperlink" Target="https://www.daloopa.com/src/44801551" TargetMode="External"/><Relationship Id="rId5708" Type="http://schemas.openxmlformats.org/officeDocument/2006/relationships/hyperlink" Target="https://www.daloopa.com/src/777524" TargetMode="External"/><Relationship Id="rId15649" Type="http://schemas.openxmlformats.org/officeDocument/2006/relationships/hyperlink" Target="https://www.daloopa.com/src/56722027" TargetMode="External"/><Relationship Id="rId17071" Type="http://schemas.openxmlformats.org/officeDocument/2006/relationships/hyperlink" Target="https://www.daloopa.com/src/65369451" TargetMode="External"/><Relationship Id="rId18122" Type="http://schemas.openxmlformats.org/officeDocument/2006/relationships/hyperlink" Target="https://www.daloopa.com/src/112173291" TargetMode="External"/><Relationship Id="rId19520" Type="http://schemas.openxmlformats.org/officeDocument/2006/relationships/hyperlink" Target="https://www.daloopa.com/src/86301762" TargetMode="External"/><Relationship Id="rId3259" Type="http://schemas.openxmlformats.org/officeDocument/2006/relationships/hyperlink" Target="https://www.daloopa.com/src/57345716" TargetMode="External"/><Relationship Id="rId7130" Type="http://schemas.openxmlformats.org/officeDocument/2006/relationships/hyperlink" Target="https://www.daloopa.com/src/798150" TargetMode="External"/><Relationship Id="rId20069" Type="http://schemas.openxmlformats.org/officeDocument/2006/relationships/hyperlink" Target="https://www.daloopa.com/src/99978467" TargetMode="External"/><Relationship Id="rId10111" Type="http://schemas.openxmlformats.org/officeDocument/2006/relationships/hyperlink" Target="https://www.daloopa.com/src/770783" TargetMode="External"/><Relationship Id="rId13681" Type="http://schemas.openxmlformats.org/officeDocument/2006/relationships/hyperlink" Target="https://www.daloopa.com/src/44057724" TargetMode="External"/><Relationship Id="rId14732" Type="http://schemas.openxmlformats.org/officeDocument/2006/relationships/hyperlink" Target="https://www.daloopa.com/src/44095265" TargetMode="External"/><Relationship Id="rId3740" Type="http://schemas.openxmlformats.org/officeDocument/2006/relationships/hyperlink" Target="https://www.daloopa.com/src/44802117" TargetMode="External"/><Relationship Id="rId12283" Type="http://schemas.openxmlformats.org/officeDocument/2006/relationships/hyperlink" Target="https://www.daloopa.com/src/19442020" TargetMode="External"/><Relationship Id="rId13334" Type="http://schemas.openxmlformats.org/officeDocument/2006/relationships/hyperlink" Target="https://www.daloopa.com/src/44122061" TargetMode="External"/><Relationship Id="rId17955" Type="http://schemas.openxmlformats.org/officeDocument/2006/relationships/hyperlink" Target="https://www.daloopa.com/src/84567124" TargetMode="External"/><Relationship Id="rId20550" Type="http://schemas.openxmlformats.org/officeDocument/2006/relationships/hyperlink" Target="https://www.daloopa.com/src/105788194" TargetMode="External"/><Relationship Id="rId661" Type="http://schemas.openxmlformats.org/officeDocument/2006/relationships/hyperlink" Target="https://www.daloopa.com/src/41990923" TargetMode="External"/><Relationship Id="rId1291" Type="http://schemas.openxmlformats.org/officeDocument/2006/relationships/hyperlink" Target="https://www.daloopa.com/src/997064" TargetMode="External"/><Relationship Id="rId2342" Type="http://schemas.openxmlformats.org/officeDocument/2006/relationships/hyperlink" Target="https://www.daloopa.com/src/2733901" TargetMode="External"/><Relationship Id="rId6963" Type="http://schemas.openxmlformats.org/officeDocument/2006/relationships/hyperlink" Target="https://www.daloopa.com/src/798242" TargetMode="External"/><Relationship Id="rId16557" Type="http://schemas.openxmlformats.org/officeDocument/2006/relationships/hyperlink" Target="https://www.daloopa.com/src/56722636" TargetMode="External"/><Relationship Id="rId17608" Type="http://schemas.openxmlformats.org/officeDocument/2006/relationships/hyperlink" Target="https://www.daloopa.com/src/66398911" TargetMode="External"/><Relationship Id="rId20203" Type="http://schemas.openxmlformats.org/officeDocument/2006/relationships/hyperlink" Target="https://www.daloopa.com/src/99978718" TargetMode="External"/><Relationship Id="rId314" Type="http://schemas.openxmlformats.org/officeDocument/2006/relationships/hyperlink" Target="https://www.daloopa.com/src/41990821" TargetMode="External"/><Relationship Id="rId5565" Type="http://schemas.openxmlformats.org/officeDocument/2006/relationships/hyperlink" Target="https://www.daloopa.com/src/44616087" TargetMode="External"/><Relationship Id="rId6616" Type="http://schemas.openxmlformats.org/officeDocument/2006/relationships/hyperlink" Target="https://www.daloopa.com/src/9091368" TargetMode="External"/><Relationship Id="rId15159" Type="http://schemas.openxmlformats.org/officeDocument/2006/relationships/hyperlink" Target="https://www.daloopa.com/src/56720362" TargetMode="External"/><Relationship Id="rId19030" Type="http://schemas.openxmlformats.org/officeDocument/2006/relationships/hyperlink" Target="https://www.daloopa.com/src/80587648" TargetMode="External"/><Relationship Id="rId4167" Type="http://schemas.openxmlformats.org/officeDocument/2006/relationships/hyperlink" Target="https://www.daloopa.com/src/805931" TargetMode="External"/><Relationship Id="rId5218" Type="http://schemas.openxmlformats.org/officeDocument/2006/relationships/hyperlink" Target="https://marketplace.daloopa.com/text-fundamental?id=8649011&amp;value=6.526&amp;id=8649004&amp;value=5.758&amp;id=8648997&amp;value=7.198&amp;id=8649018&amp;value=8.736&amp;id=8648990&amp;value=8.897&amp;id=8648983&amp;value=6.618&amp;id=8648976&amp;value=7.558&amp;id=8649025&amp;value=8.586&amp;id=8648969&amp;value=7.479&amp;id=8648962&amp;value=5.233&amp;id=8648955&amp;value=6.298&amp;id=8649032&amp;value=7.389&amp;id=8648948&amp;value=5.922&amp;id=8648941&amp;value=4.239&amp;id=8648934&amp;value=4.633&amp;id=8649039&amp;value=5.455&amp;id=8648927&amp;value=5.867&amp;id=9099268&amp;value=5.637&amp;id=8648920&amp;value=6.664&amp;id=8649046&amp;value=7.161&amp;id=8648892&amp;value=7.191&amp;id=8648885&amp;value=6.212&amp;id=8648878&amp;value=6.716&amp;id=8649053&amp;value=7.142&amp;id=8648871&amp;value=5.721&amp;id=8648863&amp;value=4.141&amp;id=8648855&amp;value=4.792&amp;id=8649060&amp;value=4.875&amp;id=8648847&amp;value=5&amp;id=8648839&amp;value=3&amp;id=10681252&amp;value=4.4&amp;" TargetMode="External"/><Relationship Id="rId8788" Type="http://schemas.openxmlformats.org/officeDocument/2006/relationships/hyperlink" Target="https://www.daloopa.com/src/44810041" TargetMode="External"/><Relationship Id="rId9839" Type="http://schemas.openxmlformats.org/officeDocument/2006/relationships/hyperlink" Target="https://www.daloopa.com/src/44809148" TargetMode="External"/><Relationship Id="rId11769" Type="http://schemas.openxmlformats.org/officeDocument/2006/relationships/hyperlink" Target="https://www.daloopa.com/src/8583101" TargetMode="External"/><Relationship Id="rId13191" Type="http://schemas.openxmlformats.org/officeDocument/2006/relationships/hyperlink" Target="https://www.daloopa.com/document/21946882" TargetMode="External"/><Relationship Id="rId15640" Type="http://schemas.openxmlformats.org/officeDocument/2006/relationships/hyperlink" Target="https://www.daloopa.com/src/56722082" TargetMode="External"/><Relationship Id="rId1828" Type="http://schemas.openxmlformats.org/officeDocument/2006/relationships/hyperlink" Target="https://www.daloopa.com/document/23285" TargetMode="External"/><Relationship Id="rId3250" Type="http://schemas.openxmlformats.org/officeDocument/2006/relationships/hyperlink" Target="https://www.daloopa.com/src/4298434" TargetMode="External"/><Relationship Id="rId14242" Type="http://schemas.openxmlformats.org/officeDocument/2006/relationships/hyperlink" Target="https://www.daloopa.com/src/44091330" TargetMode="External"/><Relationship Id="rId18863" Type="http://schemas.openxmlformats.org/officeDocument/2006/relationships/hyperlink" Target="https://www.daloopa.com/src/75779609" TargetMode="External"/><Relationship Id="rId19914" Type="http://schemas.openxmlformats.org/officeDocument/2006/relationships/hyperlink" Target="https://www.daloopa.com/src/91531481" TargetMode="External"/><Relationship Id="rId20060" Type="http://schemas.openxmlformats.org/officeDocument/2006/relationships/hyperlink" Target="https://www.daloopa.com/src/99100854" TargetMode="External"/><Relationship Id="rId171" Type="http://schemas.openxmlformats.org/officeDocument/2006/relationships/hyperlink" Target="https://marketplace.daloopa.com/text-fundamental?id=1000484&amp;value=0.34&amp;id=1000445&amp;value=0.34&amp;id=2750850&amp;value=0.16&amp;id=12608803&amp;value=0.19&amp;id=19045482&amp;value=0.2&amp;id=41990664&amp;value=0.14&amp;id=56765739&amp;value=0.14&amp;" TargetMode="External"/><Relationship Id="rId4301" Type="http://schemas.openxmlformats.org/officeDocument/2006/relationships/hyperlink" Target="https://www.daloopa.com/src/6028878" TargetMode="External"/><Relationship Id="rId7871" Type="http://schemas.openxmlformats.org/officeDocument/2006/relationships/hyperlink" Target="https://www.daloopa.com/src/44615889" TargetMode="External"/><Relationship Id="rId8922" Type="http://schemas.openxmlformats.org/officeDocument/2006/relationships/hyperlink" Target="https://www.daloopa.com/src/44811881" TargetMode="External"/><Relationship Id="rId10852" Type="http://schemas.openxmlformats.org/officeDocument/2006/relationships/hyperlink" Target="https://www.daloopa.com/src/756754" TargetMode="External"/><Relationship Id="rId11903" Type="http://schemas.openxmlformats.org/officeDocument/2006/relationships/hyperlink" Target="https://www.daloopa.com/src/8731340" TargetMode="External"/><Relationship Id="rId17465" Type="http://schemas.openxmlformats.org/officeDocument/2006/relationships/hyperlink" Target="https://www.daloopa.com/src/69114284" TargetMode="External"/><Relationship Id="rId18516" Type="http://schemas.openxmlformats.org/officeDocument/2006/relationships/hyperlink" Target="https://www.daloopa.com/src/69114611" TargetMode="External"/><Relationship Id="rId6473" Type="http://schemas.openxmlformats.org/officeDocument/2006/relationships/hyperlink" Target="https://www.daloopa.com/src/770040" TargetMode="External"/><Relationship Id="rId7524" Type="http://schemas.openxmlformats.org/officeDocument/2006/relationships/hyperlink" Target="https://www.daloopa.com/src/756241" TargetMode="External"/><Relationship Id="rId10505" Type="http://schemas.openxmlformats.org/officeDocument/2006/relationships/hyperlink" Target="https://www.daloopa.com/src/44994356" TargetMode="External"/><Relationship Id="rId16067" Type="http://schemas.openxmlformats.org/officeDocument/2006/relationships/hyperlink" Target="https://www.daloopa.com/document/23143762" TargetMode="External"/><Relationship Id="rId17118" Type="http://schemas.openxmlformats.org/officeDocument/2006/relationships/hyperlink" Target="https://www.daloopa.com/src/65368567" TargetMode="External"/><Relationship Id="rId5075" Type="http://schemas.openxmlformats.org/officeDocument/2006/relationships/hyperlink" Target="https://www.daloopa.com/src/28828640" TargetMode="External"/><Relationship Id="rId6126" Type="http://schemas.openxmlformats.org/officeDocument/2006/relationships/hyperlink" Target="https://www.daloopa.com/src/761233" TargetMode="External"/><Relationship Id="rId9696" Type="http://schemas.openxmlformats.org/officeDocument/2006/relationships/hyperlink" Target="https://www.daloopa.com/src/44808719" TargetMode="External"/><Relationship Id="rId12677" Type="http://schemas.openxmlformats.org/officeDocument/2006/relationships/hyperlink" Target="https://www.daloopa.com/src/8732189" TargetMode="External"/><Relationship Id="rId1685" Type="http://schemas.openxmlformats.org/officeDocument/2006/relationships/hyperlink" Target="https://www.daloopa.com/src/805388" TargetMode="External"/><Relationship Id="rId2736" Type="http://schemas.openxmlformats.org/officeDocument/2006/relationships/hyperlink" Target="https://www.daloopa.com/src/28828345" TargetMode="External"/><Relationship Id="rId8298" Type="http://schemas.openxmlformats.org/officeDocument/2006/relationships/hyperlink" Target="https://www.daloopa.com/src/51587570" TargetMode="External"/><Relationship Id="rId9349" Type="http://schemas.openxmlformats.org/officeDocument/2006/relationships/hyperlink" Target="https://www.daloopa.com/src/44810102" TargetMode="External"/><Relationship Id="rId11279" Type="http://schemas.openxmlformats.org/officeDocument/2006/relationships/hyperlink" Target="https://www.daloopa.com/src/978779" TargetMode="External"/><Relationship Id="rId13728" Type="http://schemas.openxmlformats.org/officeDocument/2006/relationships/hyperlink" Target="https://www.daloopa.com/src/44064791" TargetMode="External"/><Relationship Id="rId15150" Type="http://schemas.openxmlformats.org/officeDocument/2006/relationships/hyperlink" Target="https://www.daloopa.com/src/56734922" TargetMode="External"/><Relationship Id="rId16201" Type="http://schemas.openxmlformats.org/officeDocument/2006/relationships/hyperlink" Target="https://www.daloopa.com/src/56723459" TargetMode="External"/><Relationship Id="rId20944" Type="http://schemas.openxmlformats.org/officeDocument/2006/relationships/hyperlink" Target="https://www.daloopa.com/src/110482305" TargetMode="External"/><Relationship Id="rId708" Type="http://schemas.openxmlformats.org/officeDocument/2006/relationships/hyperlink" Target="https://www.daloopa.com/src/779982" TargetMode="External"/><Relationship Id="rId1338" Type="http://schemas.openxmlformats.org/officeDocument/2006/relationships/hyperlink" Target="https://www.daloopa.com/src/996814" TargetMode="External"/><Relationship Id="rId19771" Type="http://schemas.openxmlformats.org/officeDocument/2006/relationships/hyperlink" Target="https://www.daloopa.com/src/91527743" TargetMode="External"/><Relationship Id="rId5959" Type="http://schemas.openxmlformats.org/officeDocument/2006/relationships/hyperlink" Target="https://www.daloopa.com/src/769465" TargetMode="External"/><Relationship Id="rId7381" Type="http://schemas.openxmlformats.org/officeDocument/2006/relationships/hyperlink" Target="https://www.daloopa.com/src/769523" TargetMode="External"/><Relationship Id="rId8432" Type="http://schemas.openxmlformats.org/officeDocument/2006/relationships/hyperlink" Target="https://marketplace.daloopa.com/text-fundamental?id=44808559&amp;value=15.176&amp;id=44808896&amp;value=3.485000000000001&amp;id=44809180&amp;value=22.341&amp;id=44812783&amp;value=-11.298000000000002&amp;id=46190507&amp;value=29.704&amp;id=44809226&amp;value=-3.341&amp;id=44809397&amp;value=7.973&amp;id=44809589&amp;value=-12.544&amp;id=44812873&amp;value=-18.177&amp;id=46190508&amp;value=-26.089&amp;id=44810032&amp;value=4.879&amp;id=44810078&amp;value=-30.310000000000002&amp;id=44810295&amp;value=-22.337999999999997&amp;id=44812942&amp;value=-21.887999999999998&amp;id=46190509&amp;value=-69.657&amp;id=44810486&amp;value=56.906&amp;id=44810602&amp;value=-6.052999999999997&amp;id=44810708&amp;value=-6.689&amp;id=44813028&amp;value=-19.942&amp;id=46190510&amp;value=24.222&amp;id=44810837&amp;value=60.315&amp;id=44811038&amp;value=-8.04&amp;id=44811145&amp;value=-4.415999999999997&amp;id=44813195&amp;value=3.745999999999995&amp;id=46190511&amp;value=51.605&amp;id=44811343&amp;value=-431.494&amp;id=44811517&amp;value=31.42500000000001&amp;id=44811656&amp;value=-18.04499999999996&amp;id=44813371&amp;value=-50.822&amp;id=46190512&amp;value=-468.936&amp;id=44811817&amp;value=-18.81&amp;id=44811870&amp;value=8.127999999999998&amp;id=44812081&amp;value=8.935&amp;id=44813440&amp;value=4.454&amp;id=46190513&amp;value=2.707&amp;id=44812386&amp;value=-93&amp;id=44812449&amp;value=-172&amp;id=44812535&amp;value=-19&amp;id=44813513&amp;value=-1217&amp;id=46190514&amp;value=-1501&amp;id=44812580&amp;value=117&amp;id=44812630&amp;value=93&amp;id=44812733&amp;value=-90&amp;id=44813651&amp;value=63&amp;id=46190515&amp;value=183&amp;id=51587567&amp;value=129&amp;id=57346352&amp;value=68&amp;id=62020273&amp;value=85&amp;" TargetMode="External"/><Relationship Id="rId9830" Type="http://schemas.openxmlformats.org/officeDocument/2006/relationships/hyperlink" Target="https://www.daloopa.com/src/44812670" TargetMode="External"/><Relationship Id="rId11760" Type="http://schemas.openxmlformats.org/officeDocument/2006/relationships/hyperlink" Target="https://www.daloopa.com/src/44616174" TargetMode="External"/><Relationship Id="rId12811" Type="http://schemas.openxmlformats.org/officeDocument/2006/relationships/hyperlink" Target="https://marketplace.daloopa.com/text-fundamental?id=18194369&amp;value=0.15&amp;id=18194359&amp;value=0.06&amp;id=18194348&amp;value=-0.02&amp;id=18194154&amp;value=0.03&amp;id=18194038&amp;value=-0.05&amp;id=18193863&amp;value=-0.03&amp;id=18194036&amp;value=-0.02&amp;id=18193925&amp;value=-0.03&amp;id=18182554&amp;value=-0.01&amp;id=18181602&amp;value=-0.01&amp;id=18181400&amp;value=0.02&amp;id=18179365&amp;value=0.03&amp;" TargetMode="External"/><Relationship Id="rId18373" Type="http://schemas.openxmlformats.org/officeDocument/2006/relationships/hyperlink" Target="https://www.daloopa.com/src/70534177" TargetMode="External"/><Relationship Id="rId19424" Type="http://schemas.openxmlformats.org/officeDocument/2006/relationships/hyperlink" Target="https://www.daloopa.com/src/86300060" TargetMode="External"/><Relationship Id="rId44" Type="http://schemas.openxmlformats.org/officeDocument/2006/relationships/hyperlink" Target="https://www.daloopa.com/document/479746" TargetMode="External"/><Relationship Id="rId7034" Type="http://schemas.openxmlformats.org/officeDocument/2006/relationships/hyperlink" Target="https://www.daloopa.com/src/798244" TargetMode="External"/><Relationship Id="rId10362" Type="http://schemas.openxmlformats.org/officeDocument/2006/relationships/hyperlink" Target="https://www.daloopa.com/src/44998945" TargetMode="External"/><Relationship Id="rId11413" Type="http://schemas.openxmlformats.org/officeDocument/2006/relationships/hyperlink" Target="https://www.daloopa.com/src/804976" TargetMode="External"/><Relationship Id="rId14983" Type="http://schemas.openxmlformats.org/officeDocument/2006/relationships/hyperlink" Target="https://www.daloopa.com/src/44095208" TargetMode="External"/><Relationship Id="rId18026" Type="http://schemas.openxmlformats.org/officeDocument/2006/relationships/hyperlink" Target="https://www.daloopa.com/src/112172830" TargetMode="External"/><Relationship Id="rId3991" Type="http://schemas.openxmlformats.org/officeDocument/2006/relationships/hyperlink" Target="https://www.daloopa.com/src/44801868" TargetMode="External"/><Relationship Id="rId10015" Type="http://schemas.openxmlformats.org/officeDocument/2006/relationships/hyperlink" Target="https://www.daloopa.com/src/761292" TargetMode="External"/><Relationship Id="rId13585" Type="http://schemas.openxmlformats.org/officeDocument/2006/relationships/hyperlink" Target="https://www.daloopa.com/src/44058870" TargetMode="External"/><Relationship Id="rId14636" Type="http://schemas.openxmlformats.org/officeDocument/2006/relationships/hyperlink" Target="https://www.daloopa.com/src/44094615" TargetMode="External"/><Relationship Id="rId2593" Type="http://schemas.openxmlformats.org/officeDocument/2006/relationships/hyperlink" Target="https://marketplace.daloopa.com/text-fundamental?id=775632&amp;value=47.077&amp;id=775624&amp;value=52.504&amp;id=775614&amp;value=44.158&amp;id=44615524&amp;value=45.755000000000024&amp;id=779100&amp;value=189.494&amp;id=775600&amp;value=42.181&amp;id=775596&amp;value=43.308&amp;id=775592&amp;value=45.415&amp;id=44615525&amp;value=48.416&amp;id=779090&amp;value=179.32&amp;id=775581&amp;value=47.163&amp;id=775573&amp;value=45.672&amp;id=775563&amp;value=43.535&amp;id=44615526&amp;value=46.702&amp;id=779073&amp;value=183.072&amp;id=775553&amp;value=43.263&amp;id=775547&amp;value=41.495&amp;id=775540&amp;value=42.528&amp;id=44615527&amp;value=41.80699999999999&amp;id=779066&amp;value=169.093&amp;id=775533&amp;value=40.715&amp;id=775526&amp;value=41.855&amp;id=775508&amp;value=39.509&amp;id=44615528&amp;value=41.786000000000016&amp;id=779057&amp;value=163.865&amp;" TargetMode="External"/><Relationship Id="rId3644" Type="http://schemas.openxmlformats.org/officeDocument/2006/relationships/hyperlink" Target="https://marketplace.daloopa.com/text-fundamental?id=12606196&amp;value=182&amp;id=44802621&amp;value=735&amp;id=19045436&amp;value=166&amp;id=28076109&amp;value=162&amp;id=35361533&amp;value=159&amp;id=41990819&amp;value=170&amp;id=41990829&amp;value=657&amp;id=50787148&amp;value=159&amp;id=56765659&amp;value=170&amp;id=61315105&amp;value=179&amp;" TargetMode="External"/><Relationship Id="rId12187" Type="http://schemas.openxmlformats.org/officeDocument/2006/relationships/hyperlink" Target="https://www.daloopa.com/src/8731687" TargetMode="External"/><Relationship Id="rId13238" Type="http://schemas.openxmlformats.org/officeDocument/2006/relationships/hyperlink" Target="https://www.daloopa.com/src/18210509" TargetMode="External"/><Relationship Id="rId17859" Type="http://schemas.openxmlformats.org/officeDocument/2006/relationships/hyperlink" Target="https://www.daloopa.com/src/86298802" TargetMode="External"/><Relationship Id="rId20454" Type="http://schemas.openxmlformats.org/officeDocument/2006/relationships/hyperlink" Target="https://www.daloopa.com/src/105190746" TargetMode="External"/><Relationship Id="rId565" Type="http://schemas.openxmlformats.org/officeDocument/2006/relationships/hyperlink" Target="https://www.daloopa.com/src/35361581" TargetMode="External"/><Relationship Id="rId1195" Type="http://schemas.openxmlformats.org/officeDocument/2006/relationships/hyperlink" Target="https://www.daloopa.com/src/44615353" TargetMode="External"/><Relationship Id="rId2246" Type="http://schemas.openxmlformats.org/officeDocument/2006/relationships/hyperlink" Target="https://www.daloopa.com/document/23181367" TargetMode="External"/><Relationship Id="rId6867" Type="http://schemas.openxmlformats.org/officeDocument/2006/relationships/hyperlink" Target="https://www.daloopa.com/src/797940" TargetMode="External"/><Relationship Id="rId7918" Type="http://schemas.openxmlformats.org/officeDocument/2006/relationships/hyperlink" Target="https://www.daloopa.com/src/44615910" TargetMode="External"/><Relationship Id="rId19281" Type="http://schemas.openxmlformats.org/officeDocument/2006/relationships/hyperlink" Target="https://www.daloopa.com/src/84566042" TargetMode="External"/><Relationship Id="rId20107" Type="http://schemas.openxmlformats.org/officeDocument/2006/relationships/hyperlink" Target="https://www.daloopa.com/src/99100830" TargetMode="External"/><Relationship Id="rId218" Type="http://schemas.openxmlformats.org/officeDocument/2006/relationships/hyperlink" Target="https://marketplace.daloopa.com/text-fundamental?id=1015356&amp;value=0.21&amp;id=1000487&amp;value=0.1&amp;id=1000448&amp;value=0.1&amp;id=2750853&amp;value=0.11&amp;id=12608805&amp;value=0.19&amp;id=19045484&amp;value=0.175&amp;id=41990668&amp;value=0.175&amp;id=56765742&amp;value=0.21&amp;" TargetMode="External"/><Relationship Id="rId5469" Type="http://schemas.openxmlformats.org/officeDocument/2006/relationships/hyperlink" Target="https://www.daloopa.com/src/777100" TargetMode="External"/><Relationship Id="rId9340" Type="http://schemas.openxmlformats.org/officeDocument/2006/relationships/hyperlink" Target="https://www.daloopa.com/src/44808577" TargetMode="External"/><Relationship Id="rId11270" Type="http://schemas.openxmlformats.org/officeDocument/2006/relationships/hyperlink" Target="https://www.daloopa.com/src/44617255" TargetMode="External"/><Relationship Id="rId12321" Type="http://schemas.openxmlformats.org/officeDocument/2006/relationships/hyperlink" Target="https://www.daloopa.com/src/8731453" TargetMode="External"/><Relationship Id="rId15891" Type="http://schemas.openxmlformats.org/officeDocument/2006/relationships/hyperlink" Target="https://www.daloopa.com/src/56722035" TargetMode="External"/><Relationship Id="rId16942" Type="http://schemas.openxmlformats.org/officeDocument/2006/relationships/hyperlink" Target="https://www.daloopa.com/src/65368601" TargetMode="External"/><Relationship Id="rId5950" Type="http://schemas.openxmlformats.org/officeDocument/2006/relationships/hyperlink" Target="https://www.daloopa.com/src/57345775" TargetMode="External"/><Relationship Id="rId14493" Type="http://schemas.openxmlformats.org/officeDocument/2006/relationships/hyperlink" Target="https://www.daloopa.com/src/44091481" TargetMode="External"/><Relationship Id="rId15544" Type="http://schemas.openxmlformats.org/officeDocument/2006/relationships/hyperlink" Target="https://www.daloopa.com/src/56765523" TargetMode="External"/><Relationship Id="rId4552" Type="http://schemas.openxmlformats.org/officeDocument/2006/relationships/hyperlink" Target="https://www.daloopa.com/src/35361550" TargetMode="External"/><Relationship Id="rId5603" Type="http://schemas.openxmlformats.org/officeDocument/2006/relationships/hyperlink" Target="https://www.daloopa.com/src/777049" TargetMode="External"/><Relationship Id="rId13095" Type="http://schemas.openxmlformats.org/officeDocument/2006/relationships/hyperlink" Target="https://www.daloopa.com/document/23285" TargetMode="External"/><Relationship Id="rId14146" Type="http://schemas.openxmlformats.org/officeDocument/2006/relationships/hyperlink" Target="https://www.daloopa.com/document/18105310" TargetMode="External"/><Relationship Id="rId18767" Type="http://schemas.openxmlformats.org/officeDocument/2006/relationships/hyperlink" Target="https://www.daloopa.com/src/75779762" TargetMode="External"/><Relationship Id="rId19818" Type="http://schemas.openxmlformats.org/officeDocument/2006/relationships/hyperlink" Target="https://www.daloopa.com/src/91527902" TargetMode="External"/><Relationship Id="rId3154" Type="http://schemas.openxmlformats.org/officeDocument/2006/relationships/hyperlink" Target="https://www.daloopa.com/src/47277403" TargetMode="External"/><Relationship Id="rId4205" Type="http://schemas.openxmlformats.org/officeDocument/2006/relationships/hyperlink" Target="https://www.daloopa.com/src/806109" TargetMode="External"/><Relationship Id="rId7775" Type="http://schemas.openxmlformats.org/officeDocument/2006/relationships/hyperlink" Target="https://www.daloopa.com/document/479839" TargetMode="External"/><Relationship Id="rId8826" Type="http://schemas.openxmlformats.org/officeDocument/2006/relationships/hyperlink" Target="https://www.daloopa.com/src/46190577" TargetMode="External"/><Relationship Id="rId10756" Type="http://schemas.openxmlformats.org/officeDocument/2006/relationships/hyperlink" Target="https://www.daloopa.com/src/44995455" TargetMode="External"/><Relationship Id="rId17369" Type="http://schemas.openxmlformats.org/officeDocument/2006/relationships/hyperlink" Target="https://www.daloopa.com/src/69114016" TargetMode="External"/><Relationship Id="rId6377" Type="http://schemas.openxmlformats.org/officeDocument/2006/relationships/hyperlink" Target="https://www.daloopa.com/src/6028658" TargetMode="External"/><Relationship Id="rId7428" Type="http://schemas.openxmlformats.org/officeDocument/2006/relationships/hyperlink" Target="https://www.daloopa.com/src/6028686" TargetMode="External"/><Relationship Id="rId10409" Type="http://schemas.openxmlformats.org/officeDocument/2006/relationships/hyperlink" Target="https://www.daloopa.com/src/44999177" TargetMode="External"/><Relationship Id="rId11807" Type="http://schemas.openxmlformats.org/officeDocument/2006/relationships/hyperlink" Target="https://www.daloopa.com/src/53281026" TargetMode="External"/><Relationship Id="rId2987" Type="http://schemas.openxmlformats.org/officeDocument/2006/relationships/hyperlink" Target="https://www.daloopa.com/src/788416" TargetMode="External"/><Relationship Id="rId13979" Type="http://schemas.openxmlformats.org/officeDocument/2006/relationships/hyperlink" Target="https://www.daloopa.com/src/44066435" TargetMode="External"/><Relationship Id="rId17850" Type="http://schemas.openxmlformats.org/officeDocument/2006/relationships/hyperlink" Target="https://www.daloopa.com/src/86297167" TargetMode="External"/><Relationship Id="rId18901" Type="http://schemas.openxmlformats.org/officeDocument/2006/relationships/hyperlink" Target="https://www.daloopa.com/src/75779583" TargetMode="External"/><Relationship Id="rId959" Type="http://schemas.openxmlformats.org/officeDocument/2006/relationships/hyperlink" Target="https://www.daloopa.com/src/970389" TargetMode="External"/><Relationship Id="rId1589" Type="http://schemas.openxmlformats.org/officeDocument/2006/relationships/hyperlink" Target="https://www.daloopa.com/src/4298205" TargetMode="External"/><Relationship Id="rId5460" Type="http://schemas.openxmlformats.org/officeDocument/2006/relationships/hyperlink" Target="https://www.daloopa.com/src/777210" TargetMode="External"/><Relationship Id="rId6511" Type="http://schemas.openxmlformats.org/officeDocument/2006/relationships/hyperlink" Target="https://www.daloopa.com/document/23143637" TargetMode="External"/><Relationship Id="rId15054" Type="http://schemas.openxmlformats.org/officeDocument/2006/relationships/hyperlink" Target="https://www.daloopa.com/src/44095098" TargetMode="External"/><Relationship Id="rId16452" Type="http://schemas.openxmlformats.org/officeDocument/2006/relationships/hyperlink" Target="https://www.daloopa.com/src/56723395" TargetMode="External"/><Relationship Id="rId17503" Type="http://schemas.openxmlformats.org/officeDocument/2006/relationships/hyperlink" Target="https://www.daloopa.com/src/66398662" TargetMode="External"/><Relationship Id="rId20848" Type="http://schemas.openxmlformats.org/officeDocument/2006/relationships/hyperlink" Target="https://www.daloopa.com/src/110480975" TargetMode="External"/><Relationship Id="rId4062" Type="http://schemas.openxmlformats.org/officeDocument/2006/relationships/hyperlink" Target="https://www.daloopa.com/src/806002" TargetMode="External"/><Relationship Id="rId5113" Type="http://schemas.openxmlformats.org/officeDocument/2006/relationships/hyperlink" Target="https://www.daloopa.com/src/35961646" TargetMode="External"/><Relationship Id="rId16105" Type="http://schemas.openxmlformats.org/officeDocument/2006/relationships/hyperlink" Target="https://www.daloopa.com/src/56722835" TargetMode="External"/><Relationship Id="rId19675" Type="http://schemas.openxmlformats.org/officeDocument/2006/relationships/hyperlink" Target="https://www.daloopa.com/src/92469279" TargetMode="External"/><Relationship Id="rId8683" Type="http://schemas.openxmlformats.org/officeDocument/2006/relationships/hyperlink" Target="https://www.daloopa.com/src/44812769" TargetMode="External"/><Relationship Id="rId9734" Type="http://schemas.openxmlformats.org/officeDocument/2006/relationships/hyperlink" Target="https://www.daloopa.com/src/62020281" TargetMode="External"/><Relationship Id="rId11664" Type="http://schemas.openxmlformats.org/officeDocument/2006/relationships/hyperlink" Target="https://www.daloopa.com/src/805027" TargetMode="External"/><Relationship Id="rId12715" Type="http://schemas.openxmlformats.org/officeDocument/2006/relationships/hyperlink" Target="https://www.daloopa.com/src/8732294" TargetMode="External"/><Relationship Id="rId18277" Type="http://schemas.openxmlformats.org/officeDocument/2006/relationships/hyperlink" Target="https://www.daloopa.com/src/110481004" TargetMode="External"/><Relationship Id="rId19328" Type="http://schemas.openxmlformats.org/officeDocument/2006/relationships/hyperlink" Target="https://www.daloopa.com/src/86312196" TargetMode="External"/><Relationship Id="rId1723" Type="http://schemas.openxmlformats.org/officeDocument/2006/relationships/hyperlink" Target="https://www.daloopa.com/src/44125944" TargetMode="External"/><Relationship Id="rId7285" Type="http://schemas.openxmlformats.org/officeDocument/2006/relationships/hyperlink" Target="https://www.daloopa.com/src/760937" TargetMode="External"/><Relationship Id="rId8336" Type="http://schemas.openxmlformats.org/officeDocument/2006/relationships/hyperlink" Target="https://www.daloopa.com/src/44811826" TargetMode="External"/><Relationship Id="rId10266" Type="http://schemas.openxmlformats.org/officeDocument/2006/relationships/hyperlink" Target="https://www.daloopa.com/src/756295" TargetMode="External"/><Relationship Id="rId11317" Type="http://schemas.openxmlformats.org/officeDocument/2006/relationships/hyperlink" Target="https://www.daloopa.com/src/13310285" TargetMode="External"/><Relationship Id="rId14887" Type="http://schemas.openxmlformats.org/officeDocument/2006/relationships/hyperlink" Target="https://www.daloopa.com/src/44094790" TargetMode="External"/><Relationship Id="rId3895" Type="http://schemas.openxmlformats.org/officeDocument/2006/relationships/hyperlink" Target="https://www.daloopa.com/src/44802194" TargetMode="External"/><Relationship Id="rId4946" Type="http://schemas.openxmlformats.org/officeDocument/2006/relationships/hyperlink" Target="https://www.daloopa.com/src/18187435" TargetMode="External"/><Relationship Id="rId13489" Type="http://schemas.openxmlformats.org/officeDocument/2006/relationships/hyperlink" Target="https://www.daloopa.com/src/44057612" TargetMode="External"/><Relationship Id="rId15938" Type="http://schemas.openxmlformats.org/officeDocument/2006/relationships/hyperlink" Target="https://www.daloopa.com/src/56736557" TargetMode="External"/><Relationship Id="rId17360" Type="http://schemas.openxmlformats.org/officeDocument/2006/relationships/hyperlink" Target="https://www.daloopa.com/src/66399217" TargetMode="External"/><Relationship Id="rId18411" Type="http://schemas.openxmlformats.org/officeDocument/2006/relationships/hyperlink" Target="https://www.daloopa.com/src/70535433" TargetMode="External"/><Relationship Id="rId2497" Type="http://schemas.openxmlformats.org/officeDocument/2006/relationships/hyperlink" Target="https://www.daloopa.com/src/775314" TargetMode="External"/><Relationship Id="rId3548" Type="http://schemas.openxmlformats.org/officeDocument/2006/relationships/hyperlink" Target="https://www.daloopa.com/src/805668" TargetMode="External"/><Relationship Id="rId17013" Type="http://schemas.openxmlformats.org/officeDocument/2006/relationships/hyperlink" Target="https://www.daloopa.com/src/65368665" TargetMode="External"/><Relationship Id="rId20358" Type="http://schemas.openxmlformats.org/officeDocument/2006/relationships/hyperlink" Target="https://www.daloopa.com/src/105788161" TargetMode="External"/><Relationship Id="rId469" Type="http://schemas.openxmlformats.org/officeDocument/2006/relationships/hyperlink" Target="https://www.daloopa.com/src/806266" TargetMode="External"/><Relationship Id="rId1099" Type="http://schemas.openxmlformats.org/officeDocument/2006/relationships/hyperlink" Target="https://www.daloopa.com/src/996005" TargetMode="External"/><Relationship Id="rId6021" Type="http://schemas.openxmlformats.org/officeDocument/2006/relationships/hyperlink" Target="https://www.daloopa.com/src/756178" TargetMode="External"/><Relationship Id="rId9591" Type="http://schemas.openxmlformats.org/officeDocument/2006/relationships/hyperlink" Target="https://www.daloopa.com/src/44813501" TargetMode="External"/><Relationship Id="rId10400" Type="http://schemas.openxmlformats.org/officeDocument/2006/relationships/hyperlink" Target="https://www.daloopa.com/src/28076055" TargetMode="External"/><Relationship Id="rId13970" Type="http://schemas.openxmlformats.org/officeDocument/2006/relationships/hyperlink" Target="https://www.daloopa.com/src/44066757" TargetMode="External"/><Relationship Id="rId19185" Type="http://schemas.openxmlformats.org/officeDocument/2006/relationships/hyperlink" Target="https://www.daloopa.com/src/80587910" TargetMode="External"/><Relationship Id="rId8193" Type="http://schemas.openxmlformats.org/officeDocument/2006/relationships/hyperlink" Target="https://www.daloopa.com/src/758296" TargetMode="External"/><Relationship Id="rId9244" Type="http://schemas.openxmlformats.org/officeDocument/2006/relationships/hyperlink" Target="https://www.daloopa.com/src/46190653" TargetMode="External"/><Relationship Id="rId12572" Type="http://schemas.openxmlformats.org/officeDocument/2006/relationships/hyperlink" Target="https://www.daloopa.com/src/8732233" TargetMode="External"/><Relationship Id="rId13623" Type="http://schemas.openxmlformats.org/officeDocument/2006/relationships/hyperlink" Target="https://marketplace.daloopa.com/text-fundamental?id=44058871&amp;value=37.78&amp;id=44058760&amp;value=47.38&amp;id=44058936&amp;value=51.51&amp;id=44058739&amp;value=59.23&amp;id=44058672&amp;value=63.59&amp;id=44058654&amp;value=72.18&amp;id=44058954&amp;value=65.86&amp;id=44058584&amp;value=72.6&amp;id=44058562&amp;value=75.08&amp;id=44057938&amp;value=81.26&amp;id=44059101&amp;value=83.6&amp;id=44057867&amp;value=91.85&amp;id=44057826&amp;value=93.84&amp;id=44057818&amp;value=95.67&amp;id=44059129&amp;value=108.06&amp;id=44057790&amp;value=106.09&amp;id=44057771&amp;value=129.05&amp;id=44057722&amp;value=144.02&amp;id=44059231&amp;value=151.04&amp;id=44057714&amp;value=182.4&amp;id=44057686&amp;value=221.76&amp;id=44057673&amp;value=246.75&amp;id=44057635&amp;value=226.49&amp;id=44057626&amp;value=265.79&amp;id=44057482&amp;value=300.66&amp;id=44059351&amp;value=274.12&amp;id=44057407&amp;value=332.27&amp;id=44057387&amp;value=308.91&amp;id=44057373&amp;value=433.97&amp;id=44059392&amp;value=484.5&amp;id=44057240&amp;value=483.09&amp;id=44057234&amp;value=493.22&amp;id=44057078&amp;value=594.9&amp;id=44618581&amp;value=596.55&amp;id=57345797&amp;value=439.69&amp;id=62020217&amp;value=376.72&amp;" TargetMode="External"/><Relationship Id="rId950" Type="http://schemas.openxmlformats.org/officeDocument/2006/relationships/hyperlink" Target="https://www.daloopa.com/src/980553" TargetMode="External"/><Relationship Id="rId1580" Type="http://schemas.openxmlformats.org/officeDocument/2006/relationships/hyperlink" Target="https://www.daloopa.com/src/44615387" TargetMode="External"/><Relationship Id="rId2631" Type="http://schemas.openxmlformats.org/officeDocument/2006/relationships/hyperlink" Target="https://www.daloopa.com/src/775554" TargetMode="External"/><Relationship Id="rId11174" Type="http://schemas.openxmlformats.org/officeDocument/2006/relationships/hyperlink" Target="https://www.daloopa.com/src/50787778" TargetMode="External"/><Relationship Id="rId12225" Type="http://schemas.openxmlformats.org/officeDocument/2006/relationships/hyperlink" Target="https://www.daloopa.com/src/8731787" TargetMode="External"/><Relationship Id="rId15795" Type="http://schemas.openxmlformats.org/officeDocument/2006/relationships/hyperlink" Target="https://www.daloopa.com/src/61315477" TargetMode="External"/><Relationship Id="rId16846" Type="http://schemas.openxmlformats.org/officeDocument/2006/relationships/hyperlink" Target="https://www.daloopa.com/src/56723447" TargetMode="External"/><Relationship Id="rId603" Type="http://schemas.openxmlformats.org/officeDocument/2006/relationships/hyperlink" Target="https://www.daloopa.com/src/61315166" TargetMode="External"/><Relationship Id="rId1233" Type="http://schemas.openxmlformats.org/officeDocument/2006/relationships/hyperlink" Target="https://www.daloopa.com/src/997065" TargetMode="External"/><Relationship Id="rId5854" Type="http://schemas.openxmlformats.org/officeDocument/2006/relationships/hyperlink" Target="https://www.daloopa.com/src/779300" TargetMode="External"/><Relationship Id="rId6905" Type="http://schemas.openxmlformats.org/officeDocument/2006/relationships/hyperlink" Target="https://www.daloopa.com/src/41991000" TargetMode="External"/><Relationship Id="rId14397" Type="http://schemas.openxmlformats.org/officeDocument/2006/relationships/hyperlink" Target="https://www.daloopa.com/src/44094978" TargetMode="External"/><Relationship Id="rId15448" Type="http://schemas.openxmlformats.org/officeDocument/2006/relationships/hyperlink" Target="https://www.daloopa.com/src/56722172" TargetMode="External"/><Relationship Id="rId4456" Type="http://schemas.openxmlformats.org/officeDocument/2006/relationships/hyperlink" Target="https://www.daloopa.com/src/56765673" TargetMode="External"/><Relationship Id="rId5507" Type="http://schemas.openxmlformats.org/officeDocument/2006/relationships/hyperlink" Target="https://www.daloopa.com/src/777117" TargetMode="External"/><Relationship Id="rId3058" Type="http://schemas.openxmlformats.org/officeDocument/2006/relationships/hyperlink" Target="https://www.daloopa.com/src/46341531" TargetMode="External"/><Relationship Id="rId4109" Type="http://schemas.openxmlformats.org/officeDocument/2006/relationships/hyperlink" Target="https://www.daloopa.com/src/806048" TargetMode="External"/><Relationship Id="rId7679" Type="http://schemas.openxmlformats.org/officeDocument/2006/relationships/hyperlink" Target="https://www.daloopa.com/src/6028691" TargetMode="External"/><Relationship Id="rId13480" Type="http://schemas.openxmlformats.org/officeDocument/2006/relationships/hyperlink" Target="https://www.daloopa.com/src/44059149" TargetMode="External"/><Relationship Id="rId12082" Type="http://schemas.openxmlformats.org/officeDocument/2006/relationships/hyperlink" Target="https://marketplace.daloopa.com/text-fundamental?id=8731809&amp;value=1.06&amp;id=8731802&amp;value=0.03&amp;id=8731795&amp;value=0.07&amp;id=8731816&amp;value=0.27&amp;id=8731791&amp;value=-0.5&amp;id=8731779&amp;value=0.01&amp;id=8731821&amp;value=-0.2&amp;id=8731730&amp;value=0.02&amp;id=8731721&amp;value=0.04&amp;id=8731714&amp;value=0.05&amp;id=8731831&amp;value=0.03&amp;id=8731711&amp;value=-0.01&amp;id=8731704&amp;value=-0.04&amp;id=8731697&amp;value=-0.06&amp;id=8731835&amp;value=-0.04&amp;id=8731775&amp;value=0.03&amp;id=8731846&amp;value=0.02&amp;id=8731762&amp;value=0.02&amp;id=8731855&amp;value=0.02&amp;id=8731446&amp;value=0.25&amp;id=8731748&amp;value=0.2&amp;id=8731740&amp;value=0.18&amp;id=8731859&amp;value=0.17&amp;id=13317089&amp;value=-0.02&amp;id=19442018&amp;value=-0.02&amp;id=28828622&amp;value=-0.01&amp;id=35961628&amp;value=-0.02&amp;id=51587377&amp;value=0.05&amp;id=57345750&amp;value=0.05&amp;id=62020187&amp;value=0.06&amp;" TargetMode="External"/><Relationship Id="rId13133" Type="http://schemas.openxmlformats.org/officeDocument/2006/relationships/hyperlink" Target="https://www.daloopa.com/src/44117393" TargetMode="External"/><Relationship Id="rId14531" Type="http://schemas.openxmlformats.org/officeDocument/2006/relationships/hyperlink" Target="https://www.daloopa.com/src/44096222" TargetMode="External"/><Relationship Id="rId460" Type="http://schemas.openxmlformats.org/officeDocument/2006/relationships/hyperlink" Target="https://marketplace.daloopa.com/text-fundamental?id=41990746&amp;value=0.17&amp;id=50787170&amp;value=0.14&amp;id=56765682&amp;value=0.16&amp;id=61315152&amp;value=0.14&amp;" TargetMode="External"/><Relationship Id="rId1090" Type="http://schemas.openxmlformats.org/officeDocument/2006/relationships/hyperlink" Target="https://www.daloopa.com/src/780970" TargetMode="External"/><Relationship Id="rId2141" Type="http://schemas.openxmlformats.org/officeDocument/2006/relationships/hyperlink" Target="https://www.daloopa.com/src/779634" TargetMode="External"/><Relationship Id="rId17754" Type="http://schemas.openxmlformats.org/officeDocument/2006/relationships/hyperlink" Target="https://www.daloopa.com/src/84565934" TargetMode="External"/><Relationship Id="rId18805" Type="http://schemas.openxmlformats.org/officeDocument/2006/relationships/hyperlink" Target="https://www.daloopa.com/src/76431549" TargetMode="External"/><Relationship Id="rId20002" Type="http://schemas.openxmlformats.org/officeDocument/2006/relationships/hyperlink" Target="https://www.daloopa.com/src/99978613" TargetMode="External"/><Relationship Id="rId113" Type="http://schemas.openxmlformats.org/officeDocument/2006/relationships/hyperlink" Target="https://www.daloopa.com/document/10223938" TargetMode="External"/><Relationship Id="rId6762" Type="http://schemas.openxmlformats.org/officeDocument/2006/relationships/hyperlink" Target="https://marketplace.daloopa.com/text-fundamental?id=797741&amp;value=159.859&amp;id=797747&amp;value=161.937&amp;id=797753&amp;value=120.525&amp;id=797787&amp;value=132.545&amp;id=797793&amp;value=135.202&amp;id=797799&amp;value=139.87&amp;id=797820&amp;value=141.473&amp;id=797826&amp;value=125.746&amp;id=797862&amp;value=245.063&amp;id=797884&amp;value=244.799&amp;id=797890&amp;value=250.569&amp;id=797941&amp;value=256.129&amp;id=797961&amp;value=261.305&amp;id=797998&amp;value=273.221&amp;id=798017&amp;value=276.131&amp;id=798038&amp;value=184.381&amp;id=798043&amp;value=148.796&amp;id=798060&amp;value=163.624&amp;id=798077&amp;value=173.023&amp;id=797766&amp;value=173.088&amp;id=797762&amp;value=690.468&amp;id=797758&amp;value=611.509&amp;id=797703&amp;value=622.411&amp;id=797698&amp;value=644.101&amp;id=797693&amp;value=655.036&amp;id=797688&amp;value=637.733&amp;id=1501198&amp;value=585.774&amp;id=2750537&amp;value=616.102&amp;id=3606379&amp;value=530&amp;id=6028668&amp;value=503&amp;id=9091775&amp;value=507&amp;id=12605530&amp;value=529&amp;id=19045419&amp;value=540&amp;id=28076094&amp;value=510&amp;id=35361514&amp;value=533&amp;id=41990999&amp;value=534&amp;id=50787082&amp;value=540&amp;id=56765638&amp;value=503&amp;id=61315044&amp;value=510&amp;" TargetMode="External"/><Relationship Id="rId7813" Type="http://schemas.openxmlformats.org/officeDocument/2006/relationships/hyperlink" Target="https://www.daloopa.com/src/12599552" TargetMode="External"/><Relationship Id="rId16356" Type="http://schemas.openxmlformats.org/officeDocument/2006/relationships/hyperlink" Target="https://www.daloopa.com/src/56722693" TargetMode="External"/><Relationship Id="rId17407" Type="http://schemas.openxmlformats.org/officeDocument/2006/relationships/hyperlink" Target="https://www.daloopa.com/src/69114093" TargetMode="External"/><Relationship Id="rId5017" Type="http://schemas.openxmlformats.org/officeDocument/2006/relationships/hyperlink" Target="https://www.daloopa.com/src/18186401" TargetMode="External"/><Relationship Id="rId5364" Type="http://schemas.openxmlformats.org/officeDocument/2006/relationships/hyperlink" Target="https://www.daloopa.com/src/13316908" TargetMode="External"/><Relationship Id="rId6415" Type="http://schemas.openxmlformats.org/officeDocument/2006/relationships/hyperlink" Target="https://www.daloopa.com/src/1501307" TargetMode="External"/><Relationship Id="rId9985" Type="http://schemas.openxmlformats.org/officeDocument/2006/relationships/hyperlink" Target="https://www.daloopa.com/src/786141" TargetMode="External"/><Relationship Id="rId12966" Type="http://schemas.openxmlformats.org/officeDocument/2006/relationships/hyperlink" Target="https://www.daloopa.com/src/57345896" TargetMode="External"/><Relationship Id="rId16009" Type="http://schemas.openxmlformats.org/officeDocument/2006/relationships/hyperlink" Target="https://www.daloopa.com/src/56722614" TargetMode="External"/><Relationship Id="rId19579" Type="http://schemas.openxmlformats.org/officeDocument/2006/relationships/hyperlink" Target="https://www.daloopa.com/src/84567059" TargetMode="External"/><Relationship Id="rId1974" Type="http://schemas.openxmlformats.org/officeDocument/2006/relationships/hyperlink" Target="https://www.daloopa.com/src/44125345" TargetMode="External"/><Relationship Id="rId8587" Type="http://schemas.openxmlformats.org/officeDocument/2006/relationships/hyperlink" Target="https://www.daloopa.com/src/44812878" TargetMode="External"/><Relationship Id="rId9638" Type="http://schemas.openxmlformats.org/officeDocument/2006/relationships/hyperlink" Target="https://www.daloopa.com/src/46190726" TargetMode="External"/><Relationship Id="rId11568" Type="http://schemas.openxmlformats.org/officeDocument/2006/relationships/hyperlink" Target="https://www.daloopa.com/src/805079" TargetMode="External"/><Relationship Id="rId12619" Type="http://schemas.openxmlformats.org/officeDocument/2006/relationships/hyperlink" Target="https://www.daloopa.com/src/19442609" TargetMode="External"/><Relationship Id="rId1627" Type="http://schemas.openxmlformats.org/officeDocument/2006/relationships/hyperlink" Target="https://www.daloopa.com/src/805439" TargetMode="External"/><Relationship Id="rId7189" Type="http://schemas.openxmlformats.org/officeDocument/2006/relationships/hyperlink" Target="https://www.daloopa.com/src/798710" TargetMode="External"/><Relationship Id="rId14041" Type="http://schemas.openxmlformats.org/officeDocument/2006/relationships/hyperlink" Target="https://www.daloopa.com/src/57345836" TargetMode="External"/><Relationship Id="rId3799" Type="http://schemas.openxmlformats.org/officeDocument/2006/relationships/hyperlink" Target="https://www.daloopa.com/src/805715" TargetMode="External"/><Relationship Id="rId4100" Type="http://schemas.openxmlformats.org/officeDocument/2006/relationships/hyperlink" Target="https://www.daloopa.com/src/806183" TargetMode="External"/><Relationship Id="rId7670" Type="http://schemas.openxmlformats.org/officeDocument/2006/relationships/hyperlink" Target="https://www.daloopa.com/src/756919" TargetMode="External"/><Relationship Id="rId8721" Type="http://schemas.openxmlformats.org/officeDocument/2006/relationships/hyperlink" Target="https://www.daloopa.com/src/46190554" TargetMode="External"/><Relationship Id="rId17264" Type="http://schemas.openxmlformats.org/officeDocument/2006/relationships/hyperlink" Target="https://www.daloopa.com/src/66398887" TargetMode="External"/><Relationship Id="rId18662" Type="http://schemas.openxmlformats.org/officeDocument/2006/relationships/hyperlink" Target="https://www.daloopa.com/src/76424206" TargetMode="External"/><Relationship Id="rId19713" Type="http://schemas.openxmlformats.org/officeDocument/2006/relationships/hyperlink" Target="https://www.daloopa.com/src/92469241" TargetMode="External"/><Relationship Id="rId6272" Type="http://schemas.openxmlformats.org/officeDocument/2006/relationships/hyperlink" Target="https://www.daloopa.com/document/23143637" TargetMode="External"/><Relationship Id="rId7323" Type="http://schemas.openxmlformats.org/officeDocument/2006/relationships/hyperlink" Target="https://www.daloopa.com/src/44615791" TargetMode="External"/><Relationship Id="rId10651" Type="http://schemas.openxmlformats.org/officeDocument/2006/relationships/hyperlink" Target="https://www.daloopa.com/src/757476" TargetMode="External"/><Relationship Id="rId11702" Type="http://schemas.openxmlformats.org/officeDocument/2006/relationships/hyperlink" Target="https://www.daloopa.com/src/805023" TargetMode="External"/><Relationship Id="rId18315" Type="http://schemas.openxmlformats.org/officeDocument/2006/relationships/hyperlink" Target="https://www.daloopa.com/src/110482591" TargetMode="External"/><Relationship Id="rId9495" Type="http://schemas.openxmlformats.org/officeDocument/2006/relationships/hyperlink" Target="https://www.daloopa.com/src/44810155" TargetMode="External"/><Relationship Id="rId10304" Type="http://schemas.openxmlformats.org/officeDocument/2006/relationships/hyperlink" Target="https://www.daloopa.com/src/758463" TargetMode="External"/><Relationship Id="rId13874" Type="http://schemas.openxmlformats.org/officeDocument/2006/relationships/hyperlink" Target="https://www.daloopa.com/src/44066692" TargetMode="External"/><Relationship Id="rId14925" Type="http://schemas.openxmlformats.org/officeDocument/2006/relationships/hyperlink" Target="https://www.daloopa.com/src/44095249" TargetMode="External"/><Relationship Id="rId2882" Type="http://schemas.openxmlformats.org/officeDocument/2006/relationships/hyperlink" Target="https://www.daloopa.com/src/51587224" TargetMode="External"/><Relationship Id="rId3933" Type="http://schemas.openxmlformats.org/officeDocument/2006/relationships/hyperlink" Target="https://www.daloopa.com/src/28076112" TargetMode="External"/><Relationship Id="rId8097" Type="http://schemas.openxmlformats.org/officeDocument/2006/relationships/hyperlink" Target="https://www.daloopa.com/src/757806" TargetMode="External"/><Relationship Id="rId9148" Type="http://schemas.openxmlformats.org/officeDocument/2006/relationships/hyperlink" Target="https://www.daloopa.com/src/44808952" TargetMode="External"/><Relationship Id="rId12476" Type="http://schemas.openxmlformats.org/officeDocument/2006/relationships/hyperlink" Target="https://www.daloopa.com/src/8732159" TargetMode="External"/><Relationship Id="rId13527" Type="http://schemas.openxmlformats.org/officeDocument/2006/relationships/hyperlink" Target="https://www.daloopa.com/src/44059325" TargetMode="External"/><Relationship Id="rId19089" Type="http://schemas.openxmlformats.org/officeDocument/2006/relationships/hyperlink" Target="https://www.daloopa.com/src/81128145" TargetMode="External"/><Relationship Id="rId20743" Type="http://schemas.openxmlformats.org/officeDocument/2006/relationships/hyperlink" Target="https://www.daloopa.com/src/110481604" TargetMode="External"/><Relationship Id="rId854" Type="http://schemas.openxmlformats.org/officeDocument/2006/relationships/hyperlink" Target="https://www.daloopa.com/document/479731" TargetMode="External"/><Relationship Id="rId1484" Type="http://schemas.openxmlformats.org/officeDocument/2006/relationships/hyperlink" Target="https://www.daloopa.com/src/18255575" TargetMode="External"/><Relationship Id="rId2535" Type="http://schemas.openxmlformats.org/officeDocument/2006/relationships/hyperlink" Target="https://www.daloopa.com/src/779041" TargetMode="External"/><Relationship Id="rId11078" Type="http://schemas.openxmlformats.org/officeDocument/2006/relationships/hyperlink" Target="https://www.daloopa.com/src/777913" TargetMode="External"/><Relationship Id="rId12129" Type="http://schemas.openxmlformats.org/officeDocument/2006/relationships/hyperlink" Target="https://www.daloopa.com/src/8731700" TargetMode="External"/><Relationship Id="rId15699" Type="http://schemas.openxmlformats.org/officeDocument/2006/relationships/hyperlink" Target="https://www.daloopa.com/src/56722029" TargetMode="External"/><Relationship Id="rId16000" Type="http://schemas.openxmlformats.org/officeDocument/2006/relationships/hyperlink" Target="https://www.daloopa.com/src/56736444" TargetMode="External"/><Relationship Id="rId19570" Type="http://schemas.openxmlformats.org/officeDocument/2006/relationships/hyperlink" Target="https://www.daloopa.com/src/84567049" TargetMode="External"/><Relationship Id="rId507" Type="http://schemas.openxmlformats.org/officeDocument/2006/relationships/hyperlink" Target="https://www.daloopa.com/src/50787173" TargetMode="External"/><Relationship Id="rId1137" Type="http://schemas.openxmlformats.org/officeDocument/2006/relationships/hyperlink" Target="https://www.daloopa.com/src/44615361" TargetMode="External"/><Relationship Id="rId5758" Type="http://schemas.openxmlformats.org/officeDocument/2006/relationships/hyperlink" Target="https://www.daloopa.com/src/777432" TargetMode="External"/><Relationship Id="rId6809" Type="http://schemas.openxmlformats.org/officeDocument/2006/relationships/hyperlink" Target="https://www.daloopa.com/src/797794" TargetMode="External"/><Relationship Id="rId18172" Type="http://schemas.openxmlformats.org/officeDocument/2006/relationships/hyperlink" Target="https://www.daloopa.com/src/112172716" TargetMode="External"/><Relationship Id="rId19223" Type="http://schemas.openxmlformats.org/officeDocument/2006/relationships/hyperlink" Target="https://www.daloopa.com/src/80588026" TargetMode="External"/><Relationship Id="rId7180" Type="http://schemas.openxmlformats.org/officeDocument/2006/relationships/hyperlink" Target="https://www.daloopa.com/src/35361526" TargetMode="External"/><Relationship Id="rId8231" Type="http://schemas.openxmlformats.org/officeDocument/2006/relationships/hyperlink" Target="https://www.daloopa.com/src/760272" TargetMode="External"/><Relationship Id="rId10161" Type="http://schemas.openxmlformats.org/officeDocument/2006/relationships/hyperlink" Target="https://www.daloopa.com/src/2750608" TargetMode="External"/><Relationship Id="rId11212" Type="http://schemas.openxmlformats.org/officeDocument/2006/relationships/hyperlink" Target="https://www.daloopa.com/src/61315319" TargetMode="External"/><Relationship Id="rId12610" Type="http://schemas.openxmlformats.org/officeDocument/2006/relationships/hyperlink" Target="https://www.daloopa.com/src/8732327" TargetMode="External"/><Relationship Id="rId14782" Type="http://schemas.openxmlformats.org/officeDocument/2006/relationships/hyperlink" Target="https://www.daloopa.com/src/44092275" TargetMode="External"/><Relationship Id="rId15833" Type="http://schemas.openxmlformats.org/officeDocument/2006/relationships/hyperlink" Target="https://www.daloopa.com/src/56735778" TargetMode="External"/><Relationship Id="rId2392" Type="http://schemas.openxmlformats.org/officeDocument/2006/relationships/hyperlink" Target="https://www.daloopa.com/src/2733902" TargetMode="External"/><Relationship Id="rId3790" Type="http://schemas.openxmlformats.org/officeDocument/2006/relationships/hyperlink" Target="https://www.daloopa.com/src/44802110" TargetMode="External"/><Relationship Id="rId4841" Type="http://schemas.openxmlformats.org/officeDocument/2006/relationships/hyperlink" Target="https://www.daloopa.com/src/799673" TargetMode="External"/><Relationship Id="rId13384" Type="http://schemas.openxmlformats.org/officeDocument/2006/relationships/hyperlink" Target="https://www.daloopa.com/src/44121980" TargetMode="External"/><Relationship Id="rId14435" Type="http://schemas.openxmlformats.org/officeDocument/2006/relationships/hyperlink" Target="https://www.daloopa.com/src/44095130" TargetMode="External"/><Relationship Id="rId364" Type="http://schemas.openxmlformats.org/officeDocument/2006/relationships/hyperlink" Target="https://www.daloopa.com/src/56765765" TargetMode="External"/><Relationship Id="rId2045" Type="http://schemas.openxmlformats.org/officeDocument/2006/relationships/hyperlink" Target="https://www.daloopa.com/src/44615407" TargetMode="External"/><Relationship Id="rId3443" Type="http://schemas.openxmlformats.org/officeDocument/2006/relationships/hyperlink" Target="https://www.daloopa.com/src/979729" TargetMode="External"/><Relationship Id="rId13037" Type="http://schemas.openxmlformats.org/officeDocument/2006/relationships/hyperlink" Target="https://www.daloopa.com/document/23031" TargetMode="External"/><Relationship Id="rId17658" Type="http://schemas.openxmlformats.org/officeDocument/2006/relationships/hyperlink" Target="https://www.daloopa.com/src/77415462" TargetMode="External"/><Relationship Id="rId18709" Type="http://schemas.openxmlformats.org/officeDocument/2006/relationships/hyperlink" Target="https://www.daloopa.com/src/75779683" TargetMode="External"/><Relationship Id="rId20253" Type="http://schemas.openxmlformats.org/officeDocument/2006/relationships/hyperlink" Target="https://www.daloopa.com/src/99100981" TargetMode="External"/><Relationship Id="rId6666" Type="http://schemas.openxmlformats.org/officeDocument/2006/relationships/hyperlink" Target="https://www.daloopa.com/src/755712" TargetMode="External"/><Relationship Id="rId7717" Type="http://schemas.openxmlformats.org/officeDocument/2006/relationships/hyperlink" Target="https://www.daloopa.com/src/757604" TargetMode="External"/><Relationship Id="rId19080" Type="http://schemas.openxmlformats.org/officeDocument/2006/relationships/hyperlink" Target="https://www.daloopa.com/src/81128173" TargetMode="External"/><Relationship Id="rId5268" Type="http://schemas.openxmlformats.org/officeDocument/2006/relationships/hyperlink" Target="https://www.daloopa.com/src/8648893" TargetMode="External"/><Relationship Id="rId6319" Type="http://schemas.openxmlformats.org/officeDocument/2006/relationships/hyperlink" Target="https://www.daloopa.com/src/12605268" TargetMode="External"/><Relationship Id="rId9889" Type="http://schemas.openxmlformats.org/officeDocument/2006/relationships/hyperlink" Target="https://www.daloopa.com/src/785858" TargetMode="External"/><Relationship Id="rId12120" Type="http://schemas.openxmlformats.org/officeDocument/2006/relationships/hyperlink" Target="https://www.daloopa.com/src/8731780" TargetMode="External"/><Relationship Id="rId15690" Type="http://schemas.openxmlformats.org/officeDocument/2006/relationships/hyperlink" Target="https://www.daloopa.com/src/56722084" TargetMode="External"/><Relationship Id="rId1878" Type="http://schemas.openxmlformats.org/officeDocument/2006/relationships/hyperlink" Target="https://www.daloopa.com/src/44126222" TargetMode="External"/><Relationship Id="rId2929" Type="http://schemas.openxmlformats.org/officeDocument/2006/relationships/hyperlink" Target="https://www.daloopa.com/src/28828352" TargetMode="External"/><Relationship Id="rId14292" Type="http://schemas.openxmlformats.org/officeDocument/2006/relationships/hyperlink" Target="https://www.daloopa.com/src/44095128" TargetMode="External"/><Relationship Id="rId15343" Type="http://schemas.openxmlformats.org/officeDocument/2006/relationships/hyperlink" Target="https://www.daloopa.com/src/56720692" TargetMode="External"/><Relationship Id="rId16741" Type="http://schemas.openxmlformats.org/officeDocument/2006/relationships/hyperlink" Target="https://www.daloopa.com/src/56736551" TargetMode="External"/><Relationship Id="rId4351" Type="http://schemas.openxmlformats.org/officeDocument/2006/relationships/hyperlink" Target="https://www.daloopa.com/src/6028879" TargetMode="External"/><Relationship Id="rId5402" Type="http://schemas.openxmlformats.org/officeDocument/2006/relationships/hyperlink" Target="https://www.daloopa.com/src/8649050" TargetMode="External"/><Relationship Id="rId6800" Type="http://schemas.openxmlformats.org/officeDocument/2006/relationships/hyperlink" Target="https://www.daloopa.com/src/50787082" TargetMode="External"/><Relationship Id="rId19964" Type="http://schemas.openxmlformats.org/officeDocument/2006/relationships/hyperlink" Target="https://www.daloopa.com/src/99100755" TargetMode="External"/><Relationship Id="rId4004" Type="http://schemas.openxmlformats.org/officeDocument/2006/relationships/hyperlink" Target="https://www.daloopa.com/src/806121" TargetMode="External"/><Relationship Id="rId8972" Type="http://schemas.openxmlformats.org/officeDocument/2006/relationships/hyperlink" Target="https://www.daloopa.com/src/44811880" TargetMode="External"/><Relationship Id="rId11953" Type="http://schemas.openxmlformats.org/officeDocument/2006/relationships/hyperlink" Target="https://www.daloopa.com/src/8731256" TargetMode="External"/><Relationship Id="rId18566" Type="http://schemas.openxmlformats.org/officeDocument/2006/relationships/hyperlink" Target="https://www.daloopa.com/src/75779725" TargetMode="External"/><Relationship Id="rId19617" Type="http://schemas.openxmlformats.org/officeDocument/2006/relationships/hyperlink" Target="https://www.daloopa.com/src/91528219" TargetMode="External"/><Relationship Id="rId6176" Type="http://schemas.openxmlformats.org/officeDocument/2006/relationships/hyperlink" Target="https://marketplace.daloopa.com/text-fundamental?id=797600&amp;value=686.014&amp;id=797605&amp;value=645.865&amp;id=797610&amp;value=659.747&amp;id=797619&amp;value=659.774&amp;id=797620&amp;value=651.083&amp;id=797625&amp;value=642.45&amp;id=797630&amp;value=785.856&amp;id=797635&amp;value=785.123&amp;id=797640&amp;value=784.314&amp;id=797645&amp;value=785.199&amp;id=797650&amp;value=797.464&amp;id=797575&amp;value=787.421&amp;id=797570&amp;value=794.876&amp;id=797565&amp;value=796.077&amp;id=797560&amp;value=811.524&amp;id=797555&amp;value=816.264&amp;id=797550&amp;value=821.73&amp;id=797546&amp;value=924.108&amp;id=797542&amp;value=939.809&amp;id=797538&amp;value=936.976&amp;id=797533&amp;value=991.674&amp;id=797528&amp;value=993.486&amp;id=797523&amp;value=1019.26&amp;id=797519&amp;value=1075.072&amp;id=797515&amp;value=1104.065&amp;id=797511&amp;value=1205.02&amp;id=1501186&amp;value=1244.011&amp;id=2750525&amp;value=1293.015&amp;id=3606348&amp;value=1340&amp;id=6028653&amp;value=1387&amp;id=9091747&amp;value=1467&amp;id=12605269&amp;value=1517&amp;id=19045411&amp;value=1530&amp;id=28076088&amp;value=1573&amp;id=35361502&amp;value=1629&amp;id=41991043&amp;value=1673&amp;id=50787076&amp;value=1703&amp;id=56765635&amp;value=1790&amp;id=61315036&amp;value=1858&amp;" TargetMode="External"/><Relationship Id="rId7227" Type="http://schemas.openxmlformats.org/officeDocument/2006/relationships/hyperlink" Target="https://www.daloopa.com/document/23143637" TargetMode="External"/><Relationship Id="rId7574" Type="http://schemas.openxmlformats.org/officeDocument/2006/relationships/hyperlink" Target="https://www.daloopa.com/src/756242" TargetMode="External"/><Relationship Id="rId8625" Type="http://schemas.openxmlformats.org/officeDocument/2006/relationships/hyperlink" Target="https://www.daloopa.com/src/46190533" TargetMode="External"/><Relationship Id="rId10555" Type="http://schemas.openxmlformats.org/officeDocument/2006/relationships/hyperlink" Target="https://www.daloopa.com/src/756572" TargetMode="External"/><Relationship Id="rId11606" Type="http://schemas.openxmlformats.org/officeDocument/2006/relationships/hyperlink" Target="https://www.daloopa.com/document/8465102" TargetMode="External"/><Relationship Id="rId17168" Type="http://schemas.openxmlformats.org/officeDocument/2006/relationships/hyperlink" Target="https://www.daloopa.com/src/65369388" TargetMode="External"/><Relationship Id="rId18219" Type="http://schemas.openxmlformats.org/officeDocument/2006/relationships/hyperlink" Target="https://www.daloopa.com/src/110482338" TargetMode="External"/><Relationship Id="rId10208" Type="http://schemas.openxmlformats.org/officeDocument/2006/relationships/hyperlink" Target="https://www.daloopa.com/src/757821" TargetMode="External"/><Relationship Id="rId13778" Type="http://schemas.openxmlformats.org/officeDocument/2006/relationships/hyperlink" Target="https://www.daloopa.com/src/44067752" TargetMode="External"/><Relationship Id="rId14829" Type="http://schemas.openxmlformats.org/officeDocument/2006/relationships/hyperlink" Target="https://www.daloopa.com/src/44091425" TargetMode="External"/><Relationship Id="rId18700" Type="http://schemas.openxmlformats.org/officeDocument/2006/relationships/hyperlink" Target="https://www.daloopa.com/src/75779678" TargetMode="External"/><Relationship Id="rId20994" Type="http://schemas.openxmlformats.org/officeDocument/2006/relationships/hyperlink" Target="https://www.daloopa.com/src/112173375" TargetMode="External"/><Relationship Id="rId2786" Type="http://schemas.openxmlformats.org/officeDocument/2006/relationships/hyperlink" Target="https://www.daloopa.com/src/778842" TargetMode="External"/><Relationship Id="rId3837" Type="http://schemas.openxmlformats.org/officeDocument/2006/relationships/hyperlink" Target="https://www.daloopa.com/src/44801560" TargetMode="External"/><Relationship Id="rId9399" Type="http://schemas.openxmlformats.org/officeDocument/2006/relationships/hyperlink" Target="https://www.daloopa.com/src/44810152" TargetMode="External"/><Relationship Id="rId16251" Type="http://schemas.openxmlformats.org/officeDocument/2006/relationships/hyperlink" Target="https://www.daloopa.com/src/56723461" TargetMode="External"/><Relationship Id="rId17302" Type="http://schemas.openxmlformats.org/officeDocument/2006/relationships/hyperlink" Target="https://www.daloopa.com/src/66398778" TargetMode="External"/><Relationship Id="rId20647" Type="http://schemas.openxmlformats.org/officeDocument/2006/relationships/hyperlink" Target="https://www.daloopa.com/src/105788127" TargetMode="External"/><Relationship Id="rId758" Type="http://schemas.openxmlformats.org/officeDocument/2006/relationships/hyperlink" Target="https://www.daloopa.com/src/35361498" TargetMode="External"/><Relationship Id="rId1388" Type="http://schemas.openxmlformats.org/officeDocument/2006/relationships/hyperlink" Target="https://marketplace.daloopa.com/text-fundamental?id=46165926&amp;value=700&amp;id=46164756&amp;value=700&amp;id=46398868&amp;value=700&amp;id=46161335&amp;value=700&amp;id=46157147&amp;value=900&amp;" TargetMode="External"/><Relationship Id="rId2439" Type="http://schemas.openxmlformats.org/officeDocument/2006/relationships/hyperlink" Target="https://www.daloopa.com/src/775338" TargetMode="External"/><Relationship Id="rId6310" Type="http://schemas.openxmlformats.org/officeDocument/2006/relationships/hyperlink" Target="https://www.daloopa.com/src/56765630" TargetMode="External"/><Relationship Id="rId9880" Type="http://schemas.openxmlformats.org/officeDocument/2006/relationships/hyperlink" Target="https://www.daloopa.com/src/785894" TargetMode="External"/><Relationship Id="rId19474" Type="http://schemas.openxmlformats.org/officeDocument/2006/relationships/hyperlink" Target="https://www.daloopa.com/src/84566355" TargetMode="External"/><Relationship Id="rId94" Type="http://schemas.openxmlformats.org/officeDocument/2006/relationships/hyperlink" Target="https://www.daloopa.com/document/10223954" TargetMode="External"/><Relationship Id="rId8482" Type="http://schemas.openxmlformats.org/officeDocument/2006/relationships/hyperlink" Target="https://marketplace.daloopa.com/text-fundamental?id=63963895&amp;value=0.0&amp;id=44812941&amp;value=-21.415&amp;id=46190516&amp;value=-21.415&amp;" TargetMode="External"/><Relationship Id="rId9533" Type="http://schemas.openxmlformats.org/officeDocument/2006/relationships/hyperlink" Target="https://marketplace.daloopa.com/text-fundamental?id=63963928&amp;value=0.0&amp;id=44812820&amp;value=40.619&amp;id=46190702&amp;value=40.619&amp;id=63963929&amp;value=0.0&amp;id=44809376&amp;value=4.875&amp;id=44809632&amp;value=27.078&amp;id=44812846&amp;value=21.282&amp;id=46190703&amp;value=53.235&amp;id=44809918&amp;value=33.599&amp;id=44810148&amp;value=11.14&amp;id=44810248&amp;value=13.606000000000002&amp;id=44812972&amp;value=9.808000000000007&amp;id=46190704&amp;value=68.153&amp;id=44810527&amp;value=14.859&amp;id=44810625&amp;value=50.43&amp;id=44810688&amp;value=3.980000000000004&amp;id=44813003&amp;value=5.8359999999999985&amp;id=46190705&amp;value=75.105&amp;" TargetMode="External"/><Relationship Id="rId12861" Type="http://schemas.openxmlformats.org/officeDocument/2006/relationships/hyperlink" Target="https://www.daloopa.com/src/44106019" TargetMode="External"/><Relationship Id="rId13912" Type="http://schemas.openxmlformats.org/officeDocument/2006/relationships/hyperlink" Target="https://www.daloopa.com/src/44064513" TargetMode="External"/><Relationship Id="rId18076" Type="http://schemas.openxmlformats.org/officeDocument/2006/relationships/hyperlink" Target="https://www.daloopa.com/src/110481638" TargetMode="External"/><Relationship Id="rId19127" Type="http://schemas.openxmlformats.org/officeDocument/2006/relationships/hyperlink" Target="https://www.daloopa.com/src/81127655" TargetMode="External"/><Relationship Id="rId2920" Type="http://schemas.openxmlformats.org/officeDocument/2006/relationships/hyperlink" Target="https://www.daloopa.com/src/771402" TargetMode="External"/><Relationship Id="rId7084" Type="http://schemas.openxmlformats.org/officeDocument/2006/relationships/hyperlink" Target="https://www.daloopa.com/src/798179" TargetMode="External"/><Relationship Id="rId8135" Type="http://schemas.openxmlformats.org/officeDocument/2006/relationships/hyperlink" Target="https://www.daloopa.com/src/769261" TargetMode="External"/><Relationship Id="rId10065" Type="http://schemas.openxmlformats.org/officeDocument/2006/relationships/hyperlink" Target="https://www.daloopa.com/src/761293" TargetMode="External"/><Relationship Id="rId11463" Type="http://schemas.openxmlformats.org/officeDocument/2006/relationships/hyperlink" Target="https://www.daloopa.com/document/8465102" TargetMode="External"/><Relationship Id="rId12514" Type="http://schemas.openxmlformats.org/officeDocument/2006/relationships/hyperlink" Target="https://www.daloopa.com/src/13317197" TargetMode="External"/><Relationship Id="rId1522" Type="http://schemas.openxmlformats.org/officeDocument/2006/relationships/hyperlink" Target="https://www.daloopa.com/src/44615377" TargetMode="External"/><Relationship Id="rId11116" Type="http://schemas.openxmlformats.org/officeDocument/2006/relationships/hyperlink" Target="https://www.daloopa.com/src/35361479" TargetMode="External"/><Relationship Id="rId14686" Type="http://schemas.openxmlformats.org/officeDocument/2006/relationships/hyperlink" Target="https://marketplace.daloopa.com/text-fundamental?id=44095162&amp;value=-8.758&amp;id=44095120&amp;value=-10.428&amp;id=44095047&amp;value=-11.528&amp;id=44095266&amp;value=-11.827&amp;id=44094967&amp;value=-13.023&amp;id=44094891&amp;value=-10.015&amp;id=44094797&amp;value=-10.988&amp;id=44095344&amp;value=-1.173&amp;id=44094661&amp;value=-1.968&amp;id=44094612&amp;value=-3.951&amp;id=44093334&amp;value=-5.966&amp;id=44095404&amp;value=-7.793&amp;id=44093256&amp;value=-9.95&amp;id=44093149&amp;value=-12.284&amp;id=44093031&amp;value=-14.884&amp;id=44095517&amp;value=-14.873&amp;id=44092921&amp;value=-17.211&amp;id=44092856&amp;value=-19.55&amp;id=44092773&amp;value=-21.888&amp;id=44095609&amp;value=-24.226&amp;id=44092488&amp;value=-25.801&amp;id=44092403&amp;value=-26.907&amp;id=44092351&amp;value=-33.137&amp;id=44095693&amp;value=-29.909&amp;id=44092269&amp;value=-6.174&amp;id=44092174&amp;value=-8.485&amp;id=44092018&amp;value=-10.829&amp;id=44096227&amp;value=-12.945&amp;id=44091776&amp;value=-156&amp;id=44091599&amp;value=-174&amp;id=44091442&amp;value=-193&amp;id=44096351&amp;value=-65&amp;id=44091381&amp;value=-59&amp;id=44091311&amp;value=-68&amp;id=44091149&amp;value=-26&amp;id=44618945&amp;value=-31&amp;id=51587427&amp;value=-37&amp;id=57345875&amp;value=-43&amp;id=62020231&amp;value=-48&amp;" TargetMode="External"/><Relationship Id="rId15737" Type="http://schemas.openxmlformats.org/officeDocument/2006/relationships/hyperlink" Target="https://www.daloopa.com/src/56722345" TargetMode="External"/><Relationship Id="rId3694" Type="http://schemas.openxmlformats.org/officeDocument/2006/relationships/hyperlink" Target="https://www.daloopa.com/src/44802426" TargetMode="External"/><Relationship Id="rId4745" Type="http://schemas.openxmlformats.org/officeDocument/2006/relationships/hyperlink" Target="https://www.daloopa.com/src/2750704" TargetMode="External"/><Relationship Id="rId13288" Type="http://schemas.openxmlformats.org/officeDocument/2006/relationships/hyperlink" Target="https://www.daloopa.com/src/44617867" TargetMode="External"/><Relationship Id="rId14339" Type="http://schemas.openxmlformats.org/officeDocument/2006/relationships/hyperlink" Target="https://www.daloopa.com/src/44095327" TargetMode="External"/><Relationship Id="rId18210" Type="http://schemas.openxmlformats.org/officeDocument/2006/relationships/hyperlink" Target="https://www.daloopa.com/src/110482316" TargetMode="External"/><Relationship Id="rId2296" Type="http://schemas.openxmlformats.org/officeDocument/2006/relationships/hyperlink" Target="https://www.daloopa.com/document/23181367" TargetMode="External"/><Relationship Id="rId3347" Type="http://schemas.openxmlformats.org/officeDocument/2006/relationships/hyperlink" Target="https://www.daloopa.com/src/805268" TargetMode="External"/><Relationship Id="rId7968" Type="http://schemas.openxmlformats.org/officeDocument/2006/relationships/hyperlink" Target="https://www.daloopa.com/src/756554" TargetMode="External"/><Relationship Id="rId20157" Type="http://schemas.openxmlformats.org/officeDocument/2006/relationships/hyperlink" Target="https://www.daloopa.com/src/99978676" TargetMode="External"/><Relationship Id="rId268" Type="http://schemas.openxmlformats.org/officeDocument/2006/relationships/hyperlink" Target="https://www.daloopa.com/src/46156454" TargetMode="External"/><Relationship Id="rId9390" Type="http://schemas.openxmlformats.org/officeDocument/2006/relationships/hyperlink" Target="https://www.daloopa.com/src/44808715" TargetMode="External"/><Relationship Id="rId10949" Type="http://schemas.openxmlformats.org/officeDocument/2006/relationships/hyperlink" Target="https://www.daloopa.com/src/777846" TargetMode="External"/><Relationship Id="rId12371" Type="http://schemas.openxmlformats.org/officeDocument/2006/relationships/hyperlink" Target="https://www.daloopa.com/src/8731833" TargetMode="External"/><Relationship Id="rId13422" Type="http://schemas.openxmlformats.org/officeDocument/2006/relationships/hyperlink" Target="https://www.daloopa.com/src/44058882" TargetMode="External"/><Relationship Id="rId14820" Type="http://schemas.openxmlformats.org/officeDocument/2006/relationships/hyperlink" Target="https://www.daloopa.com/src/44092441" TargetMode="External"/><Relationship Id="rId2430" Type="http://schemas.openxmlformats.org/officeDocument/2006/relationships/hyperlink" Target="https://www.daloopa.com/src/778744" TargetMode="External"/><Relationship Id="rId9043" Type="http://schemas.openxmlformats.org/officeDocument/2006/relationships/hyperlink" Target="https://www.daloopa.com/src/46190616" TargetMode="External"/><Relationship Id="rId12024" Type="http://schemas.openxmlformats.org/officeDocument/2006/relationships/hyperlink" Target="https://www.daloopa.com/src/8731144" TargetMode="External"/><Relationship Id="rId16992" Type="http://schemas.openxmlformats.org/officeDocument/2006/relationships/hyperlink" Target="https://www.daloopa.com/src/65368721" TargetMode="External"/><Relationship Id="rId402" Type="http://schemas.openxmlformats.org/officeDocument/2006/relationships/hyperlink" Target="https://www.daloopa.com/document/22944212" TargetMode="External"/><Relationship Id="rId1032" Type="http://schemas.openxmlformats.org/officeDocument/2006/relationships/hyperlink" Target="https://www.daloopa.com/src/41990716" TargetMode="External"/><Relationship Id="rId14196" Type="http://schemas.openxmlformats.org/officeDocument/2006/relationships/hyperlink" Target="https://marketplace.daloopa.com/text-fundamental?id=44072059&amp;value=-66.582&amp;id=44072035&amp;value=-51.309&amp;id=44072017&amp;value=-29.314&amp;id=44071964&amp;value=-58.464&amp;id=44071873&amp;value=-30.454&amp;id=44071773&amp;value=-46.493&amp;id=44071669&amp;value=-63.38&amp;id=44071562&amp;value=-61&amp;id=44618887&amp;value=-97&amp;" TargetMode="External"/><Relationship Id="rId15594" Type="http://schemas.openxmlformats.org/officeDocument/2006/relationships/hyperlink" Target="https://www.daloopa.com/src/56765525" TargetMode="External"/><Relationship Id="rId16645" Type="http://schemas.openxmlformats.org/officeDocument/2006/relationships/hyperlink" Target="https://www.daloopa.com/src/56736625" TargetMode="External"/><Relationship Id="rId4255" Type="http://schemas.openxmlformats.org/officeDocument/2006/relationships/hyperlink" Target="https://www.daloopa.com/src/28076124" TargetMode="External"/><Relationship Id="rId5306" Type="http://schemas.openxmlformats.org/officeDocument/2006/relationships/hyperlink" Target="https://www.daloopa.com/src/8648857" TargetMode="External"/><Relationship Id="rId5653" Type="http://schemas.openxmlformats.org/officeDocument/2006/relationships/hyperlink" Target="https://www.daloopa.com/src/779210" TargetMode="External"/><Relationship Id="rId6704" Type="http://schemas.openxmlformats.org/officeDocument/2006/relationships/hyperlink" Target="https://www.daloopa.com/src/797701" TargetMode="External"/><Relationship Id="rId15247" Type="http://schemas.openxmlformats.org/officeDocument/2006/relationships/hyperlink" Target="https://www.daloopa.com/src/56735082" TargetMode="External"/><Relationship Id="rId19868" Type="http://schemas.openxmlformats.org/officeDocument/2006/relationships/hyperlink" Target="https://www.daloopa.com/src/92469342" TargetMode="External"/><Relationship Id="rId8876" Type="http://schemas.openxmlformats.org/officeDocument/2006/relationships/hyperlink" Target="https://www.daloopa.com/src/44812444" TargetMode="External"/><Relationship Id="rId9927" Type="http://schemas.openxmlformats.org/officeDocument/2006/relationships/hyperlink" Target="https://www.daloopa.com/document/23181367" TargetMode="External"/><Relationship Id="rId11857" Type="http://schemas.openxmlformats.org/officeDocument/2006/relationships/hyperlink" Target="https://www.daloopa.com/src/13316976" TargetMode="External"/><Relationship Id="rId12908" Type="http://schemas.openxmlformats.org/officeDocument/2006/relationships/hyperlink" Target="https://www.daloopa.com/src/51587443" TargetMode="External"/><Relationship Id="rId1916" Type="http://schemas.openxmlformats.org/officeDocument/2006/relationships/hyperlink" Target="https://www.daloopa.com/src/51587483" TargetMode="External"/><Relationship Id="rId7478" Type="http://schemas.openxmlformats.org/officeDocument/2006/relationships/hyperlink" Target="https://www.daloopa.com/src/3606393" TargetMode="External"/><Relationship Id="rId8529" Type="http://schemas.openxmlformats.org/officeDocument/2006/relationships/hyperlink" Target="https://www.daloopa.com/src/46190518" TargetMode="External"/><Relationship Id="rId10459" Type="http://schemas.openxmlformats.org/officeDocument/2006/relationships/hyperlink" Target="https://www.daloopa.com/src/44999290" TargetMode="External"/><Relationship Id="rId14330" Type="http://schemas.openxmlformats.org/officeDocument/2006/relationships/hyperlink" Target="https://marketplace.daloopa.com/text-fundamental?id=44095147&amp;value=147.397&amp;id=44095126&amp;value=152.817&amp;id=44095004&amp;value=154.49&amp;id=44095274&amp;value=155.322&amp;id=44094980&amp;value=155.322&amp;id=44094874&amp;value=155.827&amp;id=44094820&amp;value=157.827&amp;id=44095327&amp;value=148.836&amp;id=44094653&amp;value=149.825&amp;id=44094628&amp;value=150.179&amp;id=44093296&amp;value=144.202&amp;id=44095427&amp;value=144.202&amp;id=44093269&amp;value=145.083&amp;id=44093111&amp;value=145.384&amp;id=44093053&amp;value=93.31&amp;id=44095471&amp;value=87.403&amp;id=44092910&amp;value=72.672&amp;id=44092879&amp;value=72.167&amp;id=44092719&amp;value=72.167&amp;id=44095629&amp;value=71.13&amp;id=44092504&amp;value=65.285&amp;id=44092395&amp;value=61.916&amp;id=44092363&amp;value=58.966&amp;id=44095684&amp;value=58.966&amp;id=44092234&amp;value=59.906&amp;id=44092195&amp;value=59.906&amp;id=44091935&amp;value=60.706&amp;id=44096253&amp;value=59.524&amp;" TargetMode="External"/><Relationship Id="rId17553" Type="http://schemas.openxmlformats.org/officeDocument/2006/relationships/hyperlink" Target="https://www.daloopa.com/src/66396967" TargetMode="External"/><Relationship Id="rId18951" Type="http://schemas.openxmlformats.org/officeDocument/2006/relationships/hyperlink" Target="https://www.daloopa.com/src/81128447" TargetMode="External"/><Relationship Id="rId20898" Type="http://schemas.openxmlformats.org/officeDocument/2006/relationships/hyperlink" Target="https://www.daloopa.com/src/112172781" TargetMode="External"/><Relationship Id="rId6561" Type="http://schemas.openxmlformats.org/officeDocument/2006/relationships/hyperlink" Target="https://www.daloopa.com/src/760649" TargetMode="External"/><Relationship Id="rId7612" Type="http://schemas.openxmlformats.org/officeDocument/2006/relationships/hyperlink" Target="https://www.daloopa.com/src/758424" TargetMode="External"/><Relationship Id="rId10940" Type="http://schemas.openxmlformats.org/officeDocument/2006/relationships/hyperlink" Target="https://www.daloopa.com/src/777921" TargetMode="External"/><Relationship Id="rId16155" Type="http://schemas.openxmlformats.org/officeDocument/2006/relationships/hyperlink" Target="https://www.daloopa.com/src/56722837" TargetMode="External"/><Relationship Id="rId17206" Type="http://schemas.openxmlformats.org/officeDocument/2006/relationships/hyperlink" Target="https://www.daloopa.com/src/65369464" TargetMode="External"/><Relationship Id="rId18604" Type="http://schemas.openxmlformats.org/officeDocument/2006/relationships/hyperlink" Target="https://www.daloopa.com/src/76429697" TargetMode="External"/><Relationship Id="rId5163" Type="http://schemas.openxmlformats.org/officeDocument/2006/relationships/hyperlink" Target="https://www.daloopa.com/src/8649051" TargetMode="External"/><Relationship Id="rId6214" Type="http://schemas.openxmlformats.org/officeDocument/2006/relationships/hyperlink" Target="https://www.daloopa.com/src/50787076" TargetMode="External"/><Relationship Id="rId9784" Type="http://schemas.openxmlformats.org/officeDocument/2006/relationships/hyperlink" Target="https://www.daloopa.com/src/62020284" TargetMode="External"/><Relationship Id="rId8386" Type="http://schemas.openxmlformats.org/officeDocument/2006/relationships/hyperlink" Target="https://www.daloopa.com/src/44811823" TargetMode="External"/><Relationship Id="rId9437" Type="http://schemas.openxmlformats.org/officeDocument/2006/relationships/hyperlink" Target="https://www.daloopa.com/src/46190689" TargetMode="External"/><Relationship Id="rId12765" Type="http://schemas.openxmlformats.org/officeDocument/2006/relationships/hyperlink" Target="https://www.daloopa.com/src/35961634" TargetMode="External"/><Relationship Id="rId13816" Type="http://schemas.openxmlformats.org/officeDocument/2006/relationships/hyperlink" Target="https://www.daloopa.com/src/44067793" TargetMode="External"/><Relationship Id="rId19378" Type="http://schemas.openxmlformats.org/officeDocument/2006/relationships/hyperlink" Target="https://www.daloopa.com/src/84565988" TargetMode="External"/><Relationship Id="rId1773" Type="http://schemas.openxmlformats.org/officeDocument/2006/relationships/hyperlink" Target="https://www.daloopa.com/src/44125651" TargetMode="External"/><Relationship Id="rId2824" Type="http://schemas.openxmlformats.org/officeDocument/2006/relationships/hyperlink" Target="https://www.daloopa.com/document/23181367" TargetMode="External"/><Relationship Id="rId8039" Type="http://schemas.openxmlformats.org/officeDocument/2006/relationships/hyperlink" Target="https://www.daloopa.com/src/760724" TargetMode="External"/><Relationship Id="rId11367" Type="http://schemas.openxmlformats.org/officeDocument/2006/relationships/hyperlink" Target="https://www.daloopa.com/document/8465102" TargetMode="External"/><Relationship Id="rId12418" Type="http://schemas.openxmlformats.org/officeDocument/2006/relationships/hyperlink" Target="https://www.daloopa.com/src/8731951" TargetMode="External"/><Relationship Id="rId15988" Type="http://schemas.openxmlformats.org/officeDocument/2006/relationships/hyperlink" Target="https://www.daloopa.com/src/56736559" TargetMode="External"/><Relationship Id="rId1426" Type="http://schemas.openxmlformats.org/officeDocument/2006/relationships/hyperlink" Target="https://www.daloopa.com/src/46361968" TargetMode="External"/><Relationship Id="rId4996" Type="http://schemas.openxmlformats.org/officeDocument/2006/relationships/hyperlink" Target="https://www.daloopa.com/src/57345765" TargetMode="External"/><Relationship Id="rId18461" Type="http://schemas.openxmlformats.org/officeDocument/2006/relationships/hyperlink" Target="https://www.daloopa.com/src/70536344" TargetMode="External"/><Relationship Id="rId19512" Type="http://schemas.openxmlformats.org/officeDocument/2006/relationships/hyperlink" Target="https://www.daloopa.com/src/86301687" TargetMode="External"/><Relationship Id="rId3598" Type="http://schemas.openxmlformats.org/officeDocument/2006/relationships/hyperlink" Target="https://www.daloopa.com/src/805667" TargetMode="External"/><Relationship Id="rId4649" Type="http://schemas.openxmlformats.org/officeDocument/2006/relationships/hyperlink" Target="https://www.daloopa.com/src/12606364" TargetMode="External"/><Relationship Id="rId8520" Type="http://schemas.openxmlformats.org/officeDocument/2006/relationships/hyperlink" Target="https://www.daloopa.com/src/44813512" TargetMode="External"/><Relationship Id="rId10450" Type="http://schemas.openxmlformats.org/officeDocument/2006/relationships/hyperlink" Target="https://www.daloopa.com/src/35361467" TargetMode="External"/><Relationship Id="rId11501" Type="http://schemas.openxmlformats.org/officeDocument/2006/relationships/hyperlink" Target="https://www.daloopa.com/src/805000" TargetMode="External"/><Relationship Id="rId17063" Type="http://schemas.openxmlformats.org/officeDocument/2006/relationships/hyperlink" Target="https://www.daloopa.com/src/65369435" TargetMode="External"/><Relationship Id="rId18114" Type="http://schemas.openxmlformats.org/officeDocument/2006/relationships/hyperlink" Target="https://www.daloopa.com/src/115038066" TargetMode="External"/><Relationship Id="rId6071" Type="http://schemas.openxmlformats.org/officeDocument/2006/relationships/hyperlink" Target="https://www.daloopa.com/src/28076009" TargetMode="External"/><Relationship Id="rId7122" Type="http://schemas.openxmlformats.org/officeDocument/2006/relationships/hyperlink" Target="https://www.daloopa.com/src/798210" TargetMode="External"/><Relationship Id="rId10103" Type="http://schemas.openxmlformats.org/officeDocument/2006/relationships/hyperlink" Target="https://www.daloopa.com/src/44999437" TargetMode="External"/><Relationship Id="rId2681" Type="http://schemas.openxmlformats.org/officeDocument/2006/relationships/hyperlink" Target="https://www.daloopa.com/src/44615483" TargetMode="External"/><Relationship Id="rId9294" Type="http://schemas.openxmlformats.org/officeDocument/2006/relationships/hyperlink" Target="https://www.daloopa.com/src/46190662" TargetMode="External"/><Relationship Id="rId12275" Type="http://schemas.openxmlformats.org/officeDocument/2006/relationships/hyperlink" Target="https://www.daloopa.com/src/8731766" TargetMode="External"/><Relationship Id="rId13673" Type="http://schemas.openxmlformats.org/officeDocument/2006/relationships/hyperlink" Target="https://www.daloopa.com/src/44057937" TargetMode="External"/><Relationship Id="rId14724" Type="http://schemas.openxmlformats.org/officeDocument/2006/relationships/hyperlink" Target="https://www.daloopa.com/src/51587427" TargetMode="External"/><Relationship Id="rId653" Type="http://schemas.openxmlformats.org/officeDocument/2006/relationships/hyperlink" Target="https://www.daloopa.com/src/2750662" TargetMode="External"/><Relationship Id="rId1283" Type="http://schemas.openxmlformats.org/officeDocument/2006/relationships/hyperlink" Target="https://marketplace.daloopa.com/text-fundamental?id=997159&amp;value=0.932&amp;id=997156&amp;value=0.943&amp;id=997145&amp;value=0.99&amp;id=997143&amp;value=1.08&amp;id=44615329&amp;value=3.9450000000000003&amp;id=997123&amp;value=1.14&amp;id=997088&amp;value=1.21&amp;id=997064&amp;value=1.27&amp;id=997004&amp;value=1.39&amp;id=46406356&amp;value=5.01&amp;id=996928&amp;value=1.46&amp;id=996897&amp;value=1.55&amp;id=996861&amp;value=1.61&amp;id=996811&amp;value=1.78&amp;id=996636&amp;value=1.89&amp;id=1501428&amp;value=1.96&amp;id=2750836&amp;value=2.08&amp;id=46406225&amp;value=7.71&amp;id=3607617&amp;value=2.17&amp;id=6028979&amp;value=2.23&amp;id=9092035&amp;value=2.34&amp;id=12623796&amp;value=2.5&amp;id=46406123&amp;value=9.23&amp;id=19045474&amp;value=2.86&amp;id=28076139&amp;value=2.79&amp;id=35361573&amp;value=2.87&amp;id=41990690&amp;value=3.01&amp;id=46405924&amp;value=11.52&amp;id=50787178&amp;value=3.11&amp;id=56765711&amp;value=3.2&amp;id=61315162&amp;value=3.23&amp;" TargetMode="External"/><Relationship Id="rId2334" Type="http://schemas.openxmlformats.org/officeDocument/2006/relationships/hyperlink" Target="https://www.daloopa.com/src/57345647" TargetMode="External"/><Relationship Id="rId3732" Type="http://schemas.openxmlformats.org/officeDocument/2006/relationships/hyperlink" Target="https://www.daloopa.com/src/35361534" TargetMode="External"/><Relationship Id="rId13326" Type="http://schemas.openxmlformats.org/officeDocument/2006/relationships/hyperlink" Target="https://www.daloopa.com/src/44120259" TargetMode="External"/><Relationship Id="rId16896" Type="http://schemas.openxmlformats.org/officeDocument/2006/relationships/hyperlink" Target="https://www.daloopa.com/src/65368844" TargetMode="External"/><Relationship Id="rId17947" Type="http://schemas.openxmlformats.org/officeDocument/2006/relationships/hyperlink" Target="https://www.daloopa.com/src/84567107" TargetMode="External"/><Relationship Id="rId20542" Type="http://schemas.openxmlformats.org/officeDocument/2006/relationships/hyperlink" Target="https://www.daloopa.com/src/105788157" TargetMode="External"/><Relationship Id="rId306" Type="http://schemas.openxmlformats.org/officeDocument/2006/relationships/hyperlink" Target="https://www.daloopa.com/src/19045406" TargetMode="External"/><Relationship Id="rId6955" Type="http://schemas.openxmlformats.org/officeDocument/2006/relationships/hyperlink" Target="https://www.daloopa.com/src/798472" TargetMode="External"/><Relationship Id="rId15498" Type="http://schemas.openxmlformats.org/officeDocument/2006/relationships/hyperlink" Target="https://www.daloopa.com/src/56722175" TargetMode="External"/><Relationship Id="rId16549" Type="http://schemas.openxmlformats.org/officeDocument/2006/relationships/hyperlink" Target="https://www.daloopa.com/src/56736427" TargetMode="External"/><Relationship Id="rId4159" Type="http://schemas.openxmlformats.org/officeDocument/2006/relationships/hyperlink" Target="https://www.daloopa.com/src/806049" TargetMode="External"/><Relationship Id="rId5557" Type="http://schemas.openxmlformats.org/officeDocument/2006/relationships/hyperlink" Target="https://www.daloopa.com/src/44616085" TargetMode="External"/><Relationship Id="rId6608" Type="http://schemas.openxmlformats.org/officeDocument/2006/relationships/hyperlink" Target="https://www.daloopa.com/src/769217" TargetMode="External"/><Relationship Id="rId19022" Type="http://schemas.openxmlformats.org/officeDocument/2006/relationships/hyperlink" Target="https://www.daloopa.com/src/80587628" TargetMode="External"/><Relationship Id="rId8030" Type="http://schemas.openxmlformats.org/officeDocument/2006/relationships/hyperlink" Target="https://www.daloopa.com/document/23143637" TargetMode="External"/><Relationship Id="rId11011" Type="http://schemas.openxmlformats.org/officeDocument/2006/relationships/hyperlink" Target="https://www.daloopa.com/src/777869" TargetMode="External"/><Relationship Id="rId14581" Type="http://schemas.openxmlformats.org/officeDocument/2006/relationships/hyperlink" Target="https://www.daloopa.com/src/51587425" TargetMode="External"/><Relationship Id="rId15632" Type="http://schemas.openxmlformats.org/officeDocument/2006/relationships/hyperlink" Target="https://www.daloopa.com/src/56735789" TargetMode="External"/><Relationship Id="rId4640" Type="http://schemas.openxmlformats.org/officeDocument/2006/relationships/hyperlink" Target="https://www.daloopa.com/src/805865" TargetMode="External"/><Relationship Id="rId13183" Type="http://schemas.openxmlformats.org/officeDocument/2006/relationships/hyperlink" Target="https://www.daloopa.com/src/18210500" TargetMode="External"/><Relationship Id="rId14234" Type="http://schemas.openxmlformats.org/officeDocument/2006/relationships/hyperlink" Target="https://www.daloopa.com/src/44092194" TargetMode="External"/><Relationship Id="rId2191" Type="http://schemas.openxmlformats.org/officeDocument/2006/relationships/hyperlink" Target="https://www.daloopa.com/src/7450065" TargetMode="External"/><Relationship Id="rId3242" Type="http://schemas.openxmlformats.org/officeDocument/2006/relationships/hyperlink" Target="https://www.daloopa.com/src/805286" TargetMode="External"/><Relationship Id="rId18855" Type="http://schemas.openxmlformats.org/officeDocument/2006/relationships/hyperlink" Target="https://www.daloopa.com/src/75779601" TargetMode="External"/><Relationship Id="rId19906" Type="http://schemas.openxmlformats.org/officeDocument/2006/relationships/hyperlink" Target="https://www.daloopa.com/src/91531472" TargetMode="External"/><Relationship Id="rId20052" Type="http://schemas.openxmlformats.org/officeDocument/2006/relationships/hyperlink" Target="https://www.daloopa.com/src/99100843" TargetMode="External"/><Relationship Id="rId163" Type="http://schemas.openxmlformats.org/officeDocument/2006/relationships/hyperlink" Target="https://www.daloopa.com/src/12608801" TargetMode="External"/><Relationship Id="rId6465" Type="http://schemas.openxmlformats.org/officeDocument/2006/relationships/hyperlink" Target="https://www.daloopa.com/src/41990398" TargetMode="External"/><Relationship Id="rId7516" Type="http://schemas.openxmlformats.org/officeDocument/2006/relationships/hyperlink" Target="https://www.daloopa.com/src/757773" TargetMode="External"/><Relationship Id="rId7863" Type="http://schemas.openxmlformats.org/officeDocument/2006/relationships/hyperlink" Target="https://www.daloopa.com/src/12599560" TargetMode="External"/><Relationship Id="rId8914" Type="http://schemas.openxmlformats.org/officeDocument/2006/relationships/hyperlink" Target="https://www.daloopa.com/src/44811041" TargetMode="External"/><Relationship Id="rId10844" Type="http://schemas.openxmlformats.org/officeDocument/2006/relationships/hyperlink" Target="https://www.daloopa.com/src/758342" TargetMode="External"/><Relationship Id="rId16059" Type="http://schemas.openxmlformats.org/officeDocument/2006/relationships/hyperlink" Target="https://www.daloopa.com/src/56722489" TargetMode="External"/><Relationship Id="rId17457" Type="http://schemas.openxmlformats.org/officeDocument/2006/relationships/hyperlink" Target="https://www.daloopa.com/src/69114262" TargetMode="External"/><Relationship Id="rId18508" Type="http://schemas.openxmlformats.org/officeDocument/2006/relationships/hyperlink" Target="https://www.daloopa.com/src/69114602" TargetMode="External"/><Relationship Id="rId5067" Type="http://schemas.openxmlformats.org/officeDocument/2006/relationships/hyperlink" Target="https://www.daloopa.com/src/18186371" TargetMode="External"/><Relationship Id="rId6118" Type="http://schemas.openxmlformats.org/officeDocument/2006/relationships/hyperlink" Target="https://marketplace.daloopa.com/text-fundamental?id=769948&amp;value=64.93&amp;id=769941&amp;value=54.525&amp;id=769934&amp;value=47.71&amp;id=769468&amp;value=102.247&amp;id=769336&amp;value=91.149&amp;id=769177&amp;value=72.489&amp;id=761233&amp;value=79.713&amp;id=760831&amp;value=95.586&amp;id=760596&amp;value=60.47&amp;id=760420&amp;value=71.218&amp;id=760104&amp;value=82.438&amp;" TargetMode="External"/><Relationship Id="rId9688" Type="http://schemas.openxmlformats.org/officeDocument/2006/relationships/hyperlink" Target="https://www.daloopa.com/src/46190735" TargetMode="External"/><Relationship Id="rId12669" Type="http://schemas.openxmlformats.org/officeDocument/2006/relationships/hyperlink" Target="https://www.daloopa.com/src/8732231" TargetMode="External"/><Relationship Id="rId16540" Type="http://schemas.openxmlformats.org/officeDocument/2006/relationships/hyperlink" Target="https://marketplace.daloopa.com/text-fundamental?id=56736735&amp;value=772&amp;id=56736698&amp;value=825&amp;id=56736660&amp;value=860&amp;id=56736621&amp;value=906&amp;id=56736582&amp;value=3364&amp;id=56736543&amp;value=844&amp;id=56736505&amp;value=901&amp;id=56736466&amp;value=1006&amp;id=56736427&amp;value=1118&amp;id=56736388&amp;value=3868&amp;id=56723473&amp;value=1107&amp;id=56723436&amp;value=1187&amp;id=56723399&amp;value=1246&amp;id=56723097&amp;value=1363&amp;id=56722925&amp;value=4903&amp;id=56722853&amp;value=1515&amp;id=56722757&amp;value=1456&amp;id=56722701&amp;value=1496&amp;id=56722636&amp;value=1536&amp;id=56722576&amp;value=6003&amp;id=56722509&amp;value=1602&amp;id=56765494&amp;value=1585&amp;id=61315628&amp;value=1595&amp;" TargetMode="External"/><Relationship Id="rId20936" Type="http://schemas.openxmlformats.org/officeDocument/2006/relationships/hyperlink" Target="https://www.daloopa.com/src/110482297" TargetMode="External"/><Relationship Id="rId1677" Type="http://schemas.openxmlformats.org/officeDocument/2006/relationships/hyperlink" Target="https://www.daloopa.com/src/805440" TargetMode="External"/><Relationship Id="rId2728" Type="http://schemas.openxmlformats.org/officeDocument/2006/relationships/hyperlink" Target="https://www.daloopa.com/src/51587217" TargetMode="External"/><Relationship Id="rId14091" Type="http://schemas.openxmlformats.org/officeDocument/2006/relationships/hyperlink" Target="https://www.daloopa.com/src/44071771" TargetMode="External"/><Relationship Id="rId15142" Type="http://schemas.openxmlformats.org/officeDocument/2006/relationships/hyperlink" Target="https://marketplace.daloopa.com/text-fundamental?id=56735117&amp;value=554&amp;id=56735105&amp;value=586&amp;id=56735093&amp;value=614&amp;id=56735078&amp;value=690&amp;id=56735069&amp;value=2444&amp;id=56734946&amp;value=743&amp;id=56734934&amp;value=784&amp;id=56734922&amp;value=821&amp;id=56734861&amp;value=859&amp;id=56734812&amp;value=3206&amp;id=56720389&amp;value=753&amp;id=56720386&amp;value=774&amp;id=56720383&amp;value=779&amp;id=56720380&amp;value=819&amp;id=56720377&amp;value=3125&amp;id=56720374&amp;value=934&amp;id=56720371&amp;value=938&amp;id=56720368&amp;value=985&amp;id=56720362&amp;value=1010&amp;id=56720359&amp;value=3867&amp;id=56720356&amp;value=1057&amp;id=56765559&amp;value=1095&amp;id=61315413&amp;value=1120&amp;" TargetMode="External"/><Relationship Id="rId19763" Type="http://schemas.openxmlformats.org/officeDocument/2006/relationships/hyperlink" Target="https://www.daloopa.com/src/91527889" TargetMode="External"/><Relationship Id="rId4150" Type="http://schemas.openxmlformats.org/officeDocument/2006/relationships/hyperlink" Target="https://www.daloopa.com/src/806185" TargetMode="External"/><Relationship Id="rId5201" Type="http://schemas.openxmlformats.org/officeDocument/2006/relationships/hyperlink" Target="https://www.daloopa.com/src/8649031" TargetMode="External"/><Relationship Id="rId8771" Type="http://schemas.openxmlformats.org/officeDocument/2006/relationships/hyperlink" Target="https://www.daloopa.com/src/46190563" TargetMode="External"/><Relationship Id="rId9822" Type="http://schemas.openxmlformats.org/officeDocument/2006/relationships/hyperlink" Target="https://www.daloopa.com/src/44812058" TargetMode="External"/><Relationship Id="rId18365" Type="http://schemas.openxmlformats.org/officeDocument/2006/relationships/hyperlink" Target="https://www.daloopa.com/src/70535879" TargetMode="External"/><Relationship Id="rId19416" Type="http://schemas.openxmlformats.org/officeDocument/2006/relationships/hyperlink" Target="https://www.daloopa.com/src/84566017" TargetMode="External"/><Relationship Id="rId36" Type="http://schemas.openxmlformats.org/officeDocument/2006/relationships/hyperlink" Target="https://www.daloopa.com/document/21946882" TargetMode="External"/><Relationship Id="rId7373" Type="http://schemas.openxmlformats.org/officeDocument/2006/relationships/hyperlink" Target="https://www.daloopa.com/src/44615800" TargetMode="External"/><Relationship Id="rId8424" Type="http://schemas.openxmlformats.org/officeDocument/2006/relationships/hyperlink" Target="https://www.daloopa.com/src/44812625" TargetMode="External"/><Relationship Id="rId10354" Type="http://schemas.openxmlformats.org/officeDocument/2006/relationships/hyperlink" Target="https://www.daloopa.com/src/758464" TargetMode="External"/><Relationship Id="rId11752" Type="http://schemas.openxmlformats.org/officeDocument/2006/relationships/hyperlink" Target="https://www.daloopa.com/src/8583406" TargetMode="External"/><Relationship Id="rId12803" Type="http://schemas.openxmlformats.org/officeDocument/2006/relationships/hyperlink" Target="https://www.daloopa.com/src/18182553" TargetMode="External"/><Relationship Id="rId18018" Type="http://schemas.openxmlformats.org/officeDocument/2006/relationships/hyperlink" Target="https://www.daloopa.com/src/112172689" TargetMode="External"/><Relationship Id="rId1811" Type="http://schemas.openxmlformats.org/officeDocument/2006/relationships/hyperlink" Target="https://www.daloopa.com/src/44125966" TargetMode="External"/><Relationship Id="rId7026" Type="http://schemas.openxmlformats.org/officeDocument/2006/relationships/hyperlink" Target="https://www.daloopa.com/src/798474" TargetMode="External"/><Relationship Id="rId10007" Type="http://schemas.openxmlformats.org/officeDocument/2006/relationships/hyperlink" Target="https://marketplace.daloopa.com/text-fundamental?id=770771&amp;value=98.224&amp;id=770776&amp;value=111.309&amp;id=770781&amp;value=110.354&amp;id=769608&amp;value=102.836&amp;id=44993844&amp;value=422.723&amp;id=769411&amp;value=78.746&amp;id=769278&amp;value=135.258&amp;id=761292&amp;value=74.176&amp;id=761069&amp;value=105.005&amp;id=44998357&amp;value=393.185&amp;id=760744&amp;value=173.025&amp;id=760496&amp;value=193.617&amp;id=760293&amp;value=246.019&amp;id=760311&amp;value=290.434&amp;id=44998914&amp;value=903.095&amp;id=758452&amp;value=307.758&amp;id=758303&amp;value=344.239&amp;id=758146&amp;value=369.325&amp;id=757988&amp;value=472.28&amp;id=44999209&amp;value=1493.602&amp;id=757818&amp;value=468.999&amp;id=757624&amp;value=504.082&amp;id=757311&amp;value=545.674&amp;id=757350&amp;value=649.34&amp;id=44999242&amp;value=2168.095&amp;id=757325&amp;value=702.733&amp;id=756715&amp;value=698.484&amp;id=756561&amp;value=718.606&amp;id=756449&amp;value=720.546&amp;id=44999435&amp;value=2840.369&amp;id=756286&amp;value=694.83&amp;id=755990&amp;value=749.547&amp;id=1501228&amp;value=853.812&amp;id=2750606&amp;value=969.931&amp;id=44999882&amp;value=3268.121&amp;id=3606410&amp;value=937&amp;id=6028701&amp;value=1016&amp;id=9091484&amp;value=1069&amp;id=12599713&amp;value=1215&amp;id=45000035&amp;value=4237&amp;id=19045362&amp;value=1454&amp;id=28076051&amp;value=1406&amp;id=35361458&amp;value=1441&amp;id=41990512&amp;value=1501&amp;id=41990561&amp;value=5802&amp;id=50786864&amp;value=1580&amp;id=56765451&amp;value=1529&amp;id=61314935&amp;value=1484&amp;" TargetMode="External"/><Relationship Id="rId11405" Type="http://schemas.openxmlformats.org/officeDocument/2006/relationships/hyperlink" Target="https://www.daloopa.com/src/804953" TargetMode="External"/><Relationship Id="rId14975" Type="http://schemas.openxmlformats.org/officeDocument/2006/relationships/hyperlink" Target="https://www.daloopa.com/document/8465102" TargetMode="External"/><Relationship Id="rId3983" Type="http://schemas.openxmlformats.org/officeDocument/2006/relationships/hyperlink" Target="https://www.daloopa.com/src/28076121" TargetMode="External"/><Relationship Id="rId9198" Type="http://schemas.openxmlformats.org/officeDocument/2006/relationships/hyperlink" Target="https://www.daloopa.com/src/44809949" TargetMode="External"/><Relationship Id="rId13577" Type="http://schemas.openxmlformats.org/officeDocument/2006/relationships/hyperlink" Target="https://www.daloopa.com/src/44057224" TargetMode="External"/><Relationship Id="rId14628" Type="http://schemas.openxmlformats.org/officeDocument/2006/relationships/hyperlink" Target="https://www.daloopa.com/src/44095117" TargetMode="External"/><Relationship Id="rId20793" Type="http://schemas.openxmlformats.org/officeDocument/2006/relationships/hyperlink" Target="https://www.daloopa.com/src/110481435" TargetMode="External"/><Relationship Id="rId1187" Type="http://schemas.openxmlformats.org/officeDocument/2006/relationships/hyperlink" Target="https://www.daloopa.com/src/2734100" TargetMode="External"/><Relationship Id="rId2585" Type="http://schemas.openxmlformats.org/officeDocument/2006/relationships/hyperlink" Target="https://www.daloopa.com/src/775525" TargetMode="External"/><Relationship Id="rId3636" Type="http://schemas.openxmlformats.org/officeDocument/2006/relationships/hyperlink" Target="https://www.daloopa.com/src/44801752" TargetMode="External"/><Relationship Id="rId12179" Type="http://schemas.openxmlformats.org/officeDocument/2006/relationships/hyperlink" Target="https://www.daloopa.com/src/8731853" TargetMode="External"/><Relationship Id="rId16050" Type="http://schemas.openxmlformats.org/officeDocument/2006/relationships/hyperlink" Target="https://www.daloopa.com/src/56736407" TargetMode="External"/><Relationship Id="rId17101" Type="http://schemas.openxmlformats.org/officeDocument/2006/relationships/hyperlink" Target="https://www.daloopa.com/src/65368544" TargetMode="External"/><Relationship Id="rId20446" Type="http://schemas.openxmlformats.org/officeDocument/2006/relationships/hyperlink" Target="https://www.daloopa.com/src/105190918" TargetMode="External"/><Relationship Id="rId557" Type="http://schemas.openxmlformats.org/officeDocument/2006/relationships/hyperlink" Target="https://www.daloopa.com/src/1501433" TargetMode="External"/><Relationship Id="rId2238" Type="http://schemas.openxmlformats.org/officeDocument/2006/relationships/hyperlink" Target="https://www.daloopa.com/src/779635" TargetMode="External"/><Relationship Id="rId6859" Type="http://schemas.openxmlformats.org/officeDocument/2006/relationships/hyperlink" Target="https://www.daloopa.com/src/797786" TargetMode="External"/><Relationship Id="rId12660" Type="http://schemas.openxmlformats.org/officeDocument/2006/relationships/hyperlink" Target="https://www.daloopa.com/src/8732282" TargetMode="External"/><Relationship Id="rId13711" Type="http://schemas.openxmlformats.org/officeDocument/2006/relationships/hyperlink" Target="https://www.daloopa.com/src/44066687" TargetMode="External"/><Relationship Id="rId19273" Type="http://schemas.openxmlformats.org/officeDocument/2006/relationships/hyperlink" Target="https://www.daloopa.com/src/84566048" TargetMode="External"/><Relationship Id="rId8281" Type="http://schemas.openxmlformats.org/officeDocument/2006/relationships/hyperlink" Target="https://www.daloopa.com/src/44813191" TargetMode="External"/><Relationship Id="rId9332" Type="http://schemas.openxmlformats.org/officeDocument/2006/relationships/hyperlink" Target="https://www.daloopa.com/src/46190666" TargetMode="External"/><Relationship Id="rId11262" Type="http://schemas.openxmlformats.org/officeDocument/2006/relationships/hyperlink" Target="https://www.daloopa.com/src/978740" TargetMode="External"/><Relationship Id="rId12313" Type="http://schemas.openxmlformats.org/officeDocument/2006/relationships/hyperlink" Target="https://www.daloopa.com/src/8731705" TargetMode="External"/><Relationship Id="rId1321" Type="http://schemas.openxmlformats.org/officeDocument/2006/relationships/hyperlink" Target="https://www.daloopa.com/src/997228" TargetMode="External"/><Relationship Id="rId4891" Type="http://schemas.openxmlformats.org/officeDocument/2006/relationships/hyperlink" Target="https://www.daloopa.com/src/18180505" TargetMode="External"/><Relationship Id="rId14485" Type="http://schemas.openxmlformats.org/officeDocument/2006/relationships/hyperlink" Target="https://www.daloopa.com/src/44092358" TargetMode="External"/><Relationship Id="rId15883" Type="http://schemas.openxmlformats.org/officeDocument/2006/relationships/hyperlink" Target="https://www.daloopa.com/src/56722073" TargetMode="External"/><Relationship Id="rId16934" Type="http://schemas.openxmlformats.org/officeDocument/2006/relationships/hyperlink" Target="https://www.daloopa.com/src/65368611" TargetMode="External"/><Relationship Id="rId3493" Type="http://schemas.openxmlformats.org/officeDocument/2006/relationships/hyperlink" Target="https://www.daloopa.com/src/18205639" TargetMode="External"/><Relationship Id="rId4544" Type="http://schemas.openxmlformats.org/officeDocument/2006/relationships/hyperlink" Target="https://www.daloopa.com/src/1501417" TargetMode="External"/><Relationship Id="rId5942" Type="http://schemas.openxmlformats.org/officeDocument/2006/relationships/hyperlink" Target="https://www.daloopa.com/src/44618317" TargetMode="External"/><Relationship Id="rId13087" Type="http://schemas.openxmlformats.org/officeDocument/2006/relationships/hyperlink" Target="https://marketplace.daloopa.com/text-fundamental?id=18301701&amp;value=433.245&amp;id=18301482&amp;value=321.086&amp;id=18301340&amp;value=218.054&amp;id=18301241&amp;value=210.823&amp;id=18300976&amp;value=257.408&amp;" TargetMode="External"/><Relationship Id="rId14138" Type="http://schemas.openxmlformats.org/officeDocument/2006/relationships/hyperlink" Target="https://www.daloopa.com/src/44072060" TargetMode="External"/><Relationship Id="rId15536" Type="http://schemas.openxmlformats.org/officeDocument/2006/relationships/hyperlink" Target="https://www.daloopa.com/src/56722356" TargetMode="External"/><Relationship Id="rId2095" Type="http://schemas.openxmlformats.org/officeDocument/2006/relationships/hyperlink" Target="https://www.daloopa.com/src/44615415" TargetMode="External"/><Relationship Id="rId3146" Type="http://schemas.openxmlformats.org/officeDocument/2006/relationships/hyperlink" Target="https://www.daloopa.com/src/46341645" TargetMode="External"/><Relationship Id="rId18759" Type="http://schemas.openxmlformats.org/officeDocument/2006/relationships/hyperlink" Target="https://www.daloopa.com/src/75779760" TargetMode="External"/><Relationship Id="rId6369" Type="http://schemas.openxmlformats.org/officeDocument/2006/relationships/hyperlink" Target="https://www.daloopa.com/src/797532" TargetMode="External"/><Relationship Id="rId7767" Type="http://schemas.openxmlformats.org/officeDocument/2006/relationships/hyperlink" Target="https://www.daloopa.com/src/44615871" TargetMode="External"/><Relationship Id="rId8818" Type="http://schemas.openxmlformats.org/officeDocument/2006/relationships/hyperlink" Target="https://www.daloopa.com/src/62020274" TargetMode="External"/><Relationship Id="rId10748" Type="http://schemas.openxmlformats.org/officeDocument/2006/relationships/hyperlink" Target="https://www.daloopa.com/src/12599900" TargetMode="External"/><Relationship Id="rId12170" Type="http://schemas.openxmlformats.org/officeDocument/2006/relationships/hyperlink" Target="https://www.daloopa.com/src/19442021" TargetMode="External"/><Relationship Id="rId13221" Type="http://schemas.openxmlformats.org/officeDocument/2006/relationships/hyperlink" Target="https://www.daloopa.com/src/18206327" TargetMode="External"/><Relationship Id="rId16791" Type="http://schemas.openxmlformats.org/officeDocument/2006/relationships/hyperlink" Target="https://www.daloopa.com/src/56736553" TargetMode="External"/><Relationship Id="rId17842" Type="http://schemas.openxmlformats.org/officeDocument/2006/relationships/hyperlink" Target="https://www.daloopa.com/src/84566332" TargetMode="External"/><Relationship Id="rId2979" Type="http://schemas.openxmlformats.org/officeDocument/2006/relationships/hyperlink" Target="https://www.daloopa.com/src/28828351" TargetMode="External"/><Relationship Id="rId6850" Type="http://schemas.openxmlformats.org/officeDocument/2006/relationships/hyperlink" Target="https://www.daloopa.com/src/41991002" TargetMode="External"/><Relationship Id="rId7901" Type="http://schemas.openxmlformats.org/officeDocument/2006/relationships/hyperlink" Target="https://www.daloopa.com/src/756434" TargetMode="External"/><Relationship Id="rId15393" Type="http://schemas.openxmlformats.org/officeDocument/2006/relationships/hyperlink" Target="https://www.daloopa.com/src/56735102" TargetMode="External"/><Relationship Id="rId16444" Type="http://schemas.openxmlformats.org/officeDocument/2006/relationships/hyperlink" Target="https://www.daloopa.com/src/56736656" TargetMode="External"/><Relationship Id="rId201" Type="http://schemas.openxmlformats.org/officeDocument/2006/relationships/hyperlink" Target="https://www.daloopa.com/src/56765737" TargetMode="External"/><Relationship Id="rId5452" Type="http://schemas.openxmlformats.org/officeDocument/2006/relationships/hyperlink" Target="https://www.daloopa.com/src/779196" TargetMode="External"/><Relationship Id="rId6503" Type="http://schemas.openxmlformats.org/officeDocument/2006/relationships/hyperlink" Target="https://www.daloopa.com/src/19045337" TargetMode="External"/><Relationship Id="rId15046" Type="http://schemas.openxmlformats.org/officeDocument/2006/relationships/hyperlink" Target="https://www.daloopa.com/src/44092344" TargetMode="External"/><Relationship Id="rId4054" Type="http://schemas.openxmlformats.org/officeDocument/2006/relationships/hyperlink" Target="https://www.daloopa.com/src/806122" TargetMode="External"/><Relationship Id="rId5105" Type="http://schemas.openxmlformats.org/officeDocument/2006/relationships/hyperlink" Target="https://www.daloopa.com/src/18182298" TargetMode="External"/><Relationship Id="rId8675" Type="http://schemas.openxmlformats.org/officeDocument/2006/relationships/hyperlink" Target="https://www.daloopa.com/src/46190549" TargetMode="External"/><Relationship Id="rId9726" Type="http://schemas.openxmlformats.org/officeDocument/2006/relationships/hyperlink" Target="https://www.daloopa.com/src/44812508" TargetMode="External"/><Relationship Id="rId18269" Type="http://schemas.openxmlformats.org/officeDocument/2006/relationships/hyperlink" Target="https://www.daloopa.com/src/110482455" TargetMode="External"/><Relationship Id="rId19667" Type="http://schemas.openxmlformats.org/officeDocument/2006/relationships/hyperlink" Target="https://www.daloopa.com/src/92469272" TargetMode="External"/><Relationship Id="rId7277" Type="http://schemas.openxmlformats.org/officeDocument/2006/relationships/hyperlink" Target="https://www.daloopa.com/document/23143637" TargetMode="External"/><Relationship Id="rId8328" Type="http://schemas.openxmlformats.org/officeDocument/2006/relationships/hyperlink" Target="https://www.daloopa.com/src/44810839" TargetMode="External"/><Relationship Id="rId11656" Type="http://schemas.openxmlformats.org/officeDocument/2006/relationships/hyperlink" Target="https://www.daloopa.com/document/8465102" TargetMode="External"/><Relationship Id="rId12707" Type="http://schemas.openxmlformats.org/officeDocument/2006/relationships/hyperlink" Target="https://www.daloopa.com/src/8732173" TargetMode="External"/><Relationship Id="rId1715" Type="http://schemas.openxmlformats.org/officeDocument/2006/relationships/hyperlink" Target="https://www.daloopa.com/src/44126130" TargetMode="External"/><Relationship Id="rId10258" Type="http://schemas.openxmlformats.org/officeDocument/2006/relationships/hyperlink" Target="https://www.daloopa.com/src/757826" TargetMode="External"/><Relationship Id="rId11309" Type="http://schemas.openxmlformats.org/officeDocument/2006/relationships/hyperlink" Target="https://www.daloopa.com/document/21946882" TargetMode="External"/><Relationship Id="rId14879" Type="http://schemas.openxmlformats.org/officeDocument/2006/relationships/hyperlink" Target="https://marketplace.daloopa.com/text-fundamental?id=44095206&amp;value=45.302&amp;id=44095099&amp;value=43.032&amp;id=44095053&amp;value=41.921&amp;id=44095251&amp;value=39.613&amp;id=44094947&amp;value=37.196&amp;id=44094924&amp;value=34.943&amp;id=44094790&amp;value=32.609&amp;id=44095358&amp;value=30.752&amp;id=44094677&amp;value=51.43&amp;id=44094602&amp;value=46.123&amp;id=44093347&amp;value=43.015&amp;id=44095391&amp;value=40.044&amp;id=44093233&amp;value=37.335&amp;id=44093181&amp;value=34.712&amp;id=44093015&amp;value=32.039&amp;id=44095527&amp;value=29.509&amp;id=44092995&amp;value=27.05&amp;id=44092843&amp;value=24.6&amp;id=44092791&amp;value=22.167&amp;id=44095586&amp;value=20.161&amp;id=44092481&amp;value=19.008&amp;id=44092439&amp;value=17.856&amp;id=44092343&amp;value=36.339&amp;id=44095720&amp;value=358.887&amp;id=44092277&amp;value=346.851&amp;id=44092080&amp;value=334.816&amp;id=44092042&amp;value=322.78&amp;id=44096207&amp;value=310.754&amp;id=44091756&amp;value=299&amp;id=44091632&amp;value=287&amp;id=44091421&amp;value=275&amp;id=44096358&amp;value=262&amp;id=44091398&amp;value=280&amp;id=44091271&amp;value=267&amp;id=44091179&amp;value=256&amp;id=44619014&amp;value=248&amp;id=51587430&amp;value=237&amp;id=57345878&amp;value=226&amp;id=62020240&amp;value=215&amp;" TargetMode="External"/><Relationship Id="rId18750" Type="http://schemas.openxmlformats.org/officeDocument/2006/relationships/hyperlink" Target="https://www.daloopa.com/src/75779668" TargetMode="External"/><Relationship Id="rId19801" Type="http://schemas.openxmlformats.org/officeDocument/2006/relationships/hyperlink" Target="https://www.daloopa.com/src/92469318" TargetMode="External"/><Relationship Id="rId3887" Type="http://schemas.openxmlformats.org/officeDocument/2006/relationships/hyperlink" Target="https://www.daloopa.com/src/2750762" TargetMode="External"/><Relationship Id="rId4938" Type="http://schemas.openxmlformats.org/officeDocument/2006/relationships/hyperlink" Target="https://www.daloopa.com/src/35961644" TargetMode="External"/><Relationship Id="rId17352" Type="http://schemas.openxmlformats.org/officeDocument/2006/relationships/hyperlink" Target="https://www.daloopa.com/src/66399204" TargetMode="External"/><Relationship Id="rId18403" Type="http://schemas.openxmlformats.org/officeDocument/2006/relationships/hyperlink" Target="https://www.daloopa.com/src/70535319" TargetMode="External"/><Relationship Id="rId20697" Type="http://schemas.openxmlformats.org/officeDocument/2006/relationships/hyperlink" Target="https://www.daloopa.com/src/112173328" TargetMode="External"/><Relationship Id="rId2489" Type="http://schemas.openxmlformats.org/officeDocument/2006/relationships/hyperlink" Target="https://www.daloopa.com/src/779025" TargetMode="External"/><Relationship Id="rId6360" Type="http://schemas.openxmlformats.org/officeDocument/2006/relationships/hyperlink" Target="https://www.daloopa.com/src/797574" TargetMode="External"/><Relationship Id="rId7411" Type="http://schemas.openxmlformats.org/officeDocument/2006/relationships/hyperlink" Target="https://www.daloopa.com/src/35361416" TargetMode="External"/><Relationship Id="rId17005" Type="http://schemas.openxmlformats.org/officeDocument/2006/relationships/hyperlink" Target="https://www.daloopa.com/src/65368657" TargetMode="External"/><Relationship Id="rId2970" Type="http://schemas.openxmlformats.org/officeDocument/2006/relationships/hyperlink" Target="https://www.daloopa.com/src/771403" TargetMode="External"/><Relationship Id="rId6013" Type="http://schemas.openxmlformats.org/officeDocument/2006/relationships/hyperlink" Target="https://www.daloopa.com/src/757716" TargetMode="External"/><Relationship Id="rId9583" Type="http://schemas.openxmlformats.org/officeDocument/2006/relationships/hyperlink" Target="https://www.daloopa.com/src/46190711" TargetMode="External"/><Relationship Id="rId12564" Type="http://schemas.openxmlformats.org/officeDocument/2006/relationships/hyperlink" Target="https://www.daloopa.com/src/8732270" TargetMode="External"/><Relationship Id="rId13962" Type="http://schemas.openxmlformats.org/officeDocument/2006/relationships/hyperlink" Target="https://www.daloopa.com/src/51587410" TargetMode="External"/><Relationship Id="rId19177" Type="http://schemas.openxmlformats.org/officeDocument/2006/relationships/hyperlink" Target="https://www.daloopa.com/src/81130156" TargetMode="External"/><Relationship Id="rId942" Type="http://schemas.openxmlformats.org/officeDocument/2006/relationships/hyperlink" Target="https://www.daloopa.com/document/21946882" TargetMode="External"/><Relationship Id="rId1572" Type="http://schemas.openxmlformats.org/officeDocument/2006/relationships/hyperlink" Target="https://www.daloopa.com/src/44615385" TargetMode="External"/><Relationship Id="rId2623" Type="http://schemas.openxmlformats.org/officeDocument/2006/relationships/hyperlink" Target="https://www.daloopa.com/src/775625" TargetMode="External"/><Relationship Id="rId8185" Type="http://schemas.openxmlformats.org/officeDocument/2006/relationships/hyperlink" Target="https://www.daloopa.com/src/769262" TargetMode="External"/><Relationship Id="rId9236" Type="http://schemas.openxmlformats.org/officeDocument/2006/relationships/hyperlink" Target="https://www.daloopa.com/src/46190651" TargetMode="External"/><Relationship Id="rId11166" Type="http://schemas.openxmlformats.org/officeDocument/2006/relationships/hyperlink" Target="https://www.daloopa.com/src/50787776" TargetMode="External"/><Relationship Id="rId12217" Type="http://schemas.openxmlformats.org/officeDocument/2006/relationships/hyperlink" Target="https://www.daloopa.com/src/8731829" TargetMode="External"/><Relationship Id="rId13615" Type="http://schemas.openxmlformats.org/officeDocument/2006/relationships/hyperlink" Target="https://www.daloopa.com/src/44057374" TargetMode="External"/><Relationship Id="rId20831" Type="http://schemas.openxmlformats.org/officeDocument/2006/relationships/hyperlink" Target="https://www.daloopa.com/src/112172844" TargetMode="External"/><Relationship Id="rId1225" Type="http://schemas.openxmlformats.org/officeDocument/2006/relationships/hyperlink" Target="https://marketplace.daloopa.com/text-fundamental?id=997160&amp;value=0.733&amp;id=997157&amp;value=0.755&amp;id=997146&amp;value=0.803&amp;id=997142&amp;value=0.886&amp;id=44615334&amp;value=3.177&amp;id=997124&amp;value=0.942&amp;id=997089&amp;value=1.01&amp;id=997065&amp;value=1.06&amp;id=997005&amp;value=1.16&amp;id=46406355&amp;value=4.17&amp;id=996929&amp;value=1.23&amp;id=996899&amp;value=1.3&amp;id=996862&amp;value=1.36&amp;id=996812&amp;value=1.49&amp;id=996633&amp;value=1.59&amp;id=1501429&amp;value=1.65&amp;id=2750837&amp;value=1.74&amp;id=46406226&amp;value=6.48&amp;id=3607618&amp;value=1.82&amp;id=6028980&amp;value=1.87&amp;id=9092036&amp;value=1.96&amp;id=12623797&amp;value=2.08&amp;id=46406124&amp;value=7.74&amp;id=19045475&amp;value=2.38&amp;id=28076140&amp;value=2.32&amp;id=35361574&amp;value=2.37&amp;id=41990691&amp;value=2.48&amp;id=46405925&amp;value=9.55&amp;id=50787179&amp;value=2.55&amp;id=56765712&amp;value=2.61&amp;id=61315163&amp;value=2.63&amp;" TargetMode="External"/><Relationship Id="rId15787" Type="http://schemas.openxmlformats.org/officeDocument/2006/relationships/hyperlink" Target="https://www.daloopa.com/src/56722347" TargetMode="External"/><Relationship Id="rId16838" Type="http://schemas.openxmlformats.org/officeDocument/2006/relationships/hyperlink" Target="https://www.daloopa.com/src/56736709" TargetMode="External"/><Relationship Id="rId3397" Type="http://schemas.openxmlformats.org/officeDocument/2006/relationships/hyperlink" Target="https://www.daloopa.com/src/979870" TargetMode="External"/><Relationship Id="rId4795" Type="http://schemas.openxmlformats.org/officeDocument/2006/relationships/hyperlink" Target="https://www.daloopa.com/src/2750740" TargetMode="External"/><Relationship Id="rId5846" Type="http://schemas.openxmlformats.org/officeDocument/2006/relationships/hyperlink" Target="https://www.daloopa.com/src/777343" TargetMode="External"/><Relationship Id="rId14389" Type="http://schemas.openxmlformats.org/officeDocument/2006/relationships/hyperlink" Target="https://www.daloopa.com/src/44091939" TargetMode="External"/><Relationship Id="rId18260" Type="http://schemas.openxmlformats.org/officeDocument/2006/relationships/hyperlink" Target="https://www.daloopa.com/src/110482443" TargetMode="External"/><Relationship Id="rId19311" Type="http://schemas.openxmlformats.org/officeDocument/2006/relationships/hyperlink" Target="https://www.daloopa.com/src/86312137" TargetMode="External"/><Relationship Id="rId4448" Type="http://schemas.openxmlformats.org/officeDocument/2006/relationships/hyperlink" Target="https://www.daloopa.com/src/2750771" TargetMode="External"/><Relationship Id="rId10999" Type="http://schemas.openxmlformats.org/officeDocument/2006/relationships/hyperlink" Target="https://marketplace.daloopa.com/text-fundamental?id=778028&amp;value=-0.016&amp;id=777984&amp;value=-0.021&amp;id=777971&amp;value=-0.013000000000000001&amp;id=777961&amp;value=-0.017&amp;id=777933&amp;value=-0.025&amp;id=777923&amp;value=-0.008&amp;id=777918&amp;value=-0.005&amp;id=777908&amp;value=-0.013999999999999999&amp;id=777899&amp;value=-0.009000000000000001&amp;id=777895&amp;value=-0.005&amp;id=777869&amp;value=-0.004&amp;id=777855&amp;value=-0.001&amp;id=777759&amp;value=-0.006&amp;id=1501287&amp;value=-0.006999999999999999&amp;id=3606431&amp;value=-0.006&amp;id=12601965&amp;value=-0.004&amp;id=19045384&amp;value=-0.004&amp;id=28076068&amp;value=-0.004&amp;id=35361480&amp;value=-0.002&amp;id=50786893&amp;value=-0.004&amp;id=56765466&amp;value=-0.004&amp;id=61314996&amp;value=-0.003&amp;" TargetMode="External"/><Relationship Id="rId11300" Type="http://schemas.openxmlformats.org/officeDocument/2006/relationships/hyperlink" Target="https://www.daloopa.com/src/978766" TargetMode="External"/><Relationship Id="rId14870" Type="http://schemas.openxmlformats.org/officeDocument/2006/relationships/hyperlink" Target="https://www.daloopa.com/src/44091424" TargetMode="External"/><Relationship Id="rId15921" Type="http://schemas.openxmlformats.org/officeDocument/2006/relationships/hyperlink" Target="https://www.daloopa.com/src/56736635" TargetMode="External"/><Relationship Id="rId13472" Type="http://schemas.openxmlformats.org/officeDocument/2006/relationships/hyperlink" Target="https://www.daloopa.com/src/44058982" TargetMode="External"/><Relationship Id="rId14523" Type="http://schemas.openxmlformats.org/officeDocument/2006/relationships/hyperlink" Target="https://www.daloopa.com/src/44095605" TargetMode="External"/><Relationship Id="rId2480" Type="http://schemas.openxmlformats.org/officeDocument/2006/relationships/hyperlink" Target="https://www.daloopa.com/src/44615507" TargetMode="External"/><Relationship Id="rId3531" Type="http://schemas.openxmlformats.org/officeDocument/2006/relationships/hyperlink" Target="https://www.daloopa.com/src/18199482" TargetMode="External"/><Relationship Id="rId9093" Type="http://schemas.openxmlformats.org/officeDocument/2006/relationships/hyperlink" Target="https://www.daloopa.com/src/46190625" TargetMode="External"/><Relationship Id="rId12074" Type="http://schemas.openxmlformats.org/officeDocument/2006/relationships/hyperlink" Target="https://www.daloopa.com/src/8731265" TargetMode="External"/><Relationship Id="rId13125" Type="http://schemas.openxmlformats.org/officeDocument/2006/relationships/hyperlink" Target="https://www.daloopa.com/src/44117081" TargetMode="External"/><Relationship Id="rId16695" Type="http://schemas.openxmlformats.org/officeDocument/2006/relationships/hyperlink" Target="https://www.daloopa.com/src/56736433" TargetMode="External"/><Relationship Id="rId20341" Type="http://schemas.openxmlformats.org/officeDocument/2006/relationships/hyperlink" Target="https://www.daloopa.com/src/105788187" TargetMode="External"/><Relationship Id="rId452" Type="http://schemas.openxmlformats.org/officeDocument/2006/relationships/hyperlink" Target="https://www.daloopa.com/src/12606817" TargetMode="External"/><Relationship Id="rId1082" Type="http://schemas.openxmlformats.org/officeDocument/2006/relationships/hyperlink" Target="https://www.daloopa.com/src/781104" TargetMode="External"/><Relationship Id="rId2133" Type="http://schemas.openxmlformats.org/officeDocument/2006/relationships/hyperlink" Target="https://www.daloopa.com/src/779574" TargetMode="External"/><Relationship Id="rId6754" Type="http://schemas.openxmlformats.org/officeDocument/2006/relationships/hyperlink" Target="https://www.daloopa.com/src/12605529" TargetMode="External"/><Relationship Id="rId7805" Type="http://schemas.openxmlformats.org/officeDocument/2006/relationships/hyperlink" Target="https://www.daloopa.com/src/756412" TargetMode="External"/><Relationship Id="rId15297" Type="http://schemas.openxmlformats.org/officeDocument/2006/relationships/hyperlink" Target="https://www.daloopa.com/src/56735084" TargetMode="External"/><Relationship Id="rId16348" Type="http://schemas.openxmlformats.org/officeDocument/2006/relationships/hyperlink" Target="https://www.daloopa.com/src/56736458" TargetMode="External"/><Relationship Id="rId17746" Type="http://schemas.openxmlformats.org/officeDocument/2006/relationships/hyperlink" Target="https://www.daloopa.com/src/84565919" TargetMode="External"/><Relationship Id="rId105" Type="http://schemas.openxmlformats.org/officeDocument/2006/relationships/hyperlink" Target="https://www.daloopa.com/document/10223967" TargetMode="External"/><Relationship Id="rId5356" Type="http://schemas.openxmlformats.org/officeDocument/2006/relationships/hyperlink" Target="https://www.daloopa.com/src/62020166" TargetMode="External"/><Relationship Id="rId6407" Type="http://schemas.openxmlformats.org/officeDocument/2006/relationships/hyperlink" Target="https://www.daloopa.com/src/797679" TargetMode="External"/><Relationship Id="rId5009" Type="http://schemas.openxmlformats.org/officeDocument/2006/relationships/hyperlink" Target="https://www.daloopa.com/src/18180601" TargetMode="External"/><Relationship Id="rId8579" Type="http://schemas.openxmlformats.org/officeDocument/2006/relationships/hyperlink" Target="https://www.daloopa.com/document/23181367" TargetMode="External"/><Relationship Id="rId9977" Type="http://schemas.openxmlformats.org/officeDocument/2006/relationships/hyperlink" Target="https://www.daloopa.com/document/132833" TargetMode="External"/><Relationship Id="rId12958" Type="http://schemas.openxmlformats.org/officeDocument/2006/relationships/hyperlink" Target="https://www.daloopa.com/src/44106013" TargetMode="External"/><Relationship Id="rId1966" Type="http://schemas.openxmlformats.org/officeDocument/2006/relationships/hyperlink" Target="https://www.daloopa.com/src/44114795" TargetMode="External"/><Relationship Id="rId14380" Type="http://schemas.openxmlformats.org/officeDocument/2006/relationships/hyperlink" Target="https://www.daloopa.com/src/44092717" TargetMode="External"/><Relationship Id="rId15431" Type="http://schemas.openxmlformats.org/officeDocument/2006/relationships/hyperlink" Target="https://www.daloopa.com/src/56735800" TargetMode="External"/><Relationship Id="rId1619" Type="http://schemas.openxmlformats.org/officeDocument/2006/relationships/hyperlink" Target="https://www.daloopa.com/src/805483" TargetMode="External"/><Relationship Id="rId14033" Type="http://schemas.openxmlformats.org/officeDocument/2006/relationships/hyperlink" Target="https://www.daloopa.com/src/44064447" TargetMode="External"/><Relationship Id="rId18654" Type="http://schemas.openxmlformats.org/officeDocument/2006/relationships/hyperlink" Target="https://www.daloopa.com/src/76434932" TargetMode="External"/><Relationship Id="rId19705" Type="http://schemas.openxmlformats.org/officeDocument/2006/relationships/hyperlink" Target="https://www.daloopa.com/src/91528082" TargetMode="External"/><Relationship Id="rId3041" Type="http://schemas.openxmlformats.org/officeDocument/2006/relationships/hyperlink" Target="https://www.daloopa.com/src/47276488" TargetMode="External"/><Relationship Id="rId7662" Type="http://schemas.openxmlformats.org/officeDocument/2006/relationships/hyperlink" Target="https://www.daloopa.com/src/758425" TargetMode="External"/><Relationship Id="rId8713" Type="http://schemas.openxmlformats.org/officeDocument/2006/relationships/hyperlink" Target="https://www.daloopa.com/src/44812629" TargetMode="External"/><Relationship Id="rId10643" Type="http://schemas.openxmlformats.org/officeDocument/2006/relationships/hyperlink" Target="https://www.daloopa.com/src/760349" TargetMode="External"/><Relationship Id="rId10990" Type="http://schemas.openxmlformats.org/officeDocument/2006/relationships/hyperlink" Target="https://www.daloopa.com/src/19045386" TargetMode="External"/><Relationship Id="rId17256" Type="http://schemas.openxmlformats.org/officeDocument/2006/relationships/hyperlink" Target="https://www.daloopa.com/src/66404672" TargetMode="External"/><Relationship Id="rId18307" Type="http://schemas.openxmlformats.org/officeDocument/2006/relationships/hyperlink" Target="https://www.daloopa.com/src/110482583" TargetMode="External"/><Relationship Id="rId6264" Type="http://schemas.openxmlformats.org/officeDocument/2006/relationships/hyperlink" Target="https://www.daloopa.com/src/19045415" TargetMode="External"/><Relationship Id="rId7315" Type="http://schemas.openxmlformats.org/officeDocument/2006/relationships/hyperlink" Target="https://www.daloopa.com/src/56765434" TargetMode="External"/><Relationship Id="rId9487" Type="http://schemas.openxmlformats.org/officeDocument/2006/relationships/hyperlink" Target="https://www.daloopa.com/src/46190698" TargetMode="External"/><Relationship Id="rId13866" Type="http://schemas.openxmlformats.org/officeDocument/2006/relationships/hyperlink" Target="https://www.daloopa.com/src/44067262" TargetMode="External"/><Relationship Id="rId14917" Type="http://schemas.openxmlformats.org/officeDocument/2006/relationships/hyperlink" Target="https://www.daloopa.com/src/51587430" TargetMode="External"/><Relationship Id="rId1476" Type="http://schemas.openxmlformats.org/officeDocument/2006/relationships/hyperlink" Target="https://www.daloopa.com/src/18248303" TargetMode="External"/><Relationship Id="rId2874" Type="http://schemas.openxmlformats.org/officeDocument/2006/relationships/hyperlink" Target="https://www.daloopa.com/src/4298201" TargetMode="External"/><Relationship Id="rId3925" Type="http://schemas.openxmlformats.org/officeDocument/2006/relationships/hyperlink" Target="https://www.daloopa.com/src/805814" TargetMode="External"/><Relationship Id="rId8089" Type="http://schemas.openxmlformats.org/officeDocument/2006/relationships/hyperlink" Target="https://www.daloopa.com/src/760735" TargetMode="External"/><Relationship Id="rId12468" Type="http://schemas.openxmlformats.org/officeDocument/2006/relationships/hyperlink" Target="https://www.daloopa.com/src/35961629" TargetMode="External"/><Relationship Id="rId13519" Type="http://schemas.openxmlformats.org/officeDocument/2006/relationships/hyperlink" Target="https://www.daloopa.com/src/44059150" TargetMode="External"/><Relationship Id="rId20735" Type="http://schemas.openxmlformats.org/officeDocument/2006/relationships/hyperlink" Target="https://www.daloopa.com/src/110481561" TargetMode="External"/><Relationship Id="rId846" Type="http://schemas.openxmlformats.org/officeDocument/2006/relationships/hyperlink" Target="https://www.daloopa.com/src/793437" TargetMode="External"/><Relationship Id="rId1129" Type="http://schemas.openxmlformats.org/officeDocument/2006/relationships/hyperlink" Target="https://www.daloopa.com/src/44615359" TargetMode="External"/><Relationship Id="rId2527" Type="http://schemas.openxmlformats.org/officeDocument/2006/relationships/hyperlink" Target="https://www.daloopa.com/src/775290" TargetMode="External"/><Relationship Id="rId5000" Type="http://schemas.openxmlformats.org/officeDocument/2006/relationships/hyperlink" Target="https://marketplace.daloopa.com/text-fundamental?id=18187101&amp;value=0.08&amp;id=18186992&amp;value=0.02&amp;id=18186936&amp;value=-0.07&amp;id=18186887&amp;value=-0.07&amp;id=18186831&amp;value=-0.04&amp;" TargetMode="External"/><Relationship Id="rId19562" Type="http://schemas.openxmlformats.org/officeDocument/2006/relationships/hyperlink" Target="https://www.daloopa.com/src/84567040" TargetMode="External"/><Relationship Id="rId4699" Type="http://schemas.openxmlformats.org/officeDocument/2006/relationships/hyperlink" Target="https://www.daloopa.com/src/12605756" TargetMode="External"/><Relationship Id="rId8570" Type="http://schemas.openxmlformats.org/officeDocument/2006/relationships/hyperlink" Target="https://www.daloopa.com/src/44810493" TargetMode="External"/><Relationship Id="rId9621" Type="http://schemas.openxmlformats.org/officeDocument/2006/relationships/hyperlink" Target="https://www.daloopa.com/src/44811939" TargetMode="External"/><Relationship Id="rId11551" Type="http://schemas.openxmlformats.org/officeDocument/2006/relationships/hyperlink" Target="https://marketplace.daloopa.com/text-fundamental?id=805086&amp;value=28093&amp;id=805077&amp;value=78179&amp;id=1501376&amp;value=41725&amp;id=44616150&amp;value=98769&amp;id=2734227&amp;value=246766&amp;" TargetMode="External"/><Relationship Id="rId12602" Type="http://schemas.openxmlformats.org/officeDocument/2006/relationships/hyperlink" Target="https://www.daloopa.com/src/8732275" TargetMode="External"/><Relationship Id="rId18164" Type="http://schemas.openxmlformats.org/officeDocument/2006/relationships/hyperlink" Target="https://www.daloopa.com/src/110481041" TargetMode="External"/><Relationship Id="rId19215" Type="http://schemas.openxmlformats.org/officeDocument/2006/relationships/hyperlink" Target="https://www.daloopa.com/src/80588017" TargetMode="External"/><Relationship Id="rId1610" Type="http://schemas.openxmlformats.org/officeDocument/2006/relationships/hyperlink" Target="https://www.daloopa.com/document/23181367" TargetMode="External"/><Relationship Id="rId7172" Type="http://schemas.openxmlformats.org/officeDocument/2006/relationships/hyperlink" Target="https://www.daloopa.com/src/1501206" TargetMode="External"/><Relationship Id="rId8223" Type="http://schemas.openxmlformats.org/officeDocument/2006/relationships/hyperlink" Target="https://www.daloopa.com/src/770449" TargetMode="External"/><Relationship Id="rId10153" Type="http://schemas.openxmlformats.org/officeDocument/2006/relationships/hyperlink" Target="https://www.daloopa.com/src/757353" TargetMode="External"/><Relationship Id="rId11204" Type="http://schemas.openxmlformats.org/officeDocument/2006/relationships/hyperlink" Target="https://www.daloopa.com/document/23143637" TargetMode="External"/><Relationship Id="rId14774" Type="http://schemas.openxmlformats.org/officeDocument/2006/relationships/hyperlink" Target="https://www.daloopa.com/src/44092922" TargetMode="External"/><Relationship Id="rId3782" Type="http://schemas.openxmlformats.org/officeDocument/2006/relationships/hyperlink" Target="https://www.daloopa.com/src/35361537" TargetMode="External"/><Relationship Id="rId4833" Type="http://schemas.openxmlformats.org/officeDocument/2006/relationships/hyperlink" Target="https://www.daloopa.com/src/799690" TargetMode="External"/><Relationship Id="rId13376" Type="http://schemas.openxmlformats.org/officeDocument/2006/relationships/hyperlink" Target="https://www.daloopa.com/src/44120616" TargetMode="External"/><Relationship Id="rId14427" Type="http://schemas.openxmlformats.org/officeDocument/2006/relationships/hyperlink" Target="https://www.daloopa.com/src/44091059" TargetMode="External"/><Relationship Id="rId15825" Type="http://schemas.openxmlformats.org/officeDocument/2006/relationships/hyperlink" Target="https://marketplace.daloopa.com/text-fundamental?id=56735909&amp;value=18133&amp;id=56735890&amp;value=18681&amp;id=56735871&amp;value=19560&amp;id=56735852&amp;value=21357&amp;id=56735816&amp;value=21428&amp;id=56735797&amp;value=22124&amp;id=56735778&amp;value=22496&amp;id=56735759&amp;value=22634&amp;id=56722387&amp;value=22381&amp;id=56722368&amp;value=22955&amp;id=56722349&amp;value=22656&amp;id=56722205&amp;value=22516&amp;id=56722109&amp;value=23589&amp;id=56722090&amp;value=24710&amp;id=56722071&amp;value=25091&amp;id=56722052&amp;value=25988&amp;id=56722016&amp;value=26527&amp;id=56765535&amp;value=28066&amp;id=61315479&amp;value=28783&amp;" TargetMode="External"/><Relationship Id="rId20592" Type="http://schemas.openxmlformats.org/officeDocument/2006/relationships/hyperlink" Target="https://www.daloopa.com/src/105191118" TargetMode="External"/><Relationship Id="rId2384" Type="http://schemas.openxmlformats.org/officeDocument/2006/relationships/hyperlink" Target="https://www.daloopa.com/src/57345649" TargetMode="External"/><Relationship Id="rId3435" Type="http://schemas.openxmlformats.org/officeDocument/2006/relationships/hyperlink" Target="https://www.daloopa.com/src/979874" TargetMode="External"/><Relationship Id="rId13029" Type="http://schemas.openxmlformats.org/officeDocument/2006/relationships/hyperlink" Target="https://www.daloopa.com/src/18211719" TargetMode="External"/><Relationship Id="rId17997" Type="http://schemas.openxmlformats.org/officeDocument/2006/relationships/hyperlink" Target="https://www.daloopa.com/src/84567320" TargetMode="External"/><Relationship Id="rId20245" Type="http://schemas.openxmlformats.org/officeDocument/2006/relationships/hyperlink" Target="https://www.daloopa.com/src/99100972" TargetMode="External"/><Relationship Id="rId356" Type="http://schemas.openxmlformats.org/officeDocument/2006/relationships/hyperlink" Target="https://www.daloopa.com/src/56765775" TargetMode="External"/><Relationship Id="rId2037" Type="http://schemas.openxmlformats.org/officeDocument/2006/relationships/hyperlink" Target="https://www.daloopa.com/src/44114791" TargetMode="External"/><Relationship Id="rId6658" Type="http://schemas.openxmlformats.org/officeDocument/2006/relationships/hyperlink" Target="https://www.daloopa.com/src/757567" TargetMode="External"/><Relationship Id="rId16599" Type="http://schemas.openxmlformats.org/officeDocument/2006/relationships/hyperlink" Target="https://www.daloopa.com/src/56736429" TargetMode="External"/><Relationship Id="rId19072" Type="http://schemas.openxmlformats.org/officeDocument/2006/relationships/hyperlink" Target="https://www.daloopa.com/src/81128172" TargetMode="External"/><Relationship Id="rId7709" Type="http://schemas.openxmlformats.org/officeDocument/2006/relationships/hyperlink" Target="https://www.daloopa.com/src/760475" TargetMode="External"/><Relationship Id="rId8080" Type="http://schemas.openxmlformats.org/officeDocument/2006/relationships/hyperlink" Target="https://www.daloopa.com/document/23143637" TargetMode="External"/><Relationship Id="rId9131" Type="http://schemas.openxmlformats.org/officeDocument/2006/relationships/hyperlink" Target="https://www.daloopa.com/src/44812715" TargetMode="External"/><Relationship Id="rId13510" Type="http://schemas.openxmlformats.org/officeDocument/2006/relationships/hyperlink" Target="https://www.daloopa.com/src/44058609" TargetMode="External"/><Relationship Id="rId11061" Type="http://schemas.openxmlformats.org/officeDocument/2006/relationships/hyperlink" Target="https://www.daloopa.com/src/777856" TargetMode="External"/><Relationship Id="rId12112" Type="http://schemas.openxmlformats.org/officeDocument/2006/relationships/hyperlink" Target="https://www.daloopa.com/src/8731859" TargetMode="External"/><Relationship Id="rId15682" Type="http://schemas.openxmlformats.org/officeDocument/2006/relationships/hyperlink" Target="https://www.daloopa.com/src/56735791" TargetMode="External"/><Relationship Id="rId16733" Type="http://schemas.openxmlformats.org/officeDocument/2006/relationships/hyperlink" Target="https://www.daloopa.com/src/56722932" TargetMode="External"/><Relationship Id="rId1120" Type="http://schemas.openxmlformats.org/officeDocument/2006/relationships/hyperlink" Target="https://marketplace.daloopa.com/text-fundamental?id=782332&amp;value=732.9&amp;id=782327&amp;value=754.9&amp;id=782326&amp;value=802.6999999999999&amp;id=44615358&amp;value=889.5&amp;id=782317&amp;value=3180&amp;id=782301&amp;value=942.2&amp;id=782268&amp;value=1010&amp;id=782260&amp;value=1060&amp;id=44615359&amp;value=1157.8000000000002&amp;id=782217&amp;value=4170&amp;id=782208&amp;value=1230&amp;id=782203&amp;value=1300&amp;id=782191&amp;value=1360&amp;id=44615360&amp;value=1450&amp;id=782162&amp;value=5340&amp;id=781903&amp;value=1494.888&amp;id=781878&amp;value=1594.019&amp;id=1501302&amp;value=1654.674&amp;id=44615361&amp;value=1738.7639999999992&amp;id=2734074&amp;value=6482.344999999999&amp;id=4298306&amp;value=1818&amp;id=7450106&amp;value=1872&amp;id=10681172&amp;value=1962&amp;id=44615362&amp;value=2084&amp;id=13306418&amp;value=7736&amp;id=19434821&amp;value=2379&amp;id=28828423&amp;value=2318&amp;id=35961580&amp;value=2372&amp;id=44624972&amp;value=2477&amp;id=44619897&amp;value=9546&amp;id=51587246&amp;value=2548&amp;id=57345707&amp;value=2605&amp;id=62020116&amp;value=2625&amp;" TargetMode="External"/><Relationship Id="rId4690" Type="http://schemas.openxmlformats.org/officeDocument/2006/relationships/hyperlink" Target="https://www.daloopa.com/src/799594" TargetMode="External"/><Relationship Id="rId5741" Type="http://schemas.openxmlformats.org/officeDocument/2006/relationships/hyperlink" Target="https://www.daloopa.com/src/777645" TargetMode="External"/><Relationship Id="rId14284" Type="http://schemas.openxmlformats.org/officeDocument/2006/relationships/hyperlink" Target="https://www.daloopa.com/src/44091057" TargetMode="External"/><Relationship Id="rId15335" Type="http://schemas.openxmlformats.org/officeDocument/2006/relationships/hyperlink" Target="https://www.daloopa.com/src/56734941" TargetMode="External"/><Relationship Id="rId3292" Type="http://schemas.openxmlformats.org/officeDocument/2006/relationships/hyperlink" Target="https://www.daloopa.com/src/805287" TargetMode="External"/><Relationship Id="rId4343" Type="http://schemas.openxmlformats.org/officeDocument/2006/relationships/hyperlink" Target="https://www.daloopa.com/src/805879" TargetMode="External"/><Relationship Id="rId8964" Type="http://schemas.openxmlformats.org/officeDocument/2006/relationships/hyperlink" Target="https://www.daloopa.com/src/44811050" TargetMode="External"/><Relationship Id="rId18558" Type="http://schemas.openxmlformats.org/officeDocument/2006/relationships/hyperlink" Target="https://www.daloopa.com/src/75779721" TargetMode="External"/><Relationship Id="rId19956" Type="http://schemas.openxmlformats.org/officeDocument/2006/relationships/hyperlink" Target="https://www.daloopa.com/src/99100910" TargetMode="External"/><Relationship Id="rId7566" Type="http://schemas.openxmlformats.org/officeDocument/2006/relationships/hyperlink" Target="https://www.daloopa.com/src/757774" TargetMode="External"/><Relationship Id="rId8617" Type="http://schemas.openxmlformats.org/officeDocument/2006/relationships/hyperlink" Target="https://www.daloopa.com/src/57346351" TargetMode="External"/><Relationship Id="rId10894" Type="http://schemas.openxmlformats.org/officeDocument/2006/relationships/hyperlink" Target="https://www.daloopa.com/src/774592" TargetMode="External"/><Relationship Id="rId11945" Type="http://schemas.openxmlformats.org/officeDocument/2006/relationships/hyperlink" Target="https://www.daloopa.com/src/8731179" TargetMode="External"/><Relationship Id="rId19609" Type="http://schemas.openxmlformats.org/officeDocument/2006/relationships/hyperlink" Target="https://www.daloopa.com/src/86312194" TargetMode="External"/><Relationship Id="rId6168" Type="http://schemas.openxmlformats.org/officeDocument/2006/relationships/hyperlink" Target="https://www.daloopa.com/src/12598539" TargetMode="External"/><Relationship Id="rId7219" Type="http://schemas.openxmlformats.org/officeDocument/2006/relationships/hyperlink" Target="https://www.daloopa.com/src/19045429" TargetMode="External"/><Relationship Id="rId10547" Type="http://schemas.openxmlformats.org/officeDocument/2006/relationships/hyperlink" Target="https://www.daloopa.com/src/758162" TargetMode="External"/><Relationship Id="rId13020" Type="http://schemas.openxmlformats.org/officeDocument/2006/relationships/hyperlink" Target="https://www.daloopa.com/src/18209833" TargetMode="External"/><Relationship Id="rId16590" Type="http://schemas.openxmlformats.org/officeDocument/2006/relationships/hyperlink" Target="https://marketplace.daloopa.com/text-fundamental?id=56736737&amp;value=499&amp;id=56736700&amp;value=498&amp;id=56736662&amp;value=497&amp;id=56736623&amp;value=495&amp;id=56736584&amp;value=498&amp;id=56736545&amp;value=494&amp;id=56736507&amp;value=492&amp;id=56736468&amp;value=491&amp;id=56736429&amp;value=489&amp;id=56736390&amp;value=492&amp;id=56723475&amp;value=488&amp;id=56723438&amp;value=485&amp;id=56723401&amp;value=485&amp;id=56723099&amp;value=484&amp;id=56722927&amp;value=485&amp;id=56722855&amp;value=483&amp;id=56722759&amp;value=481&amp;id=56722703&amp;value=481&amp;id=56722638&amp;value=480&amp;id=56722578&amp;value=481&amp;id=56722511&amp;value=475&amp;id=56765496&amp;value=473&amp;id=61315630&amp;value=469&amp;" TargetMode="External"/><Relationship Id="rId17641" Type="http://schemas.openxmlformats.org/officeDocument/2006/relationships/hyperlink" Target="https://www.daloopa.com/src/66399195" TargetMode="External"/><Relationship Id="rId20986" Type="http://schemas.openxmlformats.org/officeDocument/2006/relationships/hyperlink" Target="https://www.daloopa.com/src/110482413" TargetMode="External"/><Relationship Id="rId2778" Type="http://schemas.openxmlformats.org/officeDocument/2006/relationships/hyperlink" Target="https://www.daloopa.com/src/44615497" TargetMode="External"/><Relationship Id="rId3829" Type="http://schemas.openxmlformats.org/officeDocument/2006/relationships/hyperlink" Target="https://www.daloopa.com/src/12606309" TargetMode="External"/><Relationship Id="rId7700" Type="http://schemas.openxmlformats.org/officeDocument/2006/relationships/hyperlink" Target="https://www.daloopa.com/src/770360" TargetMode="External"/><Relationship Id="rId15192" Type="http://schemas.openxmlformats.org/officeDocument/2006/relationships/hyperlink" Target="https://marketplace.daloopa.com/text-fundamental?id=56735119&amp;value=0.7&amp;id=56735107&amp;value=0.7&amp;id=56735095&amp;value=0.7&amp;id=56735080&amp;value=0.69&amp;id=56735071&amp;value=0.7&amp;id=56734948&amp;value=0.68&amp;id=56734936&amp;value=0.69&amp;id=56734924&amp;value=0.69&amp;id=56734863&amp;value=0.69&amp;id=56734814&amp;value=0.69&amp;id=56720573&amp;value=0.7&amp;id=56720570&amp;value=0.71&amp;id=56720567&amp;value=0.72&amp;id=56720564&amp;value=0.73&amp;id=56720561&amp;value=0.72&amp;id=56720514&amp;value=0.73&amp;id=56720511&amp;value=0.73&amp;id=56720508&amp;value=0.73&amp;id=56720505&amp;value=0.73&amp;id=56720502&amp;value=0.73&amp;id=56720499&amp;value=0.73&amp;id=56765550&amp;value=0.73&amp;id=61315435&amp;value=0.73&amp;" TargetMode="External"/><Relationship Id="rId16243" Type="http://schemas.openxmlformats.org/officeDocument/2006/relationships/hyperlink" Target="https://www.daloopa.com/src/56736723" TargetMode="External"/><Relationship Id="rId20639" Type="http://schemas.openxmlformats.org/officeDocument/2006/relationships/hyperlink" Target="https://www.daloopa.com/src/105788102" TargetMode="External"/><Relationship Id="rId5251" Type="http://schemas.openxmlformats.org/officeDocument/2006/relationships/hyperlink" Target="https://marketplace.daloopa.com/text-fundamental?id=8649012&amp;value=2.707&amp;id=8649005&amp;value=3.304&amp;id=8648998&amp;value=2.744&amp;id=8649019&amp;value=3.368&amp;id=8648991&amp;value=2.495&amp;id=8648984&amp;value=2.138&amp;id=8648977&amp;value=1.785&amp;id=8649026&amp;value=2.027&amp;id=8648970&amp;value=1.293&amp;id=8648963&amp;value=1.059&amp;id=8648956&amp;value=0.881&amp;id=8649033&amp;value=1.011&amp;id=8648949&amp;value=0.629&amp;id=8648942&amp;value=0.512&amp;id=8648935&amp;value=0.452&amp;id=8649040&amp;value=0.499&amp;id=8648928&amp;value=0.382&amp;id=9099269&amp;value=0.343&amp;id=8648921&amp;value=0.308&amp;id=8649047&amp;value=0.33&amp;id=8648893&amp;value=0.181&amp;id=8648886&amp;value=0.126&amp;id=8648879&amp;value=0.125&amp;id=8649054&amp;value=0.137&amp;id=8648872&amp;value=0.411&amp;id=8648864&amp;value=0.536&amp;id=8648856&amp;value=0.402&amp;id=8649061&amp;value=0.406&amp;id=8648848&amp;value=0.4&amp;id=8648840&amp;value=0.3&amp;id=10681247&amp;value=0.3&amp;" TargetMode="External"/><Relationship Id="rId6302" Type="http://schemas.openxmlformats.org/officeDocument/2006/relationships/hyperlink" Target="https://www.daloopa.com/src/6028656" TargetMode="External"/><Relationship Id="rId9872" Type="http://schemas.openxmlformats.org/officeDocument/2006/relationships/hyperlink" Target="https://www.daloopa.com/src/44813617" TargetMode="External"/><Relationship Id="rId12853" Type="http://schemas.openxmlformats.org/officeDocument/2006/relationships/hyperlink" Target="https://www.daloopa.com/src/18181401" TargetMode="External"/><Relationship Id="rId19466" Type="http://schemas.openxmlformats.org/officeDocument/2006/relationships/hyperlink" Target="https://www.daloopa.com/src/84566327" TargetMode="External"/><Relationship Id="rId86" Type="http://schemas.openxmlformats.org/officeDocument/2006/relationships/hyperlink" Target="https://www.daloopa.com/document/10224054" TargetMode="External"/><Relationship Id="rId1861" Type="http://schemas.openxmlformats.org/officeDocument/2006/relationships/hyperlink" Target="https://www.daloopa.com/src/44125947" TargetMode="External"/><Relationship Id="rId2912" Type="http://schemas.openxmlformats.org/officeDocument/2006/relationships/hyperlink" Target="https://www.daloopa.com/src/775716" TargetMode="External"/><Relationship Id="rId8474" Type="http://schemas.openxmlformats.org/officeDocument/2006/relationships/hyperlink" Target="https://www.daloopa.com/src/46190508" TargetMode="External"/><Relationship Id="rId9525" Type="http://schemas.openxmlformats.org/officeDocument/2006/relationships/hyperlink" Target="https://www.daloopa.com/src/46190699" TargetMode="External"/><Relationship Id="rId11455" Type="http://schemas.openxmlformats.org/officeDocument/2006/relationships/hyperlink" Target="https://www.daloopa.com/src/804983" TargetMode="External"/><Relationship Id="rId12506" Type="http://schemas.openxmlformats.org/officeDocument/2006/relationships/hyperlink" Target="https://www.daloopa.com/src/8732136" TargetMode="External"/><Relationship Id="rId13904" Type="http://schemas.openxmlformats.org/officeDocument/2006/relationships/hyperlink" Target="https://www.daloopa.com/src/62020220" TargetMode="External"/><Relationship Id="rId18068" Type="http://schemas.openxmlformats.org/officeDocument/2006/relationships/hyperlink" Target="https://www.daloopa.com/src/110481631" TargetMode="External"/><Relationship Id="rId19119" Type="http://schemas.openxmlformats.org/officeDocument/2006/relationships/hyperlink" Target="https://www.daloopa.com/src/80587808" TargetMode="External"/><Relationship Id="rId1514" Type="http://schemas.openxmlformats.org/officeDocument/2006/relationships/hyperlink" Target="https://www.daloopa.com/src/44615375" TargetMode="External"/><Relationship Id="rId7076" Type="http://schemas.openxmlformats.org/officeDocument/2006/relationships/hyperlink" Target="https://www.daloopa.com/src/798239" TargetMode="External"/><Relationship Id="rId8127" Type="http://schemas.openxmlformats.org/officeDocument/2006/relationships/hyperlink" Target="https://www.daloopa.com/src/44615950" TargetMode="External"/><Relationship Id="rId10057" Type="http://schemas.openxmlformats.org/officeDocument/2006/relationships/hyperlink" Target="https://marketplace.daloopa.com/text-fundamental?id=770772&amp;value=85.086&amp;id=770777&amp;value=79.624&amp;id=770782&amp;value=81.111&amp;id=769609&amp;value=86.468&amp;id=44993845&amp;value=332.289&amp;id=769416&amp;value=83.549&amp;id=769279&amp;value=83.6&amp;id=761293&amp;value=83.682&amp;id=761070&amp;value=85.025&amp;id=44998358&amp;value=335.856&amp;id=760745&amp;value=86.597&amp;id=760497&amp;value=85.374&amp;id=760294&amp;value=84.371&amp;id=760312&amp;value=81.705&amp;id=44998912&amp;value=338.047&amp;id=758453&amp;value=91.69&amp;id=758304&amp;value=87.209&amp;id=758147&amp;value=86.07&amp;id=757989&amp;value=86.584&amp;id=44999208&amp;value=351.553&amp;id=757819&amp;value=103.578&amp;id=757625&amp;value=118.591&amp;id=757312&amp;value=117.968&amp;id=757351&amp;value=122.18&amp;id=44999240&amp;value=462.317&amp;id=757326&amp;value=136.414&amp;id=756716&amp;value=146.773&amp;id=756562&amp;value=161.094&amp;id=756450&amp;value=166.504&amp;id=44999437&amp;value=610.785&amp;id=756287&amp;value=187.115&amp;id=755991&amp;value=203.673&amp;id=1501229&amp;value=199.321&amp;id=2750607&amp;value=207.781&amp;id=44999883&amp;value=797.89&amp;id=3606411&amp;value=214&amp;id=6028702&amp;value=227&amp;id=9091483&amp;value=244&amp;id=12599715&amp;value=239&amp;id=45000036&amp;value=924&amp;id=19045361&amp;value=286&amp;id=28076053&amp;value=269&amp;id=35361460&amp;value=287&amp;id=41990513&amp;value=265&amp;id=41990560&amp;value=1107&amp;id=50786862&amp;value=312&amp;id=56765448&amp;value=345&amp;id=61314936&amp;value=371&amp;" TargetMode="External"/><Relationship Id="rId11108" Type="http://schemas.openxmlformats.org/officeDocument/2006/relationships/hyperlink" Target="https://www.daloopa.com/src/777808" TargetMode="External"/><Relationship Id="rId3686" Type="http://schemas.openxmlformats.org/officeDocument/2006/relationships/hyperlink" Target="https://www.daloopa.com/src/3606670" TargetMode="External"/><Relationship Id="rId14678" Type="http://schemas.openxmlformats.org/officeDocument/2006/relationships/hyperlink" Target="https://www.daloopa.com/src/44092400" TargetMode="External"/><Relationship Id="rId15729" Type="http://schemas.openxmlformats.org/officeDocument/2006/relationships/hyperlink" Target="https://www.daloopa.com/src/56735867" TargetMode="External"/><Relationship Id="rId17151" Type="http://schemas.openxmlformats.org/officeDocument/2006/relationships/hyperlink" Target="https://www.daloopa.com/src/65368693" TargetMode="External"/><Relationship Id="rId19600" Type="http://schemas.openxmlformats.org/officeDocument/2006/relationships/hyperlink" Target="https://www.daloopa.com/src/86300086" TargetMode="External"/><Relationship Id="rId20496" Type="http://schemas.openxmlformats.org/officeDocument/2006/relationships/hyperlink" Target="https://www.daloopa.com/src/105788234" TargetMode="External"/><Relationship Id="rId2288" Type="http://schemas.openxmlformats.org/officeDocument/2006/relationships/hyperlink" Target="https://www.daloopa.com/src/778752" TargetMode="External"/><Relationship Id="rId3339" Type="http://schemas.openxmlformats.org/officeDocument/2006/relationships/hyperlink" Target="https://www.daloopa.com/src/805300" TargetMode="External"/><Relationship Id="rId4737" Type="http://schemas.openxmlformats.org/officeDocument/2006/relationships/hyperlink" Target="https://www.daloopa.com/src/799605" TargetMode="External"/><Relationship Id="rId7210" Type="http://schemas.openxmlformats.org/officeDocument/2006/relationships/hyperlink" Target="https://www.daloopa.com/src/798574" TargetMode="External"/><Relationship Id="rId18202" Type="http://schemas.openxmlformats.org/officeDocument/2006/relationships/hyperlink" Target="https://www.daloopa.com/src/112172936" TargetMode="External"/><Relationship Id="rId20149" Type="http://schemas.openxmlformats.org/officeDocument/2006/relationships/hyperlink" Target="https://www.daloopa.com/src/99978631" TargetMode="External"/><Relationship Id="rId13761" Type="http://schemas.openxmlformats.org/officeDocument/2006/relationships/hyperlink" Target="https://www.daloopa.com/document/22727591" TargetMode="External"/><Relationship Id="rId14812" Type="http://schemas.openxmlformats.org/officeDocument/2006/relationships/hyperlink" Target="https://www.daloopa.com/src/44093183" TargetMode="External"/><Relationship Id="rId3820" Type="http://schemas.openxmlformats.org/officeDocument/2006/relationships/hyperlink" Target="https://www.daloopa.com/src/805800" TargetMode="External"/><Relationship Id="rId9382" Type="http://schemas.openxmlformats.org/officeDocument/2006/relationships/hyperlink" Target="https://www.daloopa.com/src/46190675" TargetMode="External"/><Relationship Id="rId12363" Type="http://schemas.openxmlformats.org/officeDocument/2006/relationships/hyperlink" Target="https://www.daloopa.com/src/19442019" TargetMode="External"/><Relationship Id="rId13414" Type="http://schemas.openxmlformats.org/officeDocument/2006/relationships/hyperlink" Target="https://www.daloopa.com/src/44121842" TargetMode="External"/><Relationship Id="rId16984" Type="http://schemas.openxmlformats.org/officeDocument/2006/relationships/hyperlink" Target="https://www.daloopa.com/src/65368699" TargetMode="External"/><Relationship Id="rId20630" Type="http://schemas.openxmlformats.org/officeDocument/2006/relationships/hyperlink" Target="https://www.daloopa.com/src/105191159" TargetMode="External"/><Relationship Id="rId741" Type="http://schemas.openxmlformats.org/officeDocument/2006/relationships/hyperlink" Target="https://www.daloopa.com/document/12451652" TargetMode="External"/><Relationship Id="rId1371" Type="http://schemas.openxmlformats.org/officeDocument/2006/relationships/hyperlink" Target="https://www.daloopa.com/src/6028988" TargetMode="External"/><Relationship Id="rId2422" Type="http://schemas.openxmlformats.org/officeDocument/2006/relationships/hyperlink" Target="https://www.daloopa.com/src/28828339" TargetMode="External"/><Relationship Id="rId5992" Type="http://schemas.openxmlformats.org/officeDocument/2006/relationships/hyperlink" Target="https://www.daloopa.com/src/50786818" TargetMode="External"/><Relationship Id="rId9035" Type="http://schemas.openxmlformats.org/officeDocument/2006/relationships/hyperlink" Target="https://www.daloopa.com/src/62020264" TargetMode="External"/><Relationship Id="rId12016" Type="http://schemas.openxmlformats.org/officeDocument/2006/relationships/hyperlink" Target="https://www.daloopa.com/src/8731174" TargetMode="External"/><Relationship Id="rId15586" Type="http://schemas.openxmlformats.org/officeDocument/2006/relationships/hyperlink" Target="https://www.daloopa.com/src/56722358" TargetMode="External"/><Relationship Id="rId16637" Type="http://schemas.openxmlformats.org/officeDocument/2006/relationships/hyperlink" Target="https://www.daloopa.com/src/56736391" TargetMode="External"/><Relationship Id="rId1024" Type="http://schemas.openxmlformats.org/officeDocument/2006/relationships/hyperlink" Target="https://www.daloopa.com/src/2750821" TargetMode="External"/><Relationship Id="rId4594" Type="http://schemas.openxmlformats.org/officeDocument/2006/relationships/hyperlink" Target="https://www.daloopa.com/src/1501418" TargetMode="External"/><Relationship Id="rId5645" Type="http://schemas.openxmlformats.org/officeDocument/2006/relationships/hyperlink" Target="https://www.daloopa.com/src/44616101" TargetMode="External"/><Relationship Id="rId14188" Type="http://schemas.openxmlformats.org/officeDocument/2006/relationships/hyperlink" Target="https://www.daloopa.com/src/44072039" TargetMode="External"/><Relationship Id="rId15239" Type="http://schemas.openxmlformats.org/officeDocument/2006/relationships/hyperlink" Target="https://www.daloopa.com/src/56734815" TargetMode="External"/><Relationship Id="rId19110" Type="http://schemas.openxmlformats.org/officeDocument/2006/relationships/hyperlink" Target="https://www.daloopa.com/src/80587780" TargetMode="External"/><Relationship Id="rId3196" Type="http://schemas.openxmlformats.org/officeDocument/2006/relationships/hyperlink" Target="https://www.daloopa.com/src/805269" TargetMode="External"/><Relationship Id="rId4247" Type="http://schemas.openxmlformats.org/officeDocument/2006/relationships/hyperlink" Target="https://www.daloopa.com/src/805820" TargetMode="External"/><Relationship Id="rId8868" Type="http://schemas.openxmlformats.org/officeDocument/2006/relationships/hyperlink" Target="https://www.daloopa.com/src/44811521" TargetMode="External"/><Relationship Id="rId9919" Type="http://schemas.openxmlformats.org/officeDocument/2006/relationships/hyperlink" Target="https://www.daloopa.com/src/44615283" TargetMode="External"/><Relationship Id="rId10798" Type="http://schemas.openxmlformats.org/officeDocument/2006/relationships/hyperlink" Target="https://www.daloopa.com/src/35361472" TargetMode="External"/><Relationship Id="rId11849" Type="http://schemas.openxmlformats.org/officeDocument/2006/relationships/hyperlink" Target="https://www.daloopa.com/src/44616198" TargetMode="External"/><Relationship Id="rId15720" Type="http://schemas.openxmlformats.org/officeDocument/2006/relationships/hyperlink" Target="https://www.daloopa.com/src/61315474" TargetMode="External"/><Relationship Id="rId1908" Type="http://schemas.openxmlformats.org/officeDocument/2006/relationships/hyperlink" Target="https://www.daloopa.com/src/44125104" TargetMode="External"/><Relationship Id="rId13271" Type="http://schemas.openxmlformats.org/officeDocument/2006/relationships/hyperlink" Target="https://www.daloopa.com/src/18210503" TargetMode="External"/><Relationship Id="rId14322" Type="http://schemas.openxmlformats.org/officeDocument/2006/relationships/hyperlink" Target="https://www.daloopa.com/src/44096338" TargetMode="External"/><Relationship Id="rId17892" Type="http://schemas.openxmlformats.org/officeDocument/2006/relationships/hyperlink" Target="https://www.daloopa.com/src/86307321" TargetMode="External"/><Relationship Id="rId18943" Type="http://schemas.openxmlformats.org/officeDocument/2006/relationships/hyperlink" Target="https://www.daloopa.com/src/81128611" TargetMode="External"/><Relationship Id="rId251" Type="http://schemas.openxmlformats.org/officeDocument/2006/relationships/hyperlink" Target="https://www.daloopa.com/src/41990667" TargetMode="External"/><Relationship Id="rId3330" Type="http://schemas.openxmlformats.org/officeDocument/2006/relationships/hyperlink" Target="https://www.daloopa.com/src/805364" TargetMode="External"/><Relationship Id="rId7951" Type="http://schemas.openxmlformats.org/officeDocument/2006/relationships/hyperlink" Target="https://www.daloopa.com/src/761281" TargetMode="External"/><Relationship Id="rId10932" Type="http://schemas.openxmlformats.org/officeDocument/2006/relationships/hyperlink" Target="https://www.daloopa.com/src/778053" TargetMode="External"/><Relationship Id="rId16494" Type="http://schemas.openxmlformats.org/officeDocument/2006/relationships/hyperlink" Target="https://www.daloopa.com/src/56736658" TargetMode="External"/><Relationship Id="rId17545" Type="http://schemas.openxmlformats.org/officeDocument/2006/relationships/hyperlink" Target="https://www.daloopa.com/src/66397014" TargetMode="External"/><Relationship Id="rId20140" Type="http://schemas.openxmlformats.org/officeDocument/2006/relationships/hyperlink" Target="https://www.daloopa.com/src/99978636" TargetMode="External"/><Relationship Id="rId6553" Type="http://schemas.openxmlformats.org/officeDocument/2006/relationships/hyperlink" Target="https://www.daloopa.com/src/770060" TargetMode="External"/><Relationship Id="rId7604" Type="http://schemas.openxmlformats.org/officeDocument/2006/relationships/hyperlink" Target="https://www.daloopa.com/src/769382" TargetMode="External"/><Relationship Id="rId15096" Type="http://schemas.openxmlformats.org/officeDocument/2006/relationships/hyperlink" Target="https://www.daloopa.com/src/56735091" TargetMode="External"/><Relationship Id="rId16147" Type="http://schemas.openxmlformats.org/officeDocument/2006/relationships/hyperlink" Target="https://www.daloopa.com/src/56736527" TargetMode="External"/><Relationship Id="rId5155" Type="http://schemas.openxmlformats.org/officeDocument/2006/relationships/hyperlink" Target="https://www.daloopa.com/src/51587346" TargetMode="External"/><Relationship Id="rId6206" Type="http://schemas.openxmlformats.org/officeDocument/2006/relationships/hyperlink" Target="https://www.daloopa.com/src/3606348" TargetMode="External"/><Relationship Id="rId9776" Type="http://schemas.openxmlformats.org/officeDocument/2006/relationships/hyperlink" Target="https://www.daloopa.com/src/44812509" TargetMode="External"/><Relationship Id="rId1765" Type="http://schemas.openxmlformats.org/officeDocument/2006/relationships/hyperlink" Target="https://www.daloopa.com/src/44126107" TargetMode="External"/><Relationship Id="rId8378" Type="http://schemas.openxmlformats.org/officeDocument/2006/relationships/hyperlink" Target="https://www.daloopa.com/src/44810838" TargetMode="External"/><Relationship Id="rId9429" Type="http://schemas.openxmlformats.org/officeDocument/2006/relationships/hyperlink" Target="https://www.daloopa.com/src/46190681" TargetMode="External"/><Relationship Id="rId11359" Type="http://schemas.openxmlformats.org/officeDocument/2006/relationships/hyperlink" Target="https://www.daloopa.com/src/44617257" TargetMode="External"/><Relationship Id="rId12757" Type="http://schemas.openxmlformats.org/officeDocument/2006/relationships/hyperlink" Target="https://www.daloopa.com/src/8732204" TargetMode="External"/><Relationship Id="rId13808" Type="http://schemas.openxmlformats.org/officeDocument/2006/relationships/hyperlink" Target="https://www.daloopa.com/src/44067695" TargetMode="External"/><Relationship Id="rId15230" Type="http://schemas.openxmlformats.org/officeDocument/2006/relationships/hyperlink" Target="https://www.daloopa.com/src/56720565" TargetMode="External"/><Relationship Id="rId1418" Type="http://schemas.openxmlformats.org/officeDocument/2006/relationships/hyperlink" Target="https://marketplace.daloopa.com/text-fundamental?id=19168385&amp;value=4.9&amp;id=19158597&amp;value=4.9&amp;id=19168280&amp;value=4.9&amp;id=19168115&amp;value=4.9&amp;id=19166205&amp;value=6&amp;id=19158185&amp;value=6&amp;id=19166109&amp;value=6&amp;id=46361968&amp;value=8&amp;id=41992026&amp;value=10&amp;" TargetMode="External"/><Relationship Id="rId2816" Type="http://schemas.openxmlformats.org/officeDocument/2006/relationships/hyperlink" Target="https://www.daloopa.com/src/35961566" TargetMode="External"/><Relationship Id="rId19851" Type="http://schemas.openxmlformats.org/officeDocument/2006/relationships/hyperlink" Target="https://www.daloopa.com/src/92469217" TargetMode="External"/><Relationship Id="rId4988" Type="http://schemas.openxmlformats.org/officeDocument/2006/relationships/hyperlink" Target="https://www.daloopa.com/src/18185051" TargetMode="External"/><Relationship Id="rId9910" Type="http://schemas.openxmlformats.org/officeDocument/2006/relationships/hyperlink" Target="https://www.daloopa.com/src/19435362" TargetMode="External"/><Relationship Id="rId11840" Type="http://schemas.openxmlformats.org/officeDocument/2006/relationships/hyperlink" Target="https://www.daloopa.com/src/8731146" TargetMode="External"/><Relationship Id="rId18453" Type="http://schemas.openxmlformats.org/officeDocument/2006/relationships/hyperlink" Target="https://www.daloopa.com/src/70536282" TargetMode="External"/><Relationship Id="rId19504" Type="http://schemas.openxmlformats.org/officeDocument/2006/relationships/hyperlink" Target="https://www.daloopa.com/src/86301502" TargetMode="External"/><Relationship Id="rId6063" Type="http://schemas.openxmlformats.org/officeDocument/2006/relationships/hyperlink" Target="https://www.daloopa.com/src/755655" TargetMode="External"/><Relationship Id="rId7461" Type="http://schemas.openxmlformats.org/officeDocument/2006/relationships/hyperlink" Target="https://www.daloopa.com/src/758623" TargetMode="External"/><Relationship Id="rId8512" Type="http://schemas.openxmlformats.org/officeDocument/2006/relationships/hyperlink" Target="https://www.daloopa.com/src/44813378" TargetMode="External"/><Relationship Id="rId10442" Type="http://schemas.openxmlformats.org/officeDocument/2006/relationships/hyperlink" Target="https://www.daloopa.com/src/756038" TargetMode="External"/><Relationship Id="rId17055" Type="http://schemas.openxmlformats.org/officeDocument/2006/relationships/hyperlink" Target="https://www.daloopa.com/src/65369419" TargetMode="External"/><Relationship Id="rId18106" Type="http://schemas.openxmlformats.org/officeDocument/2006/relationships/hyperlink" Target="https://www.daloopa.com/src/110482538" TargetMode="External"/><Relationship Id="rId7114" Type="http://schemas.openxmlformats.org/officeDocument/2006/relationships/hyperlink" Target="https://www.daloopa.com/src/798333" TargetMode="External"/><Relationship Id="rId13665" Type="http://schemas.openxmlformats.org/officeDocument/2006/relationships/hyperlink" Target="https://www.daloopa.com/src/44058762" TargetMode="External"/><Relationship Id="rId14716" Type="http://schemas.openxmlformats.org/officeDocument/2006/relationships/hyperlink" Target="https://www.daloopa.com/src/44091776" TargetMode="External"/><Relationship Id="rId20881" Type="http://schemas.openxmlformats.org/officeDocument/2006/relationships/hyperlink" Target="https://www.daloopa.com/src/112172805" TargetMode="External"/><Relationship Id="rId992" Type="http://schemas.openxmlformats.org/officeDocument/2006/relationships/hyperlink" Target="https://www.daloopa.com/src/51587197" TargetMode="External"/><Relationship Id="rId2673" Type="http://schemas.openxmlformats.org/officeDocument/2006/relationships/hyperlink" Target="https://www.daloopa.com/document/12555016" TargetMode="External"/><Relationship Id="rId3724" Type="http://schemas.openxmlformats.org/officeDocument/2006/relationships/hyperlink" Target="https://www.daloopa.com/src/1501396" TargetMode="External"/><Relationship Id="rId9286" Type="http://schemas.openxmlformats.org/officeDocument/2006/relationships/hyperlink" Target="https://www.daloopa.com/src/62020259" TargetMode="External"/><Relationship Id="rId12267" Type="http://schemas.openxmlformats.org/officeDocument/2006/relationships/hyperlink" Target="https://www.daloopa.com/src/8731788" TargetMode="External"/><Relationship Id="rId13318" Type="http://schemas.openxmlformats.org/officeDocument/2006/relationships/hyperlink" Target="https://www.daloopa.com/document/21946882" TargetMode="External"/><Relationship Id="rId20534" Type="http://schemas.openxmlformats.org/officeDocument/2006/relationships/hyperlink" Target="https://www.daloopa.com/src/105788144" TargetMode="External"/><Relationship Id="rId645" Type="http://schemas.openxmlformats.org/officeDocument/2006/relationships/hyperlink" Target="https://www.daloopa.com/src/61315011" TargetMode="External"/><Relationship Id="rId1275" Type="http://schemas.openxmlformats.org/officeDocument/2006/relationships/hyperlink" Target="https://www.daloopa.com/src/41990692" TargetMode="External"/><Relationship Id="rId2326" Type="http://schemas.openxmlformats.org/officeDocument/2006/relationships/hyperlink" Target="https://www.daloopa.com/src/7449739" TargetMode="External"/><Relationship Id="rId5896" Type="http://schemas.openxmlformats.org/officeDocument/2006/relationships/hyperlink" Target="https://www.daloopa.com/src/779339" TargetMode="External"/><Relationship Id="rId6947" Type="http://schemas.openxmlformats.org/officeDocument/2006/relationships/hyperlink" Target="https://www.daloopa.com/src/50787092" TargetMode="External"/><Relationship Id="rId16888" Type="http://schemas.openxmlformats.org/officeDocument/2006/relationships/hyperlink" Target="https://www.daloopa.com/src/65368973" TargetMode="External"/><Relationship Id="rId17939" Type="http://schemas.openxmlformats.org/officeDocument/2006/relationships/hyperlink" Target="https://www.daloopa.com/src/84567099" TargetMode="External"/><Relationship Id="rId19361" Type="http://schemas.openxmlformats.org/officeDocument/2006/relationships/hyperlink" Target="https://www.daloopa.com/src/84565949" TargetMode="External"/><Relationship Id="rId4498" Type="http://schemas.openxmlformats.org/officeDocument/2006/relationships/hyperlink" Target="https://www.daloopa.com/src/9091867" TargetMode="External"/><Relationship Id="rId5549" Type="http://schemas.openxmlformats.org/officeDocument/2006/relationships/hyperlink" Target="https://www.daloopa.com/src/44616083" TargetMode="External"/><Relationship Id="rId9420" Type="http://schemas.openxmlformats.org/officeDocument/2006/relationships/hyperlink" Target="https://www.daloopa.com/src/44812501" TargetMode="External"/><Relationship Id="rId19014" Type="http://schemas.openxmlformats.org/officeDocument/2006/relationships/hyperlink" Target="https://www.daloopa.com/src/81127516" TargetMode="External"/><Relationship Id="rId8022" Type="http://schemas.openxmlformats.org/officeDocument/2006/relationships/hyperlink" Target="https://www.daloopa.com/src/41990468" TargetMode="External"/><Relationship Id="rId11350" Type="http://schemas.openxmlformats.org/officeDocument/2006/relationships/hyperlink" Target="https://www.daloopa.com/document/21946882" TargetMode="External"/><Relationship Id="rId12401" Type="http://schemas.openxmlformats.org/officeDocument/2006/relationships/hyperlink" Target="https://www.daloopa.com/src/35961632" TargetMode="External"/><Relationship Id="rId15971" Type="http://schemas.openxmlformats.org/officeDocument/2006/relationships/hyperlink" Target="https://www.daloopa.com/src/56736637" TargetMode="External"/><Relationship Id="rId11003" Type="http://schemas.openxmlformats.org/officeDocument/2006/relationships/hyperlink" Target="https://www.daloopa.com/src/777971" TargetMode="External"/><Relationship Id="rId14573" Type="http://schemas.openxmlformats.org/officeDocument/2006/relationships/hyperlink" Target="https://www.daloopa.com/src/44091778" TargetMode="External"/><Relationship Id="rId15624" Type="http://schemas.openxmlformats.org/officeDocument/2006/relationships/hyperlink" Target="https://www.daloopa.com/src/56722026" TargetMode="External"/><Relationship Id="rId3581" Type="http://schemas.openxmlformats.org/officeDocument/2006/relationships/hyperlink" Target="https://www.daloopa.com/src/41990818" TargetMode="External"/><Relationship Id="rId4632" Type="http://schemas.openxmlformats.org/officeDocument/2006/relationships/hyperlink" Target="https://www.daloopa.com/src/805984" TargetMode="External"/><Relationship Id="rId13175" Type="http://schemas.openxmlformats.org/officeDocument/2006/relationships/hyperlink" Target="https://www.daloopa.com/src/18208114" TargetMode="External"/><Relationship Id="rId14226" Type="http://schemas.openxmlformats.org/officeDocument/2006/relationships/hyperlink" Target="https://www.daloopa.com/src/44092878" TargetMode="External"/><Relationship Id="rId17796" Type="http://schemas.openxmlformats.org/officeDocument/2006/relationships/hyperlink" Target="https://www.daloopa.com/src/84566931" TargetMode="External"/><Relationship Id="rId18847" Type="http://schemas.openxmlformats.org/officeDocument/2006/relationships/hyperlink" Target="https://www.daloopa.com/src/75779559" TargetMode="External"/><Relationship Id="rId20391" Type="http://schemas.openxmlformats.org/officeDocument/2006/relationships/hyperlink" Target="https://www.daloopa.com/src/105190955" TargetMode="External"/><Relationship Id="rId2183" Type="http://schemas.openxmlformats.org/officeDocument/2006/relationships/hyperlink" Target="https://www.daloopa.com/src/779499" TargetMode="External"/><Relationship Id="rId3234" Type="http://schemas.openxmlformats.org/officeDocument/2006/relationships/hyperlink" Target="https://www.daloopa.com/src/805378" TargetMode="External"/><Relationship Id="rId7855" Type="http://schemas.openxmlformats.org/officeDocument/2006/relationships/hyperlink" Target="https://www.daloopa.com/src/756431" TargetMode="External"/><Relationship Id="rId8906" Type="http://schemas.openxmlformats.org/officeDocument/2006/relationships/hyperlink" Target="https://www.daloopa.com/src/44810067" TargetMode="External"/><Relationship Id="rId16398" Type="http://schemas.openxmlformats.org/officeDocument/2006/relationships/hyperlink" Target="https://www.daloopa.com/src/56736460" TargetMode="External"/><Relationship Id="rId17449" Type="http://schemas.openxmlformats.org/officeDocument/2006/relationships/hyperlink" Target="https://www.daloopa.com/src/69114208" TargetMode="External"/><Relationship Id="rId20044" Type="http://schemas.openxmlformats.org/officeDocument/2006/relationships/hyperlink" Target="https://www.daloopa.com/src/99100841" TargetMode="External"/><Relationship Id="rId155" Type="http://schemas.openxmlformats.org/officeDocument/2006/relationships/hyperlink" Target="https://www.daloopa.com/src/41990662" TargetMode="External"/><Relationship Id="rId6457" Type="http://schemas.openxmlformats.org/officeDocument/2006/relationships/hyperlink" Target="https://www.daloopa.com/src/2750529" TargetMode="External"/><Relationship Id="rId7508" Type="http://schemas.openxmlformats.org/officeDocument/2006/relationships/hyperlink" Target="https://www.daloopa.com/src/760696" TargetMode="External"/><Relationship Id="rId10836" Type="http://schemas.openxmlformats.org/officeDocument/2006/relationships/hyperlink" Target="https://www.daloopa.com/src/769298" TargetMode="External"/><Relationship Id="rId5059" Type="http://schemas.openxmlformats.org/officeDocument/2006/relationships/hyperlink" Target="https://www.daloopa.com/src/18187078" TargetMode="External"/><Relationship Id="rId17930" Type="http://schemas.openxmlformats.org/officeDocument/2006/relationships/hyperlink" Target="https://www.daloopa.com/src/84567088" TargetMode="External"/><Relationship Id="rId14083" Type="http://schemas.openxmlformats.org/officeDocument/2006/relationships/hyperlink" Target="https://www.daloopa.com/src/62020224" TargetMode="External"/><Relationship Id="rId15481" Type="http://schemas.openxmlformats.org/officeDocument/2006/relationships/hyperlink" Target="https://www.daloopa.com/src/56735802" TargetMode="External"/><Relationship Id="rId16532" Type="http://schemas.openxmlformats.org/officeDocument/2006/relationships/hyperlink" Target="https://www.daloopa.com/src/56722635" TargetMode="External"/><Relationship Id="rId20928" Type="http://schemas.openxmlformats.org/officeDocument/2006/relationships/hyperlink" Target="https://www.daloopa.com/src/110482225" TargetMode="External"/><Relationship Id="rId1669" Type="http://schemas.openxmlformats.org/officeDocument/2006/relationships/hyperlink" Target="https://www.daloopa.com/src/805484" TargetMode="External"/><Relationship Id="rId3091" Type="http://schemas.openxmlformats.org/officeDocument/2006/relationships/hyperlink" Target="https://www.daloopa.com/src/47277174" TargetMode="External"/><Relationship Id="rId4142" Type="http://schemas.openxmlformats.org/officeDocument/2006/relationships/hyperlink" Target="https://www.daloopa.com/src/44802114" TargetMode="External"/><Relationship Id="rId5540" Type="http://schemas.openxmlformats.org/officeDocument/2006/relationships/hyperlink" Target="https://marketplace.daloopa.com/text-fundamental?id=777212&amp;value=6.667&amp;id=777191&amp;value=4.893&amp;id=777149&amp;value=4.617&amp;id=44616082&amp;value=5.106000000000002&amp;id=779208&amp;value=21.283&amp;id=777126&amp;value=4.763&amp;id=777118&amp;value=4.316&amp;id=777112&amp;value=4.492&amp;id=44616083&amp;value=4.134999999999998&amp;id=779199&amp;value=17.706&amp;id=777107&amp;value=4.598&amp;id=777102&amp;value=4.63&amp;id=777096&amp;value=4.54&amp;id=44616084&amp;value=4.591999999999999&amp;id=779187&amp;value=18.36&amp;id=777090&amp;value=4.55&amp;id=777086&amp;value=4.463&amp;id=777078&amp;value=3.94&amp;id=44616085&amp;value=3.5809999999999995&amp;id=779172&amp;value=16.534&amp;id=777072&amp;value=4.388&amp;id=777066&amp;value=4.801&amp;id=777060&amp;value=4.658&amp;id=44616086&amp;value=4.744999999999997&amp;id=779157&amp;value=18.592&amp;id=777054&amp;value=5.32&amp;id=777047&amp;value=5.443&amp;id=777042&amp;value=7.551&amp;id=44616087&amp;value=8.937999999999999&amp;id=802527&amp;value=27.252&amp;id=777019&amp;value=10.353&amp;id=776996&amp;value=10.087&amp;id=3612927&amp;value=12.695&amp;id=44616088&amp;value=9.270000000000003&amp;id=2733993&amp;value=42.405&amp;id=4298243&amp;value=10&amp;id=7450034&amp;value=7&amp;id=46436634&amp;value=12&amp;" TargetMode="External"/><Relationship Id="rId15134" Type="http://schemas.openxmlformats.org/officeDocument/2006/relationships/hyperlink" Target="https://www.daloopa.com/src/56720361" TargetMode="External"/><Relationship Id="rId19755" Type="http://schemas.openxmlformats.org/officeDocument/2006/relationships/hyperlink" Target="https://www.daloopa.com/src/91527805" TargetMode="External"/><Relationship Id="rId8763" Type="http://schemas.openxmlformats.org/officeDocument/2006/relationships/hyperlink" Target="https://www.daloopa.com/src/44812632" TargetMode="External"/><Relationship Id="rId9814" Type="http://schemas.openxmlformats.org/officeDocument/2006/relationships/hyperlink" Target="https://www.daloopa.com/src/44811278" TargetMode="External"/><Relationship Id="rId10693" Type="http://schemas.openxmlformats.org/officeDocument/2006/relationships/hyperlink" Target="https://www.daloopa.com/src/769434" TargetMode="External"/><Relationship Id="rId11744" Type="http://schemas.openxmlformats.org/officeDocument/2006/relationships/hyperlink" Target="https://www.daloopa.com/src/57345724" TargetMode="External"/><Relationship Id="rId18357" Type="http://schemas.openxmlformats.org/officeDocument/2006/relationships/hyperlink" Target="https://www.daloopa.com/src/70534770" TargetMode="External"/><Relationship Id="rId19408" Type="http://schemas.openxmlformats.org/officeDocument/2006/relationships/hyperlink" Target="https://www.daloopa.com/src/84566009" TargetMode="External"/><Relationship Id="rId28" Type="http://schemas.openxmlformats.org/officeDocument/2006/relationships/hyperlink" Target="https://www.daloopa.com/document/8465102" TargetMode="External"/><Relationship Id="rId1803" Type="http://schemas.openxmlformats.org/officeDocument/2006/relationships/hyperlink" Target="https://www.daloopa.com/src/44126186" TargetMode="External"/><Relationship Id="rId7365" Type="http://schemas.openxmlformats.org/officeDocument/2006/relationships/hyperlink" Target="https://www.daloopa.com/src/56765428" TargetMode="External"/><Relationship Id="rId8416" Type="http://schemas.openxmlformats.org/officeDocument/2006/relationships/hyperlink" Target="https://www.daloopa.com/src/46190504" TargetMode="External"/><Relationship Id="rId10346" Type="http://schemas.openxmlformats.org/officeDocument/2006/relationships/hyperlink" Target="https://www.daloopa.com/src/769426" TargetMode="External"/><Relationship Id="rId3975" Type="http://schemas.openxmlformats.org/officeDocument/2006/relationships/hyperlink" Target="https://www.daloopa.com/src/805815" TargetMode="External"/><Relationship Id="rId7018" Type="http://schemas.openxmlformats.org/officeDocument/2006/relationships/hyperlink" Target="https://www.daloopa.com/src/50787103" TargetMode="External"/><Relationship Id="rId13569" Type="http://schemas.openxmlformats.org/officeDocument/2006/relationships/hyperlink" Target="https://www.daloopa.com/src/44057614" TargetMode="External"/><Relationship Id="rId14967" Type="http://schemas.openxmlformats.org/officeDocument/2006/relationships/hyperlink" Target="https://www.daloopa.com/src/44095522" TargetMode="External"/><Relationship Id="rId17440" Type="http://schemas.openxmlformats.org/officeDocument/2006/relationships/hyperlink" Target="https://www.daloopa.com/src/69114198" TargetMode="External"/><Relationship Id="rId20785" Type="http://schemas.openxmlformats.org/officeDocument/2006/relationships/hyperlink" Target="https://www.daloopa.com/src/110481393" TargetMode="External"/><Relationship Id="rId896" Type="http://schemas.openxmlformats.org/officeDocument/2006/relationships/hyperlink" Target="https://www.daloopa.com/document/23143637" TargetMode="External"/><Relationship Id="rId2577" Type="http://schemas.openxmlformats.org/officeDocument/2006/relationships/hyperlink" Target="https://www.daloopa.com/src/775572" TargetMode="External"/><Relationship Id="rId3628" Type="http://schemas.openxmlformats.org/officeDocument/2006/relationships/hyperlink" Target="https://www.daloopa.com/src/19045435" TargetMode="External"/><Relationship Id="rId16042" Type="http://schemas.openxmlformats.org/officeDocument/2006/relationships/hyperlink" Target="https://www.daloopa.com/document/23143762" TargetMode="External"/><Relationship Id="rId20438" Type="http://schemas.openxmlformats.org/officeDocument/2006/relationships/hyperlink" Target="https://www.daloopa.com/src/105190744" TargetMode="External"/><Relationship Id="rId549" Type="http://schemas.openxmlformats.org/officeDocument/2006/relationships/hyperlink" Target="https://www.daloopa.com/src/56765749" TargetMode="External"/><Relationship Id="rId1179" Type="http://schemas.openxmlformats.org/officeDocument/2006/relationships/hyperlink" Target="https://www.daloopa.com/src/35961581" TargetMode="External"/><Relationship Id="rId5050" Type="http://schemas.openxmlformats.org/officeDocument/2006/relationships/hyperlink" Target="https://www.daloopa.com/document/18105310" TargetMode="External"/><Relationship Id="rId6101" Type="http://schemas.openxmlformats.org/officeDocument/2006/relationships/hyperlink" Target="https://www.daloopa.com/src/756506" TargetMode="External"/><Relationship Id="rId8273" Type="http://schemas.openxmlformats.org/officeDocument/2006/relationships/hyperlink" Target="https://www.daloopa.com/src/44812940" TargetMode="External"/><Relationship Id="rId9671" Type="http://schemas.openxmlformats.org/officeDocument/2006/relationships/hyperlink" Target="https://www.daloopa.com/src/44811941" TargetMode="External"/><Relationship Id="rId12652" Type="http://schemas.openxmlformats.org/officeDocument/2006/relationships/hyperlink" Target="https://marketplace.daloopa.com/text-fundamental?id=8732202&amp;value=0.01&amp;id=8732195&amp;value=0.01&amp;id=8732188&amp;value=0.01&amp;id=8732318&amp;value=0.02&amp;" TargetMode="External"/><Relationship Id="rId13703" Type="http://schemas.openxmlformats.org/officeDocument/2006/relationships/hyperlink" Target="https://www.daloopa.com/src/44067259" TargetMode="External"/><Relationship Id="rId19265" Type="http://schemas.openxmlformats.org/officeDocument/2006/relationships/hyperlink" Target="https://www.daloopa.com/src/84566092" TargetMode="External"/><Relationship Id="rId1660" Type="http://schemas.openxmlformats.org/officeDocument/2006/relationships/hyperlink" Target="https://www.daloopa.com/document/23181367" TargetMode="External"/><Relationship Id="rId2711" Type="http://schemas.openxmlformats.org/officeDocument/2006/relationships/hyperlink" Target="https://marketplace.daloopa.com/text-fundamental?id=13303080&amp;value=1126&amp;id=19432937&amp;value=319&amp;id=28828343&amp;value=319&amp;id=35961563&amp;value=334&amp;id=44624997&amp;value=349&amp;id=44616664&amp;value=1321&amp;id=51587218&amp;value=352&amp;id=57345651&amp;value=374&amp;id=62020056&amp;value=385&amp;" TargetMode="External"/><Relationship Id="rId9324" Type="http://schemas.openxmlformats.org/officeDocument/2006/relationships/hyperlink" Target="https://www.daloopa.com/src/44812137" TargetMode="External"/><Relationship Id="rId11254" Type="http://schemas.openxmlformats.org/officeDocument/2006/relationships/hyperlink" Target="https://www.daloopa.com/src/978786" TargetMode="External"/><Relationship Id="rId12305" Type="http://schemas.openxmlformats.org/officeDocument/2006/relationships/hyperlink" Target="https://www.daloopa.com/src/8731807" TargetMode="External"/><Relationship Id="rId15875" Type="http://schemas.openxmlformats.org/officeDocument/2006/relationships/hyperlink" Target="https://www.daloopa.com/src/56735780" TargetMode="External"/><Relationship Id="rId16926" Type="http://schemas.openxmlformats.org/officeDocument/2006/relationships/hyperlink" Target="https://www.daloopa.com/src/65368582" TargetMode="External"/><Relationship Id="rId1313" Type="http://schemas.openxmlformats.org/officeDocument/2006/relationships/hyperlink" Target="https://www.daloopa.com/src/46406225" TargetMode="External"/><Relationship Id="rId4883" Type="http://schemas.openxmlformats.org/officeDocument/2006/relationships/hyperlink" Target="https://www.daloopa.com/src/18185048" TargetMode="External"/><Relationship Id="rId5934" Type="http://schemas.openxmlformats.org/officeDocument/2006/relationships/hyperlink" Target="https://www.daloopa.com/src/19444123" TargetMode="External"/><Relationship Id="rId14477" Type="http://schemas.openxmlformats.org/officeDocument/2006/relationships/hyperlink" Target="https://www.daloopa.com/src/44093046" TargetMode="External"/><Relationship Id="rId15528" Type="http://schemas.openxmlformats.org/officeDocument/2006/relationships/hyperlink" Target="https://www.daloopa.com/src/56735878" TargetMode="External"/><Relationship Id="rId3485" Type="http://schemas.openxmlformats.org/officeDocument/2006/relationships/hyperlink" Target="https://marketplace.daloopa.com/text-fundamental?id=18199488&amp;value=880&amp;" TargetMode="External"/><Relationship Id="rId4536" Type="http://schemas.openxmlformats.org/officeDocument/2006/relationships/hyperlink" Target="https://www.daloopa.com/src/805924" TargetMode="External"/><Relationship Id="rId13079" Type="http://schemas.openxmlformats.org/officeDocument/2006/relationships/hyperlink" Target="https://www.daloopa.com/document/8465102" TargetMode="External"/><Relationship Id="rId18001" Type="http://schemas.openxmlformats.org/officeDocument/2006/relationships/hyperlink" Target="https://www.daloopa.com/src/84567294" TargetMode="External"/><Relationship Id="rId20295" Type="http://schemas.openxmlformats.org/officeDocument/2006/relationships/hyperlink" Target="https://www.daloopa.com/src/99978632" TargetMode="External"/><Relationship Id="rId2087" Type="http://schemas.openxmlformats.org/officeDocument/2006/relationships/hyperlink" Target="https://www.daloopa.com/src/2734023" TargetMode="External"/><Relationship Id="rId3138" Type="http://schemas.openxmlformats.org/officeDocument/2006/relationships/hyperlink" Target="https://www.daloopa.com/src/47277256" TargetMode="External"/><Relationship Id="rId7759" Type="http://schemas.openxmlformats.org/officeDocument/2006/relationships/hyperlink" Target="https://www.daloopa.com/src/756416" TargetMode="External"/><Relationship Id="rId9181" Type="http://schemas.openxmlformats.org/officeDocument/2006/relationships/hyperlink" Target="https://www.daloopa.com/src/46190637" TargetMode="External"/><Relationship Id="rId13560" Type="http://schemas.openxmlformats.org/officeDocument/2006/relationships/hyperlink" Target="https://www.daloopa.com/src/44057797" TargetMode="External"/><Relationship Id="rId14611" Type="http://schemas.openxmlformats.org/officeDocument/2006/relationships/hyperlink" Target="https://www.daloopa.com/src/44092176" TargetMode="External"/><Relationship Id="rId540" Type="http://schemas.openxmlformats.org/officeDocument/2006/relationships/hyperlink" Target="https://www.daloopa.com/src/3606950" TargetMode="External"/><Relationship Id="rId1170" Type="http://schemas.openxmlformats.org/officeDocument/2006/relationships/hyperlink" Target="https://www.daloopa.com/src/782365" TargetMode="External"/><Relationship Id="rId2221" Type="http://schemas.openxmlformats.org/officeDocument/2006/relationships/hyperlink" Target="https://www.daloopa.com/src/779467" TargetMode="External"/><Relationship Id="rId12162" Type="http://schemas.openxmlformats.org/officeDocument/2006/relationships/hyperlink" Target="https://www.daloopa.com/src/8731773" TargetMode="External"/><Relationship Id="rId13213" Type="http://schemas.openxmlformats.org/officeDocument/2006/relationships/hyperlink" Target="https://www.daloopa.com/document/21946882" TargetMode="External"/><Relationship Id="rId16783" Type="http://schemas.openxmlformats.org/officeDocument/2006/relationships/hyperlink" Target="https://www.daloopa.com/src/56722934" TargetMode="External"/><Relationship Id="rId17834" Type="http://schemas.openxmlformats.org/officeDocument/2006/relationships/hyperlink" Target="https://www.daloopa.com/src/84566312" TargetMode="External"/><Relationship Id="rId5791" Type="http://schemas.openxmlformats.org/officeDocument/2006/relationships/hyperlink" Target="https://www.daloopa.com/src/777511" TargetMode="External"/><Relationship Id="rId6842" Type="http://schemas.openxmlformats.org/officeDocument/2006/relationships/hyperlink" Target="https://www.daloopa.com/document/23143637" TargetMode="External"/><Relationship Id="rId15385" Type="http://schemas.openxmlformats.org/officeDocument/2006/relationships/hyperlink" Target="https://www.daloopa.com/document/23143762" TargetMode="External"/><Relationship Id="rId16436" Type="http://schemas.openxmlformats.org/officeDocument/2006/relationships/hyperlink" Target="https://www.daloopa.com/src/56736577" TargetMode="External"/><Relationship Id="rId4393" Type="http://schemas.openxmlformats.org/officeDocument/2006/relationships/hyperlink" Target="https://www.daloopa.com/src/805880" TargetMode="External"/><Relationship Id="rId5444" Type="http://schemas.openxmlformats.org/officeDocument/2006/relationships/hyperlink" Target="https://www.daloopa.com/src/777048" TargetMode="External"/><Relationship Id="rId11995" Type="http://schemas.openxmlformats.org/officeDocument/2006/relationships/hyperlink" Target="https://www.daloopa.com/src/10681266" TargetMode="External"/><Relationship Id="rId15038" Type="http://schemas.openxmlformats.org/officeDocument/2006/relationships/hyperlink" Target="https://www.daloopa.com/src/44093014" TargetMode="External"/><Relationship Id="rId19659" Type="http://schemas.openxmlformats.org/officeDocument/2006/relationships/hyperlink" Target="https://www.daloopa.com/src/92469287" TargetMode="External"/><Relationship Id="rId4046" Type="http://schemas.openxmlformats.org/officeDocument/2006/relationships/hyperlink" Target="https://www.daloopa.com/src/44802618" TargetMode="External"/><Relationship Id="rId8667" Type="http://schemas.openxmlformats.org/officeDocument/2006/relationships/hyperlink" Target="https://www.daloopa.com/src/57346360" TargetMode="External"/><Relationship Id="rId9718" Type="http://schemas.openxmlformats.org/officeDocument/2006/relationships/hyperlink" Target="https://www.daloopa.com/src/44811628" TargetMode="External"/><Relationship Id="rId10597" Type="http://schemas.openxmlformats.org/officeDocument/2006/relationships/hyperlink" Target="https://www.daloopa.com/src/758163" TargetMode="External"/><Relationship Id="rId11648" Type="http://schemas.openxmlformats.org/officeDocument/2006/relationships/hyperlink" Target="https://marketplace.daloopa.com/text-fundamental?id=805025&amp;value=147674&amp;id=805016&amp;value=133668&amp;id=1501347&amp;value=124413&amp;id=44616160&amp;value=242033&amp;id=2734201&amp;value=647788&amp;" TargetMode="External"/><Relationship Id="rId1707" Type="http://schemas.openxmlformats.org/officeDocument/2006/relationships/hyperlink" Target="https://www.daloopa.com/src/13309476" TargetMode="External"/><Relationship Id="rId7269" Type="http://schemas.openxmlformats.org/officeDocument/2006/relationships/hyperlink" Target="https://www.daloopa.com/src/44615778" TargetMode="External"/><Relationship Id="rId13070" Type="http://schemas.openxmlformats.org/officeDocument/2006/relationships/hyperlink" Target="https://www.daloopa.com/src/18202383" TargetMode="External"/><Relationship Id="rId14121" Type="http://schemas.openxmlformats.org/officeDocument/2006/relationships/hyperlink" Target="https://www.daloopa.com/src/44072025" TargetMode="External"/><Relationship Id="rId16293" Type="http://schemas.openxmlformats.org/officeDocument/2006/relationships/hyperlink" Target="https://www.daloopa.com/src/56736725" TargetMode="External"/><Relationship Id="rId17691" Type="http://schemas.openxmlformats.org/officeDocument/2006/relationships/hyperlink" Target="https://www.daloopa.com/src/84566368" TargetMode="External"/><Relationship Id="rId18742" Type="http://schemas.openxmlformats.org/officeDocument/2006/relationships/hyperlink" Target="https://www.daloopa.com/src/76424513" TargetMode="External"/><Relationship Id="rId3879" Type="http://schemas.openxmlformats.org/officeDocument/2006/relationships/hyperlink" Target="https://www.daloopa.com/src/805789" TargetMode="External"/><Relationship Id="rId6352" Type="http://schemas.openxmlformats.org/officeDocument/2006/relationships/hyperlink" Target="https://www.daloopa.com/src/797623" TargetMode="External"/><Relationship Id="rId7750" Type="http://schemas.openxmlformats.org/officeDocument/2006/relationships/hyperlink" Target="https://www.daloopa.com/src/770352" TargetMode="External"/><Relationship Id="rId8801" Type="http://schemas.openxmlformats.org/officeDocument/2006/relationships/hyperlink" Target="https://www.daloopa.com/src/44811514" TargetMode="External"/><Relationship Id="rId10731" Type="http://schemas.openxmlformats.org/officeDocument/2006/relationships/hyperlink" Target="https://www.daloopa.com/src/44999165" TargetMode="External"/><Relationship Id="rId17344" Type="http://schemas.openxmlformats.org/officeDocument/2006/relationships/hyperlink" Target="https://www.daloopa.com/src/66399154" TargetMode="External"/><Relationship Id="rId20689" Type="http://schemas.openxmlformats.org/officeDocument/2006/relationships/hyperlink" Target="https://www.daloopa.com/src/110481789" TargetMode="External"/><Relationship Id="rId6005" Type="http://schemas.openxmlformats.org/officeDocument/2006/relationships/hyperlink" Target="https://www.daloopa.com/src/760594" TargetMode="External"/><Relationship Id="rId7403" Type="http://schemas.openxmlformats.org/officeDocument/2006/relationships/hyperlink" Target="https://www.daloopa.com/src/755811" TargetMode="External"/><Relationship Id="rId13954" Type="http://schemas.openxmlformats.org/officeDocument/2006/relationships/hyperlink" Target="https://www.daloopa.com/src/44064515" TargetMode="External"/><Relationship Id="rId2962" Type="http://schemas.openxmlformats.org/officeDocument/2006/relationships/hyperlink" Target="https://www.daloopa.com/src/775717" TargetMode="External"/><Relationship Id="rId9575" Type="http://schemas.openxmlformats.org/officeDocument/2006/relationships/hyperlink" Target="https://www.daloopa.com/src/44808845" TargetMode="External"/><Relationship Id="rId12556" Type="http://schemas.openxmlformats.org/officeDocument/2006/relationships/hyperlink" Target="https://www.daloopa.com/src/8732256" TargetMode="External"/><Relationship Id="rId13607" Type="http://schemas.openxmlformats.org/officeDocument/2006/relationships/hyperlink" Target="https://www.daloopa.com/src/44057672" TargetMode="External"/><Relationship Id="rId19169" Type="http://schemas.openxmlformats.org/officeDocument/2006/relationships/hyperlink" Target="https://www.daloopa.com/src/81130122" TargetMode="External"/><Relationship Id="rId20823" Type="http://schemas.openxmlformats.org/officeDocument/2006/relationships/hyperlink" Target="https://www.daloopa.com/src/112172855" TargetMode="External"/><Relationship Id="rId934" Type="http://schemas.openxmlformats.org/officeDocument/2006/relationships/hyperlink" Target="https://www.daloopa.com/document/21946882" TargetMode="External"/><Relationship Id="rId1564" Type="http://schemas.openxmlformats.org/officeDocument/2006/relationships/hyperlink" Target="https://www.daloopa.com/src/44615383" TargetMode="External"/><Relationship Id="rId2615" Type="http://schemas.openxmlformats.org/officeDocument/2006/relationships/hyperlink" Target="https://www.daloopa.com/src/779100" TargetMode="External"/><Relationship Id="rId8177" Type="http://schemas.openxmlformats.org/officeDocument/2006/relationships/hyperlink" Target="https://www.daloopa.com/src/44615959" TargetMode="External"/><Relationship Id="rId9228" Type="http://schemas.openxmlformats.org/officeDocument/2006/relationships/hyperlink" Target="https://www.daloopa.com/src/62020263" TargetMode="External"/><Relationship Id="rId11158" Type="http://schemas.openxmlformats.org/officeDocument/2006/relationships/hyperlink" Target="https://www.daloopa.com/src/61315310" TargetMode="External"/><Relationship Id="rId12209" Type="http://schemas.openxmlformats.org/officeDocument/2006/relationships/hyperlink" Target="https://www.daloopa.com/document/19539152" TargetMode="External"/><Relationship Id="rId15779" Type="http://schemas.openxmlformats.org/officeDocument/2006/relationships/hyperlink" Target="https://www.daloopa.com/src/56735869" TargetMode="External"/><Relationship Id="rId19650" Type="http://schemas.openxmlformats.org/officeDocument/2006/relationships/hyperlink" Target="https://www.daloopa.com/src/92469310" TargetMode="External"/><Relationship Id="rId1217" Type="http://schemas.openxmlformats.org/officeDocument/2006/relationships/hyperlink" Target="https://www.daloopa.com/src/57345723" TargetMode="External"/><Relationship Id="rId4787" Type="http://schemas.openxmlformats.org/officeDocument/2006/relationships/hyperlink" Target="https://www.daloopa.com/src/799681" TargetMode="External"/><Relationship Id="rId5838" Type="http://schemas.openxmlformats.org/officeDocument/2006/relationships/hyperlink" Target="https://www.daloopa.com/src/777434" TargetMode="External"/><Relationship Id="rId18252" Type="http://schemas.openxmlformats.org/officeDocument/2006/relationships/hyperlink" Target="https://www.daloopa.com/src/110482435" TargetMode="External"/><Relationship Id="rId19303" Type="http://schemas.openxmlformats.org/officeDocument/2006/relationships/hyperlink" Target="https://www.daloopa.com/src/86312126" TargetMode="External"/><Relationship Id="rId3389" Type="http://schemas.openxmlformats.org/officeDocument/2006/relationships/hyperlink" Target="https://www.daloopa.com/src/2734352" TargetMode="External"/><Relationship Id="rId7260" Type="http://schemas.openxmlformats.org/officeDocument/2006/relationships/hyperlink" Target="https://www.daloopa.com/src/19045340" TargetMode="External"/><Relationship Id="rId8311" Type="http://schemas.openxmlformats.org/officeDocument/2006/relationships/hyperlink" Target="https://www.daloopa.com/document/23181367" TargetMode="External"/><Relationship Id="rId20199" Type="http://schemas.openxmlformats.org/officeDocument/2006/relationships/hyperlink" Target="https://www.daloopa.com/src/99978740" TargetMode="External"/><Relationship Id="rId10241" Type="http://schemas.openxmlformats.org/officeDocument/2006/relationships/hyperlink" Target="https://www.daloopa.com/document/23143637" TargetMode="External"/><Relationship Id="rId14862" Type="http://schemas.openxmlformats.org/officeDocument/2006/relationships/hyperlink" Target="https://www.daloopa.com/src/44092340" TargetMode="External"/><Relationship Id="rId15913" Type="http://schemas.openxmlformats.org/officeDocument/2006/relationships/hyperlink" Target="https://www.daloopa.com/src/56736556" TargetMode="External"/><Relationship Id="rId3870" Type="http://schemas.openxmlformats.org/officeDocument/2006/relationships/hyperlink" Target="https://www.daloopa.com/src/805753" TargetMode="External"/><Relationship Id="rId4921" Type="http://schemas.openxmlformats.org/officeDocument/2006/relationships/hyperlink" Target="https://www.daloopa.com/src/19445283" TargetMode="External"/><Relationship Id="rId9085" Type="http://schemas.openxmlformats.org/officeDocument/2006/relationships/hyperlink" Target="https://www.daloopa.com/src/62020258" TargetMode="External"/><Relationship Id="rId13464" Type="http://schemas.openxmlformats.org/officeDocument/2006/relationships/hyperlink" Target="https://marketplace.daloopa.com/text-fundamental?id=44058883&amp;value=0.911&amp;id=44058772&amp;value=2.814&amp;id=44058917&amp;value=2.589&amp;id=44058726&amp;value=1.126&amp;id=44058680&amp;value=0.798&amp;id=44058611&amp;value=0.559&amp;id=44058982&amp;value=0.643&amp;id=44058589&amp;value=0.918&amp;id=44058554&amp;value=0.888&amp;id=44057982&amp;value=0.392&amp;id=44059057&amp;value=0.532&amp;id=44057854&amp;value=0.544&amp;id=44057838&amp;value=0.799&amp;id=44057812&amp;value=1.394&amp;id=44059149&amp;value=0.925&amp;id=44057798&amp;value=0.649&amp;id=44057766&amp;value=0.822&amp;id=44057751&amp;value=694.335&amp;id=44059219&amp;value=0.662&amp;id=44057698&amp;value=548.249&amp;id=44057693&amp;value=1.153&amp;id=44057668&amp;value=1.013&amp;id=44057642&amp;value=0.773&amp;id=44057612&amp;value=0.94&amp;id=44057599&amp;value=0.832&amp;id=44059344&amp;value=0.927&amp;id=44057398&amp;value=0.9&amp;id=44057392&amp;value=0.9&amp;id=44057369&amp;value=0.4&amp;id=44059434&amp;value=0.7&amp;id=44057247&amp;value=0.7&amp;id=44057225&amp;value=0.7&amp;id=44057045&amp;value=0.6&amp;id=44618535&amp;value=0.6&amp;id=57345789&amp;value=0.9&amp;id=62020215&amp;value=1.1&amp;" TargetMode="External"/><Relationship Id="rId14515" Type="http://schemas.openxmlformats.org/officeDocument/2006/relationships/hyperlink" Target="https://www.daloopa.com/src/44095400" TargetMode="External"/><Relationship Id="rId20680" Type="http://schemas.openxmlformats.org/officeDocument/2006/relationships/hyperlink" Target="https://www.daloopa.com/src/112172977" TargetMode="External"/><Relationship Id="rId791" Type="http://schemas.openxmlformats.org/officeDocument/2006/relationships/hyperlink" Target="https://www.daloopa.com/src/6028785" TargetMode="External"/><Relationship Id="rId1074" Type="http://schemas.openxmlformats.org/officeDocument/2006/relationships/hyperlink" Target="https://www.daloopa.com/src/61315159" TargetMode="External"/><Relationship Id="rId2472" Type="http://schemas.openxmlformats.org/officeDocument/2006/relationships/hyperlink" Target="https://www.daloopa.com/src/44615505" TargetMode="External"/><Relationship Id="rId3523" Type="http://schemas.openxmlformats.org/officeDocument/2006/relationships/hyperlink" Target="https://www.daloopa.com/document/21946882" TargetMode="External"/><Relationship Id="rId12066" Type="http://schemas.openxmlformats.org/officeDocument/2006/relationships/hyperlink" Target="https://www.daloopa.com/src/8731145" TargetMode="External"/><Relationship Id="rId13117" Type="http://schemas.openxmlformats.org/officeDocument/2006/relationships/hyperlink" Target="https://www.daloopa.com/src/18200080" TargetMode="External"/><Relationship Id="rId16687" Type="http://schemas.openxmlformats.org/officeDocument/2006/relationships/hyperlink" Target="https://www.daloopa.com/src/56736393" TargetMode="External"/><Relationship Id="rId17738" Type="http://schemas.openxmlformats.org/officeDocument/2006/relationships/hyperlink" Target="https://www.daloopa.com/src/86301413" TargetMode="External"/><Relationship Id="rId20333" Type="http://schemas.openxmlformats.org/officeDocument/2006/relationships/hyperlink" Target="https://www.daloopa.com/src/105788074" TargetMode="External"/><Relationship Id="rId444" Type="http://schemas.openxmlformats.org/officeDocument/2006/relationships/hyperlink" Target="https://www.daloopa.com/src/815797" TargetMode="External"/><Relationship Id="rId2125" Type="http://schemas.openxmlformats.org/officeDocument/2006/relationships/hyperlink" Target="https://www.daloopa.com/src/779699" TargetMode="External"/><Relationship Id="rId5695" Type="http://schemas.openxmlformats.org/officeDocument/2006/relationships/hyperlink" Target="https://www.daloopa.com/src/779349" TargetMode="External"/><Relationship Id="rId6746" Type="http://schemas.openxmlformats.org/officeDocument/2006/relationships/hyperlink" Target="https://www.daloopa.com/src/797697" TargetMode="External"/><Relationship Id="rId15289" Type="http://schemas.openxmlformats.org/officeDocument/2006/relationships/hyperlink" Target="https://www.daloopa.com/src/56734817" TargetMode="External"/><Relationship Id="rId19160" Type="http://schemas.openxmlformats.org/officeDocument/2006/relationships/hyperlink" Target="https://www.daloopa.com/src/81130058" TargetMode="External"/><Relationship Id="rId4297" Type="http://schemas.openxmlformats.org/officeDocument/2006/relationships/hyperlink" Target="https://www.daloopa.com/src/805821" TargetMode="External"/><Relationship Id="rId5348" Type="http://schemas.openxmlformats.org/officeDocument/2006/relationships/hyperlink" Target="https://www.daloopa.com/src/8648850" TargetMode="External"/><Relationship Id="rId9969" Type="http://schemas.openxmlformats.org/officeDocument/2006/relationships/hyperlink" Target="https://www.daloopa.com/src/44615291" TargetMode="External"/><Relationship Id="rId12200" Type="http://schemas.openxmlformats.org/officeDocument/2006/relationships/hyperlink" Target="https://www.daloopa.com/src/51587379" TargetMode="External"/><Relationship Id="rId11899" Type="http://schemas.openxmlformats.org/officeDocument/2006/relationships/hyperlink" Target="https://www.daloopa.com/src/44616207" TargetMode="External"/><Relationship Id="rId14372" Type="http://schemas.openxmlformats.org/officeDocument/2006/relationships/hyperlink" Target="https://www.daloopa.com/src/44093289" TargetMode="External"/><Relationship Id="rId15770" Type="http://schemas.openxmlformats.org/officeDocument/2006/relationships/hyperlink" Target="https://www.daloopa.com/src/61315476" TargetMode="External"/><Relationship Id="rId16821" Type="http://schemas.openxmlformats.org/officeDocument/2006/relationships/hyperlink" Target="https://www.daloopa.com/src/56723446" TargetMode="External"/><Relationship Id="rId1958" Type="http://schemas.openxmlformats.org/officeDocument/2006/relationships/hyperlink" Target="https://www.daloopa.com/src/44124481" TargetMode="External"/><Relationship Id="rId3380" Type="http://schemas.openxmlformats.org/officeDocument/2006/relationships/hyperlink" Target="https://www.daloopa.com/src/44617285" TargetMode="External"/><Relationship Id="rId4431" Type="http://schemas.openxmlformats.org/officeDocument/2006/relationships/hyperlink" Target="https://www.daloopa.com/src/806038" TargetMode="External"/><Relationship Id="rId14025" Type="http://schemas.openxmlformats.org/officeDocument/2006/relationships/hyperlink" Target="https://www.daloopa.com/src/44066026" TargetMode="External"/><Relationship Id="rId15423" Type="http://schemas.openxmlformats.org/officeDocument/2006/relationships/hyperlink" Target="https://www.daloopa.com/src/56765549" TargetMode="External"/><Relationship Id="rId18993" Type="http://schemas.openxmlformats.org/officeDocument/2006/relationships/hyperlink" Target="https://www.daloopa.com/src/80587585" TargetMode="External"/><Relationship Id="rId20190" Type="http://schemas.openxmlformats.org/officeDocument/2006/relationships/hyperlink" Target="https://www.daloopa.com/src/99978742" TargetMode="External"/><Relationship Id="rId3033" Type="http://schemas.openxmlformats.org/officeDocument/2006/relationships/hyperlink" Target="https://www.daloopa.com/src/13303369" TargetMode="External"/><Relationship Id="rId10982" Type="http://schemas.openxmlformats.org/officeDocument/2006/relationships/hyperlink" Target="https://www.daloopa.com/src/777877" TargetMode="External"/><Relationship Id="rId17595" Type="http://schemas.openxmlformats.org/officeDocument/2006/relationships/hyperlink" Target="https://www.daloopa.com/src/66398892" TargetMode="External"/><Relationship Id="rId18646" Type="http://schemas.openxmlformats.org/officeDocument/2006/relationships/hyperlink" Target="https://www.daloopa.com/src/75779542" TargetMode="External"/><Relationship Id="rId7654" Type="http://schemas.openxmlformats.org/officeDocument/2006/relationships/hyperlink" Target="https://www.daloopa.com/src/769383" TargetMode="External"/><Relationship Id="rId8705" Type="http://schemas.openxmlformats.org/officeDocument/2006/relationships/hyperlink" Target="https://www.daloopa.com/src/44811878" TargetMode="External"/><Relationship Id="rId10635" Type="http://schemas.openxmlformats.org/officeDocument/2006/relationships/hyperlink" Target="https://www.daloopa.com/src/770912" TargetMode="External"/><Relationship Id="rId16197" Type="http://schemas.openxmlformats.org/officeDocument/2006/relationships/hyperlink" Target="https://www.daloopa.com/src/56736529" TargetMode="External"/><Relationship Id="rId17248" Type="http://schemas.openxmlformats.org/officeDocument/2006/relationships/hyperlink" Target="https://www.daloopa.com/src/66404657" TargetMode="External"/><Relationship Id="rId6256" Type="http://schemas.openxmlformats.org/officeDocument/2006/relationships/hyperlink" Target="https://www.daloopa.com/src/797516" TargetMode="External"/><Relationship Id="rId7307" Type="http://schemas.openxmlformats.org/officeDocument/2006/relationships/hyperlink" Target="https://www.daloopa.com/src/6028683" TargetMode="External"/><Relationship Id="rId13858" Type="http://schemas.openxmlformats.org/officeDocument/2006/relationships/hyperlink" Target="https://marketplace.daloopa.com/text-fundamental?id=44064889&amp;value=70.118&amp;id=44064789&amp;value=74.168&amp;id=44064548&amp;value=76.038&amp;id=44067790&amp;value=98.57&amp;" TargetMode="External"/><Relationship Id="rId2866" Type="http://schemas.openxmlformats.org/officeDocument/2006/relationships/hyperlink" Target="https://www.daloopa.com/src/775685" TargetMode="External"/><Relationship Id="rId3917" Type="http://schemas.openxmlformats.org/officeDocument/2006/relationships/hyperlink" Target="https://www.daloopa.com/src/805782" TargetMode="External"/><Relationship Id="rId9479" Type="http://schemas.openxmlformats.org/officeDocument/2006/relationships/hyperlink" Target="https://www.daloopa.com/src/46190690" TargetMode="External"/><Relationship Id="rId14909" Type="http://schemas.openxmlformats.org/officeDocument/2006/relationships/hyperlink" Target="https://www.daloopa.com/src/44091756" TargetMode="External"/><Relationship Id="rId15280" Type="http://schemas.openxmlformats.org/officeDocument/2006/relationships/hyperlink" Target="https://www.daloopa.com/src/56725747" TargetMode="External"/><Relationship Id="rId16331" Type="http://schemas.openxmlformats.org/officeDocument/2006/relationships/hyperlink" Target="https://www.daloopa.com/src/56722692" TargetMode="External"/><Relationship Id="rId20727" Type="http://schemas.openxmlformats.org/officeDocument/2006/relationships/hyperlink" Target="https://www.daloopa.com/src/112172998" TargetMode="External"/><Relationship Id="rId838" Type="http://schemas.openxmlformats.org/officeDocument/2006/relationships/hyperlink" Target="https://marketplace.daloopa.com/text-fundamental?id=793434&amp;value=0.02&amp;" TargetMode="External"/><Relationship Id="rId1468" Type="http://schemas.openxmlformats.org/officeDocument/2006/relationships/hyperlink" Target="https://www.daloopa.com/document/8465102" TargetMode="External"/><Relationship Id="rId2519" Type="http://schemas.openxmlformats.org/officeDocument/2006/relationships/hyperlink" Target="https://www.daloopa.com/src/775351" TargetMode="External"/><Relationship Id="rId8562" Type="http://schemas.openxmlformats.org/officeDocument/2006/relationships/hyperlink" Target="https://www.daloopa.com/src/63963900" TargetMode="External"/><Relationship Id="rId9960" Type="http://schemas.openxmlformats.org/officeDocument/2006/relationships/hyperlink" Target="https://www.daloopa.com/src/19435361" TargetMode="External"/><Relationship Id="rId11890" Type="http://schemas.openxmlformats.org/officeDocument/2006/relationships/hyperlink" Target="https://www.daloopa.com/src/8731147" TargetMode="External"/><Relationship Id="rId12941" Type="http://schemas.openxmlformats.org/officeDocument/2006/relationships/hyperlink" Target="https://www.daloopa.com/src/62020241" TargetMode="External"/><Relationship Id="rId18156" Type="http://schemas.openxmlformats.org/officeDocument/2006/relationships/hyperlink" Target="https://www.daloopa.com/src/110481001" TargetMode="External"/><Relationship Id="rId19554" Type="http://schemas.openxmlformats.org/officeDocument/2006/relationships/hyperlink" Target="https://www.daloopa.com/src/84567014" TargetMode="External"/><Relationship Id="rId7164" Type="http://schemas.openxmlformats.org/officeDocument/2006/relationships/hyperlink" Target="https://www.daloopa.com/src/798205" TargetMode="External"/><Relationship Id="rId8215" Type="http://schemas.openxmlformats.org/officeDocument/2006/relationships/hyperlink" Target="https://www.daloopa.com/src/41990478" TargetMode="External"/><Relationship Id="rId9613" Type="http://schemas.openxmlformats.org/officeDocument/2006/relationships/hyperlink" Target="https://www.daloopa.com/src/44810973" TargetMode="External"/><Relationship Id="rId10492" Type="http://schemas.openxmlformats.org/officeDocument/2006/relationships/hyperlink" Target="https://www.daloopa.com/src/1501236" TargetMode="External"/><Relationship Id="rId11543" Type="http://schemas.openxmlformats.org/officeDocument/2006/relationships/hyperlink" Target="https://www.daloopa.com/src/805085" TargetMode="External"/><Relationship Id="rId19207" Type="http://schemas.openxmlformats.org/officeDocument/2006/relationships/hyperlink" Target="https://www.daloopa.com/src/80588009" TargetMode="External"/><Relationship Id="rId1602" Type="http://schemas.openxmlformats.org/officeDocument/2006/relationships/hyperlink" Target="https://www.daloopa.com/src/805495" TargetMode="External"/><Relationship Id="rId10145" Type="http://schemas.openxmlformats.org/officeDocument/2006/relationships/hyperlink" Target="https://www.daloopa.com/src/760314" TargetMode="External"/><Relationship Id="rId14766" Type="http://schemas.openxmlformats.org/officeDocument/2006/relationships/hyperlink" Target="https://www.daloopa.com/src/44094665" TargetMode="External"/><Relationship Id="rId15817" Type="http://schemas.openxmlformats.org/officeDocument/2006/relationships/hyperlink" Target="https://www.daloopa.com/src/56722051" TargetMode="External"/><Relationship Id="rId3774" Type="http://schemas.openxmlformats.org/officeDocument/2006/relationships/hyperlink" Target="https://www.daloopa.com/src/1501402" TargetMode="External"/><Relationship Id="rId4825" Type="http://schemas.openxmlformats.org/officeDocument/2006/relationships/hyperlink" Target="https://www.daloopa.com/src/799706" TargetMode="External"/><Relationship Id="rId13368" Type="http://schemas.openxmlformats.org/officeDocument/2006/relationships/hyperlink" Target="https://www.daloopa.com/src/44619408" TargetMode="External"/><Relationship Id="rId14419" Type="http://schemas.openxmlformats.org/officeDocument/2006/relationships/hyperlink" Target="https://www.daloopa.com/src/44091936" TargetMode="External"/><Relationship Id="rId17989" Type="http://schemas.openxmlformats.org/officeDocument/2006/relationships/hyperlink" Target="https://www.daloopa.com/src/84567312" TargetMode="External"/><Relationship Id="rId20584" Type="http://schemas.openxmlformats.org/officeDocument/2006/relationships/hyperlink" Target="https://www.daloopa.com/src/105191110" TargetMode="External"/><Relationship Id="rId695" Type="http://schemas.openxmlformats.org/officeDocument/2006/relationships/hyperlink" Target="https://www.daloopa.com/src/12604196" TargetMode="External"/><Relationship Id="rId2376" Type="http://schemas.openxmlformats.org/officeDocument/2006/relationships/hyperlink" Target="https://www.daloopa.com/src/7449740" TargetMode="External"/><Relationship Id="rId3427" Type="http://schemas.openxmlformats.org/officeDocument/2006/relationships/hyperlink" Target="https://www.daloopa.com/src/979873" TargetMode="External"/><Relationship Id="rId6997" Type="http://schemas.openxmlformats.org/officeDocument/2006/relationships/hyperlink" Target="https://www.daloopa.com/src/798219" TargetMode="External"/><Relationship Id="rId20237" Type="http://schemas.openxmlformats.org/officeDocument/2006/relationships/hyperlink" Target="https://www.daloopa.com/src/99100964" TargetMode="External"/><Relationship Id="rId348" Type="http://schemas.openxmlformats.org/officeDocument/2006/relationships/hyperlink" Target="https://www.daloopa.com/src/50787759" TargetMode="External"/><Relationship Id="rId2029" Type="http://schemas.openxmlformats.org/officeDocument/2006/relationships/hyperlink" Target="https://www.daloopa.com/src/57345982" TargetMode="External"/><Relationship Id="rId5599" Type="http://schemas.openxmlformats.org/officeDocument/2006/relationships/hyperlink" Target="https://www.daloopa.com/src/777067" TargetMode="External"/><Relationship Id="rId9470" Type="http://schemas.openxmlformats.org/officeDocument/2006/relationships/hyperlink" Target="https://www.daloopa.com/src/44812503" TargetMode="External"/><Relationship Id="rId14900" Type="http://schemas.openxmlformats.org/officeDocument/2006/relationships/hyperlink" Target="https://www.daloopa.com/src/44095586" TargetMode="External"/><Relationship Id="rId19064" Type="http://schemas.openxmlformats.org/officeDocument/2006/relationships/hyperlink" Target="https://www.daloopa.com/src/80587696" TargetMode="External"/><Relationship Id="rId2510" Type="http://schemas.openxmlformats.org/officeDocument/2006/relationships/hyperlink" Target="https://www.daloopa.com/src/775232" TargetMode="External"/><Relationship Id="rId8072" Type="http://schemas.openxmlformats.org/officeDocument/2006/relationships/hyperlink" Target="https://www.daloopa.com/src/44615935" TargetMode="External"/><Relationship Id="rId9123" Type="http://schemas.openxmlformats.org/officeDocument/2006/relationships/hyperlink" Target="https://www.daloopa.com/src/44812134" TargetMode="External"/><Relationship Id="rId11053" Type="http://schemas.openxmlformats.org/officeDocument/2006/relationships/hyperlink" Target="https://www.daloopa.com/src/777972" TargetMode="External"/><Relationship Id="rId12104" Type="http://schemas.openxmlformats.org/officeDocument/2006/relationships/hyperlink" Target="https://www.daloopa.com/src/57345750" TargetMode="External"/><Relationship Id="rId12451" Type="http://schemas.openxmlformats.org/officeDocument/2006/relationships/hyperlink" Target="https://www.daloopa.com/src/8731963" TargetMode="External"/><Relationship Id="rId13502" Type="http://schemas.openxmlformats.org/officeDocument/2006/relationships/hyperlink" Target="https://marketplace.daloopa.com/text-fundamental?id=44058884&amp;value=0.856&amp;id=44058813&amp;value=3.133&amp;id=44058773&amp;value=2.835&amp;id=44058915&amp;value=2.513&amp;id=44058725&amp;value=1.085&amp;id=44058679&amp;value=0.793&amp;id=44058609&amp;value=0.603&amp;id=44058983&amp;value=0.611&amp;id=44058587&amp;value=0.924&amp;id=44058553&amp;value=0.877&amp;id=44057983&amp;value=0.405&amp;id=44059058&amp;value=0.475&amp;id=44057853&amp;value=0.543&amp;id=44057837&amp;value=0.791&amp;id=44057811&amp;value=1.371&amp;id=44059150&amp;value=0.941&amp;id=44057796&amp;value=0.597&amp;id=44057767&amp;value=0.718&amp;id=44057750&amp;value=685.844&amp;id=44059220&amp;value=0.552&amp;id=44057699&amp;value=509.484&amp;id=44057692&amp;value=1.018&amp;id=44057669&amp;value=1.002&amp;id=44059325&amp;value=0.616&amp;id=44057641&amp;value=0.666&amp;id=44057613&amp;value=0.903&amp;id=44057600&amp;value=0.848&amp;id=44059345&amp;value=0.954&amp;id=44057400&amp;value=0.8&amp;id=44057391&amp;value=0.8&amp;id=44057370&amp;value=0.4&amp;id=44059433&amp;value=0.6&amp;id=44057244&amp;value=0.7&amp;id=44057223&amp;value=0.7&amp;id=44057043&amp;value=0.5&amp;id=44618534&amp;value=0.5&amp;id=57345788&amp;value=1&amp;id=62020211&amp;value=0.9&amp;" TargetMode="External"/><Relationship Id="rId1112" Type="http://schemas.openxmlformats.org/officeDocument/2006/relationships/hyperlink" Target="https://www.daloopa.com/src/61315160" TargetMode="External"/><Relationship Id="rId15674" Type="http://schemas.openxmlformats.org/officeDocument/2006/relationships/hyperlink" Target="https://www.daloopa.com/src/56722028" TargetMode="External"/><Relationship Id="rId16725" Type="http://schemas.openxmlformats.org/officeDocument/2006/relationships/hyperlink" Target="https://www.daloopa.com/src/56722764" TargetMode="External"/><Relationship Id="rId3284" Type="http://schemas.openxmlformats.org/officeDocument/2006/relationships/hyperlink" Target="https://www.daloopa.com/src/805379" TargetMode="External"/><Relationship Id="rId4682" Type="http://schemas.openxmlformats.org/officeDocument/2006/relationships/hyperlink" Target="https://www.daloopa.com/src/799619" TargetMode="External"/><Relationship Id="rId5733" Type="http://schemas.openxmlformats.org/officeDocument/2006/relationships/hyperlink" Target="https://www.daloopa.com/src/2734018" TargetMode="External"/><Relationship Id="rId14276" Type="http://schemas.openxmlformats.org/officeDocument/2006/relationships/hyperlink" Target="https://www.daloopa.com/src/44091934" TargetMode="External"/><Relationship Id="rId15327" Type="http://schemas.openxmlformats.org/officeDocument/2006/relationships/hyperlink" Target="https://www.daloopa.com/src/61315439" TargetMode="External"/><Relationship Id="rId18897" Type="http://schemas.openxmlformats.org/officeDocument/2006/relationships/hyperlink" Target="https://www.daloopa.com/src/77310590" TargetMode="External"/><Relationship Id="rId19948" Type="http://schemas.openxmlformats.org/officeDocument/2006/relationships/hyperlink" Target="https://www.daloopa.com/src/91528449" TargetMode="External"/><Relationship Id="rId20094" Type="http://schemas.openxmlformats.org/officeDocument/2006/relationships/hyperlink" Target="https://www.daloopa.com/src/99100783" TargetMode="External"/><Relationship Id="rId4335" Type="http://schemas.openxmlformats.org/officeDocument/2006/relationships/hyperlink" Target="https://www.daloopa.com/src/805994" TargetMode="External"/><Relationship Id="rId8956" Type="http://schemas.openxmlformats.org/officeDocument/2006/relationships/hyperlink" Target="https://www.daloopa.com/src/44810080" TargetMode="External"/><Relationship Id="rId10886" Type="http://schemas.openxmlformats.org/officeDocument/2006/relationships/hyperlink" Target="https://www.daloopa.com/src/774638" TargetMode="External"/><Relationship Id="rId11937" Type="http://schemas.openxmlformats.org/officeDocument/2006/relationships/hyperlink" Target="https://www.daloopa.com/src/8731221" TargetMode="External"/><Relationship Id="rId17499" Type="http://schemas.openxmlformats.org/officeDocument/2006/relationships/hyperlink" Target="https://www.daloopa.com/src/66398651" TargetMode="External"/><Relationship Id="rId7558" Type="http://schemas.openxmlformats.org/officeDocument/2006/relationships/hyperlink" Target="https://www.daloopa.com/src/760697" TargetMode="External"/><Relationship Id="rId8609" Type="http://schemas.openxmlformats.org/officeDocument/2006/relationships/hyperlink" Target="https://www.daloopa.com/src/44812441" TargetMode="External"/><Relationship Id="rId10539" Type="http://schemas.openxmlformats.org/officeDocument/2006/relationships/hyperlink" Target="https://www.daloopa.com/src/761306" TargetMode="External"/><Relationship Id="rId14410" Type="http://schemas.openxmlformats.org/officeDocument/2006/relationships/hyperlink" Target="https://www.daloopa.com/src/44092882" TargetMode="External"/><Relationship Id="rId13012" Type="http://schemas.openxmlformats.org/officeDocument/2006/relationships/hyperlink" Target="https://marketplace.daloopa.com/text-fundamental?id=18206762&amp;value=988.924&amp;" TargetMode="External"/><Relationship Id="rId16582" Type="http://schemas.openxmlformats.org/officeDocument/2006/relationships/hyperlink" Target="https://www.daloopa.com/src/56722637" TargetMode="External"/><Relationship Id="rId17980" Type="http://schemas.openxmlformats.org/officeDocument/2006/relationships/hyperlink" Target="https://www.daloopa.com/src/84567303" TargetMode="External"/><Relationship Id="rId2020" Type="http://schemas.openxmlformats.org/officeDocument/2006/relationships/hyperlink" Target="https://www.daloopa.com/src/44125109" TargetMode="External"/><Relationship Id="rId5590" Type="http://schemas.openxmlformats.org/officeDocument/2006/relationships/hyperlink" Target="https://www.daloopa.com/src/777108" TargetMode="External"/><Relationship Id="rId6641" Type="http://schemas.openxmlformats.org/officeDocument/2006/relationships/hyperlink" Target="https://www.daloopa.com/src/770062" TargetMode="External"/><Relationship Id="rId15184" Type="http://schemas.openxmlformats.org/officeDocument/2006/relationships/hyperlink" Target="https://www.daloopa.com/src/56720363" TargetMode="External"/><Relationship Id="rId16235" Type="http://schemas.openxmlformats.org/officeDocument/2006/relationships/hyperlink" Target="https://www.daloopa.com/src/56765481" TargetMode="External"/><Relationship Id="rId17633" Type="http://schemas.openxmlformats.org/officeDocument/2006/relationships/hyperlink" Target="https://www.daloopa.com/src/66399291" TargetMode="External"/><Relationship Id="rId20978" Type="http://schemas.openxmlformats.org/officeDocument/2006/relationships/hyperlink" Target="https://www.daloopa.com/src/110482404" TargetMode="External"/><Relationship Id="rId4192" Type="http://schemas.openxmlformats.org/officeDocument/2006/relationships/hyperlink" Target="https://www.daloopa.com/src/44802116" TargetMode="External"/><Relationship Id="rId5243" Type="http://schemas.openxmlformats.org/officeDocument/2006/relationships/hyperlink" Target="https://www.daloopa.com/src/10681252" TargetMode="External"/><Relationship Id="rId9864" Type="http://schemas.openxmlformats.org/officeDocument/2006/relationships/hyperlink" Target="https://www.daloopa.com/src/44813467" TargetMode="External"/><Relationship Id="rId11794" Type="http://schemas.openxmlformats.org/officeDocument/2006/relationships/hyperlink" Target="https://www.daloopa.com/src/57345725" TargetMode="External"/><Relationship Id="rId12845" Type="http://schemas.openxmlformats.org/officeDocument/2006/relationships/hyperlink" Target="https://www.daloopa.com/src/18194372" TargetMode="External"/><Relationship Id="rId19458" Type="http://schemas.openxmlformats.org/officeDocument/2006/relationships/hyperlink" Target="https://www.daloopa.com/src/84566305" TargetMode="External"/><Relationship Id="rId78" Type="http://schemas.openxmlformats.org/officeDocument/2006/relationships/hyperlink" Target="https://www.daloopa.com/document/23143637" TargetMode="External"/><Relationship Id="rId1853" Type="http://schemas.openxmlformats.org/officeDocument/2006/relationships/hyperlink" Target="https://www.daloopa.com/src/44126158" TargetMode="External"/><Relationship Id="rId2904" Type="http://schemas.openxmlformats.org/officeDocument/2006/relationships/hyperlink" Target="https://www.daloopa.com/src/775761" TargetMode="External"/><Relationship Id="rId7068" Type="http://schemas.openxmlformats.org/officeDocument/2006/relationships/hyperlink" Target="https://www.daloopa.com/src/798454" TargetMode="External"/><Relationship Id="rId8119" Type="http://schemas.openxmlformats.org/officeDocument/2006/relationships/hyperlink" Target="https://www.daloopa.com/src/44615942" TargetMode="External"/><Relationship Id="rId8466" Type="http://schemas.openxmlformats.org/officeDocument/2006/relationships/hyperlink" Target="https://www.daloopa.com/src/44812580" TargetMode="External"/><Relationship Id="rId9517" Type="http://schemas.openxmlformats.org/officeDocument/2006/relationships/hyperlink" Target="https://www.daloopa.com/src/44813502" TargetMode="External"/><Relationship Id="rId10396" Type="http://schemas.openxmlformats.org/officeDocument/2006/relationships/hyperlink" Target="https://www.daloopa.com/src/6028707" TargetMode="External"/><Relationship Id="rId11447" Type="http://schemas.openxmlformats.org/officeDocument/2006/relationships/hyperlink" Target="https://marketplace.daloopa.com/text-fundamental?id=804982&amp;value=-84044&amp;id=804990&amp;value=-87792&amp;id=1501369&amp;value=-89931&amp;id=2734171&amp;value=-88697&amp;" TargetMode="External"/><Relationship Id="rId1506" Type="http://schemas.openxmlformats.org/officeDocument/2006/relationships/hyperlink" Target="https://www.daloopa.com/src/18229537" TargetMode="External"/><Relationship Id="rId10049" Type="http://schemas.openxmlformats.org/officeDocument/2006/relationships/hyperlink" Target="https://www.daloopa.com/src/44998357" TargetMode="External"/><Relationship Id="rId17490" Type="http://schemas.openxmlformats.org/officeDocument/2006/relationships/hyperlink" Target="https://www.daloopa.com/src/69113986" TargetMode="External"/><Relationship Id="rId18541" Type="http://schemas.openxmlformats.org/officeDocument/2006/relationships/hyperlink" Target="https://www.daloopa.com/src/77309784" TargetMode="External"/><Relationship Id="rId3678" Type="http://schemas.openxmlformats.org/officeDocument/2006/relationships/hyperlink" Target="https://www.daloopa.com/src/805597" TargetMode="External"/><Relationship Id="rId4729" Type="http://schemas.openxmlformats.org/officeDocument/2006/relationships/hyperlink" Target="https://www.daloopa.com/src/799630" TargetMode="External"/><Relationship Id="rId8600" Type="http://schemas.openxmlformats.org/officeDocument/2006/relationships/hyperlink" Target="https://www.daloopa.com/src/44811342" TargetMode="External"/><Relationship Id="rId16092" Type="http://schemas.openxmlformats.org/officeDocument/2006/relationships/hyperlink" Target="https://www.daloopa.com/document/23143762" TargetMode="External"/><Relationship Id="rId17143" Type="http://schemas.openxmlformats.org/officeDocument/2006/relationships/hyperlink" Target="https://www.daloopa.com/src/65369525" TargetMode="External"/><Relationship Id="rId20488" Type="http://schemas.openxmlformats.org/officeDocument/2006/relationships/hyperlink" Target="https://www.daloopa.com/src/105788232" TargetMode="External"/><Relationship Id="rId599" Type="http://schemas.openxmlformats.org/officeDocument/2006/relationships/hyperlink" Target="https://www.daloopa.com/src/35361578" TargetMode="External"/><Relationship Id="rId6151" Type="http://schemas.openxmlformats.org/officeDocument/2006/relationships/hyperlink" Target="https://www.daloopa.com/src/758081" TargetMode="External"/><Relationship Id="rId7202" Type="http://schemas.openxmlformats.org/officeDocument/2006/relationships/hyperlink" Target="https://www.daloopa.com/src/798642" TargetMode="External"/><Relationship Id="rId10530" Type="http://schemas.openxmlformats.org/officeDocument/2006/relationships/hyperlink" Target="https://www.daloopa.com/src/44998947" TargetMode="External"/><Relationship Id="rId9374" Type="http://schemas.openxmlformats.org/officeDocument/2006/relationships/hyperlink" Target="https://www.daloopa.com/src/44812714" TargetMode="External"/><Relationship Id="rId13753" Type="http://schemas.openxmlformats.org/officeDocument/2006/relationships/hyperlink" Target="https://www.daloopa.com/src/44064397" TargetMode="External"/><Relationship Id="rId14804" Type="http://schemas.openxmlformats.org/officeDocument/2006/relationships/hyperlink" Target="https://www.daloopa.com/src/44094923" TargetMode="External"/><Relationship Id="rId1363" Type="http://schemas.openxmlformats.org/officeDocument/2006/relationships/hyperlink" Target="https://www.daloopa.com/src/46406127" TargetMode="External"/><Relationship Id="rId2761" Type="http://schemas.openxmlformats.org/officeDocument/2006/relationships/hyperlink" Target="https://www.daloopa.com/src/771737" TargetMode="External"/><Relationship Id="rId3812" Type="http://schemas.openxmlformats.org/officeDocument/2006/relationships/hyperlink" Target="https://www.daloopa.com/src/805768" TargetMode="External"/><Relationship Id="rId9027" Type="http://schemas.openxmlformats.org/officeDocument/2006/relationships/hyperlink" Target="https://www.daloopa.com/src/44812548" TargetMode="External"/><Relationship Id="rId12355" Type="http://schemas.openxmlformats.org/officeDocument/2006/relationships/hyperlink" Target="https://www.daloopa.com/src/8731770" TargetMode="External"/><Relationship Id="rId13406" Type="http://schemas.openxmlformats.org/officeDocument/2006/relationships/hyperlink" Target="https://www.daloopa.com/src/44120306" TargetMode="External"/><Relationship Id="rId16976" Type="http://schemas.openxmlformats.org/officeDocument/2006/relationships/hyperlink" Target="https://www.daloopa.com/src/65368645" TargetMode="External"/><Relationship Id="rId20622" Type="http://schemas.openxmlformats.org/officeDocument/2006/relationships/hyperlink" Target="https://www.daloopa.com/src/105191150" TargetMode="External"/><Relationship Id="rId733" Type="http://schemas.openxmlformats.org/officeDocument/2006/relationships/hyperlink" Target="https://www.daloopa.com/src/19045394" TargetMode="External"/><Relationship Id="rId1016" Type="http://schemas.openxmlformats.org/officeDocument/2006/relationships/hyperlink" Target="https://www.daloopa.com/src/995639" TargetMode="External"/><Relationship Id="rId2414" Type="http://schemas.openxmlformats.org/officeDocument/2006/relationships/hyperlink" Target="https://www.daloopa.com/src/771610" TargetMode="External"/><Relationship Id="rId5984" Type="http://schemas.openxmlformats.org/officeDocument/2006/relationships/hyperlink" Target="https://www.daloopa.com/src/3606343" TargetMode="External"/><Relationship Id="rId12008" Type="http://schemas.openxmlformats.org/officeDocument/2006/relationships/hyperlink" Target="https://www.daloopa.com/src/8731216" TargetMode="External"/><Relationship Id="rId15578" Type="http://schemas.openxmlformats.org/officeDocument/2006/relationships/hyperlink" Target="https://www.daloopa.com/src/56735880" TargetMode="External"/><Relationship Id="rId16629" Type="http://schemas.openxmlformats.org/officeDocument/2006/relationships/hyperlink" Target="https://www.daloopa.com/src/56722856" TargetMode="External"/><Relationship Id="rId4586" Type="http://schemas.openxmlformats.org/officeDocument/2006/relationships/hyperlink" Target="https://www.daloopa.com/src/805925" TargetMode="External"/><Relationship Id="rId5637" Type="http://schemas.openxmlformats.org/officeDocument/2006/relationships/hyperlink" Target="https://www.daloopa.com/src/44616099" TargetMode="External"/><Relationship Id="rId18051" Type="http://schemas.openxmlformats.org/officeDocument/2006/relationships/hyperlink" Target="https://www.daloopa.com/src/112172682" TargetMode="External"/><Relationship Id="rId19102" Type="http://schemas.openxmlformats.org/officeDocument/2006/relationships/hyperlink" Target="https://www.daloopa.com/src/80587767" TargetMode="External"/><Relationship Id="rId3188" Type="http://schemas.openxmlformats.org/officeDocument/2006/relationships/hyperlink" Target="https://www.daloopa.com/src/805301" TargetMode="External"/><Relationship Id="rId4239" Type="http://schemas.openxmlformats.org/officeDocument/2006/relationships/hyperlink" Target="https://www.daloopa.com/src/805932" TargetMode="External"/><Relationship Id="rId8110" Type="http://schemas.openxmlformats.org/officeDocument/2006/relationships/hyperlink" Target="https://www.daloopa.com/src/6028697" TargetMode="External"/><Relationship Id="rId10040" Type="http://schemas.openxmlformats.org/officeDocument/2006/relationships/hyperlink" Target="https://www.daloopa.com/src/12599713" TargetMode="External"/><Relationship Id="rId14661" Type="http://schemas.openxmlformats.org/officeDocument/2006/relationships/hyperlink" Target="https://www.daloopa.com/src/44094970" TargetMode="External"/><Relationship Id="rId4720" Type="http://schemas.openxmlformats.org/officeDocument/2006/relationships/hyperlink" Target="https://www.daloopa.com/src/799653" TargetMode="External"/><Relationship Id="rId13263" Type="http://schemas.openxmlformats.org/officeDocument/2006/relationships/hyperlink" Target="https://www.daloopa.com/src/18208103" TargetMode="External"/><Relationship Id="rId14314" Type="http://schemas.openxmlformats.org/officeDocument/2006/relationships/hyperlink" Target="https://www.daloopa.com/src/44095685" TargetMode="External"/><Relationship Id="rId15712" Type="http://schemas.openxmlformats.org/officeDocument/2006/relationships/hyperlink" Target="https://www.daloopa.com/src/56722344" TargetMode="External"/><Relationship Id="rId590" Type="http://schemas.openxmlformats.org/officeDocument/2006/relationships/hyperlink" Target="https://www.daloopa.com/src/1000971" TargetMode="External"/><Relationship Id="rId2271" Type="http://schemas.openxmlformats.org/officeDocument/2006/relationships/hyperlink" Target="https://www.daloopa.com/src/771165" TargetMode="External"/><Relationship Id="rId3322" Type="http://schemas.openxmlformats.org/officeDocument/2006/relationships/hyperlink" Target="https://www.daloopa.com/src/805332" TargetMode="External"/><Relationship Id="rId17884" Type="http://schemas.openxmlformats.org/officeDocument/2006/relationships/hyperlink" Target="https://www.daloopa.com/src/86307509" TargetMode="External"/><Relationship Id="rId18935" Type="http://schemas.openxmlformats.org/officeDocument/2006/relationships/hyperlink" Target="https://www.daloopa.com/src/80587825" TargetMode="External"/><Relationship Id="rId20132" Type="http://schemas.openxmlformats.org/officeDocument/2006/relationships/hyperlink" Target="https://www.daloopa.com/src/99978648" TargetMode="External"/><Relationship Id="rId243" Type="http://schemas.openxmlformats.org/officeDocument/2006/relationships/hyperlink" Target="https://marketplace.daloopa.com/text-fundamental?id=1015358&amp;value=2.85&amp;id=1000489&amp;value=5.54&amp;id=1000450&amp;value=5.59&amp;id=2750856&amp;value=7.4&amp;id=12608806&amp;value=8.57&amp;id=19045487&amp;value=9.13&amp;id=41990667&amp;value=10.25&amp;id=56765743&amp;value=9.95&amp;" TargetMode="External"/><Relationship Id="rId5494" Type="http://schemas.openxmlformats.org/officeDocument/2006/relationships/hyperlink" Target="https://www.daloopa.com/src/2733991" TargetMode="External"/><Relationship Id="rId6892" Type="http://schemas.openxmlformats.org/officeDocument/2006/relationships/hyperlink" Target="https://www.daloopa.com/src/797704" TargetMode="External"/><Relationship Id="rId7943" Type="http://schemas.openxmlformats.org/officeDocument/2006/relationships/hyperlink" Target="https://marketplace.daloopa.com/text-fundamental?id=770428&amp;value=88.566&amp;id=774149&amp;value=184.655&amp;id=770443&amp;value=162.663&amp;id=769571&amp;value=64.892&amp;id=44615898&amp;value=500.776&amp;id=769397&amp;value=-53.776&amp;id=769256&amp;value=12.824&amp;id=761281&amp;value=91.5&amp;id=761013&amp;value=3.619&amp;id=44615899&amp;value=54.166999999999994&amp;id=760719&amp;value=-93.697&amp;id=760479&amp;value=2.911&amp;id=760257&amp;value=68.641&amp;id=758636&amp;value=0.042&amp;id=44615900&amp;value=-22.102999999999994&amp;id=758432&amp;value=-149.251&amp;id=758290&amp;value=-6.297&amp;id=758133&amp;value=71.128&amp;id=757958&amp;value=-6.283&amp;id=44615901&amp;value=-90.703&amp;" TargetMode="External"/><Relationship Id="rId10924" Type="http://schemas.openxmlformats.org/officeDocument/2006/relationships/hyperlink" Target="https://www.daloopa.com/src/44999314" TargetMode="External"/><Relationship Id="rId15088" Type="http://schemas.openxmlformats.org/officeDocument/2006/relationships/hyperlink" Target="https://www.daloopa.com/src/44619016" TargetMode="External"/><Relationship Id="rId16486" Type="http://schemas.openxmlformats.org/officeDocument/2006/relationships/hyperlink" Target="https://www.daloopa.com/src/56736579" TargetMode="External"/><Relationship Id="rId17537" Type="http://schemas.openxmlformats.org/officeDocument/2006/relationships/hyperlink" Target="https://www.daloopa.com/src/66399078" TargetMode="External"/><Relationship Id="rId4096" Type="http://schemas.openxmlformats.org/officeDocument/2006/relationships/hyperlink" Target="https://www.daloopa.com/src/44802610" TargetMode="External"/><Relationship Id="rId5147" Type="http://schemas.openxmlformats.org/officeDocument/2006/relationships/hyperlink" Target="https://www.daloopa.com/src/8648861" TargetMode="External"/><Relationship Id="rId6545" Type="http://schemas.openxmlformats.org/officeDocument/2006/relationships/hyperlink" Target="https://www.daloopa.com/src/28076010" TargetMode="External"/><Relationship Id="rId16139" Type="http://schemas.openxmlformats.org/officeDocument/2006/relationships/hyperlink" Target="https://www.daloopa.com/src/56722908" TargetMode="External"/><Relationship Id="rId9768" Type="http://schemas.openxmlformats.org/officeDocument/2006/relationships/hyperlink" Target="https://www.daloopa.com/src/44811636" TargetMode="External"/><Relationship Id="rId11698" Type="http://schemas.openxmlformats.org/officeDocument/2006/relationships/hyperlink" Target="https://www.daloopa.com/src/2734208" TargetMode="External"/><Relationship Id="rId12749" Type="http://schemas.openxmlformats.org/officeDocument/2006/relationships/hyperlink" Target="https://www.daloopa.com/src/8732241" TargetMode="External"/><Relationship Id="rId16620" Type="http://schemas.openxmlformats.org/officeDocument/2006/relationships/hyperlink" Target="https://www.daloopa.com/src/56736624" TargetMode="External"/><Relationship Id="rId1757" Type="http://schemas.openxmlformats.org/officeDocument/2006/relationships/hyperlink" Target="https://www.daloopa.com/src/44114784" TargetMode="External"/><Relationship Id="rId2808" Type="http://schemas.openxmlformats.org/officeDocument/2006/relationships/hyperlink" Target="https://www.daloopa.com/src/57345657" TargetMode="External"/><Relationship Id="rId14171" Type="http://schemas.openxmlformats.org/officeDocument/2006/relationships/hyperlink" Target="https://www.daloopa.com/src/44071958" TargetMode="External"/><Relationship Id="rId15222" Type="http://schemas.openxmlformats.org/officeDocument/2006/relationships/hyperlink" Target="https://www.daloopa.com/src/56735081" TargetMode="External"/><Relationship Id="rId18792" Type="http://schemas.openxmlformats.org/officeDocument/2006/relationships/hyperlink" Target="https://www.daloopa.com/src/76431610" TargetMode="External"/><Relationship Id="rId4230" Type="http://schemas.openxmlformats.org/officeDocument/2006/relationships/hyperlink" Target="https://www.daloopa.com/src/806066" TargetMode="External"/><Relationship Id="rId8851" Type="http://schemas.openxmlformats.org/officeDocument/2006/relationships/hyperlink" Target="https://www.daloopa.com/src/44809233" TargetMode="External"/><Relationship Id="rId17394" Type="http://schemas.openxmlformats.org/officeDocument/2006/relationships/hyperlink" Target="https://www.daloopa.com/src/69114065" TargetMode="External"/><Relationship Id="rId18445" Type="http://schemas.openxmlformats.org/officeDocument/2006/relationships/hyperlink" Target="https://www.daloopa.com/src/70536251" TargetMode="External"/><Relationship Id="rId19843" Type="http://schemas.openxmlformats.org/officeDocument/2006/relationships/hyperlink" Target="https://www.daloopa.com/src/92469355" TargetMode="External"/><Relationship Id="rId7453" Type="http://schemas.openxmlformats.org/officeDocument/2006/relationships/hyperlink" Target="https://www.daloopa.com/src/769524" TargetMode="External"/><Relationship Id="rId8504" Type="http://schemas.openxmlformats.org/officeDocument/2006/relationships/hyperlink" Target="https://www.daloopa.com/src/44813029" TargetMode="External"/><Relationship Id="rId9902" Type="http://schemas.openxmlformats.org/officeDocument/2006/relationships/hyperlink" Target="https://www.daloopa.com/src/785781" TargetMode="External"/><Relationship Id="rId10781" Type="http://schemas.openxmlformats.org/officeDocument/2006/relationships/hyperlink" Target="https://www.daloopa.com/src/757655" TargetMode="External"/><Relationship Id="rId11832" Type="http://schemas.openxmlformats.org/officeDocument/2006/relationships/hyperlink" Target="https://www.daloopa.com/src/8731176" TargetMode="External"/><Relationship Id="rId17047" Type="http://schemas.openxmlformats.org/officeDocument/2006/relationships/hyperlink" Target="https://www.daloopa.com/src/65369403" TargetMode="External"/><Relationship Id="rId6055" Type="http://schemas.openxmlformats.org/officeDocument/2006/relationships/hyperlink" Target="https://www.daloopa.com/src/774138" TargetMode="External"/><Relationship Id="rId7106" Type="http://schemas.openxmlformats.org/officeDocument/2006/relationships/hyperlink" Target="https://www.daloopa.com/src/798518" TargetMode="External"/><Relationship Id="rId10434" Type="http://schemas.openxmlformats.org/officeDocument/2006/relationships/hyperlink" Target="https://www.daloopa.com/src/757639" TargetMode="External"/><Relationship Id="rId9278" Type="http://schemas.openxmlformats.org/officeDocument/2006/relationships/hyperlink" Target="https://www.daloopa.com/src/44812551" TargetMode="External"/><Relationship Id="rId13657" Type="http://schemas.openxmlformats.org/officeDocument/2006/relationships/hyperlink" Target="https://www.daloopa.com/src/44057078" TargetMode="External"/><Relationship Id="rId14708" Type="http://schemas.openxmlformats.org/officeDocument/2006/relationships/hyperlink" Target="https://www.daloopa.com/src/44092488" TargetMode="External"/><Relationship Id="rId20873" Type="http://schemas.openxmlformats.org/officeDocument/2006/relationships/hyperlink" Target="https://www.daloopa.com/src/112172990" TargetMode="External"/><Relationship Id="rId984" Type="http://schemas.openxmlformats.org/officeDocument/2006/relationships/hyperlink" Target="https://www.daloopa.com/src/4298441" TargetMode="External"/><Relationship Id="rId2665" Type="http://schemas.openxmlformats.org/officeDocument/2006/relationships/hyperlink" Target="https://www.daloopa.com/src/1501249" TargetMode="External"/><Relationship Id="rId3716" Type="http://schemas.openxmlformats.org/officeDocument/2006/relationships/hyperlink" Target="https://www.daloopa.com/src/805606" TargetMode="External"/><Relationship Id="rId12259" Type="http://schemas.openxmlformats.org/officeDocument/2006/relationships/hyperlink" Target="https://www.daloopa.com/src/8731798" TargetMode="External"/><Relationship Id="rId16130" Type="http://schemas.openxmlformats.org/officeDocument/2006/relationships/hyperlink" Target="https://www.daloopa.com/src/56722836" TargetMode="External"/><Relationship Id="rId20526" Type="http://schemas.openxmlformats.org/officeDocument/2006/relationships/hyperlink" Target="https://www.daloopa.com/src/105190900" TargetMode="External"/><Relationship Id="rId637" Type="http://schemas.openxmlformats.org/officeDocument/2006/relationships/hyperlink" Target="https://www.daloopa.com/src/9091660" TargetMode="External"/><Relationship Id="rId1267" Type="http://schemas.openxmlformats.org/officeDocument/2006/relationships/hyperlink" Target="https://www.daloopa.com/src/2750838" TargetMode="External"/><Relationship Id="rId2318" Type="http://schemas.openxmlformats.org/officeDocument/2006/relationships/hyperlink" Target="https://www.daloopa.com/src/771729" TargetMode="External"/><Relationship Id="rId5888" Type="http://schemas.openxmlformats.org/officeDocument/2006/relationships/hyperlink" Target="https://www.daloopa.com/src/44616144" TargetMode="External"/><Relationship Id="rId6939" Type="http://schemas.openxmlformats.org/officeDocument/2006/relationships/hyperlink" Target="https://www.daloopa.com/src/3606647" TargetMode="External"/><Relationship Id="rId19353" Type="http://schemas.openxmlformats.org/officeDocument/2006/relationships/hyperlink" Target="https://www.daloopa.com/src/84565924" TargetMode="External"/><Relationship Id="rId8361" Type="http://schemas.openxmlformats.org/officeDocument/2006/relationships/hyperlink" Target="https://www.daloopa.com/document/23181367" TargetMode="External"/><Relationship Id="rId9412" Type="http://schemas.openxmlformats.org/officeDocument/2006/relationships/hyperlink" Target="https://www.daloopa.com/src/44811632" TargetMode="External"/><Relationship Id="rId10291" Type="http://schemas.openxmlformats.org/officeDocument/2006/relationships/hyperlink" Target="https://www.daloopa.com/document/23143637" TargetMode="External"/><Relationship Id="rId11342" Type="http://schemas.openxmlformats.org/officeDocument/2006/relationships/hyperlink" Target="https://www.daloopa.com/src/978784" TargetMode="External"/><Relationship Id="rId12740" Type="http://schemas.openxmlformats.org/officeDocument/2006/relationships/hyperlink" Target="https://www.daloopa.com/src/8732278" TargetMode="External"/><Relationship Id="rId19006" Type="http://schemas.openxmlformats.org/officeDocument/2006/relationships/hyperlink" Target="https://www.daloopa.com/src/81127756" TargetMode="External"/><Relationship Id="rId1401" Type="http://schemas.openxmlformats.org/officeDocument/2006/relationships/hyperlink" Target="https://www.daloopa.com/src/46157148" TargetMode="External"/><Relationship Id="rId8014" Type="http://schemas.openxmlformats.org/officeDocument/2006/relationships/hyperlink" Target="https://www.daloopa.com/src/2750581" TargetMode="External"/><Relationship Id="rId15963" Type="http://schemas.openxmlformats.org/officeDocument/2006/relationships/hyperlink" Target="https://www.daloopa.com/src/56736558" TargetMode="External"/><Relationship Id="rId3573" Type="http://schemas.openxmlformats.org/officeDocument/2006/relationships/hyperlink" Target="https://www.daloopa.com/src/2750751" TargetMode="External"/><Relationship Id="rId4971" Type="http://schemas.openxmlformats.org/officeDocument/2006/relationships/hyperlink" Target="https://www.daloopa.com/src/62020200" TargetMode="External"/><Relationship Id="rId13167" Type="http://schemas.openxmlformats.org/officeDocument/2006/relationships/hyperlink" Target="https://www.daloopa.com/src/44619226" TargetMode="External"/><Relationship Id="rId14565" Type="http://schemas.openxmlformats.org/officeDocument/2006/relationships/hyperlink" Target="https://www.daloopa.com/src/44092484" TargetMode="External"/><Relationship Id="rId15616" Type="http://schemas.openxmlformats.org/officeDocument/2006/relationships/hyperlink" Target="https://www.daloopa.com/src/56722062" TargetMode="External"/><Relationship Id="rId494" Type="http://schemas.openxmlformats.org/officeDocument/2006/relationships/hyperlink" Target="https://www.daloopa.com/src/6029259" TargetMode="External"/><Relationship Id="rId2175" Type="http://schemas.openxmlformats.org/officeDocument/2006/relationships/hyperlink" Target="https://www.daloopa.com/src/51587238" TargetMode="External"/><Relationship Id="rId3226" Type="http://schemas.openxmlformats.org/officeDocument/2006/relationships/hyperlink" Target="https://www.daloopa.com/src/805346" TargetMode="External"/><Relationship Id="rId4624" Type="http://schemas.openxmlformats.org/officeDocument/2006/relationships/hyperlink" Target="https://www.daloopa.com/src/806104" TargetMode="External"/><Relationship Id="rId14218" Type="http://schemas.openxmlformats.org/officeDocument/2006/relationships/hyperlink" Target="https://www.daloopa.com/src/44094625" TargetMode="External"/><Relationship Id="rId17788" Type="http://schemas.openxmlformats.org/officeDocument/2006/relationships/hyperlink" Target="https://www.daloopa.com/src/84566918" TargetMode="External"/><Relationship Id="rId18839" Type="http://schemas.openxmlformats.org/officeDocument/2006/relationships/hyperlink" Target="https://www.daloopa.com/src/75779551" TargetMode="External"/><Relationship Id="rId20036" Type="http://schemas.openxmlformats.org/officeDocument/2006/relationships/hyperlink" Target="https://www.daloopa.com/src/99100832" TargetMode="External"/><Relationship Id="rId20383" Type="http://schemas.openxmlformats.org/officeDocument/2006/relationships/hyperlink" Target="https://www.daloopa.com/src/105190940" TargetMode="External"/><Relationship Id="rId147" Type="http://schemas.openxmlformats.org/officeDocument/2006/relationships/hyperlink" Target="https://marketplace.daloopa.com/text-fundamental?id=1015351&amp;value=6.95&amp;id=1000482&amp;value=11.15&amp;id=1000443&amp;value=11.15&amp;id=2750847&amp;value=13.15&amp;id=12608800&amp;value=15.15&amp;id=19045479&amp;value=15.45&amp;id=41990662&amp;value=17.9&amp;id=56765738&amp;value=17.65&amp;" TargetMode="External"/><Relationship Id="rId6796" Type="http://schemas.openxmlformats.org/officeDocument/2006/relationships/hyperlink" Target="https://www.daloopa.com/src/19045419" TargetMode="External"/><Relationship Id="rId7847" Type="http://schemas.openxmlformats.org/officeDocument/2006/relationships/hyperlink" Target="https://www.daloopa.com/src/757957" TargetMode="External"/><Relationship Id="rId10828" Type="http://schemas.openxmlformats.org/officeDocument/2006/relationships/hyperlink" Target="https://www.daloopa.com/src/44999006" TargetMode="External"/><Relationship Id="rId5398" Type="http://schemas.openxmlformats.org/officeDocument/2006/relationships/hyperlink" Target="https://www.daloopa.com/src/8649022" TargetMode="External"/><Relationship Id="rId6449" Type="http://schemas.openxmlformats.org/officeDocument/2006/relationships/hyperlink" Target="https://www.daloopa.com/src/757007" TargetMode="External"/><Relationship Id="rId12250" Type="http://schemas.openxmlformats.org/officeDocument/2006/relationships/hyperlink" Target="https://www.daloopa.com/src/8731843" TargetMode="External"/><Relationship Id="rId13301" Type="http://schemas.openxmlformats.org/officeDocument/2006/relationships/hyperlink" Target="https://www.daloopa.com/src/18209794" TargetMode="External"/><Relationship Id="rId16871" Type="http://schemas.openxmlformats.org/officeDocument/2006/relationships/hyperlink" Target="https://www.daloopa.com/src/65368803" TargetMode="External"/><Relationship Id="rId6930" Type="http://schemas.openxmlformats.org/officeDocument/2006/relationships/hyperlink" Target="https://www.daloopa.com/src/798122" TargetMode="External"/><Relationship Id="rId15473" Type="http://schemas.openxmlformats.org/officeDocument/2006/relationships/hyperlink" Target="https://www.daloopa.com/src/56722174" TargetMode="External"/><Relationship Id="rId16524" Type="http://schemas.openxmlformats.org/officeDocument/2006/relationships/hyperlink" Target="https://www.daloopa.com/src/56736426" TargetMode="External"/><Relationship Id="rId17922" Type="http://schemas.openxmlformats.org/officeDocument/2006/relationships/hyperlink" Target="https://www.daloopa.com/src/84567080" TargetMode="External"/><Relationship Id="rId4481" Type="http://schemas.openxmlformats.org/officeDocument/2006/relationships/hyperlink" Target="https://www.daloopa.com/src/805996" TargetMode="External"/><Relationship Id="rId5532" Type="http://schemas.openxmlformats.org/officeDocument/2006/relationships/hyperlink" Target="https://www.daloopa.com/src/46436637" TargetMode="External"/><Relationship Id="rId14075" Type="http://schemas.openxmlformats.org/officeDocument/2006/relationships/hyperlink" Target="https://www.daloopa.com/src/44064425" TargetMode="External"/><Relationship Id="rId15126" Type="http://schemas.openxmlformats.org/officeDocument/2006/relationships/hyperlink" Target="https://www.daloopa.com/src/56734860" TargetMode="External"/><Relationship Id="rId3083" Type="http://schemas.openxmlformats.org/officeDocument/2006/relationships/hyperlink" Target="https://www.daloopa.com/src/47276267" TargetMode="External"/><Relationship Id="rId4134" Type="http://schemas.openxmlformats.org/officeDocument/2006/relationships/hyperlink" Target="https://www.daloopa.com/src/35361546" TargetMode="External"/><Relationship Id="rId17298" Type="http://schemas.openxmlformats.org/officeDocument/2006/relationships/hyperlink" Target="https://www.daloopa.com/src/66398725" TargetMode="External"/><Relationship Id="rId18696" Type="http://schemas.openxmlformats.org/officeDocument/2006/relationships/hyperlink" Target="https://www.daloopa.com/src/75779645" TargetMode="External"/><Relationship Id="rId19747" Type="http://schemas.openxmlformats.org/officeDocument/2006/relationships/hyperlink" Target="https://www.daloopa.com/src/91528056" TargetMode="External"/><Relationship Id="rId7357" Type="http://schemas.openxmlformats.org/officeDocument/2006/relationships/hyperlink" Target="https://www.daloopa.com/src/6028684" TargetMode="External"/><Relationship Id="rId8408" Type="http://schemas.openxmlformats.org/officeDocument/2006/relationships/hyperlink" Target="https://www.daloopa.com/src/46190502" TargetMode="External"/><Relationship Id="rId8755" Type="http://schemas.openxmlformats.org/officeDocument/2006/relationships/hyperlink" Target="https://www.daloopa.com/src/44811874" TargetMode="External"/><Relationship Id="rId9806" Type="http://schemas.openxmlformats.org/officeDocument/2006/relationships/hyperlink" Target="https://www.daloopa.com/src/44810256" TargetMode="External"/><Relationship Id="rId10685" Type="http://schemas.openxmlformats.org/officeDocument/2006/relationships/hyperlink" Target="https://www.daloopa.com/src/44995461" TargetMode="External"/><Relationship Id="rId11736" Type="http://schemas.openxmlformats.org/officeDocument/2006/relationships/hyperlink" Target="https://www.daloopa.com/src/8600020" TargetMode="External"/><Relationship Id="rId18349" Type="http://schemas.openxmlformats.org/officeDocument/2006/relationships/hyperlink" Target="https://www.daloopa.com/src/70534458" TargetMode="External"/><Relationship Id="rId10338" Type="http://schemas.openxmlformats.org/officeDocument/2006/relationships/hyperlink" Target="https://www.daloopa.com/src/45000056" TargetMode="External"/><Relationship Id="rId14959" Type="http://schemas.openxmlformats.org/officeDocument/2006/relationships/hyperlink" Target="https://www.daloopa.com/src/44095355" TargetMode="External"/><Relationship Id="rId18830" Type="http://schemas.openxmlformats.org/officeDocument/2006/relationships/hyperlink" Target="https://www.daloopa.com/src/75779575" TargetMode="External"/><Relationship Id="rId3967" Type="http://schemas.openxmlformats.org/officeDocument/2006/relationships/hyperlink" Target="https://www.daloopa.com/src/805927" TargetMode="External"/><Relationship Id="rId16381" Type="http://schemas.openxmlformats.org/officeDocument/2006/relationships/hyperlink" Target="https://www.daloopa.com/src/56722694" TargetMode="External"/><Relationship Id="rId17432" Type="http://schemas.openxmlformats.org/officeDocument/2006/relationships/hyperlink" Target="https://www.daloopa.com/src/69114189" TargetMode="External"/><Relationship Id="rId20777" Type="http://schemas.openxmlformats.org/officeDocument/2006/relationships/hyperlink" Target="https://www.daloopa.com/src/110480870" TargetMode="External"/><Relationship Id="rId4" Type="http://schemas.openxmlformats.org/officeDocument/2006/relationships/hyperlink" Target="https://www.daloopa.com/document/22781" TargetMode="External"/><Relationship Id="rId888" Type="http://schemas.openxmlformats.org/officeDocument/2006/relationships/hyperlink" Target="https://www.daloopa.com/src/41991268" TargetMode="External"/><Relationship Id="rId2569" Type="http://schemas.openxmlformats.org/officeDocument/2006/relationships/hyperlink" Target="https://www.daloopa.com/src/775623" TargetMode="External"/><Relationship Id="rId6440" Type="http://schemas.openxmlformats.org/officeDocument/2006/relationships/hyperlink" Target="https://www.daloopa.com/src/760152" TargetMode="External"/><Relationship Id="rId16034" Type="http://schemas.openxmlformats.org/officeDocument/2006/relationships/hyperlink" Target="https://www.daloopa.com/src/56722488" TargetMode="External"/><Relationship Id="rId5042" Type="http://schemas.openxmlformats.org/officeDocument/2006/relationships/hyperlink" Target="https://www.daloopa.com/src/18181620" TargetMode="External"/><Relationship Id="rId9663" Type="http://schemas.openxmlformats.org/officeDocument/2006/relationships/hyperlink" Target="https://www.daloopa.com/src/44810985" TargetMode="External"/><Relationship Id="rId12991" Type="http://schemas.openxmlformats.org/officeDocument/2006/relationships/hyperlink" Target="https://www.daloopa.com/document/8465102" TargetMode="External"/><Relationship Id="rId19257" Type="http://schemas.openxmlformats.org/officeDocument/2006/relationships/hyperlink" Target="https://www.daloopa.com/src/84566069" TargetMode="External"/><Relationship Id="rId1652" Type="http://schemas.openxmlformats.org/officeDocument/2006/relationships/hyperlink" Target="https://www.daloopa.com/src/805493" TargetMode="External"/><Relationship Id="rId8265" Type="http://schemas.openxmlformats.org/officeDocument/2006/relationships/hyperlink" Target="https://www.daloopa.com/src/44812772" TargetMode="External"/><Relationship Id="rId9316" Type="http://schemas.openxmlformats.org/officeDocument/2006/relationships/hyperlink" Target="https://www.daloopa.com/src/44811195" TargetMode="External"/><Relationship Id="rId10195" Type="http://schemas.openxmlformats.org/officeDocument/2006/relationships/hyperlink" Target="https://www.daloopa.com/src/769612" TargetMode="External"/><Relationship Id="rId11246" Type="http://schemas.openxmlformats.org/officeDocument/2006/relationships/hyperlink" Target="https://www.daloopa.com/src/50787794" TargetMode="External"/><Relationship Id="rId11593" Type="http://schemas.openxmlformats.org/officeDocument/2006/relationships/hyperlink" Target="https://www.daloopa.com/src/805060" TargetMode="External"/><Relationship Id="rId12644" Type="http://schemas.openxmlformats.org/officeDocument/2006/relationships/hyperlink" Target="https://www.daloopa.com/src/51587387" TargetMode="External"/><Relationship Id="rId20911" Type="http://schemas.openxmlformats.org/officeDocument/2006/relationships/hyperlink" Target="https://www.daloopa.com/src/112172792" TargetMode="External"/><Relationship Id="rId1305" Type="http://schemas.openxmlformats.org/officeDocument/2006/relationships/hyperlink" Target="https://www.daloopa.com/src/28076139" TargetMode="External"/><Relationship Id="rId2703" Type="http://schemas.openxmlformats.org/officeDocument/2006/relationships/hyperlink" Target="https://www.daloopa.com/src/28828344" TargetMode="External"/><Relationship Id="rId15867" Type="http://schemas.openxmlformats.org/officeDocument/2006/relationships/hyperlink" Target="https://marketplace.daloopa.com/text-fundamental?id=56735911&amp;value=499&amp;id=56735892&amp;value=498&amp;id=56735873&amp;value=497&amp;id=56735854&amp;value=495&amp;id=56735835&amp;value=498&amp;id=56735818&amp;value=494&amp;id=56735799&amp;value=492&amp;id=56735780&amp;value=491&amp;id=56735761&amp;value=489&amp;id=56735742&amp;value=492&amp;id=56722389&amp;value=488&amp;id=56722370&amp;value=485&amp;id=56722351&amp;value=485&amp;id=56722207&amp;value=484&amp;id=56722188&amp;value=485&amp;id=56722111&amp;value=483&amp;id=56722092&amp;value=481&amp;id=56722073&amp;value=481&amp;id=56722054&amp;value=480&amp;id=56722035&amp;value=481&amp;id=56722018&amp;value=475&amp;id=56765537&amp;value=473&amp;id=61315481&amp;value=469&amp;" TargetMode="External"/><Relationship Id="rId16918" Type="http://schemas.openxmlformats.org/officeDocument/2006/relationships/hyperlink" Target="https://www.daloopa.com/src/65368559" TargetMode="External"/><Relationship Id="rId4875" Type="http://schemas.openxmlformats.org/officeDocument/2006/relationships/hyperlink" Target="https://www.daloopa.com/src/18186917" TargetMode="External"/><Relationship Id="rId5926" Type="http://schemas.openxmlformats.org/officeDocument/2006/relationships/hyperlink" Target="https://www.daloopa.com/src/46405529" TargetMode="External"/><Relationship Id="rId14469" Type="http://schemas.openxmlformats.org/officeDocument/2006/relationships/hyperlink" Target="https://www.daloopa.com/src/44094816" TargetMode="External"/><Relationship Id="rId18340" Type="http://schemas.openxmlformats.org/officeDocument/2006/relationships/hyperlink" Target="https://www.daloopa.com/src/70535227" TargetMode="External"/><Relationship Id="rId11" Type="http://schemas.openxmlformats.org/officeDocument/2006/relationships/hyperlink" Target="https://www.daloopa.com/document/23030" TargetMode="External"/><Relationship Id="rId398" Type="http://schemas.openxmlformats.org/officeDocument/2006/relationships/hyperlink" Target="https://www.daloopa.com/document/22944212" TargetMode="External"/><Relationship Id="rId2079" Type="http://schemas.openxmlformats.org/officeDocument/2006/relationships/hyperlink" Target="https://www.daloopa.com/src/57345705" TargetMode="External"/><Relationship Id="rId3477" Type="http://schemas.openxmlformats.org/officeDocument/2006/relationships/hyperlink" Target="https://www.daloopa.com/src/18205463" TargetMode="External"/><Relationship Id="rId4528" Type="http://schemas.openxmlformats.org/officeDocument/2006/relationships/hyperlink" Target="https://www.daloopa.com/src/806042" TargetMode="External"/><Relationship Id="rId20287" Type="http://schemas.openxmlformats.org/officeDocument/2006/relationships/hyperlink" Target="https://www.daloopa.com/src/99101015" TargetMode="External"/><Relationship Id="rId7001" Type="http://schemas.openxmlformats.org/officeDocument/2006/relationships/hyperlink" Target="https://www.daloopa.com/src/798195" TargetMode="External"/><Relationship Id="rId13552" Type="http://schemas.openxmlformats.org/officeDocument/2006/relationships/hyperlink" Target="https://www.daloopa.com/src/44058590" TargetMode="External"/><Relationship Id="rId14603" Type="http://schemas.openxmlformats.org/officeDocument/2006/relationships/hyperlink" Target="https://www.daloopa.com/src/44092860" TargetMode="External"/><Relationship Id="rId14950" Type="http://schemas.openxmlformats.org/officeDocument/2006/relationships/hyperlink" Target="https://marketplace.daloopa.com/text-fundamental?id=44095207&amp;value=3.054&amp;id=44095095&amp;value=4.676&amp;id=44095054&amp;value=1.795&amp;id=44095248&amp;value=1.232&amp;id=44094950&amp;value=1.213&amp;id=44094926&amp;value=1.716&amp;id=44094786&amp;value=0.486&amp;id=44095355&amp;value=0.167&amp;id=44094674&amp;value=0.417&amp;id=44094604&amp;value=0.343&amp;id=44093345&amp;value=0.616&amp;id=44095393&amp;value=1.142&amp;id=44093229&amp;value=0.546&amp;id=44093187&amp;value=0.31&amp;id=44093017&amp;value=1.357&amp;id=44095522&amp;value=0.454&amp;id=44092997&amp;value=0.322&amp;id=44092841&amp;value=0.205&amp;id=44092789&amp;value=0.461&amp;id=44095584&amp;value=0.433&amp;id=44092476&amp;value=0.291&amp;id=44092436&amp;value=0.142&amp;" TargetMode="External"/><Relationship Id="rId2560" Type="http://schemas.openxmlformats.org/officeDocument/2006/relationships/hyperlink" Target="https://www.daloopa.com/src/44615518" TargetMode="External"/><Relationship Id="rId3611" Type="http://schemas.openxmlformats.org/officeDocument/2006/relationships/hyperlink" Target="https://www.daloopa.com/src/805616" TargetMode="External"/><Relationship Id="rId9173" Type="http://schemas.openxmlformats.org/officeDocument/2006/relationships/hyperlink" Target="https://www.daloopa.com/src/44812578" TargetMode="External"/><Relationship Id="rId12154" Type="http://schemas.openxmlformats.org/officeDocument/2006/relationships/hyperlink" Target="https://www.daloopa.com/src/8731727" TargetMode="External"/><Relationship Id="rId13205" Type="http://schemas.openxmlformats.org/officeDocument/2006/relationships/hyperlink" Target="https://www.daloopa.com/src/18210508" TargetMode="External"/><Relationship Id="rId20421" Type="http://schemas.openxmlformats.org/officeDocument/2006/relationships/hyperlink" Target="https://www.daloopa.com/src/105788105" TargetMode="External"/><Relationship Id="rId532" Type="http://schemas.openxmlformats.org/officeDocument/2006/relationships/hyperlink" Target="https://marketplace.daloopa.com/text-fundamental?id=1015457&amp;value=0.21&amp;id=1001012&amp;value=0.11&amp;id=1000991&amp;value=0.11&amp;id=1000968&amp;value=0.11&amp;id=1501434&amp;value=0.11&amp;id=2750866&amp;value=0.11&amp;id=3606950&amp;value=0.1&amp;id=6028984&amp;value=0.1&amp;id=9092103&amp;value=0.1&amp;id=12608978&amp;value=0.175&amp;id=19045490&amp;value=0.16&amp;id=28076147&amp;value=0.16&amp;id=35361579&amp;value=0.16&amp;id=41990636&amp;value=0.17&amp;id=50787183&amp;value=0.185&amp;id=56765749&amp;value=0.185&amp;id=61315165&amp;value=0.175&amp;" TargetMode="External"/><Relationship Id="rId1162" Type="http://schemas.openxmlformats.org/officeDocument/2006/relationships/hyperlink" Target="https://www.daloopa.com/src/782513" TargetMode="External"/><Relationship Id="rId2213" Type="http://schemas.openxmlformats.org/officeDocument/2006/relationships/hyperlink" Target="https://www.daloopa.com/src/779551" TargetMode="External"/><Relationship Id="rId5783" Type="http://schemas.openxmlformats.org/officeDocument/2006/relationships/hyperlink" Target="https://www.daloopa.com/src/777615" TargetMode="External"/><Relationship Id="rId15377" Type="http://schemas.openxmlformats.org/officeDocument/2006/relationships/hyperlink" Target="https://www.daloopa.com/src/56720693" TargetMode="External"/><Relationship Id="rId16775" Type="http://schemas.openxmlformats.org/officeDocument/2006/relationships/hyperlink" Target="https://www.daloopa.com/src/56722766" TargetMode="External"/><Relationship Id="rId17826" Type="http://schemas.openxmlformats.org/officeDocument/2006/relationships/hyperlink" Target="https://www.daloopa.com/src/86312117" TargetMode="External"/><Relationship Id="rId4385" Type="http://schemas.openxmlformats.org/officeDocument/2006/relationships/hyperlink" Target="https://www.daloopa.com/src/805995" TargetMode="External"/><Relationship Id="rId5436" Type="http://schemas.openxmlformats.org/officeDocument/2006/relationships/hyperlink" Target="https://www.daloopa.com/src/777083" TargetMode="External"/><Relationship Id="rId6834" Type="http://schemas.openxmlformats.org/officeDocument/2006/relationships/hyperlink" Target="https://www.daloopa.com/src/19045422" TargetMode="External"/><Relationship Id="rId16428" Type="http://schemas.openxmlformats.org/officeDocument/2006/relationships/hyperlink" Target="https://www.daloopa.com/src/56723092" TargetMode="External"/><Relationship Id="rId19998" Type="http://schemas.openxmlformats.org/officeDocument/2006/relationships/hyperlink" Target="https://www.daloopa.com/src/99978625" TargetMode="External"/><Relationship Id="rId4038" Type="http://schemas.openxmlformats.org/officeDocument/2006/relationships/hyperlink" Target="https://www.daloopa.com/src/61315121" TargetMode="External"/><Relationship Id="rId11987" Type="http://schemas.openxmlformats.org/officeDocument/2006/relationships/hyperlink" Target="https://www.daloopa.com/src/8731336" TargetMode="External"/><Relationship Id="rId8659" Type="http://schemas.openxmlformats.org/officeDocument/2006/relationships/hyperlink" Target="https://www.daloopa.com/src/44812450" TargetMode="External"/><Relationship Id="rId10589" Type="http://schemas.openxmlformats.org/officeDocument/2006/relationships/hyperlink" Target="https://www.daloopa.com/src/761307" TargetMode="External"/><Relationship Id="rId14460" Type="http://schemas.openxmlformats.org/officeDocument/2006/relationships/hyperlink" Target="https://www.daloopa.com/src/44091940" TargetMode="External"/><Relationship Id="rId15511" Type="http://schemas.openxmlformats.org/officeDocument/2006/relationships/hyperlink" Target="https://www.daloopa.com/src/56722353" TargetMode="External"/><Relationship Id="rId13062" Type="http://schemas.openxmlformats.org/officeDocument/2006/relationships/hyperlink" Target="https://www.daloopa.com/src/44617790" TargetMode="External"/><Relationship Id="rId14113" Type="http://schemas.openxmlformats.org/officeDocument/2006/relationships/hyperlink" Target="https://www.daloopa.com/src/44071774" TargetMode="External"/><Relationship Id="rId17683" Type="http://schemas.openxmlformats.org/officeDocument/2006/relationships/hyperlink" Target="https://www.daloopa.com/src/77415445" TargetMode="External"/><Relationship Id="rId18734" Type="http://schemas.openxmlformats.org/officeDocument/2006/relationships/hyperlink" Target="https://www.daloopa.com/src/76424471" TargetMode="External"/><Relationship Id="rId2070" Type="http://schemas.openxmlformats.org/officeDocument/2006/relationships/hyperlink" Target="https://www.daloopa.com/src/4298251" TargetMode="External"/><Relationship Id="rId3121" Type="http://schemas.openxmlformats.org/officeDocument/2006/relationships/hyperlink" Target="https://www.daloopa.com/src/47275737" TargetMode="External"/><Relationship Id="rId6691" Type="http://schemas.openxmlformats.org/officeDocument/2006/relationships/hyperlink" Target="https://www.daloopa.com/src/797881" TargetMode="External"/><Relationship Id="rId7742" Type="http://schemas.openxmlformats.org/officeDocument/2006/relationships/hyperlink" Target="https://www.daloopa.com/src/44615865" TargetMode="External"/><Relationship Id="rId16285" Type="http://schemas.openxmlformats.org/officeDocument/2006/relationships/hyperlink" Target="https://www.daloopa.com/src/56765483" TargetMode="External"/><Relationship Id="rId17336" Type="http://schemas.openxmlformats.org/officeDocument/2006/relationships/hyperlink" Target="https://www.daloopa.com/src/66399138" TargetMode="External"/><Relationship Id="rId5293" Type="http://schemas.openxmlformats.org/officeDocument/2006/relationships/hyperlink" Target="https://www.daloopa.com/src/8648964" TargetMode="External"/><Relationship Id="rId6344" Type="http://schemas.openxmlformats.org/officeDocument/2006/relationships/hyperlink" Target="https://www.daloopa.com/src/797558" TargetMode="External"/><Relationship Id="rId10723" Type="http://schemas.openxmlformats.org/officeDocument/2006/relationships/hyperlink" Target="https://www.daloopa.com/src/35361475" TargetMode="External"/><Relationship Id="rId9567" Type="http://schemas.openxmlformats.org/officeDocument/2006/relationships/hyperlink" Target="https://www.daloopa.com/src/44812268" TargetMode="External"/><Relationship Id="rId12895" Type="http://schemas.openxmlformats.org/officeDocument/2006/relationships/hyperlink" Target="https://www.daloopa.com/src/51587437" TargetMode="External"/><Relationship Id="rId13946" Type="http://schemas.openxmlformats.org/officeDocument/2006/relationships/hyperlink" Target="https://www.daloopa.com/src/44066108" TargetMode="External"/><Relationship Id="rId2954" Type="http://schemas.openxmlformats.org/officeDocument/2006/relationships/hyperlink" Target="https://www.daloopa.com/src/775762" TargetMode="External"/><Relationship Id="rId8169" Type="http://schemas.openxmlformats.org/officeDocument/2006/relationships/hyperlink" Target="https://www.daloopa.com/src/44615951" TargetMode="External"/><Relationship Id="rId11497" Type="http://schemas.openxmlformats.org/officeDocument/2006/relationships/hyperlink" Target="https://www.daloopa.com/src/2734190" TargetMode="External"/><Relationship Id="rId12548" Type="http://schemas.openxmlformats.org/officeDocument/2006/relationships/hyperlink" Target="https://www.daloopa.com/src/8732162" TargetMode="External"/><Relationship Id="rId20815" Type="http://schemas.openxmlformats.org/officeDocument/2006/relationships/hyperlink" Target="https://www.daloopa.com/src/110480960" TargetMode="External"/><Relationship Id="rId926" Type="http://schemas.openxmlformats.org/officeDocument/2006/relationships/hyperlink" Target="https://www.daloopa.com/src/979895" TargetMode="External"/><Relationship Id="rId1556" Type="http://schemas.openxmlformats.org/officeDocument/2006/relationships/hyperlink" Target="https://www.daloopa.com/src/2733956" TargetMode="External"/><Relationship Id="rId2607" Type="http://schemas.openxmlformats.org/officeDocument/2006/relationships/hyperlink" Target="https://www.daloopa.com/src/775553" TargetMode="External"/><Relationship Id="rId10099" Type="http://schemas.openxmlformats.org/officeDocument/2006/relationships/hyperlink" Target="https://www.daloopa.com/src/44998358" TargetMode="External"/><Relationship Id="rId15021" Type="http://schemas.openxmlformats.org/officeDocument/2006/relationships/hyperlink" Target="https://www.daloopa.com/src/62020236" TargetMode="External"/><Relationship Id="rId18591" Type="http://schemas.openxmlformats.org/officeDocument/2006/relationships/hyperlink" Target="https://www.daloopa.com/src/76430279" TargetMode="External"/><Relationship Id="rId19642" Type="http://schemas.openxmlformats.org/officeDocument/2006/relationships/hyperlink" Target="https://www.daloopa.com/src/91528481" TargetMode="External"/><Relationship Id="rId1209" Type="http://schemas.openxmlformats.org/officeDocument/2006/relationships/hyperlink" Target="https://www.daloopa.com/src/7450368" TargetMode="External"/><Relationship Id="rId4779" Type="http://schemas.openxmlformats.org/officeDocument/2006/relationships/hyperlink" Target="https://www.daloopa.com/src/799697" TargetMode="External"/><Relationship Id="rId8650" Type="http://schemas.openxmlformats.org/officeDocument/2006/relationships/hyperlink" Target="https://www.daloopa.com/src/44811344" TargetMode="External"/><Relationship Id="rId9701" Type="http://schemas.openxmlformats.org/officeDocument/2006/relationships/hyperlink" Target="https://www.daloopa.com/src/44809379" TargetMode="External"/><Relationship Id="rId10580" Type="http://schemas.openxmlformats.org/officeDocument/2006/relationships/hyperlink" Target="https://www.daloopa.com/src/41990567" TargetMode="External"/><Relationship Id="rId11631" Type="http://schemas.openxmlformats.org/officeDocument/2006/relationships/hyperlink" Target="https://www.daloopa.com/src/805065" TargetMode="External"/><Relationship Id="rId17193" Type="http://schemas.openxmlformats.org/officeDocument/2006/relationships/hyperlink" Target="https://www.daloopa.com/src/65369436" TargetMode="External"/><Relationship Id="rId18244" Type="http://schemas.openxmlformats.org/officeDocument/2006/relationships/hyperlink" Target="https://www.daloopa.com/src/110482424" TargetMode="External"/><Relationship Id="rId7252" Type="http://schemas.openxmlformats.org/officeDocument/2006/relationships/hyperlink" Target="https://www.daloopa.com/src/756236" TargetMode="External"/><Relationship Id="rId8303" Type="http://schemas.openxmlformats.org/officeDocument/2006/relationships/hyperlink" Target="https://www.daloopa.com/src/46190478" TargetMode="External"/><Relationship Id="rId10233" Type="http://schemas.openxmlformats.org/officeDocument/2006/relationships/hyperlink" Target="https://www.daloopa.com/src/44998909" TargetMode="External"/><Relationship Id="rId3862" Type="http://schemas.openxmlformats.org/officeDocument/2006/relationships/hyperlink" Target="https://www.daloopa.com/src/805721" TargetMode="External"/><Relationship Id="rId13456" Type="http://schemas.openxmlformats.org/officeDocument/2006/relationships/hyperlink" Target="https://www.daloopa.com/src/44057044" TargetMode="External"/><Relationship Id="rId14854" Type="http://schemas.openxmlformats.org/officeDocument/2006/relationships/hyperlink" Target="https://www.daloopa.com/src/44093018" TargetMode="External"/><Relationship Id="rId15905" Type="http://schemas.openxmlformats.org/officeDocument/2006/relationships/hyperlink" Target="https://www.daloopa.com/src/56723072" TargetMode="External"/><Relationship Id="rId783" Type="http://schemas.openxmlformats.org/officeDocument/2006/relationships/hyperlink" Target="https://www.daloopa.com/src/61315016" TargetMode="External"/><Relationship Id="rId2464" Type="http://schemas.openxmlformats.org/officeDocument/2006/relationships/hyperlink" Target="https://www.daloopa.com/document/23285" TargetMode="External"/><Relationship Id="rId3515" Type="http://schemas.openxmlformats.org/officeDocument/2006/relationships/hyperlink" Target="https://www.daloopa.com/src/18205459" TargetMode="External"/><Relationship Id="rId4913" Type="http://schemas.openxmlformats.org/officeDocument/2006/relationships/hyperlink" Target="https://www.daloopa.com/src/62020202" TargetMode="External"/><Relationship Id="rId9077" Type="http://schemas.openxmlformats.org/officeDocument/2006/relationships/hyperlink" Target="https://www.daloopa.com/src/44812549" TargetMode="External"/><Relationship Id="rId12058" Type="http://schemas.openxmlformats.org/officeDocument/2006/relationships/hyperlink" Target="https://www.daloopa.com/src/8731175" TargetMode="External"/><Relationship Id="rId13109" Type="http://schemas.openxmlformats.org/officeDocument/2006/relationships/hyperlink" Target="https://marketplace.daloopa.com/text-fundamental?id=18301702&amp;value=605.254&amp;id=18301481&amp;value=469.662&amp;id=18301339&amp;value=510.007&amp;id=18301243&amp;value=414.405&amp;id=18300977&amp;value=385.658&amp;id=18203347&amp;value=2069.001&amp;id=18200080&amp;value=1720.565&amp;" TargetMode="External"/><Relationship Id="rId14507" Type="http://schemas.openxmlformats.org/officeDocument/2006/relationships/hyperlink" Target="https://www.daloopa.com/src/44095269" TargetMode="External"/><Relationship Id="rId20325" Type="http://schemas.openxmlformats.org/officeDocument/2006/relationships/hyperlink" Target="https://www.daloopa.com/src/105190604" TargetMode="External"/><Relationship Id="rId20672" Type="http://schemas.openxmlformats.org/officeDocument/2006/relationships/hyperlink" Target="https://www.daloopa.com/src/110481948" TargetMode="External"/><Relationship Id="rId436" Type="http://schemas.openxmlformats.org/officeDocument/2006/relationships/hyperlink" Target="https://www.daloopa.com/src/28076129" TargetMode="External"/><Relationship Id="rId1066" Type="http://schemas.openxmlformats.org/officeDocument/2006/relationships/hyperlink" Target="https://www.daloopa.com/src/9092003" TargetMode="External"/><Relationship Id="rId2117" Type="http://schemas.openxmlformats.org/officeDocument/2006/relationships/hyperlink" Target="https://marketplace.daloopa.com/text-fundamental?id=38173224&amp;value=0.4&amp;id=38173548&amp;value=0.5&amp;id=38173064&amp;value=0.7&amp;id=44615420&amp;value=1.2999999999999998&amp;id=38173154&amp;value=2.9&amp;id=779715&amp;value=1.8&amp;id=779706&amp;value=2.1&amp;id=779699&amp;value=2.9&amp;id=44615421&amp;value=4.0&amp;id=779684&amp;value=10.8&amp;id=779669&amp;value=4.7&amp;id=779653&amp;value=5.2&amp;id=779642&amp;value=5.6&amp;id=44615422&amp;value=6.699999999999999&amp;id=779634&amp;value=22.2&amp;id=779622&amp;value=7.4&amp;id=779606&amp;value=8&amp;id=779574&amp;value=8.3&amp;id=44615423&amp;value=9.899999999999999&amp;id=779559&amp;value=33.6&amp;id=779550&amp;value=9.8&amp;id=779544&amp;value=10.5&amp;id=779536&amp;value=11.2&amp;id=44615424&amp;value=12.100000000000001&amp;id=779528&amp;value=43.6&amp;" TargetMode="External"/><Relationship Id="rId16679" Type="http://schemas.openxmlformats.org/officeDocument/2006/relationships/hyperlink" Target="https://www.daloopa.com/src/56722858" TargetMode="External"/><Relationship Id="rId4289" Type="http://schemas.openxmlformats.org/officeDocument/2006/relationships/hyperlink" Target="https://www.daloopa.com/src/805933" TargetMode="External"/><Relationship Id="rId5687" Type="http://schemas.openxmlformats.org/officeDocument/2006/relationships/hyperlink" Target="https://www.daloopa.com/src/777339" TargetMode="External"/><Relationship Id="rId6738" Type="http://schemas.openxmlformats.org/officeDocument/2006/relationships/hyperlink" Target="https://www.daloopa.com/src/798037" TargetMode="External"/><Relationship Id="rId8160" Type="http://schemas.openxmlformats.org/officeDocument/2006/relationships/hyperlink" Target="https://www.daloopa.com/src/9091470" TargetMode="External"/><Relationship Id="rId19152" Type="http://schemas.openxmlformats.org/officeDocument/2006/relationships/hyperlink" Target="https://www.daloopa.com/src/81129801" TargetMode="External"/><Relationship Id="rId9211" Type="http://schemas.openxmlformats.org/officeDocument/2006/relationships/hyperlink" Target="https://www.daloopa.com/src/44811549" TargetMode="External"/><Relationship Id="rId10090" Type="http://schemas.openxmlformats.org/officeDocument/2006/relationships/hyperlink" Target="https://www.daloopa.com/src/12599715" TargetMode="External"/><Relationship Id="rId11141" Type="http://schemas.openxmlformats.org/officeDocument/2006/relationships/hyperlink" Target="https://marketplace.daloopa.com/text-fundamental?id=50787771&amp;value=0.09&amp;id=56765798&amp;value=0.14&amp;id=61315308&amp;value=0.13&amp;" TargetMode="External"/><Relationship Id="rId15762" Type="http://schemas.openxmlformats.org/officeDocument/2006/relationships/hyperlink" Target="https://www.daloopa.com/src/56722346" TargetMode="External"/><Relationship Id="rId16813" Type="http://schemas.openxmlformats.org/officeDocument/2006/relationships/hyperlink" Target="https://www.daloopa.com/src/56736708" TargetMode="External"/><Relationship Id="rId1200" Type="http://schemas.openxmlformats.org/officeDocument/2006/relationships/hyperlink" Target="https://www.daloopa.com/src/1001393" TargetMode="External"/><Relationship Id="rId4770" Type="http://schemas.openxmlformats.org/officeDocument/2006/relationships/hyperlink" Target="https://www.daloopa.com/src/799715" TargetMode="External"/><Relationship Id="rId5821" Type="http://schemas.openxmlformats.org/officeDocument/2006/relationships/hyperlink" Target="https://www.daloopa.com/src/777647" TargetMode="External"/><Relationship Id="rId14364" Type="http://schemas.openxmlformats.org/officeDocument/2006/relationships/hyperlink" Target="https://www.daloopa.com/src/44095002" TargetMode="External"/><Relationship Id="rId15415" Type="http://schemas.openxmlformats.org/officeDocument/2006/relationships/hyperlink" Target="https://www.daloopa.com/src/56720683" TargetMode="External"/><Relationship Id="rId3372" Type="http://schemas.openxmlformats.org/officeDocument/2006/relationships/hyperlink" Target="https://www.daloopa.com/src/979722" TargetMode="External"/><Relationship Id="rId4423" Type="http://schemas.openxmlformats.org/officeDocument/2006/relationships/hyperlink" Target="https://www.daloopa.com/src/806158" TargetMode="External"/><Relationship Id="rId7993" Type="http://schemas.openxmlformats.org/officeDocument/2006/relationships/hyperlink" Target="https://www.daloopa.com/src/41990466" TargetMode="External"/><Relationship Id="rId14017" Type="http://schemas.openxmlformats.org/officeDocument/2006/relationships/hyperlink" Target="https://www.daloopa.com/src/44066475" TargetMode="External"/><Relationship Id="rId17587" Type="http://schemas.openxmlformats.org/officeDocument/2006/relationships/hyperlink" Target="https://www.daloopa.com/src/66404597" TargetMode="External"/><Relationship Id="rId18985" Type="http://schemas.openxmlformats.org/officeDocument/2006/relationships/hyperlink" Target="https://www.daloopa.com/src/80587580" TargetMode="External"/><Relationship Id="rId20182" Type="http://schemas.openxmlformats.org/officeDocument/2006/relationships/hyperlink" Target="https://www.daloopa.com/src/99976674" TargetMode="External"/><Relationship Id="rId293" Type="http://schemas.openxmlformats.org/officeDocument/2006/relationships/hyperlink" Target="https://www.daloopa.com/src/41990824" TargetMode="External"/><Relationship Id="rId3025" Type="http://schemas.openxmlformats.org/officeDocument/2006/relationships/hyperlink" Target="https://www.daloopa.com/src/62020063" TargetMode="External"/><Relationship Id="rId6595" Type="http://schemas.openxmlformats.org/officeDocument/2006/relationships/hyperlink" Target="https://www.daloopa.com/src/755709" TargetMode="External"/><Relationship Id="rId7646" Type="http://schemas.openxmlformats.org/officeDocument/2006/relationships/hyperlink" Target="https://www.daloopa.com/src/44615850" TargetMode="External"/><Relationship Id="rId10974" Type="http://schemas.openxmlformats.org/officeDocument/2006/relationships/hyperlink" Target="https://www.daloopa.com/src/777970" TargetMode="External"/><Relationship Id="rId16189" Type="http://schemas.openxmlformats.org/officeDocument/2006/relationships/hyperlink" Target="https://www.daloopa.com/src/56722910" TargetMode="External"/><Relationship Id="rId18638" Type="http://schemas.openxmlformats.org/officeDocument/2006/relationships/hyperlink" Target="https://www.daloopa.com/src/75779538" TargetMode="External"/><Relationship Id="rId5197" Type="http://schemas.openxmlformats.org/officeDocument/2006/relationships/hyperlink" Target="https://www.daloopa.com/src/57345726" TargetMode="External"/><Relationship Id="rId6248" Type="http://schemas.openxmlformats.org/officeDocument/2006/relationships/hyperlink" Target="https://www.daloopa.com/src/797551" TargetMode="External"/><Relationship Id="rId10627" Type="http://schemas.openxmlformats.org/officeDocument/2006/relationships/hyperlink" Target="https://www.daloopa.com/src/44999421" TargetMode="External"/><Relationship Id="rId12799" Type="http://schemas.openxmlformats.org/officeDocument/2006/relationships/hyperlink" Target="https://www.daloopa.com/src/18194370" TargetMode="External"/><Relationship Id="rId13100" Type="http://schemas.openxmlformats.org/officeDocument/2006/relationships/hyperlink" Target="https://www.daloopa.com/src/18300975" TargetMode="External"/><Relationship Id="rId16670" Type="http://schemas.openxmlformats.org/officeDocument/2006/relationships/hyperlink" Target="https://www.daloopa.com/src/56736626" TargetMode="External"/><Relationship Id="rId17721" Type="http://schemas.openxmlformats.org/officeDocument/2006/relationships/hyperlink" Target="https://www.daloopa.com/src/86300405" TargetMode="External"/><Relationship Id="rId2858" Type="http://schemas.openxmlformats.org/officeDocument/2006/relationships/hyperlink" Target="https://www.daloopa.com/src/775736" TargetMode="External"/><Relationship Id="rId3909" Type="http://schemas.openxmlformats.org/officeDocument/2006/relationships/hyperlink" Target="https://www.daloopa.com/src/805750" TargetMode="External"/><Relationship Id="rId15272" Type="http://schemas.openxmlformats.org/officeDocument/2006/relationships/hyperlink" Target="https://www.daloopa.com/src/56735083" TargetMode="External"/><Relationship Id="rId16323" Type="http://schemas.openxmlformats.org/officeDocument/2006/relationships/hyperlink" Target="https://www.daloopa.com/src/56736457" TargetMode="External"/><Relationship Id="rId19893" Type="http://schemas.openxmlformats.org/officeDocument/2006/relationships/hyperlink" Target="https://www.daloopa.com/src/91531413" TargetMode="External"/><Relationship Id="rId20719" Type="http://schemas.openxmlformats.org/officeDocument/2006/relationships/hyperlink" Target="https://www.daloopa.com/src/110482297" TargetMode="External"/><Relationship Id="rId4280" Type="http://schemas.openxmlformats.org/officeDocument/2006/relationships/hyperlink" Target="https://www.daloopa.com/src/806067" TargetMode="External"/><Relationship Id="rId5331" Type="http://schemas.openxmlformats.org/officeDocument/2006/relationships/hyperlink" Target="https://www.daloopa.com/src/8648986" TargetMode="External"/><Relationship Id="rId9952" Type="http://schemas.openxmlformats.org/officeDocument/2006/relationships/hyperlink" Target="https://www.daloopa.com/src/785782" TargetMode="External"/><Relationship Id="rId18495" Type="http://schemas.openxmlformats.org/officeDocument/2006/relationships/hyperlink" Target="https://www.daloopa.com/src/69114589" TargetMode="External"/><Relationship Id="rId19546" Type="http://schemas.openxmlformats.org/officeDocument/2006/relationships/hyperlink" Target="https://www.daloopa.com/src/84567005" TargetMode="External"/><Relationship Id="rId1941" Type="http://schemas.openxmlformats.org/officeDocument/2006/relationships/hyperlink" Target="https://www.daloopa.com/src/44114793" TargetMode="External"/><Relationship Id="rId8554" Type="http://schemas.openxmlformats.org/officeDocument/2006/relationships/hyperlink" Target="https://www.daloopa.com/src/44813030" TargetMode="External"/><Relationship Id="rId9605" Type="http://schemas.openxmlformats.org/officeDocument/2006/relationships/hyperlink" Target="https://www.daloopa.com/src/44810153" TargetMode="External"/><Relationship Id="rId10484" Type="http://schemas.openxmlformats.org/officeDocument/2006/relationships/hyperlink" Target="https://www.daloopa.com/src/774270" TargetMode="External"/><Relationship Id="rId11535" Type="http://schemas.openxmlformats.org/officeDocument/2006/relationships/hyperlink" Target="https://www.daloopa.com/document/8465102" TargetMode="External"/><Relationship Id="rId11882" Type="http://schemas.openxmlformats.org/officeDocument/2006/relationships/hyperlink" Target="https://www.daloopa.com/src/8731177" TargetMode="External"/><Relationship Id="rId12933" Type="http://schemas.openxmlformats.org/officeDocument/2006/relationships/hyperlink" Target="https://www.daloopa.com/src/44619157" TargetMode="External"/><Relationship Id="rId17097" Type="http://schemas.openxmlformats.org/officeDocument/2006/relationships/hyperlink" Target="https://www.daloopa.com/src/65368839" TargetMode="External"/><Relationship Id="rId18148" Type="http://schemas.openxmlformats.org/officeDocument/2006/relationships/hyperlink" Target="https://www.daloopa.com/src/112173319" TargetMode="External"/><Relationship Id="rId7156" Type="http://schemas.openxmlformats.org/officeDocument/2006/relationships/hyperlink" Target="https://www.daloopa.com/src/798313" TargetMode="External"/><Relationship Id="rId8207" Type="http://schemas.openxmlformats.org/officeDocument/2006/relationships/hyperlink" Target="https://www.daloopa.com/src/2750597" TargetMode="External"/><Relationship Id="rId10137" Type="http://schemas.openxmlformats.org/officeDocument/2006/relationships/hyperlink" Target="https://www.daloopa.com/src/769611" TargetMode="External"/><Relationship Id="rId14758" Type="http://schemas.openxmlformats.org/officeDocument/2006/relationships/hyperlink" Target="https://www.daloopa.com/src/44095167" TargetMode="External"/><Relationship Id="rId15809" Type="http://schemas.openxmlformats.org/officeDocument/2006/relationships/hyperlink" Target="https://www.daloopa.com/src/56735758" TargetMode="External"/><Relationship Id="rId687" Type="http://schemas.openxmlformats.org/officeDocument/2006/relationships/hyperlink" Target="https://www.daloopa.com/src/779892" TargetMode="External"/><Relationship Id="rId2368" Type="http://schemas.openxmlformats.org/officeDocument/2006/relationships/hyperlink" Target="https://www.daloopa.com/src/771730" TargetMode="External"/><Relationship Id="rId3766" Type="http://schemas.openxmlformats.org/officeDocument/2006/relationships/hyperlink" Target="https://www.daloopa.com/src/805783" TargetMode="External"/><Relationship Id="rId4817" Type="http://schemas.openxmlformats.org/officeDocument/2006/relationships/hyperlink" Target="https://www.daloopa.com/document/23143637" TargetMode="External"/><Relationship Id="rId16180" Type="http://schemas.openxmlformats.org/officeDocument/2006/relationships/hyperlink" Target="https://www.daloopa.com/src/56722838" TargetMode="External"/><Relationship Id="rId17231" Type="http://schemas.openxmlformats.org/officeDocument/2006/relationships/hyperlink" Target="https://www.daloopa.com/src/66404627" TargetMode="External"/><Relationship Id="rId20576" Type="http://schemas.openxmlformats.org/officeDocument/2006/relationships/hyperlink" Target="https://www.daloopa.com/src/105191099" TargetMode="External"/><Relationship Id="rId3419" Type="http://schemas.openxmlformats.org/officeDocument/2006/relationships/hyperlink" Target="https://www.daloopa.com/src/979872" TargetMode="External"/><Relationship Id="rId6989" Type="http://schemas.openxmlformats.org/officeDocument/2006/relationships/hyperlink" Target="https://www.daloopa.com/src/798373" TargetMode="External"/><Relationship Id="rId12790" Type="http://schemas.openxmlformats.org/officeDocument/2006/relationships/hyperlink" Target="https://www.daloopa.com/src/18181600" TargetMode="External"/><Relationship Id="rId13841" Type="http://schemas.openxmlformats.org/officeDocument/2006/relationships/hyperlink" Target="https://www.daloopa.com/src/44065750" TargetMode="External"/><Relationship Id="rId20229" Type="http://schemas.openxmlformats.org/officeDocument/2006/relationships/hyperlink" Target="https://www.daloopa.com/src/99100953" TargetMode="External"/><Relationship Id="rId3900" Type="http://schemas.openxmlformats.org/officeDocument/2006/relationships/hyperlink" Target="https://www.daloopa.com/src/805714" TargetMode="External"/><Relationship Id="rId9462" Type="http://schemas.openxmlformats.org/officeDocument/2006/relationships/hyperlink" Target="https://www.daloopa.com/src/44811635" TargetMode="External"/><Relationship Id="rId11392" Type="http://schemas.openxmlformats.org/officeDocument/2006/relationships/hyperlink" Target="https://www.daloopa.com/src/804966" TargetMode="External"/><Relationship Id="rId12443" Type="http://schemas.openxmlformats.org/officeDocument/2006/relationships/hyperlink" Target="https://marketplace.daloopa.com/text-fundamental?id=8732129&amp;value=0.1&amp;id=8732125&amp;value=0.07&amp;id=8732121&amp;value=0.05&amp;id=8732135&amp;value=0.07&amp;id=8732103&amp;value=0.02&amp;id=8732100&amp;value=0.01&amp;id=8732138&amp;value=0.02&amp;id=8731968&amp;value=-0.01&amp;id=8732141&amp;value=-0.01&amp;id=8731963&amp;value=0.06&amp;id=8731959&amp;value=0.01&amp;id=8731955&amp;value=0.03&amp;id=8732145&amp;value=0.04&amp;id=8731950&amp;value=0.02&amp;id=8731944&amp;value=0.04&amp;id=8731939&amp;value=0.03&amp;id=8732159&amp;value=0.09&amp;id=8732321&amp;value=0.15&amp;id=8731929&amp;value=0.13&amp;id=8731925&amp;value=0.16&amp;id=8732164&amp;value=0.08&amp;id=8731919&amp;value=0.13&amp;id=47334921&amp;value=0.12&amp;id=47334789&amp;value=0.1&amp;id=8732168&amp;value=0.11&amp;id=8731904&amp;value=0.1&amp;id=8731901&amp;value=0.08&amp;id=10681278&amp;value=0.13&amp;id=13317199&amp;value=0.11&amp;id=19442534&amp;value=0.14&amp;id=28828628&amp;value=0.08&amp;id=35961629&amp;value=0.06&amp;id=44617662&amp;value=0.08&amp;id=51587385&amp;value=0.05&amp;id=57345753&amp;value=0.08&amp;id=62020188&amp;value=0.08&amp;" TargetMode="External"/><Relationship Id="rId19056" Type="http://schemas.openxmlformats.org/officeDocument/2006/relationships/hyperlink" Target="https://www.daloopa.com/src/80587684" TargetMode="External"/><Relationship Id="rId20710" Type="http://schemas.openxmlformats.org/officeDocument/2006/relationships/hyperlink" Target="https://www.daloopa.com/src/112173344" TargetMode="External"/><Relationship Id="rId821" Type="http://schemas.openxmlformats.org/officeDocument/2006/relationships/hyperlink" Target="https://www.daloopa.com/document/479731" TargetMode="External"/><Relationship Id="rId1451" Type="http://schemas.openxmlformats.org/officeDocument/2006/relationships/hyperlink" Target="https://www.daloopa.com/src/46168667" TargetMode="External"/><Relationship Id="rId2502" Type="http://schemas.openxmlformats.org/officeDocument/2006/relationships/hyperlink" Target="https://www.daloopa.com/src/775289" TargetMode="External"/><Relationship Id="rId8064" Type="http://schemas.openxmlformats.org/officeDocument/2006/relationships/hyperlink" Target="https://www.daloopa.com/src/28076029" TargetMode="External"/><Relationship Id="rId9115" Type="http://schemas.openxmlformats.org/officeDocument/2006/relationships/hyperlink" Target="https://www.daloopa.com/src/44811198" TargetMode="External"/><Relationship Id="rId11045" Type="http://schemas.openxmlformats.org/officeDocument/2006/relationships/hyperlink" Target="https://www.daloopa.com/src/1501285" TargetMode="External"/><Relationship Id="rId15666" Type="http://schemas.openxmlformats.org/officeDocument/2006/relationships/hyperlink" Target="https://www.daloopa.com/src/56722064" TargetMode="External"/><Relationship Id="rId1104" Type="http://schemas.openxmlformats.org/officeDocument/2006/relationships/hyperlink" Target="https://www.daloopa.com/src/9092004" TargetMode="External"/><Relationship Id="rId4674" Type="http://schemas.openxmlformats.org/officeDocument/2006/relationships/hyperlink" Target="https://www.daloopa.com/src/799644" TargetMode="External"/><Relationship Id="rId5725" Type="http://schemas.openxmlformats.org/officeDocument/2006/relationships/hyperlink" Target="https://www.daloopa.com/src/3613185" TargetMode="External"/><Relationship Id="rId14268" Type="http://schemas.openxmlformats.org/officeDocument/2006/relationships/hyperlink" Target="https://www.daloopa.com/src/44092714" TargetMode="External"/><Relationship Id="rId15319" Type="http://schemas.openxmlformats.org/officeDocument/2006/relationships/hyperlink" Target="https://marketplace.daloopa.com/text-fundamental?id=56720679&amp;value=10224&amp;id=56720668&amp;value=10539&amp;" TargetMode="External"/><Relationship Id="rId16717" Type="http://schemas.openxmlformats.org/officeDocument/2006/relationships/hyperlink" Target="https://www.daloopa.com/src/56736511" TargetMode="External"/><Relationship Id="rId3276" Type="http://schemas.openxmlformats.org/officeDocument/2006/relationships/hyperlink" Target="https://www.daloopa.com/src/805347" TargetMode="External"/><Relationship Id="rId4327" Type="http://schemas.openxmlformats.org/officeDocument/2006/relationships/hyperlink" Target="https://www.daloopa.com/src/806114" TargetMode="External"/><Relationship Id="rId18889" Type="http://schemas.openxmlformats.org/officeDocument/2006/relationships/hyperlink" Target="https://www.daloopa.com/src/75779638" TargetMode="External"/><Relationship Id="rId20086" Type="http://schemas.openxmlformats.org/officeDocument/2006/relationships/hyperlink" Target="https://www.daloopa.com/src/99100820" TargetMode="External"/><Relationship Id="rId197" Type="http://schemas.openxmlformats.org/officeDocument/2006/relationships/hyperlink" Target="https://www.daloopa.com/src/2750849" TargetMode="External"/><Relationship Id="rId6499" Type="http://schemas.openxmlformats.org/officeDocument/2006/relationships/hyperlink" Target="https://www.daloopa.com/src/3606354" TargetMode="External"/><Relationship Id="rId7897" Type="http://schemas.openxmlformats.org/officeDocument/2006/relationships/hyperlink" Target="https://www.daloopa.com/src/757083" TargetMode="External"/><Relationship Id="rId8948" Type="http://schemas.openxmlformats.org/officeDocument/2006/relationships/hyperlink" Target="https://www.daloopa.com/src/44808899" TargetMode="External"/><Relationship Id="rId10878" Type="http://schemas.openxmlformats.org/officeDocument/2006/relationships/hyperlink" Target="https://www.daloopa.com/src/41990577" TargetMode="External"/><Relationship Id="rId11929" Type="http://schemas.openxmlformats.org/officeDocument/2006/relationships/hyperlink" Target="https://marketplace.daloopa.com/text-fundamental?id=8731255&amp;value=-0.7&amp;id=8731248&amp;value=-4&amp;id=8731242&amp;value=4.7&amp;id=44616212&amp;value=5.8&amp;id=8731262&amp;value=5.8&amp;id=8731235&amp;value=5.6&amp;id=8731228&amp;value=12.6&amp;id=8731221&amp;value=10.2&amp;id=44616213&amp;value=-3.3999999999999986&amp;id=8731269&amp;value=25&amp;id=8731214&amp;value=-17.3&amp;id=8731207&amp;value=-33.9&amp;id=8731200&amp;value=-40.6&amp;id=44616214&amp;value=-40.89999999999998&amp;id=8731335&amp;value=-132.7&amp;id=8731193&amp;value=-35&amp;id=8731186&amp;value=-17.1&amp;id=8731179&amp;value=-17.1&amp;id=44616215&amp;value=-21.0&amp;id=8731342&amp;value=-90.2&amp;" TargetMode="External"/><Relationship Id="rId15800" Type="http://schemas.openxmlformats.org/officeDocument/2006/relationships/hyperlink" Target="https://marketplace.daloopa.com/text-fundamental?id=56735908&amp;value=137&amp;id=56735889&amp;value=146&amp;id=56735870&amp;value=161&amp;id=56735851&amp;value=166&amp;id=56735834&amp;value=610&amp;id=56735815&amp;value=187&amp;id=56735796&amp;value=204&amp;id=56735777&amp;value=199&amp;id=56735758&amp;value=208&amp;id=56735741&amp;value=798&amp;id=56722386&amp;value=214&amp;id=56722367&amp;value=227&amp;id=56722348&amp;value=244&amp;id=56722204&amp;value=239&amp;id=56722187&amp;value=924&amp;id=56722108&amp;value=286&amp;id=56722089&amp;value=269&amp;id=56722070&amp;value=287&amp;id=56722051&amp;value=265&amp;id=56722034&amp;value=1107&amp;id=56722015&amp;value=312&amp;id=56765534&amp;value=345&amp;id=61315478&amp;value=371&amp;" TargetMode="External"/><Relationship Id="rId13351" Type="http://schemas.openxmlformats.org/officeDocument/2006/relationships/hyperlink" Target="https://www.daloopa.com/document/22781" TargetMode="External"/><Relationship Id="rId14402" Type="http://schemas.openxmlformats.org/officeDocument/2006/relationships/hyperlink" Target="https://www.daloopa.com/src/44094622" TargetMode="External"/><Relationship Id="rId17972" Type="http://schemas.openxmlformats.org/officeDocument/2006/relationships/hyperlink" Target="https://www.daloopa.com/src/84567295" TargetMode="External"/><Relationship Id="rId3410" Type="http://schemas.openxmlformats.org/officeDocument/2006/relationships/hyperlink" Target="https://www.daloopa.com/src/979887" TargetMode="External"/><Relationship Id="rId6980" Type="http://schemas.openxmlformats.org/officeDocument/2006/relationships/hyperlink" Target="https://marketplace.daloopa.com/text-fundamental?id=798303&amp;value=3116.471&amp;id=798515&amp;value=3189.883&amp;id=798494&amp;value=3266.17&amp;id=798473&amp;value=3392.696&amp;id=798452&amp;value=3475.186&amp;id=798430&amp;value=3562.682&amp;id=798409&amp;value=3675.629&amp;id=798373&amp;value=3778.314&amp;id=798351&amp;value=3897.838&amp;id=798330&amp;value=3994.652&amp;id=798309&amp;value=4094.133&amp;id=798243&amp;value=4184.883&amp;id=798237&amp;value=4292.486&amp;id=798231&amp;value=4428.27&amp;id=798225&amp;value=4541.798&amp;id=798219&amp;value=4616.331&amp;id=798213&amp;value=4719.966&amp;id=798207&amp;value=4836.786&amp;id=798201&amp;value=4988.491&amp;id=798195&amp;value=5082.195&amp;id=798177&amp;value=5208.588&amp;id=798171&amp;value=5354.175&amp;id=798165&amp;value=5549.322&amp;id=798159&amp;value=5685.337&amp;id=798153&amp;value=5857.44&amp;id=798147&amp;value=6050.8&amp;id=1501202&amp;value=6334.612&amp;id=2750541&amp;value=6504.8&amp;id=3606383&amp;value=6665&amp;id=6028677&amp;value=6892&amp;id=9091788&amp;value=7195&amp;id=12605656&amp;value=7357&amp;id=19045426&amp;value=7617&amp;id=28076099&amp;value=7877&amp;id=35361524&amp;value=8209&amp;id=41990971&amp;value=8428&amp;id=50787103&amp;value=8750&amp;id=56765646&amp;value=9102&amp;id=61315060&amp;value=9548&amp;" TargetMode="External"/><Relationship Id="rId13004" Type="http://schemas.openxmlformats.org/officeDocument/2006/relationships/hyperlink" Target="https://www.daloopa.com/src/18206759" TargetMode="External"/><Relationship Id="rId16574" Type="http://schemas.openxmlformats.org/officeDocument/2006/relationships/hyperlink" Target="https://www.daloopa.com/src/56736428" TargetMode="External"/><Relationship Id="rId17625" Type="http://schemas.openxmlformats.org/officeDocument/2006/relationships/hyperlink" Target="https://www.daloopa.com/src/66399100" TargetMode="External"/><Relationship Id="rId20220" Type="http://schemas.openxmlformats.org/officeDocument/2006/relationships/hyperlink" Target="https://www.daloopa.com/src/99978734" TargetMode="External"/><Relationship Id="rId331" Type="http://schemas.openxmlformats.org/officeDocument/2006/relationships/hyperlink" Target="https://www.daloopa.com/document/22944212" TargetMode="External"/><Relationship Id="rId2012" Type="http://schemas.openxmlformats.org/officeDocument/2006/relationships/hyperlink" Target="https://www.daloopa.com/src/44125595" TargetMode="External"/><Relationship Id="rId5582" Type="http://schemas.openxmlformats.org/officeDocument/2006/relationships/hyperlink" Target="https://www.daloopa.com/src/777213" TargetMode="External"/><Relationship Id="rId6633" Type="http://schemas.openxmlformats.org/officeDocument/2006/relationships/hyperlink" Target="https://www.daloopa.com/src/761245" TargetMode="External"/><Relationship Id="rId15176" Type="http://schemas.openxmlformats.org/officeDocument/2006/relationships/hyperlink" Target="https://www.daloopa.com/src/56734862" TargetMode="External"/><Relationship Id="rId16227" Type="http://schemas.openxmlformats.org/officeDocument/2006/relationships/hyperlink" Target="https://www.daloopa.com/src/56723424" TargetMode="External"/><Relationship Id="rId19797" Type="http://schemas.openxmlformats.org/officeDocument/2006/relationships/hyperlink" Target="https://www.daloopa.com/src/92469316" TargetMode="External"/><Relationship Id="rId4184" Type="http://schemas.openxmlformats.org/officeDocument/2006/relationships/hyperlink" Target="https://www.daloopa.com/src/35361553" TargetMode="External"/><Relationship Id="rId5235" Type="http://schemas.openxmlformats.org/officeDocument/2006/relationships/hyperlink" Target="https://www.daloopa.com/src/8648892" TargetMode="External"/><Relationship Id="rId9856" Type="http://schemas.openxmlformats.org/officeDocument/2006/relationships/hyperlink" Target="https://www.daloopa.com/src/44813220" TargetMode="External"/><Relationship Id="rId18399" Type="http://schemas.openxmlformats.org/officeDocument/2006/relationships/hyperlink" Target="https://www.daloopa.com/src/70535396" TargetMode="External"/><Relationship Id="rId8458" Type="http://schemas.openxmlformats.org/officeDocument/2006/relationships/hyperlink" Target="https://www.daloopa.com/src/44811817" TargetMode="External"/><Relationship Id="rId9509" Type="http://schemas.openxmlformats.org/officeDocument/2006/relationships/hyperlink" Target="https://www.daloopa.com/src/44813340" TargetMode="External"/><Relationship Id="rId11786" Type="http://schemas.openxmlformats.org/officeDocument/2006/relationships/hyperlink" Target="https://www.daloopa.com/src/8600021" TargetMode="External"/><Relationship Id="rId12837" Type="http://schemas.openxmlformats.org/officeDocument/2006/relationships/hyperlink" Target="https://www.daloopa.com/src/18181603" TargetMode="External"/><Relationship Id="rId1845" Type="http://schemas.openxmlformats.org/officeDocument/2006/relationships/hyperlink" Target="https://www.daloopa.com/src/44115511" TargetMode="External"/><Relationship Id="rId10388" Type="http://schemas.openxmlformats.org/officeDocument/2006/relationships/hyperlink" Target="https://www.daloopa.com/src/756727" TargetMode="External"/><Relationship Id="rId11439" Type="http://schemas.openxmlformats.org/officeDocument/2006/relationships/hyperlink" Target="https://www.daloopa.com/src/1501367" TargetMode="External"/><Relationship Id="rId15310" Type="http://schemas.openxmlformats.org/officeDocument/2006/relationships/hyperlink" Target="https://www.daloopa.com/src/56725756" TargetMode="External"/><Relationship Id="rId18880" Type="http://schemas.openxmlformats.org/officeDocument/2006/relationships/hyperlink" Target="https://www.daloopa.com/src/75779627" TargetMode="External"/><Relationship Id="rId19931" Type="http://schemas.openxmlformats.org/officeDocument/2006/relationships/hyperlink" Target="https://www.daloopa.com/src/91531499" TargetMode="External"/><Relationship Id="rId11920" Type="http://schemas.openxmlformats.org/officeDocument/2006/relationships/hyperlink" Target="https://www.daloopa.com/src/44616210" TargetMode="External"/><Relationship Id="rId17482" Type="http://schemas.openxmlformats.org/officeDocument/2006/relationships/hyperlink" Target="https://www.daloopa.com/src/69113975" TargetMode="External"/><Relationship Id="rId18533" Type="http://schemas.openxmlformats.org/officeDocument/2006/relationships/hyperlink" Target="https://www.daloopa.com/src/70538273" TargetMode="External"/><Relationship Id="rId5092" Type="http://schemas.openxmlformats.org/officeDocument/2006/relationships/hyperlink" Target="https://www.daloopa.com/src/18187040" TargetMode="External"/><Relationship Id="rId6490" Type="http://schemas.openxmlformats.org/officeDocument/2006/relationships/hyperlink" Target="https://www.daloopa.com/src/757008" TargetMode="External"/><Relationship Id="rId7541" Type="http://schemas.openxmlformats.org/officeDocument/2006/relationships/hyperlink" Target="https://www.daloopa.com/src/44615825" TargetMode="External"/><Relationship Id="rId10522" Type="http://schemas.openxmlformats.org/officeDocument/2006/relationships/hyperlink" Target="https://www.daloopa.com/src/44998343" TargetMode="External"/><Relationship Id="rId16084" Type="http://schemas.openxmlformats.org/officeDocument/2006/relationships/hyperlink" Target="https://www.daloopa.com/src/56722490" TargetMode="External"/><Relationship Id="rId17135" Type="http://schemas.openxmlformats.org/officeDocument/2006/relationships/hyperlink" Target="https://www.daloopa.com/src/65369517" TargetMode="External"/><Relationship Id="rId6143" Type="http://schemas.openxmlformats.org/officeDocument/2006/relationships/hyperlink" Target="https://www.daloopa.com/src/761235" TargetMode="External"/><Relationship Id="rId12694" Type="http://schemas.openxmlformats.org/officeDocument/2006/relationships/hyperlink" Target="https://www.daloopa.com/src/8732249" TargetMode="External"/><Relationship Id="rId13745" Type="http://schemas.openxmlformats.org/officeDocument/2006/relationships/hyperlink" Target="https://www.daloopa.com/src/44064894" TargetMode="External"/><Relationship Id="rId2753" Type="http://schemas.openxmlformats.org/officeDocument/2006/relationships/hyperlink" Target="https://www.daloopa.com/src/4298197" TargetMode="External"/><Relationship Id="rId3804" Type="http://schemas.openxmlformats.org/officeDocument/2006/relationships/hyperlink" Target="https://www.daloopa.com/src/805735" TargetMode="External"/><Relationship Id="rId9366" Type="http://schemas.openxmlformats.org/officeDocument/2006/relationships/hyperlink" Target="https://www.daloopa.com/src/44812140" TargetMode="External"/><Relationship Id="rId11296" Type="http://schemas.openxmlformats.org/officeDocument/2006/relationships/hyperlink" Target="https://www.daloopa.com/src/44617252" TargetMode="External"/><Relationship Id="rId12347" Type="http://schemas.openxmlformats.org/officeDocument/2006/relationships/hyperlink" Target="https://www.daloopa.com/src/8731718" TargetMode="External"/><Relationship Id="rId20614" Type="http://schemas.openxmlformats.org/officeDocument/2006/relationships/hyperlink" Target="https://www.daloopa.com/src/105191142" TargetMode="External"/><Relationship Id="rId20961" Type="http://schemas.openxmlformats.org/officeDocument/2006/relationships/hyperlink" Target="https://www.daloopa.com/src/110482386" TargetMode="External"/><Relationship Id="rId725" Type="http://schemas.openxmlformats.org/officeDocument/2006/relationships/hyperlink" Target="https://www.daloopa.com/src/780135" TargetMode="External"/><Relationship Id="rId1355" Type="http://schemas.openxmlformats.org/officeDocument/2006/relationships/hyperlink" Target="https://www.daloopa.com/src/44615344" TargetMode="External"/><Relationship Id="rId2406" Type="http://schemas.openxmlformats.org/officeDocument/2006/relationships/hyperlink" Target="https://www.daloopa.com/src/774045" TargetMode="External"/><Relationship Id="rId9019" Type="http://schemas.openxmlformats.org/officeDocument/2006/relationships/hyperlink" Target="https://www.daloopa.com/src/44811675" TargetMode="External"/><Relationship Id="rId16968" Type="http://schemas.openxmlformats.org/officeDocument/2006/relationships/hyperlink" Target="https://www.daloopa.com/src/65368635" TargetMode="External"/><Relationship Id="rId1008" Type="http://schemas.openxmlformats.org/officeDocument/2006/relationships/hyperlink" Target="https://www.daloopa.com/src/995312" TargetMode="External"/><Relationship Id="rId4578" Type="http://schemas.openxmlformats.org/officeDocument/2006/relationships/hyperlink" Target="https://www.daloopa.com/src/806043" TargetMode="External"/><Relationship Id="rId5976" Type="http://schemas.openxmlformats.org/officeDocument/2006/relationships/hyperlink" Target="https://www.daloopa.com/src/756819" TargetMode="External"/><Relationship Id="rId18043" Type="http://schemas.openxmlformats.org/officeDocument/2006/relationships/hyperlink" Target="https://www.daloopa.com/src/112172656" TargetMode="External"/><Relationship Id="rId18390" Type="http://schemas.openxmlformats.org/officeDocument/2006/relationships/hyperlink" Target="https://www.daloopa.com/src/70535387" TargetMode="External"/><Relationship Id="rId19441" Type="http://schemas.openxmlformats.org/officeDocument/2006/relationships/hyperlink" Target="https://www.daloopa.com/src/86299944" TargetMode="External"/><Relationship Id="rId61" Type="http://schemas.openxmlformats.org/officeDocument/2006/relationships/hyperlink" Target="https://www.daloopa.com/document/477527" TargetMode="External"/><Relationship Id="rId5629" Type="http://schemas.openxmlformats.org/officeDocument/2006/relationships/hyperlink" Target="https://www.daloopa.com/src/44616097" TargetMode="External"/><Relationship Id="rId7051" Type="http://schemas.openxmlformats.org/officeDocument/2006/relationships/hyperlink" Target="https://www.daloopa.com/src/3606384" TargetMode="External"/><Relationship Id="rId8102" Type="http://schemas.openxmlformats.org/officeDocument/2006/relationships/hyperlink" Target="https://www.daloopa.com/src/756702" TargetMode="External"/><Relationship Id="rId9500" Type="http://schemas.openxmlformats.org/officeDocument/2006/relationships/hyperlink" Target="https://www.daloopa.com/src/44810692" TargetMode="External"/><Relationship Id="rId11430" Type="http://schemas.openxmlformats.org/officeDocument/2006/relationships/hyperlink" Target="https://www.daloopa.com/document/8465102" TargetMode="External"/><Relationship Id="rId10032" Type="http://schemas.openxmlformats.org/officeDocument/2006/relationships/hyperlink" Target="https://www.daloopa.com/src/756449" TargetMode="External"/><Relationship Id="rId14653" Type="http://schemas.openxmlformats.org/officeDocument/2006/relationships/hyperlink" Target="https://www.daloopa.com/src/44092015" TargetMode="External"/><Relationship Id="rId15704" Type="http://schemas.openxmlformats.org/officeDocument/2006/relationships/hyperlink" Target="https://www.daloopa.com/src/56735866" TargetMode="External"/><Relationship Id="rId3661" Type="http://schemas.openxmlformats.org/officeDocument/2006/relationships/hyperlink" Target="https://www.daloopa.com/src/805665" TargetMode="External"/><Relationship Id="rId4712" Type="http://schemas.openxmlformats.org/officeDocument/2006/relationships/hyperlink" Target="https://www.daloopa.com/src/44802417" TargetMode="External"/><Relationship Id="rId13255" Type="http://schemas.openxmlformats.org/officeDocument/2006/relationships/hyperlink" Target="https://www.daloopa.com/src/44617863" TargetMode="External"/><Relationship Id="rId14306" Type="http://schemas.openxmlformats.org/officeDocument/2006/relationships/hyperlink" Target="https://www.daloopa.com/src/44095472" TargetMode="External"/><Relationship Id="rId17876" Type="http://schemas.openxmlformats.org/officeDocument/2006/relationships/hyperlink" Target="https://www.daloopa.com/src/86307243" TargetMode="External"/><Relationship Id="rId20471" Type="http://schemas.openxmlformats.org/officeDocument/2006/relationships/hyperlink" Target="https://www.daloopa.com/src/105190765" TargetMode="External"/><Relationship Id="rId582" Type="http://schemas.openxmlformats.org/officeDocument/2006/relationships/hyperlink" Target="https://www.daloopa.com/src/50787184" TargetMode="External"/><Relationship Id="rId2263" Type="http://schemas.openxmlformats.org/officeDocument/2006/relationships/hyperlink" Target="https://www.daloopa.com/src/774032" TargetMode="External"/><Relationship Id="rId3314" Type="http://schemas.openxmlformats.org/officeDocument/2006/relationships/hyperlink" Target="https://www.daloopa.com/src/805307" TargetMode="External"/><Relationship Id="rId6884" Type="http://schemas.openxmlformats.org/officeDocument/2006/relationships/hyperlink" Target="https://www.daloopa.com/src/798019" TargetMode="External"/><Relationship Id="rId7935" Type="http://schemas.openxmlformats.org/officeDocument/2006/relationships/hyperlink" Target="https://www.daloopa.com/src/44615913" TargetMode="External"/><Relationship Id="rId16478" Type="http://schemas.openxmlformats.org/officeDocument/2006/relationships/hyperlink" Target="https://www.daloopa.com/src/56723094" TargetMode="External"/><Relationship Id="rId17529" Type="http://schemas.openxmlformats.org/officeDocument/2006/relationships/hyperlink" Target="https://www.daloopa.com/src/66399323" TargetMode="External"/><Relationship Id="rId18927" Type="http://schemas.openxmlformats.org/officeDocument/2006/relationships/hyperlink" Target="https://www.daloopa.com/src/80587605" TargetMode="External"/><Relationship Id="rId20124" Type="http://schemas.openxmlformats.org/officeDocument/2006/relationships/hyperlink" Target="https://www.daloopa.com/src/99100771" TargetMode="External"/><Relationship Id="rId235" Type="http://schemas.openxmlformats.org/officeDocument/2006/relationships/hyperlink" Target="https://www.daloopa.com/src/19045485" TargetMode="External"/><Relationship Id="rId5486" Type="http://schemas.openxmlformats.org/officeDocument/2006/relationships/hyperlink" Target="https://www.daloopa.com/src/3612925" TargetMode="External"/><Relationship Id="rId6537" Type="http://schemas.openxmlformats.org/officeDocument/2006/relationships/hyperlink" Target="https://www.daloopa.com/src/755711" TargetMode="External"/><Relationship Id="rId10916" Type="http://schemas.openxmlformats.org/officeDocument/2006/relationships/hyperlink" Target="https://www.daloopa.com/src/41990580" TargetMode="External"/><Relationship Id="rId4088" Type="http://schemas.openxmlformats.org/officeDocument/2006/relationships/hyperlink" Target="https://www.daloopa.com/src/61315118" TargetMode="External"/><Relationship Id="rId5139" Type="http://schemas.openxmlformats.org/officeDocument/2006/relationships/hyperlink" Target="https://www.daloopa.com/src/8648932" TargetMode="External"/><Relationship Id="rId9010" Type="http://schemas.openxmlformats.org/officeDocument/2006/relationships/hyperlink" Target="https://www.daloopa.com/src/44810583" TargetMode="External"/><Relationship Id="rId15561" Type="http://schemas.openxmlformats.org/officeDocument/2006/relationships/hyperlink" Target="https://www.daloopa.com/src/56722357" TargetMode="External"/><Relationship Id="rId16612" Type="http://schemas.openxmlformats.org/officeDocument/2006/relationships/hyperlink" Target="https://www.daloopa.com/src/56736390" TargetMode="External"/><Relationship Id="rId1749" Type="http://schemas.openxmlformats.org/officeDocument/2006/relationships/hyperlink" Target="https://www.daloopa.com/src/62020254" TargetMode="External"/><Relationship Id="rId3171" Type="http://schemas.openxmlformats.org/officeDocument/2006/relationships/hyperlink" Target="https://www.daloopa.com/document/23181367" TargetMode="External"/><Relationship Id="rId5620" Type="http://schemas.openxmlformats.org/officeDocument/2006/relationships/hyperlink" Target="https://marketplace.daloopa.com/text-fundamental?id=777214&amp;value=16.493&amp;id=777193&amp;value=13.045&amp;id=777151&amp;value=12.519&amp;id=44616096&amp;value=11.296000000000006&amp;id=779210&amp;value=53.353&amp;id=777128&amp;value=11.998&amp;id=777120&amp;value=11.268&amp;id=777114&amp;value=11.847&amp;id=44616097&amp;value=10.049&amp;id=779201&amp;value=45.162&amp;id=777109&amp;value=11.774&amp;id=777104&amp;value=11.177&amp;id=777098&amp;value=10.599&amp;id=44616098&amp;value=10.316000000000003&amp;id=779189&amp;value=43.866&amp;id=777092&amp;value=11.463&amp;id=777082&amp;value=11.274&amp;id=777080&amp;value=9.806&amp;id=44616099&amp;value=9.282000000000004&amp;id=779174&amp;value=41.825&amp;id=777074&amp;value=11.766&amp;id=777068&amp;value=12.877&amp;id=777062&amp;value=12.66&amp;id=44616100&amp;value=13.229&amp;id=779159&amp;value=50.532&amp;id=777056&amp;value=14.933&amp;id=777050&amp;value=14.47&amp;id=777044&amp;value=19.694&amp;id=44616101&amp;value=21.751000000000005&amp;id=802529&amp;value=70.848&amp;id=777021&amp;value=25.467&amp;id=776994&amp;value=24.304&amp;id=3612929&amp;value=28.839&amp;id=44616102&amp;value=23.998000000000005&amp;id=2733995&amp;value=102.608&amp;id=4298245&amp;value=24&amp;id=7450036&amp;value=21&amp;id=46436635&amp;value=28&amp;" TargetMode="External"/><Relationship Id="rId14163" Type="http://schemas.openxmlformats.org/officeDocument/2006/relationships/hyperlink" Target="https://www.daloopa.com/src/44071671" TargetMode="External"/><Relationship Id="rId15214" Type="http://schemas.openxmlformats.org/officeDocument/2006/relationships/hyperlink" Target="https://www.daloopa.com/src/56734814" TargetMode="External"/><Relationship Id="rId18784" Type="http://schemas.openxmlformats.org/officeDocument/2006/relationships/hyperlink" Target="https://www.daloopa.com/src/76435867" TargetMode="External"/><Relationship Id="rId19835" Type="http://schemas.openxmlformats.org/officeDocument/2006/relationships/hyperlink" Target="https://www.daloopa.com/src/92469260" TargetMode="External"/><Relationship Id="rId4222" Type="http://schemas.openxmlformats.org/officeDocument/2006/relationships/hyperlink" Target="https://www.daloopa.com/src/806186" TargetMode="External"/><Relationship Id="rId7792" Type="http://schemas.openxmlformats.org/officeDocument/2006/relationships/hyperlink" Target="https://www.daloopa.com/src/760231" TargetMode="External"/><Relationship Id="rId8843" Type="http://schemas.openxmlformats.org/officeDocument/2006/relationships/hyperlink" Target="https://www.daloopa.com/src/46190580" TargetMode="External"/><Relationship Id="rId10773" Type="http://schemas.openxmlformats.org/officeDocument/2006/relationships/hyperlink" Target="https://www.daloopa.com/src/760528" TargetMode="External"/><Relationship Id="rId11824" Type="http://schemas.openxmlformats.org/officeDocument/2006/relationships/hyperlink" Target="https://www.daloopa.com/src/8731218" TargetMode="External"/><Relationship Id="rId17386" Type="http://schemas.openxmlformats.org/officeDocument/2006/relationships/hyperlink" Target="https://www.daloopa.com/src/69114352" TargetMode="External"/><Relationship Id="rId18437" Type="http://schemas.openxmlformats.org/officeDocument/2006/relationships/hyperlink" Target="https://www.daloopa.com/src/70536441" TargetMode="External"/><Relationship Id="rId6394" Type="http://schemas.openxmlformats.org/officeDocument/2006/relationships/hyperlink" Target="https://www.daloopa.com/src/797666" TargetMode="External"/><Relationship Id="rId7445" Type="http://schemas.openxmlformats.org/officeDocument/2006/relationships/hyperlink" Target="https://www.daloopa.com/document/479839" TargetMode="External"/><Relationship Id="rId10426" Type="http://schemas.openxmlformats.org/officeDocument/2006/relationships/hyperlink" Target="https://www.daloopa.com/src/760505" TargetMode="External"/><Relationship Id="rId17039" Type="http://schemas.openxmlformats.org/officeDocument/2006/relationships/hyperlink" Target="https://www.daloopa.com/src/65369423" TargetMode="External"/><Relationship Id="rId6047" Type="http://schemas.openxmlformats.org/officeDocument/2006/relationships/hyperlink" Target="https://www.daloopa.com/src/760419" TargetMode="External"/><Relationship Id="rId13996" Type="http://schemas.openxmlformats.org/officeDocument/2006/relationships/hyperlink" Target="https://www.daloopa.com/src/44067869" TargetMode="External"/><Relationship Id="rId976" Type="http://schemas.openxmlformats.org/officeDocument/2006/relationships/hyperlink" Target="https://www.daloopa.com/src/970420" TargetMode="External"/><Relationship Id="rId2657" Type="http://schemas.openxmlformats.org/officeDocument/2006/relationships/hyperlink" Target="https://marketplace.daloopa.com/text-fundamental?id=775196&amp;value=198.792&amp;id=771733&amp;value=220.696&amp;id=771612&amp;value=227.731&amp;id=44615470&amp;value=275.19499999999994&amp;id=778824&amp;value=922.414&amp;id=771363&amp;value=323.708&amp;id=771059&amp;value=331.675&amp;id=1501249&amp;value=337.373&amp;id=44615474&amp;value=370.1299999999999&amp;id=2733918&amp;value=1362.886&amp;id=4298194&amp;value=361&amp;id=7449785&amp;value=326&amp;id=10681127&amp;value=334&amp;" TargetMode="External"/><Relationship Id="rId12598" Type="http://schemas.openxmlformats.org/officeDocument/2006/relationships/hyperlink" Target="https://www.daloopa.com/src/44617672" TargetMode="External"/><Relationship Id="rId13649" Type="http://schemas.openxmlformats.org/officeDocument/2006/relationships/hyperlink" Target="https://www.daloopa.com/src/44057482" TargetMode="External"/><Relationship Id="rId15071" Type="http://schemas.openxmlformats.org/officeDocument/2006/relationships/hyperlink" Target="https://www.daloopa.com/src/44092788" TargetMode="External"/><Relationship Id="rId17520" Type="http://schemas.openxmlformats.org/officeDocument/2006/relationships/hyperlink" Target="https://www.daloopa.com/src/66397471" TargetMode="External"/><Relationship Id="rId20865" Type="http://schemas.openxmlformats.org/officeDocument/2006/relationships/hyperlink" Target="https://www.daloopa.com/src/110481098" TargetMode="External"/><Relationship Id="rId629" Type="http://schemas.openxmlformats.org/officeDocument/2006/relationships/hyperlink" Target="https://www.daloopa.com/src/780155" TargetMode="External"/><Relationship Id="rId1259" Type="http://schemas.openxmlformats.org/officeDocument/2006/relationships/hyperlink" Target="https://www.daloopa.com/document/23143637" TargetMode="External"/><Relationship Id="rId3708" Type="http://schemas.openxmlformats.org/officeDocument/2006/relationships/hyperlink" Target="https://www.daloopa.com/src/805638" TargetMode="External"/><Relationship Id="rId5130" Type="http://schemas.openxmlformats.org/officeDocument/2006/relationships/hyperlink" Target="https://www.daloopa.com/src/8648995" TargetMode="External"/><Relationship Id="rId16122" Type="http://schemas.openxmlformats.org/officeDocument/2006/relationships/hyperlink" Target="https://www.daloopa.com/src/56736526" TargetMode="External"/><Relationship Id="rId19692" Type="http://schemas.openxmlformats.org/officeDocument/2006/relationships/hyperlink" Target="https://www.daloopa.com/src/91528090" TargetMode="External"/><Relationship Id="rId20518" Type="http://schemas.openxmlformats.org/officeDocument/2006/relationships/hyperlink" Target="https://www.daloopa.com/src/105190887" TargetMode="External"/><Relationship Id="rId9751" Type="http://schemas.openxmlformats.org/officeDocument/2006/relationships/hyperlink" Target="https://www.daloopa.com/src/44809381" TargetMode="External"/><Relationship Id="rId11681" Type="http://schemas.openxmlformats.org/officeDocument/2006/relationships/hyperlink" Target="https://www.daloopa.com/src/805029" TargetMode="External"/><Relationship Id="rId12732" Type="http://schemas.openxmlformats.org/officeDocument/2006/relationships/hyperlink" Target="https://www.daloopa.com/document/19539152" TargetMode="External"/><Relationship Id="rId18294" Type="http://schemas.openxmlformats.org/officeDocument/2006/relationships/hyperlink" Target="https://www.daloopa.com/src/110482570" TargetMode="External"/><Relationship Id="rId19345" Type="http://schemas.openxmlformats.org/officeDocument/2006/relationships/hyperlink" Target="https://www.daloopa.com/src/84565915" TargetMode="External"/><Relationship Id="rId1740" Type="http://schemas.openxmlformats.org/officeDocument/2006/relationships/hyperlink" Target="https://www.daloopa.com/src/44125074" TargetMode="External"/><Relationship Id="rId8353" Type="http://schemas.openxmlformats.org/officeDocument/2006/relationships/hyperlink" Target="https://www.daloopa.com/src/46190487" TargetMode="External"/><Relationship Id="rId9404" Type="http://schemas.openxmlformats.org/officeDocument/2006/relationships/hyperlink" Target="https://www.daloopa.com/src/44810686" TargetMode="External"/><Relationship Id="rId10283" Type="http://schemas.openxmlformats.org/officeDocument/2006/relationships/hyperlink" Target="https://www.daloopa.com/src/44998946" TargetMode="External"/><Relationship Id="rId11334" Type="http://schemas.openxmlformats.org/officeDocument/2006/relationships/hyperlink" Target="https://www.daloopa.com/src/978847" TargetMode="External"/><Relationship Id="rId15955" Type="http://schemas.openxmlformats.org/officeDocument/2006/relationships/hyperlink" Target="https://www.daloopa.com/src/56723073" TargetMode="External"/><Relationship Id="rId4963" Type="http://schemas.openxmlformats.org/officeDocument/2006/relationships/hyperlink" Target="https://www.daloopa.com/src/18180676" TargetMode="External"/><Relationship Id="rId8006" Type="http://schemas.openxmlformats.org/officeDocument/2006/relationships/hyperlink" Target="https://www.daloopa.com/document/9611739" TargetMode="External"/><Relationship Id="rId14557" Type="http://schemas.openxmlformats.org/officeDocument/2006/relationships/hyperlink" Target="https://www.daloopa.com/src/44093260" TargetMode="External"/><Relationship Id="rId15608" Type="http://schemas.openxmlformats.org/officeDocument/2006/relationships/hyperlink" Target="https://www.daloopa.com/src/56735769" TargetMode="External"/><Relationship Id="rId3565" Type="http://schemas.openxmlformats.org/officeDocument/2006/relationships/hyperlink" Target="https://www.daloopa.com/src/805599" TargetMode="External"/><Relationship Id="rId4616" Type="http://schemas.openxmlformats.org/officeDocument/2006/relationships/hyperlink" Target="https://marketplace.daloopa.com/text-fundamental?id=806194&amp;value=65.117&amp;id=806179&amp;value=76.546&amp;id=806164&amp;value=83.002&amp;id=806149&amp;value=65.32&amp;id=44801551&amp;value=289.985&amp;id=806134&amp;value=47.046&amp;id=806119&amp;value=88.527&amp;id=806104&amp;value=44.686&amp;id=806089&amp;value=73.292&amp;id=44801757&amp;value=253.551&amp;id=806074&amp;value=84.888&amp;id=806058&amp;value=147.493&amp;id=806044&amp;value=174.465&amp;id=806029&amp;value=222.705&amp;id=44801882&amp;value=629.551&amp;id=806014&amp;value=254.307&amp;id=805999&amp;value=244.074&amp;id=805984&amp;value=270.788&amp;id=805969&amp;value=399.613&amp;id=44802128&amp;value=1168.782&amp;id=805951&amp;value=398.446&amp;id=805940&amp;value=374.39&amp;id=805926&amp;value=419.569&amp;id=805912&amp;value=501.549&amp;id=44802186&amp;value=1693.954&amp;id=805898&amp;value=583.076&amp;id=805884&amp;value=663.167&amp;id=805865&amp;value=666.291&amp;id=805856&amp;value=678.24&amp;id=44802423&amp;value=2590.774&amp;id=805842&amp;value=674.241&amp;id=805828&amp;value=632.593&amp;id=1501419&amp;value=792.763&amp;id=2750777&amp;value=851.861&amp;id=44802526&amp;value=2951.458&amp;id=3606689&amp;value=955&amp;id=6028884&amp;value=1100&amp;id=9091869&amp;value=955&amp;id=12606364&amp;value=2250&amp;id=44802615&amp;value=5260&amp;id=19045454&amp;value=1261&amp;id=28076116&amp;value=1116&amp;id=35361548&amp;value=1212&amp;id=41991270&amp;value=1233&amp;id=41991271&amp;value=4822&amp;id=50787642&amp;value=1266&amp;id=56765666&amp;value=1178&amp;id=61315125&amp;value=1136&amp;" TargetMode="External"/><Relationship Id="rId13159" Type="http://schemas.openxmlformats.org/officeDocument/2006/relationships/hyperlink" Target="https://www.daloopa.com/src/44117654" TargetMode="External"/><Relationship Id="rId17030" Type="http://schemas.openxmlformats.org/officeDocument/2006/relationships/hyperlink" Target="https://www.daloopa.com/src/65369378" TargetMode="External"/><Relationship Id="rId20375" Type="http://schemas.openxmlformats.org/officeDocument/2006/relationships/hyperlink" Target="https://www.daloopa.com/src/105788184" TargetMode="External"/><Relationship Id="rId486" Type="http://schemas.openxmlformats.org/officeDocument/2006/relationships/hyperlink" Target="https://www.daloopa.com/src/56765686" TargetMode="External"/><Relationship Id="rId2167" Type="http://schemas.openxmlformats.org/officeDocument/2006/relationships/hyperlink" Target="https://www.daloopa.com/src/13305569" TargetMode="External"/><Relationship Id="rId3218" Type="http://schemas.openxmlformats.org/officeDocument/2006/relationships/hyperlink" Target="https://www.daloopa.com/src/13308916" TargetMode="External"/><Relationship Id="rId6788" Type="http://schemas.openxmlformats.org/officeDocument/2006/relationships/hyperlink" Target="https://www.daloopa.com/src/797693" TargetMode="External"/><Relationship Id="rId20028" Type="http://schemas.openxmlformats.org/officeDocument/2006/relationships/hyperlink" Target="https://www.daloopa.com/src/99101019" TargetMode="External"/><Relationship Id="rId139" Type="http://schemas.openxmlformats.org/officeDocument/2006/relationships/hyperlink" Target="https://www.daloopa.com/document/10223952" TargetMode="External"/><Relationship Id="rId7839" Type="http://schemas.openxmlformats.org/officeDocument/2006/relationships/hyperlink" Target="https://www.daloopa.com/src/761012" TargetMode="External"/><Relationship Id="rId9261" Type="http://schemas.openxmlformats.org/officeDocument/2006/relationships/hyperlink" Target="https://www.daloopa.com/src/44810590" TargetMode="External"/><Relationship Id="rId13640" Type="http://schemas.openxmlformats.org/officeDocument/2006/relationships/hyperlink" Target="https://www.daloopa.com/src/44057790" TargetMode="External"/><Relationship Id="rId11191" Type="http://schemas.openxmlformats.org/officeDocument/2006/relationships/hyperlink" Target="https://www.daloopa.com/document/23143637" TargetMode="External"/><Relationship Id="rId12242" Type="http://schemas.openxmlformats.org/officeDocument/2006/relationships/hyperlink" Target="https://www.daloopa.com/src/8731735" TargetMode="External"/><Relationship Id="rId16863" Type="http://schemas.openxmlformats.org/officeDocument/2006/relationships/hyperlink" Target="https://www.daloopa.com/src/65369341" TargetMode="External"/><Relationship Id="rId17914" Type="http://schemas.openxmlformats.org/officeDocument/2006/relationships/hyperlink" Target="https://www.daloopa.com/src/84567026" TargetMode="External"/><Relationship Id="rId620" Type="http://schemas.openxmlformats.org/officeDocument/2006/relationships/hyperlink" Target="https://www.daloopa.com/src/19045387" TargetMode="External"/><Relationship Id="rId1250" Type="http://schemas.openxmlformats.org/officeDocument/2006/relationships/hyperlink" Target="https://www.daloopa.com/src/50787179" TargetMode="External"/><Relationship Id="rId2301" Type="http://schemas.openxmlformats.org/officeDocument/2006/relationships/hyperlink" Target="https://www.daloopa.com/src/775102" TargetMode="External"/><Relationship Id="rId5871" Type="http://schemas.openxmlformats.org/officeDocument/2006/relationships/hyperlink" Target="https://www.daloopa.com/src/777513" TargetMode="External"/><Relationship Id="rId6922" Type="http://schemas.openxmlformats.org/officeDocument/2006/relationships/hyperlink" Target="https://www.daloopa.com/src/798130" TargetMode="External"/><Relationship Id="rId15465" Type="http://schemas.openxmlformats.org/officeDocument/2006/relationships/hyperlink" Target="https://www.daloopa.com/src/56722076" TargetMode="External"/><Relationship Id="rId16516" Type="http://schemas.openxmlformats.org/officeDocument/2006/relationships/hyperlink" Target="https://www.daloopa.com/document/23143762" TargetMode="External"/><Relationship Id="rId4473" Type="http://schemas.openxmlformats.org/officeDocument/2006/relationships/hyperlink" Target="https://www.daloopa.com/src/806116" TargetMode="External"/><Relationship Id="rId5524" Type="http://schemas.openxmlformats.org/officeDocument/2006/relationships/hyperlink" Target="https://www.daloopa.com/src/777041" TargetMode="External"/><Relationship Id="rId14067" Type="http://schemas.openxmlformats.org/officeDocument/2006/relationships/hyperlink" Target="https://www.daloopa.com/src/44065746" TargetMode="External"/><Relationship Id="rId15118" Type="http://schemas.openxmlformats.org/officeDocument/2006/relationships/hyperlink" Target="https://www.daloopa.com/document/23143762" TargetMode="External"/><Relationship Id="rId18688" Type="http://schemas.openxmlformats.org/officeDocument/2006/relationships/hyperlink" Target="https://www.daloopa.com/src/75779592" TargetMode="External"/><Relationship Id="rId19739" Type="http://schemas.openxmlformats.org/officeDocument/2006/relationships/hyperlink" Target="https://www.daloopa.com/src/91527789" TargetMode="External"/><Relationship Id="rId3075" Type="http://schemas.openxmlformats.org/officeDocument/2006/relationships/hyperlink" Target="https://www.daloopa.com/src/47275746" TargetMode="External"/><Relationship Id="rId4126" Type="http://schemas.openxmlformats.org/officeDocument/2006/relationships/hyperlink" Target="https://www.daloopa.com/src/1501409" TargetMode="External"/><Relationship Id="rId7696" Type="http://schemas.openxmlformats.org/officeDocument/2006/relationships/hyperlink" Target="https://www.daloopa.com/src/44615859" TargetMode="External"/><Relationship Id="rId8747" Type="http://schemas.openxmlformats.org/officeDocument/2006/relationships/hyperlink" Target="https://www.daloopa.com/src/44811044" TargetMode="External"/><Relationship Id="rId6298" Type="http://schemas.openxmlformats.org/officeDocument/2006/relationships/hyperlink" Target="https://www.daloopa.com/src/797513" TargetMode="External"/><Relationship Id="rId7349" Type="http://schemas.openxmlformats.org/officeDocument/2006/relationships/hyperlink" Target="https://www.daloopa.com/src/756668" TargetMode="External"/><Relationship Id="rId10677" Type="http://schemas.openxmlformats.org/officeDocument/2006/relationships/hyperlink" Target="https://www.daloopa.com/src/44999422" TargetMode="External"/><Relationship Id="rId11728" Type="http://schemas.openxmlformats.org/officeDocument/2006/relationships/hyperlink" Target="https://www.daloopa.com/src/8582423" TargetMode="External"/><Relationship Id="rId13150" Type="http://schemas.openxmlformats.org/officeDocument/2006/relationships/hyperlink" Target="https://www.daloopa.com/document/21946882" TargetMode="External"/><Relationship Id="rId14201" Type="http://schemas.openxmlformats.org/officeDocument/2006/relationships/hyperlink" Target="https://www.daloopa.com/src/44071964" TargetMode="External"/><Relationship Id="rId17771" Type="http://schemas.openxmlformats.org/officeDocument/2006/relationships/hyperlink" Target="https://www.daloopa.com/src/86296350" TargetMode="External"/><Relationship Id="rId18822" Type="http://schemas.openxmlformats.org/officeDocument/2006/relationships/hyperlink" Target="https://www.daloopa.com/src/76431588" TargetMode="External"/><Relationship Id="rId130" Type="http://schemas.openxmlformats.org/officeDocument/2006/relationships/hyperlink" Target="https://www.daloopa.com/document/10224078" TargetMode="External"/><Relationship Id="rId3959" Type="http://schemas.openxmlformats.org/officeDocument/2006/relationships/hyperlink" Target="https://www.daloopa.com/src/806045" TargetMode="External"/><Relationship Id="rId5381" Type="http://schemas.openxmlformats.org/officeDocument/2006/relationships/hyperlink" Target="https://www.daloopa.com/src/9099271" TargetMode="External"/><Relationship Id="rId7830" Type="http://schemas.openxmlformats.org/officeDocument/2006/relationships/hyperlink" Target="https://marketplace.daloopa.com/text-fundamental?id=770427&amp;value=-100.0&amp;id=774148&amp;value=-200.0&amp;id=770442&amp;value=-400.0&amp;id=769570&amp;value=-400.0&amp;id=44615889&amp;value=-1100.0&amp;id=769396&amp;value=-200.0&amp;id=769255&amp;value=-150.0&amp;id=761280&amp;value=-125.0&amp;id=761012&amp;value=-125.0&amp;id=44615890&amp;value=-600.0&amp;id=760718&amp;value=-200.0&amp;id=760478&amp;value=-200.0&amp;id=760256&amp;value=-100.0&amp;id=758635&amp;value=-125.0&amp;id=44615891&amp;value=-625.0&amp;id=758431&amp;value=-150.0&amp;id=758289&amp;value=-225.0&amp;id=758132&amp;value=-400.0&amp;id=757957&amp;value=-300.0&amp;id=44615892&amp;value=-1075.0&amp;id=757802&amp;value=-200.0&amp;id=757606&amp;value=-300.0&amp;id=757287&amp;value=-300.0&amp;id=757081&amp;value=-300.0&amp;id=44615893&amp;value=-1100.0&amp;id=756927&amp;value=-300.0&amp;id=756688&amp;value=-700.0&amp;id=756553&amp;value=-750.0&amp;id=756431&amp;value=-300.0&amp;id=44615894&amp;value=-2050.0&amp;id=756268&amp;value=-500.0&amp;id=755943&amp;value=-750.0&amp;id=1501218&amp;value=-750.0&amp;id=2750579&amp;value=-750.0&amp;id=44615895&amp;value=-2750.0&amp;id=3606400&amp;value=-850&amp;id=6028693&amp;value=-850&amp;id=9091438&amp;value=-500&amp;id=12599560&amp;value=-850&amp;id=44615896&amp;value=-3050&amp;id=19045351&amp;value=-950&amp;id=28076031&amp;value=-1000&amp;id=35361431&amp;value=-1000&amp;id=41990465&amp;value=-1000&amp;id=44615897&amp;value=-3950&amp;id=50786853&amp;value=-2400&amp;id=56765442&amp;value=-1200&amp;id=61314908&amp;value=-1200&amp;" TargetMode="External"/><Relationship Id="rId10811" Type="http://schemas.openxmlformats.org/officeDocument/2006/relationships/hyperlink" Target="https://www.daloopa.com/src/41990575" TargetMode="External"/><Relationship Id="rId16373" Type="http://schemas.openxmlformats.org/officeDocument/2006/relationships/hyperlink" Target="https://www.daloopa.com/src/56736459" TargetMode="External"/><Relationship Id="rId17424" Type="http://schemas.openxmlformats.org/officeDocument/2006/relationships/hyperlink" Target="https://www.daloopa.com/src/69114176" TargetMode="External"/><Relationship Id="rId20769" Type="http://schemas.openxmlformats.org/officeDocument/2006/relationships/hyperlink" Target="https://www.daloopa.com/src/110481143" TargetMode="External"/><Relationship Id="rId5034" Type="http://schemas.openxmlformats.org/officeDocument/2006/relationships/hyperlink" Target="https://www.daloopa.com/src/18182684" TargetMode="External"/><Relationship Id="rId6432" Type="http://schemas.openxmlformats.org/officeDocument/2006/relationships/hyperlink" Target="https://www.daloopa.com/src/770039" TargetMode="External"/><Relationship Id="rId12983" Type="http://schemas.openxmlformats.org/officeDocument/2006/relationships/hyperlink" Target="https://www.daloopa.com/src/18206758" TargetMode="External"/><Relationship Id="rId16026" Type="http://schemas.openxmlformats.org/officeDocument/2006/relationships/hyperlink" Target="https://www.daloopa.com/src/56723452" TargetMode="External"/><Relationship Id="rId19596" Type="http://schemas.openxmlformats.org/officeDocument/2006/relationships/hyperlink" Target="https://www.daloopa.com/src/86312173" TargetMode="External"/><Relationship Id="rId1991" Type="http://schemas.openxmlformats.org/officeDocument/2006/relationships/hyperlink" Target="https://www.daloopa.com/document/23181367" TargetMode="External"/><Relationship Id="rId9655" Type="http://schemas.openxmlformats.org/officeDocument/2006/relationships/hyperlink" Target="https://www.daloopa.com/src/44810151" TargetMode="External"/><Relationship Id="rId11585" Type="http://schemas.openxmlformats.org/officeDocument/2006/relationships/hyperlink" Target="https://www.daloopa.com/document/8465102" TargetMode="External"/><Relationship Id="rId12636" Type="http://schemas.openxmlformats.org/officeDocument/2006/relationships/hyperlink" Target="https://www.daloopa.com/src/8732272" TargetMode="External"/><Relationship Id="rId18198" Type="http://schemas.openxmlformats.org/officeDocument/2006/relationships/hyperlink" Target="https://www.daloopa.com/src/112173057" TargetMode="External"/><Relationship Id="rId19249" Type="http://schemas.openxmlformats.org/officeDocument/2006/relationships/hyperlink" Target="https://www.daloopa.com/src/81128148" TargetMode="External"/><Relationship Id="rId20903" Type="http://schemas.openxmlformats.org/officeDocument/2006/relationships/hyperlink" Target="https://www.daloopa.com/src/112172783" TargetMode="External"/><Relationship Id="rId1644" Type="http://schemas.openxmlformats.org/officeDocument/2006/relationships/hyperlink" Target="https://www.daloopa.com/src/28828469" TargetMode="External"/><Relationship Id="rId8257" Type="http://schemas.openxmlformats.org/officeDocument/2006/relationships/hyperlink" Target="https://www.daloopa.com/src/50786859" TargetMode="External"/><Relationship Id="rId9308" Type="http://schemas.openxmlformats.org/officeDocument/2006/relationships/hyperlink" Target="https://www.daloopa.com/src/44810265" TargetMode="External"/><Relationship Id="rId10187" Type="http://schemas.openxmlformats.org/officeDocument/2006/relationships/hyperlink" Target="https://www.daloopa.com/document/479839" TargetMode="External"/><Relationship Id="rId11238" Type="http://schemas.openxmlformats.org/officeDocument/2006/relationships/hyperlink" Target="https://www.daloopa.com/src/50787792" TargetMode="External"/><Relationship Id="rId4867" Type="http://schemas.openxmlformats.org/officeDocument/2006/relationships/hyperlink" Target="https://www.daloopa.com/document/23181367" TargetMode="External"/><Relationship Id="rId15859" Type="http://schemas.openxmlformats.org/officeDocument/2006/relationships/hyperlink" Target="https://www.daloopa.com/src/56722206" TargetMode="External"/><Relationship Id="rId17281" Type="http://schemas.openxmlformats.org/officeDocument/2006/relationships/hyperlink" Target="https://www.daloopa.com/src/66398752" TargetMode="External"/><Relationship Id="rId18332" Type="http://schemas.openxmlformats.org/officeDocument/2006/relationships/hyperlink" Target="https://www.daloopa.com/src/70535187" TargetMode="External"/><Relationship Id="rId19730" Type="http://schemas.openxmlformats.org/officeDocument/2006/relationships/hyperlink" Target="https://www.daloopa.com/src/91527942" TargetMode="External"/><Relationship Id="rId3469" Type="http://schemas.openxmlformats.org/officeDocument/2006/relationships/hyperlink" Target="https://www.daloopa.com/src/18203305" TargetMode="External"/><Relationship Id="rId5918" Type="http://schemas.openxmlformats.org/officeDocument/2006/relationships/hyperlink" Target="https://www.daloopa.com/src/62020207" TargetMode="External"/><Relationship Id="rId7340" Type="http://schemas.openxmlformats.org/officeDocument/2006/relationships/hyperlink" Target="https://www.daloopa.com/src/758419" TargetMode="External"/><Relationship Id="rId20279" Type="http://schemas.openxmlformats.org/officeDocument/2006/relationships/hyperlink" Target="https://www.daloopa.com/src/99101007" TargetMode="External"/><Relationship Id="rId10321" Type="http://schemas.openxmlformats.org/officeDocument/2006/relationships/hyperlink" Target="https://www.daloopa.com/src/6028706" TargetMode="External"/><Relationship Id="rId13891" Type="http://schemas.openxmlformats.org/officeDocument/2006/relationships/hyperlink" Target="https://www.daloopa.com/src/44064787" TargetMode="External"/><Relationship Id="rId14942" Type="http://schemas.openxmlformats.org/officeDocument/2006/relationships/hyperlink" Target="https://www.daloopa.com/src/44092483" TargetMode="External"/><Relationship Id="rId3950" Type="http://schemas.openxmlformats.org/officeDocument/2006/relationships/hyperlink" Target="https://www.daloopa.com/src/806180" TargetMode="External"/><Relationship Id="rId9165" Type="http://schemas.openxmlformats.org/officeDocument/2006/relationships/hyperlink" Target="https://www.daloopa.com/src/63963904" TargetMode="External"/><Relationship Id="rId12493" Type="http://schemas.openxmlformats.org/officeDocument/2006/relationships/hyperlink" Target="https://www.daloopa.com/src/8731947" TargetMode="External"/><Relationship Id="rId13544" Type="http://schemas.openxmlformats.org/officeDocument/2006/relationships/hyperlink" Target="https://www.daloopa.com/src/44058885" TargetMode="External"/><Relationship Id="rId20760" Type="http://schemas.openxmlformats.org/officeDocument/2006/relationships/hyperlink" Target="https://www.daloopa.com/src/112173362" TargetMode="External"/><Relationship Id="rId871" Type="http://schemas.openxmlformats.org/officeDocument/2006/relationships/hyperlink" Target="https://www.daloopa.com/src/50787761" TargetMode="External"/><Relationship Id="rId2552" Type="http://schemas.openxmlformats.org/officeDocument/2006/relationships/hyperlink" Target="https://www.daloopa.com/src/44615516" TargetMode="External"/><Relationship Id="rId3603" Type="http://schemas.openxmlformats.org/officeDocument/2006/relationships/hyperlink" Target="https://www.daloopa.com/src/805647" TargetMode="External"/><Relationship Id="rId11095" Type="http://schemas.openxmlformats.org/officeDocument/2006/relationships/hyperlink" Target="https://www.daloopa.com/src/777963" TargetMode="External"/><Relationship Id="rId12146" Type="http://schemas.openxmlformats.org/officeDocument/2006/relationships/hyperlink" Target="https://www.daloopa.com/src/8731473" TargetMode="External"/><Relationship Id="rId16767" Type="http://schemas.openxmlformats.org/officeDocument/2006/relationships/hyperlink" Target="https://www.daloopa.com/src/56736513" TargetMode="External"/><Relationship Id="rId17818" Type="http://schemas.openxmlformats.org/officeDocument/2006/relationships/hyperlink" Target="https://www.daloopa.com/src/86312109" TargetMode="External"/><Relationship Id="rId20413" Type="http://schemas.openxmlformats.org/officeDocument/2006/relationships/hyperlink" Target="https://www.daloopa.com/src/105788080" TargetMode="External"/><Relationship Id="rId524" Type="http://schemas.openxmlformats.org/officeDocument/2006/relationships/hyperlink" Target="https://www.daloopa.com/src/12608977" TargetMode="External"/><Relationship Id="rId1154" Type="http://schemas.openxmlformats.org/officeDocument/2006/relationships/hyperlink" Target="https://www.daloopa.com/src/44619897" TargetMode="External"/><Relationship Id="rId2205" Type="http://schemas.openxmlformats.org/officeDocument/2006/relationships/hyperlink" Target="https://www.daloopa.com/src/779670" TargetMode="External"/><Relationship Id="rId5775" Type="http://schemas.openxmlformats.org/officeDocument/2006/relationships/hyperlink" Target="https://www.daloopa.com/src/779320" TargetMode="External"/><Relationship Id="rId6826" Type="http://schemas.openxmlformats.org/officeDocument/2006/relationships/hyperlink" Target="https://www.daloopa.com/src/797694" TargetMode="External"/><Relationship Id="rId15369" Type="http://schemas.openxmlformats.org/officeDocument/2006/relationships/hyperlink" Target="https://www.daloopa.com/src/56725768" TargetMode="External"/><Relationship Id="rId19240" Type="http://schemas.openxmlformats.org/officeDocument/2006/relationships/hyperlink" Target="https://www.daloopa.com/src/80588044" TargetMode="External"/><Relationship Id="rId4377" Type="http://schemas.openxmlformats.org/officeDocument/2006/relationships/hyperlink" Target="https://www.daloopa.com/src/806115" TargetMode="External"/><Relationship Id="rId5428" Type="http://schemas.openxmlformats.org/officeDocument/2006/relationships/hyperlink" Target="https://www.daloopa.com/src/777121" TargetMode="External"/><Relationship Id="rId8998" Type="http://schemas.openxmlformats.org/officeDocument/2006/relationships/hyperlink" Target="https://www.daloopa.com/src/44808955" TargetMode="External"/><Relationship Id="rId11979" Type="http://schemas.openxmlformats.org/officeDocument/2006/relationships/hyperlink" Target="https://www.daloopa.com/src/8731133" TargetMode="External"/><Relationship Id="rId15850" Type="http://schemas.openxmlformats.org/officeDocument/2006/relationships/hyperlink" Target="https://www.daloopa.com/src/56735872" TargetMode="External"/><Relationship Id="rId16901" Type="http://schemas.openxmlformats.org/officeDocument/2006/relationships/hyperlink" Target="https://www.daloopa.com/src/65368836" TargetMode="External"/><Relationship Id="rId3460" Type="http://schemas.openxmlformats.org/officeDocument/2006/relationships/hyperlink" Target="https://www.daloopa.com/src/18198542" TargetMode="External"/><Relationship Id="rId14452" Type="http://schemas.openxmlformats.org/officeDocument/2006/relationships/hyperlink" Target="https://www.daloopa.com/src/44092715" TargetMode="External"/><Relationship Id="rId15503" Type="http://schemas.openxmlformats.org/officeDocument/2006/relationships/hyperlink" Target="https://www.daloopa.com/src/56735877" TargetMode="External"/><Relationship Id="rId381" Type="http://schemas.openxmlformats.org/officeDocument/2006/relationships/hyperlink" Target="https://marketplace.daloopa.com/text-fundamental?id=41991203&amp;value=0.01&amp;id=56765767&amp;value=0.01&amp;" TargetMode="External"/><Relationship Id="rId2062" Type="http://schemas.openxmlformats.org/officeDocument/2006/relationships/hyperlink" Target="https://www.daloopa.com/src/779516" TargetMode="External"/><Relationship Id="rId3113" Type="http://schemas.openxmlformats.org/officeDocument/2006/relationships/hyperlink" Target="https://www.daloopa.com/src/51587688" TargetMode="External"/><Relationship Id="rId4511" Type="http://schemas.openxmlformats.org/officeDocument/2006/relationships/hyperlink" Target="https://www.daloopa.com/src/44802210" TargetMode="External"/><Relationship Id="rId13054" Type="http://schemas.openxmlformats.org/officeDocument/2006/relationships/hyperlink" Target="https://www.daloopa.com/src/18204826" TargetMode="External"/><Relationship Id="rId14105" Type="http://schemas.openxmlformats.org/officeDocument/2006/relationships/hyperlink" Target="https://www.daloopa.com/src/44618888" TargetMode="External"/><Relationship Id="rId17675" Type="http://schemas.openxmlformats.org/officeDocument/2006/relationships/hyperlink" Target="https://www.daloopa.com/src/77415625" TargetMode="External"/><Relationship Id="rId18726" Type="http://schemas.openxmlformats.org/officeDocument/2006/relationships/hyperlink" Target="https://www.daloopa.com/src/76424481" TargetMode="External"/><Relationship Id="rId20270" Type="http://schemas.openxmlformats.org/officeDocument/2006/relationships/hyperlink" Target="https://www.daloopa.com/src/99100998" TargetMode="External"/><Relationship Id="rId6683" Type="http://schemas.openxmlformats.org/officeDocument/2006/relationships/hyperlink" Target="https://www.daloopa.com/src/797744" TargetMode="External"/><Relationship Id="rId7734" Type="http://schemas.openxmlformats.org/officeDocument/2006/relationships/hyperlink" Target="https://www.daloopa.com/src/41990448" TargetMode="External"/><Relationship Id="rId10715" Type="http://schemas.openxmlformats.org/officeDocument/2006/relationships/hyperlink" Target="https://www.daloopa.com/src/1501240" TargetMode="External"/><Relationship Id="rId16277" Type="http://schemas.openxmlformats.org/officeDocument/2006/relationships/hyperlink" Target="https://www.daloopa.com/src/56723426" TargetMode="External"/><Relationship Id="rId17328" Type="http://schemas.openxmlformats.org/officeDocument/2006/relationships/hyperlink" Target="https://www.daloopa.com/src/66399240" TargetMode="External"/><Relationship Id="rId5285" Type="http://schemas.openxmlformats.org/officeDocument/2006/relationships/hyperlink" Target="https://www.daloopa.com/document/23181367" TargetMode="External"/><Relationship Id="rId6336" Type="http://schemas.openxmlformats.org/officeDocument/2006/relationships/hyperlink" Target="https://www.daloopa.com/src/797638" TargetMode="External"/><Relationship Id="rId1895" Type="http://schemas.openxmlformats.org/officeDocument/2006/relationships/hyperlink" Target="https://www.daloopa.com/src/44115177" TargetMode="External"/><Relationship Id="rId2946" Type="http://schemas.openxmlformats.org/officeDocument/2006/relationships/hyperlink" Target="https://www.daloopa.com/src/775796" TargetMode="External"/><Relationship Id="rId9559" Type="http://schemas.openxmlformats.org/officeDocument/2006/relationships/hyperlink" Target="https://www.daloopa.com/src/44809922" TargetMode="External"/><Relationship Id="rId11489" Type="http://schemas.openxmlformats.org/officeDocument/2006/relationships/hyperlink" Target="https://www.daloopa.com/src/804998" TargetMode="External"/><Relationship Id="rId12887" Type="http://schemas.openxmlformats.org/officeDocument/2006/relationships/hyperlink" Target="https://www.daloopa.com/src/44106022" TargetMode="External"/><Relationship Id="rId13938" Type="http://schemas.openxmlformats.org/officeDocument/2006/relationships/hyperlink" Target="https://www.daloopa.com/src/44066600" TargetMode="External"/><Relationship Id="rId15360" Type="http://schemas.openxmlformats.org/officeDocument/2006/relationships/hyperlink" Target="https://www.daloopa.com/document/12155094" TargetMode="External"/><Relationship Id="rId918" Type="http://schemas.openxmlformats.org/officeDocument/2006/relationships/hyperlink" Target="https://www.daloopa.com/src/41991282" TargetMode="External"/><Relationship Id="rId1548" Type="http://schemas.openxmlformats.org/officeDocument/2006/relationships/hyperlink" Target="https://www.daloopa.com/src/57345720" TargetMode="External"/><Relationship Id="rId15013" Type="http://schemas.openxmlformats.org/officeDocument/2006/relationships/hyperlink" Target="https://www.daloopa.com/src/44091422" TargetMode="External"/><Relationship Id="rId16411" Type="http://schemas.openxmlformats.org/officeDocument/2006/relationships/hyperlink" Target="https://www.daloopa.com/src/56736576" TargetMode="External"/><Relationship Id="rId19981" Type="http://schemas.openxmlformats.org/officeDocument/2006/relationships/hyperlink" Target="https://www.daloopa.com/src/99100900" TargetMode="External"/><Relationship Id="rId20807" Type="http://schemas.openxmlformats.org/officeDocument/2006/relationships/hyperlink" Target="https://www.daloopa.com/src/110480956" TargetMode="External"/><Relationship Id="rId4021" Type="http://schemas.openxmlformats.org/officeDocument/2006/relationships/hyperlink" Target="https://www.daloopa.com/src/805872" TargetMode="External"/><Relationship Id="rId7591" Type="http://schemas.openxmlformats.org/officeDocument/2006/relationships/hyperlink" Target="https://www.daloopa.com/src/44615836" TargetMode="External"/><Relationship Id="rId11970" Type="http://schemas.openxmlformats.org/officeDocument/2006/relationships/hyperlink" Target="https://www.daloopa.com/src/8731168" TargetMode="External"/><Relationship Id="rId18583" Type="http://schemas.openxmlformats.org/officeDocument/2006/relationships/hyperlink" Target="https://www.daloopa.com/src/75779707" TargetMode="External"/><Relationship Id="rId19634" Type="http://schemas.openxmlformats.org/officeDocument/2006/relationships/hyperlink" Target="https://www.daloopa.com/src/91528268" TargetMode="External"/><Relationship Id="rId6193" Type="http://schemas.openxmlformats.org/officeDocument/2006/relationships/hyperlink" Target="https://www.daloopa.com/src/797555" TargetMode="External"/><Relationship Id="rId7244" Type="http://schemas.openxmlformats.org/officeDocument/2006/relationships/hyperlink" Target="https://www.daloopa.com/src/757768" TargetMode="External"/><Relationship Id="rId8642" Type="http://schemas.openxmlformats.org/officeDocument/2006/relationships/hyperlink" Target="https://www.daloopa.com/src/44810488" TargetMode="External"/><Relationship Id="rId10572" Type="http://schemas.openxmlformats.org/officeDocument/2006/relationships/hyperlink" Target="https://www.daloopa.com/src/44994359" TargetMode="External"/><Relationship Id="rId11623" Type="http://schemas.openxmlformats.org/officeDocument/2006/relationships/hyperlink" Target="https://www.daloopa.com/document/8465102" TargetMode="External"/><Relationship Id="rId17185" Type="http://schemas.openxmlformats.org/officeDocument/2006/relationships/hyperlink" Target="https://www.daloopa.com/src/65369416" TargetMode="External"/><Relationship Id="rId18236" Type="http://schemas.openxmlformats.org/officeDocument/2006/relationships/hyperlink" Target="https://www.daloopa.com/src/110482416" TargetMode="External"/><Relationship Id="rId10225" Type="http://schemas.openxmlformats.org/officeDocument/2006/relationships/hyperlink" Target="https://www.daloopa.com/src/28076052" TargetMode="External"/><Relationship Id="rId13795" Type="http://schemas.openxmlformats.org/officeDocument/2006/relationships/hyperlink" Target="https://www.daloopa.com/src/44066719" TargetMode="External"/><Relationship Id="rId14846" Type="http://schemas.openxmlformats.org/officeDocument/2006/relationships/hyperlink" Target="https://www.daloopa.com/src/44094789" TargetMode="External"/><Relationship Id="rId3854" Type="http://schemas.openxmlformats.org/officeDocument/2006/relationships/hyperlink" Target="https://www.daloopa.com/src/56765662" TargetMode="External"/><Relationship Id="rId4905" Type="http://schemas.openxmlformats.org/officeDocument/2006/relationships/hyperlink" Target="https://www.daloopa.com/src/18179946" TargetMode="External"/><Relationship Id="rId12397" Type="http://schemas.openxmlformats.org/officeDocument/2006/relationships/hyperlink" Target="https://www.daloopa.com/src/8731902" TargetMode="External"/><Relationship Id="rId13448" Type="http://schemas.openxmlformats.org/officeDocument/2006/relationships/hyperlink" Target="https://www.daloopa.com/src/44057598" TargetMode="External"/><Relationship Id="rId20664" Type="http://schemas.openxmlformats.org/officeDocument/2006/relationships/hyperlink" Target="https://www.daloopa.com/src/110481134" TargetMode="External"/><Relationship Id="rId775" Type="http://schemas.openxmlformats.org/officeDocument/2006/relationships/hyperlink" Target="https://www.daloopa.com/src/9091669" TargetMode="External"/><Relationship Id="rId2456" Type="http://schemas.openxmlformats.org/officeDocument/2006/relationships/hyperlink" Target="https://www.daloopa.com/src/775231" TargetMode="External"/><Relationship Id="rId3507" Type="http://schemas.openxmlformats.org/officeDocument/2006/relationships/hyperlink" Target="https://www.daloopa.com/src/18203626" TargetMode="External"/><Relationship Id="rId9069" Type="http://schemas.openxmlformats.org/officeDocument/2006/relationships/hyperlink" Target="https://www.daloopa.com/src/44811676" TargetMode="External"/><Relationship Id="rId19491" Type="http://schemas.openxmlformats.org/officeDocument/2006/relationships/hyperlink" Target="https://www.daloopa.com/src/86301975" TargetMode="External"/><Relationship Id="rId20317" Type="http://schemas.openxmlformats.org/officeDocument/2006/relationships/hyperlink" Target="https://www.daloopa.com/src/105190610" TargetMode="External"/><Relationship Id="rId428" Type="http://schemas.openxmlformats.org/officeDocument/2006/relationships/hyperlink" Target="https://www.daloopa.com/src/806259" TargetMode="External"/><Relationship Id="rId1058" Type="http://schemas.openxmlformats.org/officeDocument/2006/relationships/hyperlink" Target="https://www.daloopa.com/src/995753" TargetMode="External"/><Relationship Id="rId2109" Type="http://schemas.openxmlformats.org/officeDocument/2006/relationships/hyperlink" Target="https://www.daloopa.com/src/779543" TargetMode="External"/><Relationship Id="rId5679" Type="http://schemas.openxmlformats.org/officeDocument/2006/relationships/hyperlink" Target="https://www.daloopa.com/src/777430" TargetMode="External"/><Relationship Id="rId9550" Type="http://schemas.openxmlformats.org/officeDocument/2006/relationships/hyperlink" Target="https://www.daloopa.com/src/46190703" TargetMode="External"/><Relationship Id="rId18093" Type="http://schemas.openxmlformats.org/officeDocument/2006/relationships/hyperlink" Target="https://www.daloopa.com/src/112172708" TargetMode="External"/><Relationship Id="rId19144" Type="http://schemas.openxmlformats.org/officeDocument/2006/relationships/hyperlink" Target="https://www.daloopa.com/src/81130185" TargetMode="External"/><Relationship Id="rId8152" Type="http://schemas.openxmlformats.org/officeDocument/2006/relationships/hyperlink" Target="https://www.daloopa.com/src/756558" TargetMode="External"/><Relationship Id="rId9203" Type="http://schemas.openxmlformats.org/officeDocument/2006/relationships/hyperlink" Target="https://www.daloopa.com/src/44810588" TargetMode="External"/><Relationship Id="rId10082" Type="http://schemas.openxmlformats.org/officeDocument/2006/relationships/hyperlink" Target="https://www.daloopa.com/src/756450" TargetMode="External"/><Relationship Id="rId11480" Type="http://schemas.openxmlformats.org/officeDocument/2006/relationships/hyperlink" Target="https://marketplace.daloopa.com/text-fundamental?id=805006&amp;value=1129882&amp;id=804997&amp;value=1278554&amp;id=1501341&amp;value=1261624&amp;id=2734188&amp;value=1346630&amp;" TargetMode="External"/><Relationship Id="rId12531" Type="http://schemas.openxmlformats.org/officeDocument/2006/relationships/hyperlink" Target="https://www.daloopa.com/src/8731928" TargetMode="External"/><Relationship Id="rId11133" Type="http://schemas.openxmlformats.org/officeDocument/2006/relationships/hyperlink" Target="https://www.daloopa.com/document/510667" TargetMode="External"/><Relationship Id="rId15754" Type="http://schemas.openxmlformats.org/officeDocument/2006/relationships/hyperlink" Target="https://www.daloopa.com/src/56735868" TargetMode="External"/><Relationship Id="rId16805" Type="http://schemas.openxmlformats.org/officeDocument/2006/relationships/hyperlink" Target="https://www.daloopa.com/src/61315638" TargetMode="External"/><Relationship Id="rId4762" Type="http://schemas.openxmlformats.org/officeDocument/2006/relationships/hyperlink" Target="https://www.daloopa.com/src/44802418" TargetMode="External"/><Relationship Id="rId5813" Type="http://schemas.openxmlformats.org/officeDocument/2006/relationships/hyperlink" Target="https://www.daloopa.com/src/779278" TargetMode="External"/><Relationship Id="rId14356" Type="http://schemas.openxmlformats.org/officeDocument/2006/relationships/hyperlink" Target="https://www.daloopa.com/src/44092234" TargetMode="External"/><Relationship Id="rId15407" Type="http://schemas.openxmlformats.org/officeDocument/2006/relationships/hyperlink" Target="https://www.daloopa.com/src/56725759" TargetMode="External"/><Relationship Id="rId18977" Type="http://schemas.openxmlformats.org/officeDocument/2006/relationships/hyperlink" Target="https://www.daloopa.com/src/80587647" TargetMode="External"/><Relationship Id="rId285" Type="http://schemas.openxmlformats.org/officeDocument/2006/relationships/hyperlink" Target="https://www.daloopa.com/src/19045404" TargetMode="External"/><Relationship Id="rId3364" Type="http://schemas.openxmlformats.org/officeDocument/2006/relationships/hyperlink" Target="https://www.daloopa.com/src/805308" TargetMode="External"/><Relationship Id="rId4415" Type="http://schemas.openxmlformats.org/officeDocument/2006/relationships/hyperlink" Target="https://www.daloopa.com/src/44802415" TargetMode="External"/><Relationship Id="rId7985" Type="http://schemas.openxmlformats.org/officeDocument/2006/relationships/hyperlink" Target="https://www.daloopa.com/src/756269" TargetMode="External"/><Relationship Id="rId14009" Type="http://schemas.openxmlformats.org/officeDocument/2006/relationships/hyperlink" Target="https://www.daloopa.com/src/44066755" TargetMode="External"/><Relationship Id="rId17579" Type="http://schemas.openxmlformats.org/officeDocument/2006/relationships/hyperlink" Target="https://www.daloopa.com/src/66404589" TargetMode="External"/><Relationship Id="rId20174" Type="http://schemas.openxmlformats.org/officeDocument/2006/relationships/hyperlink" Target="https://www.daloopa.com/src/99100814" TargetMode="External"/><Relationship Id="rId3017" Type="http://schemas.openxmlformats.org/officeDocument/2006/relationships/hyperlink" Target="https://www.daloopa.com/src/4298204" TargetMode="External"/><Relationship Id="rId6587" Type="http://schemas.openxmlformats.org/officeDocument/2006/relationships/hyperlink" Target="https://www.daloopa.com/src/35361411" TargetMode="External"/><Relationship Id="rId7638" Type="http://schemas.openxmlformats.org/officeDocument/2006/relationships/hyperlink" Target="https://www.daloopa.com/src/61314902" TargetMode="External"/><Relationship Id="rId10619" Type="http://schemas.openxmlformats.org/officeDocument/2006/relationships/hyperlink" Target="https://www.daloopa.com/src/50786871" TargetMode="External"/><Relationship Id="rId10966" Type="http://schemas.openxmlformats.org/officeDocument/2006/relationships/hyperlink" Target="https://www.daloopa.com/src/777879" TargetMode="External"/><Relationship Id="rId5189" Type="http://schemas.openxmlformats.org/officeDocument/2006/relationships/hyperlink" Target="https://www.daloopa.com/src/8648854" TargetMode="External"/><Relationship Id="rId9060" Type="http://schemas.openxmlformats.org/officeDocument/2006/relationships/hyperlink" Target="https://www.daloopa.com/src/44810589" TargetMode="External"/><Relationship Id="rId12041" Type="http://schemas.openxmlformats.org/officeDocument/2006/relationships/hyperlink" Target="https://www.daloopa.com/document/18105310" TargetMode="External"/><Relationship Id="rId1799" Type="http://schemas.openxmlformats.org/officeDocument/2006/relationships/hyperlink" Target="https://www.daloopa.com/src/44619202" TargetMode="External"/><Relationship Id="rId2100" Type="http://schemas.openxmlformats.org/officeDocument/2006/relationships/hyperlink" Target="https://www.daloopa.com/src/779668" TargetMode="External"/><Relationship Id="rId5670" Type="http://schemas.openxmlformats.org/officeDocument/2006/relationships/hyperlink" Target="https://www.daloopa.com/src/777538" TargetMode="External"/><Relationship Id="rId16662" Type="http://schemas.openxmlformats.org/officeDocument/2006/relationships/hyperlink" Target="https://www.daloopa.com/src/56736392" TargetMode="External"/><Relationship Id="rId17713" Type="http://schemas.openxmlformats.org/officeDocument/2006/relationships/hyperlink" Target="https://www.daloopa.com/src/86300341" TargetMode="External"/><Relationship Id="rId4272" Type="http://schemas.openxmlformats.org/officeDocument/2006/relationships/hyperlink" Target="https://www.daloopa.com/src/806187" TargetMode="External"/><Relationship Id="rId5323" Type="http://schemas.openxmlformats.org/officeDocument/2006/relationships/hyperlink" Target="https://www.daloopa.com/src/13316906" TargetMode="External"/><Relationship Id="rId6721" Type="http://schemas.openxmlformats.org/officeDocument/2006/relationships/hyperlink" Target="https://marketplace.daloopa.com/text-fundamental?id=797739&amp;value=54.197&amp;id=797745&amp;value=52.376&amp;id=797751&amp;value=50.932&amp;id=797785&amp;value=53.268&amp;id=797791&amp;value=50.01&amp;id=797797&amp;value=49.495&amp;id=797818&amp;value=48.975&amp;id=797824&amp;value=57.401&amp;id=797860&amp;value=53.568&amp;id=797882&amp;value=52.613&amp;id=797888&amp;value=46.317&amp;id=797939&amp;value=51.094&amp;id=797964&amp;value=44.839&amp;id=797999&amp;value=48.411&amp;id=798016&amp;value=52.703&amp;id=798037&amp;value=69.131&amp;id=798042&amp;value=72.238&amp;id=798059&amp;value=69.039&amp;id=798076&amp;value=68.093&amp;id=797765&amp;value=88.592&amp;id=797761&amp;value=88.46&amp;id=797757&amp;value=90.805&amp;id=797702&amp;value=92.182&amp;id=797697&amp;value=137.63&amp;id=797692&amp;value=134.353&amp;id=797687&amp;value=122.522&amp;id=1501197&amp;value=135.75&amp;id=2750536&amp;value=122.727&amp;id=3606378&amp;value=125&amp;id=6028667&amp;value=140&amp;id=9091774&amp;value=131&amp;id=12605529&amp;value=130&amp;id=19045421&amp;value=151&amp;id=28076095&amp;value=139&amp;id=35361515&amp;value=142&amp;id=41991003&amp;value=145&amp;id=50787084&amp;value=125&amp;id=56765642&amp;value=123&amp;id=61315043&amp;value=114&amp;" TargetMode="External"/><Relationship Id="rId15264" Type="http://schemas.openxmlformats.org/officeDocument/2006/relationships/hyperlink" Target="https://www.daloopa.com/src/56734816" TargetMode="External"/><Relationship Id="rId16315" Type="http://schemas.openxmlformats.org/officeDocument/2006/relationships/hyperlink" Target="https://marketplace.daloopa.com/text-fundamental?id=56736726&amp;value=-24&amp;id=56736689&amp;value=16&amp;id=56736651&amp;value=10&amp;id=56736612&amp;value=7&amp;id=56736573&amp;value=9&amp;id=56736534&amp;value=76&amp;id=56736496&amp;value=33&amp;id=56736457&amp;value=82&amp;id=56736418&amp;value=33&amp;id=56736379&amp;value=224&amp;id=56723464&amp;value=159&amp;id=56723427&amp;value=232&amp;id=56723390&amp;value=33&amp;id=56723088&amp;value=1204&amp;id=56722916&amp;value=1628&amp;id=56722844&amp;value=116&amp;id=56722748&amp;value=8&amp;id=56722692&amp;value=79&amp;id=56722627&amp;value=57&amp;id=56722567&amp;value=260&amp;id=56722500&amp;value=86&amp;id=56765485&amp;value=46&amp;id=61315619&amp;value=18&amp;" TargetMode="External"/><Relationship Id="rId19885" Type="http://schemas.openxmlformats.org/officeDocument/2006/relationships/hyperlink" Target="https://www.daloopa.com/src/91531405" TargetMode="External"/><Relationship Id="rId8893" Type="http://schemas.openxmlformats.org/officeDocument/2006/relationships/hyperlink" Target="https://www.daloopa.com/src/46190589" TargetMode="External"/><Relationship Id="rId9944" Type="http://schemas.openxmlformats.org/officeDocument/2006/relationships/hyperlink" Target="https://www.daloopa.com/src/785822" TargetMode="External"/><Relationship Id="rId11874" Type="http://schemas.openxmlformats.org/officeDocument/2006/relationships/hyperlink" Target="https://www.daloopa.com/src/8731219" TargetMode="External"/><Relationship Id="rId12925" Type="http://schemas.openxmlformats.org/officeDocument/2006/relationships/hyperlink" Target="https://www.daloopa.com/document/23181367" TargetMode="External"/><Relationship Id="rId18487" Type="http://schemas.openxmlformats.org/officeDocument/2006/relationships/hyperlink" Target="https://www.daloopa.com/src/69114641" TargetMode="External"/><Relationship Id="rId19538" Type="http://schemas.openxmlformats.org/officeDocument/2006/relationships/hyperlink" Target="https://www.daloopa.com/src/84566997" TargetMode="External"/><Relationship Id="rId1933" Type="http://schemas.openxmlformats.org/officeDocument/2006/relationships/hyperlink" Target="https://www.daloopa.com/src/44125060" TargetMode="External"/><Relationship Id="rId6097" Type="http://schemas.openxmlformats.org/officeDocument/2006/relationships/hyperlink" Target="https://www.daloopa.com/src/757183" TargetMode="External"/><Relationship Id="rId7495" Type="http://schemas.openxmlformats.org/officeDocument/2006/relationships/hyperlink" Target="https://www.daloopa.com/src/44615820" TargetMode="External"/><Relationship Id="rId8546" Type="http://schemas.openxmlformats.org/officeDocument/2006/relationships/hyperlink" Target="https://www.daloopa.com/src/44812880" TargetMode="External"/><Relationship Id="rId10476" Type="http://schemas.openxmlformats.org/officeDocument/2006/relationships/hyperlink" Target="https://www.daloopa.com/src/760340" TargetMode="External"/><Relationship Id="rId11527" Type="http://schemas.openxmlformats.org/officeDocument/2006/relationships/hyperlink" Target="https://marketplace.daloopa.com/text-fundamental?id=805083&amp;value=125425&amp;id=805074&amp;value=135367&amp;id=1501373&amp;value=130234&amp;id=44616147&amp;value=130589&amp;id=2734223&amp;value=521615&amp;" TargetMode="External"/><Relationship Id="rId17089" Type="http://schemas.openxmlformats.org/officeDocument/2006/relationships/hyperlink" Target="https://www.daloopa.com/src/65369489" TargetMode="External"/><Relationship Id="rId7148" Type="http://schemas.openxmlformats.org/officeDocument/2006/relationships/hyperlink" Target="https://www.daloopa.com/src/798498" TargetMode="External"/><Relationship Id="rId10129" Type="http://schemas.openxmlformats.org/officeDocument/2006/relationships/hyperlink" Target="https://www.daloopa.com/src/44998913" TargetMode="External"/><Relationship Id="rId13699" Type="http://schemas.openxmlformats.org/officeDocument/2006/relationships/hyperlink" Target="https://www.daloopa.com/src/57345796" TargetMode="External"/><Relationship Id="rId14000" Type="http://schemas.openxmlformats.org/officeDocument/2006/relationships/hyperlink" Target="https://www.daloopa.com/src/44618668" TargetMode="External"/><Relationship Id="rId17570" Type="http://schemas.openxmlformats.org/officeDocument/2006/relationships/hyperlink" Target="https://www.daloopa.com/src/66404580" TargetMode="External"/><Relationship Id="rId18621" Type="http://schemas.openxmlformats.org/officeDocument/2006/relationships/hyperlink" Target="https://www.daloopa.com/src/76431330" TargetMode="External"/><Relationship Id="rId3758" Type="http://schemas.openxmlformats.org/officeDocument/2006/relationships/hyperlink" Target="https://www.daloopa.com/src/805751" TargetMode="External"/><Relationship Id="rId4809" Type="http://schemas.openxmlformats.org/officeDocument/2006/relationships/hyperlink" Target="https://www.daloopa.com/src/44801876" TargetMode="External"/><Relationship Id="rId16172" Type="http://schemas.openxmlformats.org/officeDocument/2006/relationships/hyperlink" Target="https://www.daloopa.com/src/56736528" TargetMode="External"/><Relationship Id="rId17223" Type="http://schemas.openxmlformats.org/officeDocument/2006/relationships/hyperlink" Target="https://www.daloopa.com/src/65369500" TargetMode="External"/><Relationship Id="rId20568" Type="http://schemas.openxmlformats.org/officeDocument/2006/relationships/hyperlink" Target="https://www.daloopa.com/src/105788210" TargetMode="External"/><Relationship Id="rId679" Type="http://schemas.openxmlformats.org/officeDocument/2006/relationships/hyperlink" Target="https://www.daloopa.com/src/35361485" TargetMode="External"/><Relationship Id="rId5180" Type="http://schemas.openxmlformats.org/officeDocument/2006/relationships/hyperlink" Target="https://www.daloopa.com/src/8648933" TargetMode="External"/><Relationship Id="rId6231" Type="http://schemas.openxmlformats.org/officeDocument/2006/relationships/hyperlink" Target="https://www.daloopa.com/document/23143637" TargetMode="External"/><Relationship Id="rId10610" Type="http://schemas.openxmlformats.org/officeDocument/2006/relationships/hyperlink" Target="https://www.daloopa.com/src/2750619" TargetMode="External"/><Relationship Id="rId9454" Type="http://schemas.openxmlformats.org/officeDocument/2006/relationships/hyperlink" Target="https://www.daloopa.com/src/44810682" TargetMode="External"/><Relationship Id="rId12782" Type="http://schemas.openxmlformats.org/officeDocument/2006/relationships/hyperlink" Target="https://www.daloopa.com/document/18105310" TargetMode="External"/><Relationship Id="rId13833" Type="http://schemas.openxmlformats.org/officeDocument/2006/relationships/hyperlink" Target="https://www.daloopa.com/src/44066436" TargetMode="External"/><Relationship Id="rId19048" Type="http://schemas.openxmlformats.org/officeDocument/2006/relationships/hyperlink" Target="https://www.daloopa.com/src/80587658" TargetMode="External"/><Relationship Id="rId19395" Type="http://schemas.openxmlformats.org/officeDocument/2006/relationships/hyperlink" Target="https://www.daloopa.com/src/84565996" TargetMode="External"/><Relationship Id="rId1790" Type="http://schemas.openxmlformats.org/officeDocument/2006/relationships/hyperlink" Target="https://www.daloopa.com/src/62020256" TargetMode="External"/><Relationship Id="rId2841" Type="http://schemas.openxmlformats.org/officeDocument/2006/relationships/hyperlink" Target="https://www.daloopa.com/src/62020059" TargetMode="External"/><Relationship Id="rId8056" Type="http://schemas.openxmlformats.org/officeDocument/2006/relationships/hyperlink" Target="https://www.daloopa.com/src/755946" TargetMode="External"/><Relationship Id="rId9107" Type="http://schemas.openxmlformats.org/officeDocument/2006/relationships/hyperlink" Target="https://www.daloopa.com/src/44810261" TargetMode="External"/><Relationship Id="rId11384" Type="http://schemas.openxmlformats.org/officeDocument/2006/relationships/hyperlink" Target="https://marketplace.daloopa.com/text-fundamental?id=804965&amp;value=125660&amp;id=804955&amp;value=133886&amp;id=1501361&amp;value=129401&amp;id=2734126&amp;value=140498&amp;" TargetMode="External"/><Relationship Id="rId12435" Type="http://schemas.openxmlformats.org/officeDocument/2006/relationships/hyperlink" Target="https://www.daloopa.com/src/44617661" TargetMode="External"/><Relationship Id="rId20702" Type="http://schemas.openxmlformats.org/officeDocument/2006/relationships/hyperlink" Target="https://www.daloopa.com/src/112173336" TargetMode="External"/><Relationship Id="rId813" Type="http://schemas.openxmlformats.org/officeDocument/2006/relationships/hyperlink" Target="https://www.daloopa.com/src/41990842" TargetMode="External"/><Relationship Id="rId1443" Type="http://schemas.openxmlformats.org/officeDocument/2006/relationships/hyperlink" Target="https://www.daloopa.com/src/46170322" TargetMode="External"/><Relationship Id="rId11037" Type="http://schemas.openxmlformats.org/officeDocument/2006/relationships/hyperlink" Target="https://www.daloopa.com/document/9611739" TargetMode="External"/><Relationship Id="rId15658" Type="http://schemas.openxmlformats.org/officeDocument/2006/relationships/hyperlink" Target="https://www.daloopa.com/src/56735771" TargetMode="External"/><Relationship Id="rId16709" Type="http://schemas.openxmlformats.org/officeDocument/2006/relationships/hyperlink" Target="https://www.daloopa.com/src/56722582" TargetMode="External"/><Relationship Id="rId4666" Type="http://schemas.openxmlformats.org/officeDocument/2006/relationships/hyperlink" Target="https://marketplace.daloopa.com/text-fundamental?id=799657&amp;value=0.13&amp;id=799655&amp;value=0.15&amp;id=799652&amp;value=0.16&amp;id=799650&amp;value=0.13&amp;id=44801554&amp;value=0.58&amp;id=799648&amp;value=0.09&amp;id=799646&amp;value=0.18&amp;id=799644&amp;value=0.09&amp;id=799642&amp;value=0.15&amp;id=44801777&amp;value=0.51&amp;id=799638&amp;value=0.17&amp;id=799635&amp;value=0.3&amp;id=799632&amp;value=0.35&amp;id=799629&amp;value=0.45&amp;id=44801890&amp;value=1.26&amp;id=799626&amp;value=0.51&amp;id=799622&amp;value=0.49&amp;id=799619&amp;value=0.54&amp;id=799616&amp;value=0.81&amp;id=44802131&amp;value=2.35&amp;id=799613&amp;value=0.81&amp;id=799610&amp;value=0.76&amp;id=799607&amp;value=0.85&amp;id=799604&amp;value=1.02&amp;id=44802202&amp;value=3.43&amp;id=799600&amp;value=1.18&amp;id=799597&amp;value=1.35&amp;id=799594&amp;value=1.36&amp;id=799590&amp;value=1.39&amp;id=44802417&amp;value=5.28&amp;id=815825&amp;value=1.38&amp;id=815827&amp;value=1.3&amp;id=1501305&amp;value=1.63&amp;id=2750703&amp;value=1.76&amp;id=44802516&amp;value=6.07&amp;id=3606613&amp;value=1.98&amp;id=6028806&amp;value=2.28&amp;id=9091826&amp;value=1.99&amp;id=12605756&amp;value=4.69&amp;id=44802611&amp;value=10.94&amp;id=19045430&amp;value=2.63&amp;id=28076104&amp;value=2.34&amp;id=35361528&amp;value=2.54&amp;id=41990899&amp;value=2.59&amp;id=41990902&amp;value=10.1&amp;id=50787126&amp;value=2.68&amp;id=56765653&amp;value=2.5&amp;id=61315078&amp;value=2.42&amp;" TargetMode="External"/><Relationship Id="rId5717" Type="http://schemas.openxmlformats.org/officeDocument/2006/relationships/hyperlink" Target="https://www.daloopa.com/src/777416" TargetMode="External"/><Relationship Id="rId17080" Type="http://schemas.openxmlformats.org/officeDocument/2006/relationships/hyperlink" Target="https://www.daloopa.com/src/65369471" TargetMode="External"/><Relationship Id="rId18131" Type="http://schemas.openxmlformats.org/officeDocument/2006/relationships/hyperlink" Target="https://www.daloopa.com/src/112173301" TargetMode="External"/><Relationship Id="rId3268" Type="http://schemas.openxmlformats.org/officeDocument/2006/relationships/hyperlink" Target="https://www.daloopa.com/src/13308917" TargetMode="External"/><Relationship Id="rId4319" Type="http://schemas.openxmlformats.org/officeDocument/2006/relationships/hyperlink" Target="https://www.daloopa.com/src/41990777" TargetMode="External"/><Relationship Id="rId7889" Type="http://schemas.openxmlformats.org/officeDocument/2006/relationships/hyperlink" Target="https://www.daloopa.com/src/761014" TargetMode="External"/><Relationship Id="rId10120" Type="http://schemas.openxmlformats.org/officeDocument/2006/relationships/hyperlink" Target="https://www.daloopa.com/src/760313" TargetMode="External"/><Relationship Id="rId20078" Type="http://schemas.openxmlformats.org/officeDocument/2006/relationships/hyperlink" Target="https://www.daloopa.com/src/99978487" TargetMode="External"/><Relationship Id="rId189" Type="http://schemas.openxmlformats.org/officeDocument/2006/relationships/hyperlink" Target="https://www.daloopa.com/src/1015354" TargetMode="External"/><Relationship Id="rId12292" Type="http://schemas.openxmlformats.org/officeDocument/2006/relationships/hyperlink" Target="https://www.daloopa.com/src/13317085" TargetMode="External"/><Relationship Id="rId13690" Type="http://schemas.openxmlformats.org/officeDocument/2006/relationships/hyperlink" Target="https://www.daloopa.com/src/44059350" TargetMode="External"/><Relationship Id="rId14741" Type="http://schemas.openxmlformats.org/officeDocument/2006/relationships/hyperlink" Target="https://www.daloopa.com/src/44093257" TargetMode="External"/><Relationship Id="rId670" Type="http://schemas.openxmlformats.org/officeDocument/2006/relationships/hyperlink" Target="https://www.daloopa.com/src/780014" TargetMode="External"/><Relationship Id="rId2351" Type="http://schemas.openxmlformats.org/officeDocument/2006/relationships/hyperlink" Target="https://www.daloopa.com/src/775103" TargetMode="External"/><Relationship Id="rId3402" Type="http://schemas.openxmlformats.org/officeDocument/2006/relationships/hyperlink" Target="https://www.daloopa.com/src/44617286" TargetMode="External"/><Relationship Id="rId4800" Type="http://schemas.openxmlformats.org/officeDocument/2006/relationships/hyperlink" Target="https://www.daloopa.com/src/19045432" TargetMode="External"/><Relationship Id="rId13343" Type="http://schemas.openxmlformats.org/officeDocument/2006/relationships/hyperlink" Target="https://www.daloopa.com/document/132833" TargetMode="External"/><Relationship Id="rId17964" Type="http://schemas.openxmlformats.org/officeDocument/2006/relationships/hyperlink" Target="https://www.daloopa.com/src/84566334" TargetMode="External"/><Relationship Id="rId323" Type="http://schemas.openxmlformats.org/officeDocument/2006/relationships/hyperlink" Target="https://marketplace.daloopa.com/text-fundamental?id=12613142&amp;value=0.19&amp;id=19045459&amp;value=0.175&amp;id=41990806&amp;value=0.175&amp;id=50787757&amp;value=0.195&amp;id=56765776&amp;value=0.21&amp;" TargetMode="External"/><Relationship Id="rId2004" Type="http://schemas.openxmlformats.org/officeDocument/2006/relationships/hyperlink" Target="https://www.daloopa.com/src/44125943" TargetMode="External"/><Relationship Id="rId6972" Type="http://schemas.openxmlformats.org/officeDocument/2006/relationships/hyperlink" Target="https://www.daloopa.com/src/798176" TargetMode="External"/><Relationship Id="rId16566" Type="http://schemas.openxmlformats.org/officeDocument/2006/relationships/hyperlink" Target="https://www.daloopa.com/document/23143762" TargetMode="External"/><Relationship Id="rId17617" Type="http://schemas.openxmlformats.org/officeDocument/2006/relationships/hyperlink" Target="https://www.daloopa.com/src/66399091" TargetMode="External"/><Relationship Id="rId20212" Type="http://schemas.openxmlformats.org/officeDocument/2006/relationships/hyperlink" Target="https://www.daloopa.com/src/99978724" TargetMode="External"/><Relationship Id="rId4176" Type="http://schemas.openxmlformats.org/officeDocument/2006/relationships/hyperlink" Target="https://www.daloopa.com/src/1501410" TargetMode="External"/><Relationship Id="rId5574" Type="http://schemas.openxmlformats.org/officeDocument/2006/relationships/hyperlink" Target="https://www.daloopa.com/src/779199" TargetMode="External"/><Relationship Id="rId6625" Type="http://schemas.openxmlformats.org/officeDocument/2006/relationships/hyperlink" Target="https://marketplace.daloopa.com/text-fundamental?id=770059&amp;value=6.767&amp;id=770049&amp;value=6.671&amp;id=770042&amp;value=4.841&amp;id=769489&amp;value=6.171&amp;id=769352&amp;value=6.193&amp;id=769218&amp;value=3.627&amp;id=761245&amp;value=2.351&amp;id=760878&amp;value=17.12&amp;id=760648&amp;value=2.58&amp;id=760449&amp;value=1.695&amp;id=760154&amp;value=1.45&amp;id=758584&amp;value=1.52&amp;" TargetMode="External"/><Relationship Id="rId15168" Type="http://schemas.openxmlformats.org/officeDocument/2006/relationships/hyperlink" Target="https://www.daloopa.com/document/23143762" TargetMode="External"/><Relationship Id="rId16219" Type="http://schemas.openxmlformats.org/officeDocument/2006/relationships/hyperlink" Target="https://www.daloopa.com/src/56736685" TargetMode="External"/><Relationship Id="rId19789" Type="http://schemas.openxmlformats.org/officeDocument/2006/relationships/hyperlink" Target="https://www.daloopa.com/src/92469221" TargetMode="External"/><Relationship Id="rId5227" Type="http://schemas.openxmlformats.org/officeDocument/2006/relationships/hyperlink" Target="https://www.daloopa.com/src/8648962" TargetMode="External"/><Relationship Id="rId8797" Type="http://schemas.openxmlformats.org/officeDocument/2006/relationships/hyperlink" Target="https://www.daloopa.com/src/44811045" TargetMode="External"/><Relationship Id="rId9848" Type="http://schemas.openxmlformats.org/officeDocument/2006/relationships/hyperlink" Target="https://www.daloopa.com/src/44812975" TargetMode="External"/><Relationship Id="rId11778" Type="http://schemas.openxmlformats.org/officeDocument/2006/relationships/hyperlink" Target="https://www.daloopa.com/src/8582424" TargetMode="External"/><Relationship Id="rId12829" Type="http://schemas.openxmlformats.org/officeDocument/2006/relationships/hyperlink" Target="https://marketplace.daloopa.com/text-fundamental?id=18194371&amp;value=0.03&amp;id=18194358&amp;value=0.01&amp;id=18194039&amp;value=0.03&amp;id=18193861&amp;value=0.01&amp;id=18194034&amp;value=0.02&amp;id=18193926&amp;value=0.03&amp;id=18182695&amp;value=0.01&amp;id=18182555&amp;value=0.03&amp;id=18181603&amp;value=0.04&amp;id=18181402&amp;value=0.01&amp;id=18179233&amp;value=0.03&amp;id=18179364&amp;value=-0.04&amp;" TargetMode="External"/><Relationship Id="rId1837" Type="http://schemas.openxmlformats.org/officeDocument/2006/relationships/hyperlink" Target="https://www.daloopa.com/src/44125948" TargetMode="External"/><Relationship Id="rId7399" Type="http://schemas.openxmlformats.org/officeDocument/2006/relationships/hyperlink" Target="https://www.daloopa.com/src/756669" TargetMode="External"/><Relationship Id="rId14251" Type="http://schemas.openxmlformats.org/officeDocument/2006/relationships/hyperlink" Target="https://www.daloopa.com/src/44095127" TargetMode="External"/><Relationship Id="rId15302" Type="http://schemas.openxmlformats.org/officeDocument/2006/relationships/hyperlink" Target="https://www.daloopa.com/src/56734940" TargetMode="External"/><Relationship Id="rId16700" Type="http://schemas.openxmlformats.org/officeDocument/2006/relationships/hyperlink" Target="https://www.daloopa.com/src/56722763" TargetMode="External"/><Relationship Id="rId4310" Type="http://schemas.openxmlformats.org/officeDocument/2006/relationships/hyperlink" Target="https://www.daloopa.com/src/61315124" TargetMode="External"/><Relationship Id="rId7880" Type="http://schemas.openxmlformats.org/officeDocument/2006/relationships/hyperlink" Target="https://marketplace.daloopa.com/text-fundamental?id=770430&amp;value=-2.507&amp;id=774150&amp;value=-7.297&amp;id=770444&amp;value=-10.034&amp;id=769572&amp;value=-6.041&amp;id=44615902&amp;value=-25.879&amp;id=769398&amp;value=-4.433&amp;id=769257&amp;value=-3.626&amp;id=761282&amp;value=-3.372&amp;id=761014&amp;value=-3.253&amp;id=44615903&amp;value=-14.684&amp;id=760721&amp;value=-602.189&amp;id=44615904&amp;value=-602.189&amp;id=758291&amp;value=-0.021&amp;id=758134&amp;value=-0.065&amp;id=757959&amp;value=-0.022&amp;id=44615905&amp;value=-0.10800000000000001&amp;id=757804&amp;value=-0.268&amp;id=757608&amp;value=-0.644&amp;id=757289&amp;value=-0.416&amp;id=757083&amp;value=-0.632&amp;id=44615906&amp;value=-1.96&amp;id=756929&amp;value=-0.304&amp;id=756690&amp;value=-0.511&amp;id=756555&amp;value=-0.317&amp;id=756434&amp;value=-0.575&amp;id=44615907&amp;value=-1.7069999999999999&amp;id=756270&amp;value=-2.931&amp;id=755945&amp;value=-0.288&amp;id=44615908&amp;value=-3.219&amp;" TargetMode="External"/><Relationship Id="rId18872" Type="http://schemas.openxmlformats.org/officeDocument/2006/relationships/hyperlink" Target="https://www.daloopa.com/src/75779619" TargetMode="External"/><Relationship Id="rId19923" Type="http://schemas.openxmlformats.org/officeDocument/2006/relationships/hyperlink" Target="https://www.daloopa.com/src/91531491" TargetMode="External"/><Relationship Id="rId180" Type="http://schemas.openxmlformats.org/officeDocument/2006/relationships/hyperlink" Target="https://marketplace.daloopa.com/text-fundamental?id=41990670&amp;value=0.17&amp;id=56765745&amp;value=0.17&amp;" TargetMode="External"/><Relationship Id="rId6482" Type="http://schemas.openxmlformats.org/officeDocument/2006/relationships/hyperlink" Target="https://www.daloopa.com/src/758583" TargetMode="External"/><Relationship Id="rId7533" Type="http://schemas.openxmlformats.org/officeDocument/2006/relationships/hyperlink" Target="https://www.daloopa.com/src/28076019" TargetMode="External"/><Relationship Id="rId8931" Type="http://schemas.openxmlformats.org/officeDocument/2006/relationships/hyperlink" Target="https://www.daloopa.com/src/44812726" TargetMode="External"/><Relationship Id="rId10861" Type="http://schemas.openxmlformats.org/officeDocument/2006/relationships/hyperlink" Target="https://www.daloopa.com/src/9091558" TargetMode="External"/><Relationship Id="rId11912" Type="http://schemas.openxmlformats.org/officeDocument/2006/relationships/hyperlink" Target="https://www.daloopa.com/src/44616208" TargetMode="External"/><Relationship Id="rId16076" Type="http://schemas.openxmlformats.org/officeDocument/2006/relationships/hyperlink" Target="https://www.daloopa.com/src/56723454" TargetMode="External"/><Relationship Id="rId17127" Type="http://schemas.openxmlformats.org/officeDocument/2006/relationships/hyperlink" Target="https://www.daloopa.com/src/65369509" TargetMode="External"/><Relationship Id="rId17474" Type="http://schemas.openxmlformats.org/officeDocument/2006/relationships/hyperlink" Target="https://www.daloopa.com/src/69113964" TargetMode="External"/><Relationship Id="rId18525" Type="http://schemas.openxmlformats.org/officeDocument/2006/relationships/hyperlink" Target="https://www.daloopa.com/src/69114620" TargetMode="External"/><Relationship Id="rId5084" Type="http://schemas.openxmlformats.org/officeDocument/2006/relationships/hyperlink" Target="https://www.daloopa.com/src/44617742" TargetMode="External"/><Relationship Id="rId6135" Type="http://schemas.openxmlformats.org/officeDocument/2006/relationships/hyperlink" Target="https://marketplace.daloopa.com/text-fundamental?id=769950&amp;value=4373.083&amp;id=769944&amp;value=4557.657&amp;id=769937&amp;value=3886.124&amp;id=769470&amp;value=4045.929&amp;id=769338&amp;value=3942.391&amp;id=769179&amp;value=4114.343&amp;id=761235&amp;value=4279.468&amp;id=760833&amp;value=4602.635&amp;id=760598&amp;value=3972.159&amp;id=760422&amp;value=4178.397&amp;id=760106&amp;value=4525.888&amp;id=758559&amp;value=4821.892&amp;id=758382&amp;value=4935.39&amp;id=758209&amp;value=5238.564&amp;id=758081&amp;value=5418.71&amp;id=757881&amp;value=5839.774&amp;id=757719&amp;value=5755.562&amp;id=774140&amp;value=6052.197&amp;id=757184&amp;value=6581.057&amp;id=756986&amp;value=7247.813&amp;id=756823&amp;value=7480.814&amp;id=756628&amp;value=7741.444&amp;id=756507&amp;value=6300.913&amp;id=756361&amp;value=4857.039&amp;id=756181&amp;value=5096.168&amp;id=755657&amp;value=5342.645&amp;id=1501185&amp;value=5750.096&amp;id=2750499&amp;value=6494.925&amp;id=3606347&amp;value=6455&amp;id=6028652&amp;value=6649&amp;id=9091365&amp;value=7387&amp;id=12598539&amp;value=8146&amp;id=19045331&amp;value=7384&amp;id=28076008&amp;value=8078&amp;id=35361407&amp;value=8619&amp;id=41990378&amp;value=8651&amp;id=50786815&amp;value=7476&amp;id=56765418&amp;value=7908&amp;id=61314781&amp;value=8489&amp;" TargetMode="External"/><Relationship Id="rId10514" Type="http://schemas.openxmlformats.org/officeDocument/2006/relationships/hyperlink" Target="https://marketplace.daloopa.com/text-fundamental?id=770791&amp;value=9.527&amp;id=769632&amp;value=-3.7&amp;id=44994360&amp;value=5.827&amp;" TargetMode="External"/><Relationship Id="rId12686" Type="http://schemas.openxmlformats.org/officeDocument/2006/relationships/hyperlink" Target="https://www.daloopa.com/src/8732295" TargetMode="External"/><Relationship Id="rId13737" Type="http://schemas.openxmlformats.org/officeDocument/2006/relationships/hyperlink" Target="https://www.daloopa.com/src/44064211" TargetMode="External"/><Relationship Id="rId19299" Type="http://schemas.openxmlformats.org/officeDocument/2006/relationships/hyperlink" Target="https://www.daloopa.com/src/84566361" TargetMode="External"/><Relationship Id="rId20953" Type="http://schemas.openxmlformats.org/officeDocument/2006/relationships/hyperlink" Target="https://www.daloopa.com/src/110482378" TargetMode="External"/><Relationship Id="rId1694" Type="http://schemas.openxmlformats.org/officeDocument/2006/relationships/hyperlink" Target="https://www.daloopa.com/src/28828468" TargetMode="External"/><Relationship Id="rId2745" Type="http://schemas.openxmlformats.org/officeDocument/2006/relationships/hyperlink" Target="https://www.daloopa.com/src/775439" TargetMode="External"/><Relationship Id="rId9358" Type="http://schemas.openxmlformats.org/officeDocument/2006/relationships/hyperlink" Target="https://www.daloopa.com/src/44811201" TargetMode="External"/><Relationship Id="rId11288" Type="http://schemas.openxmlformats.org/officeDocument/2006/relationships/hyperlink" Target="https://www.daloopa.com/src/978743" TargetMode="External"/><Relationship Id="rId12339" Type="http://schemas.openxmlformats.org/officeDocument/2006/relationships/hyperlink" Target="https://www.daloopa.com/src/8731815" TargetMode="External"/><Relationship Id="rId16210" Type="http://schemas.openxmlformats.org/officeDocument/2006/relationships/hyperlink" Target="https://www.daloopa.com/src/56765480" TargetMode="External"/><Relationship Id="rId19780" Type="http://schemas.openxmlformats.org/officeDocument/2006/relationships/hyperlink" Target="https://www.daloopa.com/src/92469233" TargetMode="External"/><Relationship Id="rId20606" Type="http://schemas.openxmlformats.org/officeDocument/2006/relationships/hyperlink" Target="https://www.daloopa.com/src/105191133" TargetMode="External"/><Relationship Id="rId717" Type="http://schemas.openxmlformats.org/officeDocument/2006/relationships/hyperlink" Target="https://www.daloopa.com/src/35361495" TargetMode="External"/><Relationship Id="rId1347" Type="http://schemas.openxmlformats.org/officeDocument/2006/relationships/hyperlink" Target="https://www.daloopa.com/src/28076142" TargetMode="External"/><Relationship Id="rId5968" Type="http://schemas.openxmlformats.org/officeDocument/2006/relationships/hyperlink" Target="https://www.daloopa.com/src/758378" TargetMode="External"/><Relationship Id="rId18382" Type="http://schemas.openxmlformats.org/officeDocument/2006/relationships/hyperlink" Target="https://www.daloopa.com/src/70533918" TargetMode="External"/><Relationship Id="rId19433" Type="http://schemas.openxmlformats.org/officeDocument/2006/relationships/hyperlink" Target="https://www.daloopa.com/src/86300069" TargetMode="External"/><Relationship Id="rId53" Type="http://schemas.openxmlformats.org/officeDocument/2006/relationships/hyperlink" Target="https://www.daloopa.com/document/477606" TargetMode="External"/><Relationship Id="rId7390" Type="http://schemas.openxmlformats.org/officeDocument/2006/relationships/hyperlink" Target="https://www.daloopa.com/src/758420" TargetMode="External"/><Relationship Id="rId8441" Type="http://schemas.openxmlformats.org/officeDocument/2006/relationships/hyperlink" Target="https://www.daloopa.com/src/44812873" TargetMode="External"/><Relationship Id="rId10371" Type="http://schemas.openxmlformats.org/officeDocument/2006/relationships/hyperlink" Target="https://www.daloopa.com/src/769427" TargetMode="External"/><Relationship Id="rId12820" Type="http://schemas.openxmlformats.org/officeDocument/2006/relationships/hyperlink" Target="https://www.daloopa.com/src/18181602" TargetMode="External"/><Relationship Id="rId18035" Type="http://schemas.openxmlformats.org/officeDocument/2006/relationships/hyperlink" Target="https://www.daloopa.com/src/112172646" TargetMode="External"/><Relationship Id="rId7043" Type="http://schemas.openxmlformats.org/officeDocument/2006/relationships/hyperlink" Target="https://www.daloopa.com/src/798178" TargetMode="External"/><Relationship Id="rId10024" Type="http://schemas.openxmlformats.org/officeDocument/2006/relationships/hyperlink" Target="https://www.daloopa.com/src/757988" TargetMode="External"/><Relationship Id="rId11422" Type="http://schemas.openxmlformats.org/officeDocument/2006/relationships/hyperlink" Target="https://www.daloopa.com/src/2734165" TargetMode="External"/><Relationship Id="rId14992" Type="http://schemas.openxmlformats.org/officeDocument/2006/relationships/hyperlink" Target="https://www.daloopa.com/src/44094607" TargetMode="External"/><Relationship Id="rId13594" Type="http://schemas.openxmlformats.org/officeDocument/2006/relationships/hyperlink" Target="https://www.daloopa.com/src/44058560" TargetMode="External"/><Relationship Id="rId14645" Type="http://schemas.openxmlformats.org/officeDocument/2006/relationships/hyperlink" Target="https://www.daloopa.com/src/44092768" TargetMode="External"/><Relationship Id="rId574" Type="http://schemas.openxmlformats.org/officeDocument/2006/relationships/hyperlink" Target="https://www.daloopa.com/src/3606952" TargetMode="External"/><Relationship Id="rId2255" Type="http://schemas.openxmlformats.org/officeDocument/2006/relationships/hyperlink" Target="https://www.daloopa.com/src/774054" TargetMode="External"/><Relationship Id="rId3653" Type="http://schemas.openxmlformats.org/officeDocument/2006/relationships/hyperlink" Target="https://www.daloopa.com/src/61315105" TargetMode="External"/><Relationship Id="rId4704" Type="http://schemas.openxmlformats.org/officeDocument/2006/relationships/hyperlink" Target="https://www.daloopa.com/src/50787126" TargetMode="External"/><Relationship Id="rId12196" Type="http://schemas.openxmlformats.org/officeDocument/2006/relationships/hyperlink" Target="https://www.daloopa.com/src/8731736" TargetMode="External"/><Relationship Id="rId13247" Type="http://schemas.openxmlformats.org/officeDocument/2006/relationships/hyperlink" Target="https://www.daloopa.com/src/18211033" TargetMode="External"/><Relationship Id="rId17868" Type="http://schemas.openxmlformats.org/officeDocument/2006/relationships/hyperlink" Target="https://www.daloopa.com/src/86307238" TargetMode="External"/><Relationship Id="rId18919" Type="http://schemas.openxmlformats.org/officeDocument/2006/relationships/hyperlink" Target="https://www.daloopa.com/src/80587708" TargetMode="External"/><Relationship Id="rId20463" Type="http://schemas.openxmlformats.org/officeDocument/2006/relationships/hyperlink" Target="https://www.daloopa.com/src/105190756" TargetMode="External"/><Relationship Id="rId227" Type="http://schemas.openxmlformats.org/officeDocument/2006/relationships/hyperlink" Target="https://www.daloopa.com/src/56765742" TargetMode="External"/><Relationship Id="rId3306" Type="http://schemas.openxmlformats.org/officeDocument/2006/relationships/hyperlink" Target="https://www.daloopa.com/src/35961590" TargetMode="External"/><Relationship Id="rId6876" Type="http://schemas.openxmlformats.org/officeDocument/2006/relationships/hyperlink" Target="https://www.daloopa.com/src/797822" TargetMode="External"/><Relationship Id="rId7927" Type="http://schemas.openxmlformats.org/officeDocument/2006/relationships/hyperlink" Target="https://www.daloopa.com/src/760259" TargetMode="External"/><Relationship Id="rId10908" Type="http://schemas.openxmlformats.org/officeDocument/2006/relationships/hyperlink" Target="https://www.daloopa.com/src/2750629" TargetMode="External"/><Relationship Id="rId19290" Type="http://schemas.openxmlformats.org/officeDocument/2006/relationships/hyperlink" Target="https://www.daloopa.com/src/84565968" TargetMode="External"/><Relationship Id="rId20116" Type="http://schemas.openxmlformats.org/officeDocument/2006/relationships/hyperlink" Target="https://www.daloopa.com/src/99100796" TargetMode="External"/><Relationship Id="rId5478" Type="http://schemas.openxmlformats.org/officeDocument/2006/relationships/hyperlink" Target="https://www.daloopa.com/src/777058" TargetMode="External"/><Relationship Id="rId6529" Type="http://schemas.openxmlformats.org/officeDocument/2006/relationships/hyperlink" Target="https://www.daloopa.com/src/757566" TargetMode="External"/><Relationship Id="rId12330" Type="http://schemas.openxmlformats.org/officeDocument/2006/relationships/hyperlink" Target="https://www.daloopa.com/src/8731825" TargetMode="External"/><Relationship Id="rId9002" Type="http://schemas.openxmlformats.org/officeDocument/2006/relationships/hyperlink" Target="https://www.daloopa.com/src/44809470" TargetMode="External"/><Relationship Id="rId16951" Type="http://schemas.openxmlformats.org/officeDocument/2006/relationships/hyperlink" Target="https://www.daloopa.com/src/65368624" TargetMode="External"/><Relationship Id="rId4561" Type="http://schemas.openxmlformats.org/officeDocument/2006/relationships/hyperlink" Target="https://www.daloopa.com/src/44802192" TargetMode="External"/><Relationship Id="rId5612" Type="http://schemas.openxmlformats.org/officeDocument/2006/relationships/hyperlink" Target="https://www.daloopa.com/src/46436636" TargetMode="External"/><Relationship Id="rId14155" Type="http://schemas.openxmlformats.org/officeDocument/2006/relationships/hyperlink" Target="https://marketplace.daloopa.com/text-fundamental?id=44072068&amp;value=1.783&amp;id=44072041&amp;value=1.298&amp;id=44072020&amp;value=2.76&amp;id=44071966&amp;value=4.964&amp;id=44071876&amp;value=3.279&amp;id=44071768&amp;value=6.128&amp;id=44071671&amp;value=46.141&amp;id=44071559&amp;value=5&amp;id=44618883&amp;value=9&amp;" TargetMode="External"/><Relationship Id="rId15206" Type="http://schemas.openxmlformats.org/officeDocument/2006/relationships/hyperlink" Target="https://www.daloopa.com/src/56720514" TargetMode="External"/><Relationship Id="rId15553" Type="http://schemas.openxmlformats.org/officeDocument/2006/relationships/hyperlink" Target="https://www.daloopa.com/src/56735879" TargetMode="External"/><Relationship Id="rId16604" Type="http://schemas.openxmlformats.org/officeDocument/2006/relationships/hyperlink" Target="https://www.daloopa.com/src/56722855" TargetMode="External"/><Relationship Id="rId3163" Type="http://schemas.openxmlformats.org/officeDocument/2006/relationships/hyperlink" Target="https://www.daloopa.com/src/47275892" TargetMode="External"/><Relationship Id="rId4214" Type="http://schemas.openxmlformats.org/officeDocument/2006/relationships/hyperlink" Target="https://www.daloopa.com/src/805974" TargetMode="External"/><Relationship Id="rId18776" Type="http://schemas.openxmlformats.org/officeDocument/2006/relationships/hyperlink" Target="https://www.daloopa.com/src/76435363" TargetMode="External"/><Relationship Id="rId19827" Type="http://schemas.openxmlformats.org/officeDocument/2006/relationships/hyperlink" Target="https://www.daloopa.com/src/92469475" TargetMode="External"/><Relationship Id="rId6386" Type="http://schemas.openxmlformats.org/officeDocument/2006/relationships/hyperlink" Target="https://www.daloopa.com/src/61315034" TargetMode="External"/><Relationship Id="rId7784" Type="http://schemas.openxmlformats.org/officeDocument/2006/relationships/hyperlink" Target="https://www.daloopa.com/src/770353" TargetMode="External"/><Relationship Id="rId8835" Type="http://schemas.openxmlformats.org/officeDocument/2006/relationships/hyperlink" Target="https://www.daloopa.com/src/44809405" TargetMode="External"/><Relationship Id="rId10765" Type="http://schemas.openxmlformats.org/officeDocument/2006/relationships/hyperlink" Target="https://www.daloopa.com/src/770908" TargetMode="External"/><Relationship Id="rId11816" Type="http://schemas.openxmlformats.org/officeDocument/2006/relationships/hyperlink" Target="https://marketplace.daloopa.com/text-fundamental?id=8731252&amp;value=-0.4&amp;id=8731246&amp;value=-1.9&amp;id=8731239&amp;value=5.5&amp;id=44616191&amp;value=5.8999999999999995&amp;id=8731259&amp;value=9.1&amp;id=8731232&amp;value=4.5&amp;id=8731225&amp;value=8.1&amp;id=8731218&amp;value=4.3&amp;id=44616192&amp;value=-4.599999999999998&amp;id=8731266&amp;value=12.3&amp;id=8731211&amp;value=-13.9&amp;id=8731204&amp;value=-26.1&amp;id=8731197&amp;value=-32&amp;id=44616193&amp;value=-32.3&amp;id=8731332&amp;value=-104.3&amp;id=8731190&amp;value=-28.6&amp;id=8731183&amp;value=-10.5&amp;id=8731176&amp;value=-6.6&amp;id=44616194&amp;value=-4.5&amp;id=8731339&amp;value=-50.2&amp;id=8731171&amp;value=-3.9&amp;id=8731166&amp;value=-7.6&amp;id=8731161&amp;value=-0.4&amp;id=44616195&amp;value=9.600000000000001&amp;id=8731346&amp;value=-2.3&amp;id=8731156&amp;value=26.5&amp;id=8731151&amp;value=35.9&amp;id=8731146&amp;value=22.9&amp;id=44616196&amp;value=11.0&amp;id=8731351&amp;value=96.3&amp;id=8731141&amp;value=-6.7&amp;id=8731136&amp;value=-22.5&amp;id=8731131&amp;value=-20.6&amp;id=44616197&amp;value=-23.400000000000006&amp;id=8731356&amp;value=-73.2&amp;id=8731119&amp;value=-18&amp;id=8731125&amp;value=-17&amp;id=10681269&amp;value=-5&amp;id=44616198&amp;value=16&amp;id=13316976&amp;value=-24&amp;" TargetMode="External"/><Relationship Id="rId17378" Type="http://schemas.openxmlformats.org/officeDocument/2006/relationships/hyperlink" Target="https://www.daloopa.com/src/69114014" TargetMode="External"/><Relationship Id="rId18429" Type="http://schemas.openxmlformats.org/officeDocument/2006/relationships/hyperlink" Target="https://www.daloopa.com/src/70536021" TargetMode="External"/><Relationship Id="rId6039" Type="http://schemas.openxmlformats.org/officeDocument/2006/relationships/hyperlink" Target="https://www.daloopa.com/src/769940" TargetMode="External"/><Relationship Id="rId7437" Type="http://schemas.openxmlformats.org/officeDocument/2006/relationships/hyperlink" Target="https://www.daloopa.com/src/61314875" TargetMode="External"/><Relationship Id="rId10418" Type="http://schemas.openxmlformats.org/officeDocument/2006/relationships/hyperlink" Target="https://www.daloopa.com/src/770798" TargetMode="External"/><Relationship Id="rId13988" Type="http://schemas.openxmlformats.org/officeDocument/2006/relationships/hyperlink" Target="https://www.daloopa.com/src/44067757" TargetMode="External"/><Relationship Id="rId18910" Type="http://schemas.openxmlformats.org/officeDocument/2006/relationships/hyperlink" Target="https://www.daloopa.com/src/80587702" TargetMode="External"/><Relationship Id="rId2996" Type="http://schemas.openxmlformats.org/officeDocument/2006/relationships/hyperlink" Target="https://www.daloopa.com/src/775797" TargetMode="External"/><Relationship Id="rId16461" Type="http://schemas.openxmlformats.org/officeDocument/2006/relationships/hyperlink" Target="https://www.daloopa.com/src/56736578" TargetMode="External"/><Relationship Id="rId17512" Type="http://schemas.openxmlformats.org/officeDocument/2006/relationships/hyperlink" Target="https://www.daloopa.com/src/66398492" TargetMode="External"/><Relationship Id="rId20857" Type="http://schemas.openxmlformats.org/officeDocument/2006/relationships/hyperlink" Target="https://www.daloopa.com/src/110481026" TargetMode="External"/><Relationship Id="rId968" Type="http://schemas.openxmlformats.org/officeDocument/2006/relationships/hyperlink" Target="https://www.daloopa.com/src/970403" TargetMode="External"/><Relationship Id="rId1598" Type="http://schemas.openxmlformats.org/officeDocument/2006/relationships/hyperlink" Target="https://www.daloopa.com/src/57345719" TargetMode="External"/><Relationship Id="rId2649" Type="http://schemas.openxmlformats.org/officeDocument/2006/relationships/hyperlink" Target="https://www.daloopa.com/src/771058" TargetMode="External"/><Relationship Id="rId6520" Type="http://schemas.openxmlformats.org/officeDocument/2006/relationships/hyperlink" Target="https://www.daloopa.com/src/760650" TargetMode="External"/><Relationship Id="rId15063" Type="http://schemas.openxmlformats.org/officeDocument/2006/relationships/hyperlink" Target="https://www.daloopa.com/src/44093342" TargetMode="External"/><Relationship Id="rId16114" Type="http://schemas.openxmlformats.org/officeDocument/2006/relationships/hyperlink" Target="https://www.daloopa.com/src/56722907" TargetMode="External"/><Relationship Id="rId4071" Type="http://schemas.openxmlformats.org/officeDocument/2006/relationships/hyperlink" Target="https://www.daloopa.com/src/805873" TargetMode="External"/><Relationship Id="rId5122" Type="http://schemas.openxmlformats.org/officeDocument/2006/relationships/hyperlink" Target="https://www.daloopa.com/src/18182681" TargetMode="External"/><Relationship Id="rId8692" Type="http://schemas.openxmlformats.org/officeDocument/2006/relationships/hyperlink" Target="https://www.daloopa.com/src/44810482" TargetMode="External"/><Relationship Id="rId9743" Type="http://schemas.openxmlformats.org/officeDocument/2006/relationships/hyperlink" Target="https://www.daloopa.com/src/46190749" TargetMode="External"/><Relationship Id="rId18286" Type="http://schemas.openxmlformats.org/officeDocument/2006/relationships/hyperlink" Target="https://www.daloopa.com/src/110482562" TargetMode="External"/><Relationship Id="rId19337" Type="http://schemas.openxmlformats.org/officeDocument/2006/relationships/hyperlink" Target="https://www.daloopa.com/src/86301347" TargetMode="External"/><Relationship Id="rId19684" Type="http://schemas.openxmlformats.org/officeDocument/2006/relationships/hyperlink" Target="https://www.daloopa.com/src/91528067" TargetMode="External"/><Relationship Id="rId7294" Type="http://schemas.openxmlformats.org/officeDocument/2006/relationships/hyperlink" Target="https://www.daloopa.com/src/757769" TargetMode="External"/><Relationship Id="rId8345" Type="http://schemas.openxmlformats.org/officeDocument/2006/relationships/hyperlink" Target="https://www.daloopa.com/src/44812633" TargetMode="External"/><Relationship Id="rId11673" Type="http://schemas.openxmlformats.org/officeDocument/2006/relationships/hyperlink" Target="https://www.daloopa.com/src/1501350" TargetMode="External"/><Relationship Id="rId12724" Type="http://schemas.openxmlformats.org/officeDocument/2006/relationships/hyperlink" Target="https://www.daloopa.com/src/8732176" TargetMode="External"/><Relationship Id="rId1732" Type="http://schemas.openxmlformats.org/officeDocument/2006/relationships/hyperlink" Target="https://www.daloopa.com/src/44125569" TargetMode="External"/><Relationship Id="rId10275" Type="http://schemas.openxmlformats.org/officeDocument/2006/relationships/hyperlink" Target="https://www.daloopa.com/src/28076056" TargetMode="External"/><Relationship Id="rId11326" Type="http://schemas.openxmlformats.org/officeDocument/2006/relationships/hyperlink" Target="https://www.daloopa.com/src/44617251" TargetMode="External"/><Relationship Id="rId14896" Type="http://schemas.openxmlformats.org/officeDocument/2006/relationships/hyperlink" Target="https://www.daloopa.com/src/44095527" TargetMode="External"/><Relationship Id="rId15947" Type="http://schemas.openxmlformats.org/officeDocument/2006/relationships/hyperlink" Target="https://www.daloopa.com/src/56736597" TargetMode="External"/><Relationship Id="rId4955" Type="http://schemas.openxmlformats.org/officeDocument/2006/relationships/hyperlink" Target="https://www.daloopa.com/src/18186682" TargetMode="External"/><Relationship Id="rId13498" Type="http://schemas.openxmlformats.org/officeDocument/2006/relationships/hyperlink" Target="https://www.daloopa.com/src/44057045" TargetMode="External"/><Relationship Id="rId14549" Type="http://schemas.openxmlformats.org/officeDocument/2006/relationships/hyperlink" Target="https://www.daloopa.com/src/44094966" TargetMode="External"/><Relationship Id="rId18420" Type="http://schemas.openxmlformats.org/officeDocument/2006/relationships/hyperlink" Target="https://www.daloopa.com/src/70537204" TargetMode="External"/><Relationship Id="rId3557" Type="http://schemas.openxmlformats.org/officeDocument/2006/relationships/hyperlink" Target="https://www.daloopa.com/src/805631" TargetMode="External"/><Relationship Id="rId4608" Type="http://schemas.openxmlformats.org/officeDocument/2006/relationships/hyperlink" Target="https://www.daloopa.com/src/44801770" TargetMode="External"/><Relationship Id="rId17022" Type="http://schemas.openxmlformats.org/officeDocument/2006/relationships/hyperlink" Target="https://www.daloopa.com/src/65368674" TargetMode="External"/><Relationship Id="rId20367" Type="http://schemas.openxmlformats.org/officeDocument/2006/relationships/hyperlink" Target="https://www.daloopa.com/src/105788171" TargetMode="External"/><Relationship Id="rId478" Type="http://schemas.openxmlformats.org/officeDocument/2006/relationships/hyperlink" Target="https://www.daloopa.com/src/41990728" TargetMode="External"/><Relationship Id="rId2159" Type="http://schemas.openxmlformats.org/officeDocument/2006/relationships/hyperlink" Target="https://www.daloopa.com/src/28828357" TargetMode="External"/><Relationship Id="rId6030" Type="http://schemas.openxmlformats.org/officeDocument/2006/relationships/hyperlink" Target="https://www.daloopa.com/src/28076005" TargetMode="External"/><Relationship Id="rId12581" Type="http://schemas.openxmlformats.org/officeDocument/2006/relationships/hyperlink" Target="https://www.daloopa.com/src/8732185" TargetMode="External"/><Relationship Id="rId19194" Type="http://schemas.openxmlformats.org/officeDocument/2006/relationships/hyperlink" Target="https://www.daloopa.com/src/80587923" TargetMode="External"/><Relationship Id="rId2640" Type="http://schemas.openxmlformats.org/officeDocument/2006/relationships/hyperlink" Target="https://www.daloopa.com/src/779067" TargetMode="External"/><Relationship Id="rId9253" Type="http://schemas.openxmlformats.org/officeDocument/2006/relationships/hyperlink" Target="https://www.daloopa.com/src/44809473" TargetMode="External"/><Relationship Id="rId11183" Type="http://schemas.openxmlformats.org/officeDocument/2006/relationships/hyperlink" Target="https://www.daloopa.com/document/22325113" TargetMode="External"/><Relationship Id="rId12234" Type="http://schemas.openxmlformats.org/officeDocument/2006/relationships/hyperlink" Target="https://www.daloopa.com/src/8731771" TargetMode="External"/><Relationship Id="rId13632" Type="http://schemas.openxmlformats.org/officeDocument/2006/relationships/hyperlink" Target="https://www.daloopa.com/src/44058584" TargetMode="External"/><Relationship Id="rId612" Type="http://schemas.openxmlformats.org/officeDocument/2006/relationships/hyperlink" Target="https://www.daloopa.com/src/779861" TargetMode="External"/><Relationship Id="rId1242" Type="http://schemas.openxmlformats.org/officeDocument/2006/relationships/hyperlink" Target="https://www.daloopa.com/src/3607618" TargetMode="External"/><Relationship Id="rId16855" Type="http://schemas.openxmlformats.org/officeDocument/2006/relationships/hyperlink" Target="https://www.daloopa.com/src/61315640" TargetMode="External"/><Relationship Id="rId17906" Type="http://schemas.openxmlformats.org/officeDocument/2006/relationships/hyperlink" Target="https://www.daloopa.com/src/84567018" TargetMode="External"/><Relationship Id="rId20501" Type="http://schemas.openxmlformats.org/officeDocument/2006/relationships/hyperlink" Target="https://www.daloopa.com/src/105788241" TargetMode="External"/><Relationship Id="rId4465" Type="http://schemas.openxmlformats.org/officeDocument/2006/relationships/hyperlink" Target="https://www.daloopa.com/src/44802626" TargetMode="External"/><Relationship Id="rId5863" Type="http://schemas.openxmlformats.org/officeDocument/2006/relationships/hyperlink" Target="https://www.daloopa.com/src/777617" TargetMode="External"/><Relationship Id="rId6914" Type="http://schemas.openxmlformats.org/officeDocument/2006/relationships/hyperlink" Target="https://www.daloopa.com/src/798138" TargetMode="External"/><Relationship Id="rId15457" Type="http://schemas.openxmlformats.org/officeDocument/2006/relationships/hyperlink" Target="https://www.daloopa.com/src/56735782" TargetMode="External"/><Relationship Id="rId16508" Type="http://schemas.openxmlformats.org/officeDocument/2006/relationships/hyperlink" Target="https://www.daloopa.com/src/56722507" TargetMode="External"/><Relationship Id="rId3067" Type="http://schemas.openxmlformats.org/officeDocument/2006/relationships/hyperlink" Target="https://www.daloopa.com/src/46337660" TargetMode="External"/><Relationship Id="rId4118" Type="http://schemas.openxmlformats.org/officeDocument/2006/relationships/hyperlink" Target="https://www.daloopa.com/src/805916" TargetMode="External"/><Relationship Id="rId5516" Type="http://schemas.openxmlformats.org/officeDocument/2006/relationships/hyperlink" Target="https://www.daloopa.com/src/777077" TargetMode="External"/><Relationship Id="rId14059" Type="http://schemas.openxmlformats.org/officeDocument/2006/relationships/hyperlink" Target="https://www.daloopa.com/src/44066440" TargetMode="External"/><Relationship Id="rId7688" Type="http://schemas.openxmlformats.org/officeDocument/2006/relationships/hyperlink" Target="https://www.daloopa.com/src/61314905" TargetMode="External"/><Relationship Id="rId8739" Type="http://schemas.openxmlformats.org/officeDocument/2006/relationships/hyperlink" Target="https://www.daloopa.com/src/44810065" TargetMode="External"/><Relationship Id="rId10669" Type="http://schemas.openxmlformats.org/officeDocument/2006/relationships/hyperlink" Target="https://www.daloopa.com/src/50786875" TargetMode="External"/><Relationship Id="rId14540" Type="http://schemas.openxmlformats.org/officeDocument/2006/relationships/hyperlink" Target="https://www.daloopa.com/src/51587424" TargetMode="External"/><Relationship Id="rId12091" Type="http://schemas.openxmlformats.org/officeDocument/2006/relationships/hyperlink" Target="https://www.daloopa.com/src/8731714" TargetMode="External"/><Relationship Id="rId13142" Type="http://schemas.openxmlformats.org/officeDocument/2006/relationships/hyperlink" Target="https://www.daloopa.com/src/44117118" TargetMode="External"/><Relationship Id="rId2150" Type="http://schemas.openxmlformats.org/officeDocument/2006/relationships/hyperlink" Target="https://www.daloopa.com/src/779465" TargetMode="External"/><Relationship Id="rId3201" Type="http://schemas.openxmlformats.org/officeDocument/2006/relationships/hyperlink" Target="https://www.daloopa.com/src/7450296" TargetMode="External"/><Relationship Id="rId6771" Type="http://schemas.openxmlformats.org/officeDocument/2006/relationships/hyperlink" Target="https://www.daloopa.com/src/797826" TargetMode="External"/><Relationship Id="rId7822" Type="http://schemas.openxmlformats.org/officeDocument/2006/relationships/hyperlink" Target="https://www.daloopa.com/src/44615881" TargetMode="External"/><Relationship Id="rId16365" Type="http://schemas.openxmlformats.org/officeDocument/2006/relationships/hyperlink" Target="https://marketplace.daloopa.com/text-fundamental?id=56736728&amp;value=235&amp;id=56736691&amp;value=256&amp;id=56736653&amp;value=264&amp;id=56736614&amp;value=314&amp;id=56736575&amp;value=1070&amp;id=56736536&amp;value=329&amp;id=56736498&amp;value=340&amp;id=56736459&amp;value=345&amp;id=56736420&amp;value=384&amp;id=56736381&amp;value=1398&amp;id=56723466&amp;value=385&amp;id=56723429&amp;value=346&amp;id=56723392&amp;value=364&amp;id=56723090&amp;value=368&amp;id=56722918&amp;value=1463&amp;id=56722846&amp;value=386&amp;id=56722750&amp;value=384&amp;id=56722694&amp;value=405&amp;id=56722629&amp;value=440&amp;id=56722569&amp;value=1615&amp;id=56722502&amp;value=433&amp;id=56765487&amp;value=457&amp;id=61315621&amp;value=463&amp;" TargetMode="External"/><Relationship Id="rId17416" Type="http://schemas.openxmlformats.org/officeDocument/2006/relationships/hyperlink" Target="https://www.daloopa.com/src/69114100" TargetMode="External"/><Relationship Id="rId17763" Type="http://schemas.openxmlformats.org/officeDocument/2006/relationships/hyperlink" Target="https://www.daloopa.com/src/84565903" TargetMode="External"/><Relationship Id="rId18814" Type="http://schemas.openxmlformats.org/officeDocument/2006/relationships/hyperlink" Target="https://www.daloopa.com/src/76431577" TargetMode="External"/><Relationship Id="rId20011" Type="http://schemas.openxmlformats.org/officeDocument/2006/relationships/hyperlink" Target="https://www.daloopa.com/src/99978603" TargetMode="External"/><Relationship Id="rId122" Type="http://schemas.openxmlformats.org/officeDocument/2006/relationships/hyperlink" Target="https://www.daloopa.com/document/10223956" TargetMode="External"/><Relationship Id="rId5373" Type="http://schemas.openxmlformats.org/officeDocument/2006/relationships/hyperlink" Target="https://www.daloopa.com/src/8648980" TargetMode="External"/><Relationship Id="rId6424" Type="http://schemas.openxmlformats.org/officeDocument/2006/relationships/hyperlink" Target="https://www.daloopa.com/src/41991028" TargetMode="External"/><Relationship Id="rId10803" Type="http://schemas.openxmlformats.org/officeDocument/2006/relationships/hyperlink" Target="https://www.daloopa.com/src/44995462" TargetMode="External"/><Relationship Id="rId16018" Type="http://schemas.openxmlformats.org/officeDocument/2006/relationships/hyperlink" Target="https://www.daloopa.com/document/23143762" TargetMode="External"/><Relationship Id="rId5026" Type="http://schemas.openxmlformats.org/officeDocument/2006/relationships/hyperlink" Target="https://www.daloopa.com/src/35961641" TargetMode="External"/><Relationship Id="rId8596" Type="http://schemas.openxmlformats.org/officeDocument/2006/relationships/hyperlink" Target="https://www.daloopa.com/src/44810835" TargetMode="External"/><Relationship Id="rId9994" Type="http://schemas.openxmlformats.org/officeDocument/2006/relationships/hyperlink" Target="https://www.daloopa.com/src/44615298" TargetMode="External"/><Relationship Id="rId12975" Type="http://schemas.openxmlformats.org/officeDocument/2006/relationships/hyperlink" Target="https://www.daloopa.com/src/57345890" TargetMode="External"/><Relationship Id="rId19588" Type="http://schemas.openxmlformats.org/officeDocument/2006/relationships/hyperlink" Target="https://www.daloopa.com/src/84567070" TargetMode="External"/><Relationship Id="rId1983" Type="http://schemas.openxmlformats.org/officeDocument/2006/relationships/hyperlink" Target="https://www.daloopa.com/src/51587481" TargetMode="External"/><Relationship Id="rId7198" Type="http://schemas.openxmlformats.org/officeDocument/2006/relationships/hyperlink" Target="https://www.daloopa.com/src/798778" TargetMode="External"/><Relationship Id="rId8249" Type="http://schemas.openxmlformats.org/officeDocument/2006/relationships/hyperlink" Target="https://www.daloopa.com/src/3606409" TargetMode="External"/><Relationship Id="rId9647" Type="http://schemas.openxmlformats.org/officeDocument/2006/relationships/hyperlink" Target="https://www.daloopa.com/src/44808847" TargetMode="External"/><Relationship Id="rId11577" Type="http://schemas.openxmlformats.org/officeDocument/2006/relationships/hyperlink" Target="https://marketplace.daloopa.com/text-fundamental?id=805058&amp;value=2207&amp;id=805047&amp;value=-6444&amp;id=1501380&amp;value=825&amp;id=44616152&amp;value=4852&amp;id=2734211&amp;value=1440&amp;" TargetMode="External"/><Relationship Id="rId12628" Type="http://schemas.openxmlformats.org/officeDocument/2006/relationships/hyperlink" Target="https://www.daloopa.com/src/8732310" TargetMode="External"/><Relationship Id="rId1636" Type="http://schemas.openxmlformats.org/officeDocument/2006/relationships/hyperlink" Target="https://www.daloopa.com/src/805383" TargetMode="External"/><Relationship Id="rId10179" Type="http://schemas.openxmlformats.org/officeDocument/2006/relationships/hyperlink" Target="https://www.daloopa.com/src/44999880" TargetMode="External"/><Relationship Id="rId14050" Type="http://schemas.openxmlformats.org/officeDocument/2006/relationships/hyperlink" Target="https://www.daloopa.com/src/44066756" TargetMode="External"/><Relationship Id="rId15101" Type="http://schemas.openxmlformats.org/officeDocument/2006/relationships/hyperlink" Target="https://www.daloopa.com/src/56734859" TargetMode="External"/><Relationship Id="rId18671" Type="http://schemas.openxmlformats.org/officeDocument/2006/relationships/hyperlink" Target="https://www.daloopa.com/src/75779641" TargetMode="External"/><Relationship Id="rId19722" Type="http://schemas.openxmlformats.org/officeDocument/2006/relationships/hyperlink" Target="https://www.daloopa.com/src/91527759" TargetMode="External"/><Relationship Id="rId4859" Type="http://schemas.openxmlformats.org/officeDocument/2006/relationships/hyperlink" Target="https://www.daloopa.com/src/44801870" TargetMode="External"/><Relationship Id="rId8730" Type="http://schemas.openxmlformats.org/officeDocument/2006/relationships/hyperlink" Target="https://www.daloopa.com/src/44808564" TargetMode="External"/><Relationship Id="rId10660" Type="http://schemas.openxmlformats.org/officeDocument/2006/relationships/hyperlink" Target="https://www.daloopa.com/src/2750620" TargetMode="External"/><Relationship Id="rId17273" Type="http://schemas.openxmlformats.org/officeDocument/2006/relationships/hyperlink" Target="https://www.daloopa.com/src/66404706" TargetMode="External"/><Relationship Id="rId18324" Type="http://schemas.openxmlformats.org/officeDocument/2006/relationships/hyperlink" Target="https://www.daloopa.com/src/69114018" TargetMode="External"/><Relationship Id="rId6281" Type="http://schemas.openxmlformats.org/officeDocument/2006/relationships/hyperlink" Target="https://www.daloopa.com/src/797642" TargetMode="External"/><Relationship Id="rId7332" Type="http://schemas.openxmlformats.org/officeDocument/2006/relationships/hyperlink" Target="https://www.daloopa.com/src/769377" TargetMode="External"/><Relationship Id="rId10313" Type="http://schemas.openxmlformats.org/officeDocument/2006/relationships/hyperlink" Target="https://www.daloopa.com/src/756726" TargetMode="External"/><Relationship Id="rId11711" Type="http://schemas.openxmlformats.org/officeDocument/2006/relationships/hyperlink" Target="https://www.daloopa.com/src/8583178" TargetMode="External"/><Relationship Id="rId13883" Type="http://schemas.openxmlformats.org/officeDocument/2006/relationships/hyperlink" Target="https://www.daloopa.com/src/44066199" TargetMode="External"/><Relationship Id="rId14934" Type="http://schemas.openxmlformats.org/officeDocument/2006/relationships/hyperlink" Target="https://www.daloopa.com/src/44093228" TargetMode="External"/><Relationship Id="rId19098" Type="http://schemas.openxmlformats.org/officeDocument/2006/relationships/hyperlink" Target="https://www.daloopa.com/src/81128216" TargetMode="External"/><Relationship Id="rId863" Type="http://schemas.openxmlformats.org/officeDocument/2006/relationships/hyperlink" Target="https://www.daloopa.com/src/56765756" TargetMode="External"/><Relationship Id="rId1493" Type="http://schemas.openxmlformats.org/officeDocument/2006/relationships/hyperlink" Target="https://marketplace.daloopa.com/text-fundamental?id=18229537&amp;value=2670&amp;id=18658118&amp;value=739&amp;id=18236130&amp;value=707&amp;id=18236048&amp;value=729&amp;id=44625017&amp;value=485&amp;id=18234243&amp;value=2660&amp;id=19445007&amp;value=812&amp;id=28828646&amp;value=817&amp;id=35961651&amp;value=864&amp;id=44625018&amp;value=887&amp;id=44617920&amp;value=3380&amp;id=51587398&amp;value=932&amp;id=57345770&amp;value=961&amp;id=62020205&amp;value=981&amp;" TargetMode="External"/><Relationship Id="rId2544" Type="http://schemas.openxmlformats.org/officeDocument/2006/relationships/hyperlink" Target="https://www.daloopa.com/src/44615514" TargetMode="External"/><Relationship Id="rId2891" Type="http://schemas.openxmlformats.org/officeDocument/2006/relationships/hyperlink" Target="https://www.daloopa.com/src/2733936" TargetMode="External"/><Relationship Id="rId3942" Type="http://schemas.openxmlformats.org/officeDocument/2006/relationships/hyperlink" Target="https://www.daloopa.com/src/44802109" TargetMode="External"/><Relationship Id="rId9157" Type="http://schemas.openxmlformats.org/officeDocument/2006/relationships/hyperlink" Target="https://www.daloopa.com/src/63963903" TargetMode="External"/><Relationship Id="rId11087" Type="http://schemas.openxmlformats.org/officeDocument/2006/relationships/hyperlink" Target="https://marketplace.daloopa.com/text-fundamental?id=778073&amp;value=0.21&amp;id=778057&amp;value=0.21&amp;id=778038&amp;value=0.21&amp;id=778030&amp;value=0.21&amp;id=777987&amp;value=0.21&amp;id=777973&amp;value=0.21&amp;id=777963&amp;value=0.21&amp;id=777945&amp;value=0.21&amp;id=777935&amp;value=0.21&amp;id=777925&amp;value=0.21&amp;id=777920&amp;value=0.21&amp;id=777915&amp;value=0.21&amp;id=777909&amp;value=0.21&amp;id=777900&amp;value=0.21&amp;id=777896&amp;value=0.21&amp;id=777881&amp;value=0.21&amp;id=777871&amp;value=0.21&amp;id=777857&amp;value=0.21&amp;id=777849&amp;value=0.21&amp;id=777808&amp;value=0.11&amp;id=777785&amp;value=0.05&amp;id=777762&amp;value=0.11&amp;id=1501288&amp;value=0.11&amp;id=3606432&amp;value=0.1&amp;id=12601966&amp;value=0.1&amp;id=19045383&amp;value=0.16&amp;id=28076067&amp;value=0.16&amp;id=35361479&amp;value=0.16&amp;id=50786892&amp;value=0.185&amp;id=56765469&amp;value=0.185&amp;id=61314997&amp;value=0.175&amp;" TargetMode="External"/><Relationship Id="rId12485" Type="http://schemas.openxmlformats.org/officeDocument/2006/relationships/hyperlink" Target="https://www.daloopa.com/document/23181367" TargetMode="External"/><Relationship Id="rId13536" Type="http://schemas.openxmlformats.org/officeDocument/2006/relationships/hyperlink" Target="https://www.daloopa.com/src/44057244" TargetMode="External"/><Relationship Id="rId20752" Type="http://schemas.openxmlformats.org/officeDocument/2006/relationships/hyperlink" Target="https://www.daloopa.com/src/110482058" TargetMode="External"/><Relationship Id="rId516" Type="http://schemas.openxmlformats.org/officeDocument/2006/relationships/hyperlink" Target="https://www.daloopa.com/src/1001011" TargetMode="External"/><Relationship Id="rId1146" Type="http://schemas.openxmlformats.org/officeDocument/2006/relationships/hyperlink" Target="https://www.daloopa.com/src/51587246" TargetMode="External"/><Relationship Id="rId12138" Type="http://schemas.openxmlformats.org/officeDocument/2006/relationships/hyperlink" Target="https://www.daloopa.com/src/8731688" TargetMode="External"/><Relationship Id="rId16759" Type="http://schemas.openxmlformats.org/officeDocument/2006/relationships/hyperlink" Target="https://www.daloopa.com/src/56722584" TargetMode="External"/><Relationship Id="rId20405" Type="http://schemas.openxmlformats.org/officeDocument/2006/relationships/hyperlink" Target="https://www.daloopa.com/src/105788139" TargetMode="External"/><Relationship Id="rId5767" Type="http://schemas.openxmlformats.org/officeDocument/2006/relationships/hyperlink" Target="https://www.daloopa.com/src/3613186" TargetMode="External"/><Relationship Id="rId6818" Type="http://schemas.openxmlformats.org/officeDocument/2006/relationships/hyperlink" Target="https://www.daloopa.com/src/797997" TargetMode="External"/><Relationship Id="rId18181" Type="http://schemas.openxmlformats.org/officeDocument/2006/relationships/hyperlink" Target="https://www.daloopa.com/src/112173041" TargetMode="External"/><Relationship Id="rId19232" Type="http://schemas.openxmlformats.org/officeDocument/2006/relationships/hyperlink" Target="https://www.daloopa.com/src/80588035" TargetMode="External"/><Relationship Id="rId4369" Type="http://schemas.openxmlformats.org/officeDocument/2006/relationships/hyperlink" Target="https://www.daloopa.com/src/41990775" TargetMode="External"/><Relationship Id="rId8240" Type="http://schemas.openxmlformats.org/officeDocument/2006/relationships/hyperlink" Target="https://www.daloopa.com/src/757094" TargetMode="External"/><Relationship Id="rId10170" Type="http://schemas.openxmlformats.org/officeDocument/2006/relationships/hyperlink" Target="https://www.daloopa.com/src/50786861" TargetMode="External"/><Relationship Id="rId11221" Type="http://schemas.openxmlformats.org/officeDocument/2006/relationships/hyperlink" Target="https://marketplace.daloopa.com/text-fundamental?id=50787789&amp;value=0&amp;id=56765811&amp;value=0.01&amp;id=61315321&amp;value=0.01&amp;" TargetMode="External"/><Relationship Id="rId14791" Type="http://schemas.openxmlformats.org/officeDocument/2006/relationships/hyperlink" Target="https://www.daloopa.com/src/44091310" TargetMode="External"/><Relationship Id="rId4850" Type="http://schemas.openxmlformats.org/officeDocument/2006/relationships/hyperlink" Target="https://www.daloopa.com/src/19045433" TargetMode="External"/><Relationship Id="rId5901" Type="http://schemas.openxmlformats.org/officeDocument/2006/relationships/hyperlink" Target="https://www.daloopa.com/src/19444125" TargetMode="External"/><Relationship Id="rId13393" Type="http://schemas.openxmlformats.org/officeDocument/2006/relationships/hyperlink" Target="https://www.daloopa.com/src/44121018" TargetMode="External"/><Relationship Id="rId14444" Type="http://schemas.openxmlformats.org/officeDocument/2006/relationships/hyperlink" Target="https://www.daloopa.com/src/44093291" TargetMode="External"/><Relationship Id="rId15842" Type="http://schemas.openxmlformats.org/officeDocument/2006/relationships/hyperlink" Target="https://www.daloopa.com/src/56722052" TargetMode="External"/><Relationship Id="rId3452" Type="http://schemas.openxmlformats.org/officeDocument/2006/relationships/hyperlink" Target="https://marketplace.daloopa.com/text-fundamental?id=18205638&amp;value=1935.429&amp;id=18205464&amp;value=2115.148&amp;id=18204629&amp;value=2548.024&amp;id=18203622&amp;value=3087.764&amp;id=18203304&amp;value=3830.845&amp;id=18202997&amp;value=4632.469&amp;id=18198542&amp;value=5904.185&amp;id=18199487&amp;value=6746&amp;id=44617817&amp;value=8104&amp;" TargetMode="External"/><Relationship Id="rId4503" Type="http://schemas.openxmlformats.org/officeDocument/2006/relationships/hyperlink" Target="https://www.daloopa.com/src/41990766" TargetMode="External"/><Relationship Id="rId13046" Type="http://schemas.openxmlformats.org/officeDocument/2006/relationships/hyperlink" Target="https://www.daloopa.com/src/18203077" TargetMode="External"/><Relationship Id="rId20262" Type="http://schemas.openxmlformats.org/officeDocument/2006/relationships/hyperlink" Target="https://www.daloopa.com/src/99100990" TargetMode="External"/><Relationship Id="rId373" Type="http://schemas.openxmlformats.org/officeDocument/2006/relationships/hyperlink" Target="https://marketplace.daloopa.com/text-fundamental?id=41991206&amp;value=0.14&amp;id=56765768&amp;value=0.14&amp;" TargetMode="External"/><Relationship Id="rId2054" Type="http://schemas.openxmlformats.org/officeDocument/2006/relationships/hyperlink" Target="https://www.daloopa.com/src/779620" TargetMode="External"/><Relationship Id="rId3105" Type="http://schemas.openxmlformats.org/officeDocument/2006/relationships/hyperlink" Target="https://www.daloopa.com/src/46339299" TargetMode="External"/><Relationship Id="rId6675" Type="http://schemas.openxmlformats.org/officeDocument/2006/relationships/hyperlink" Target="https://www.daloopa.com/src/35361412" TargetMode="External"/><Relationship Id="rId16269" Type="http://schemas.openxmlformats.org/officeDocument/2006/relationships/hyperlink" Target="https://www.daloopa.com/src/56736687" TargetMode="External"/><Relationship Id="rId17667" Type="http://schemas.openxmlformats.org/officeDocument/2006/relationships/hyperlink" Target="https://www.daloopa.com/src/77415542" TargetMode="External"/><Relationship Id="rId18718" Type="http://schemas.openxmlformats.org/officeDocument/2006/relationships/hyperlink" Target="https://www.daloopa.com/src/75779713" TargetMode="External"/><Relationship Id="rId5277" Type="http://schemas.openxmlformats.org/officeDocument/2006/relationships/hyperlink" Target="https://www.daloopa.com/src/8649019" TargetMode="External"/><Relationship Id="rId6328" Type="http://schemas.openxmlformats.org/officeDocument/2006/relationships/hyperlink" Target="https://www.daloopa.com/document/479925" TargetMode="External"/><Relationship Id="rId7726" Type="http://schemas.openxmlformats.org/officeDocument/2006/relationships/hyperlink" Target="https://www.daloopa.com/src/1501216" TargetMode="External"/><Relationship Id="rId10707" Type="http://schemas.openxmlformats.org/officeDocument/2006/relationships/hyperlink" Target="https://www.daloopa.com/src/757477" TargetMode="External"/><Relationship Id="rId9898" Type="http://schemas.openxmlformats.org/officeDocument/2006/relationships/hyperlink" Target="https://www.daloopa.com/src/785793" TargetMode="External"/><Relationship Id="rId12879" Type="http://schemas.openxmlformats.org/officeDocument/2006/relationships/hyperlink" Target="https://www.daloopa.com/src/44105786" TargetMode="External"/><Relationship Id="rId16750" Type="http://schemas.openxmlformats.org/officeDocument/2006/relationships/hyperlink" Target="https://www.daloopa.com/src/56722765" TargetMode="External"/><Relationship Id="rId17801" Type="http://schemas.openxmlformats.org/officeDocument/2006/relationships/hyperlink" Target="https://www.daloopa.com/src/86312092" TargetMode="External"/><Relationship Id="rId1887" Type="http://schemas.openxmlformats.org/officeDocument/2006/relationships/hyperlink" Target="https://www.daloopa.com/src/44125939" TargetMode="External"/><Relationship Id="rId2938" Type="http://schemas.openxmlformats.org/officeDocument/2006/relationships/hyperlink" Target="https://www.daloopa.com/src/778891" TargetMode="External"/><Relationship Id="rId15352" Type="http://schemas.openxmlformats.org/officeDocument/2006/relationships/hyperlink" Target="https://www.daloopa.com/src/56720676" TargetMode="External"/><Relationship Id="rId16403" Type="http://schemas.openxmlformats.org/officeDocument/2006/relationships/hyperlink" Target="https://www.daloopa.com/src/56723091" TargetMode="External"/><Relationship Id="rId4360" Type="http://schemas.openxmlformats.org/officeDocument/2006/relationships/hyperlink" Target="https://www.daloopa.com/src/61315122" TargetMode="External"/><Relationship Id="rId5411" Type="http://schemas.openxmlformats.org/officeDocument/2006/relationships/hyperlink" Target="https://www.daloopa.com/src/8648852" TargetMode="External"/><Relationship Id="rId8981" Type="http://schemas.openxmlformats.org/officeDocument/2006/relationships/hyperlink" Target="https://www.daloopa.com/src/44812727" TargetMode="External"/><Relationship Id="rId15005" Type="http://schemas.openxmlformats.org/officeDocument/2006/relationships/hyperlink" Target="https://www.daloopa.com/src/44092338" TargetMode="External"/><Relationship Id="rId18575" Type="http://schemas.openxmlformats.org/officeDocument/2006/relationships/hyperlink" Target="https://www.daloopa.com/src/75779703" TargetMode="External"/><Relationship Id="rId19626" Type="http://schemas.openxmlformats.org/officeDocument/2006/relationships/hyperlink" Target="https://www.daloopa.com/src/91528534" TargetMode="External"/><Relationship Id="rId19973" Type="http://schemas.openxmlformats.org/officeDocument/2006/relationships/hyperlink" Target="https://www.daloopa.com/src/99100905" TargetMode="External"/><Relationship Id="rId4013" Type="http://schemas.openxmlformats.org/officeDocument/2006/relationships/hyperlink" Target="https://www.daloopa.com/src/805986" TargetMode="External"/><Relationship Id="rId7583" Type="http://schemas.openxmlformats.org/officeDocument/2006/relationships/hyperlink" Target="https://www.daloopa.com/src/28076017" TargetMode="External"/><Relationship Id="rId8634" Type="http://schemas.openxmlformats.org/officeDocument/2006/relationships/hyperlink" Target="https://www.daloopa.com/src/44809230" TargetMode="External"/><Relationship Id="rId11962" Type="http://schemas.openxmlformats.org/officeDocument/2006/relationships/hyperlink" Target="https://www.daloopa.com/src/8731208" TargetMode="External"/><Relationship Id="rId17177" Type="http://schemas.openxmlformats.org/officeDocument/2006/relationships/hyperlink" Target="https://www.daloopa.com/src/65369400" TargetMode="External"/><Relationship Id="rId18228" Type="http://schemas.openxmlformats.org/officeDocument/2006/relationships/hyperlink" Target="https://www.daloopa.com/src/110482347" TargetMode="External"/><Relationship Id="rId6185" Type="http://schemas.openxmlformats.org/officeDocument/2006/relationships/hyperlink" Target="https://www.daloopa.com/src/797635" TargetMode="External"/><Relationship Id="rId7236" Type="http://schemas.openxmlformats.org/officeDocument/2006/relationships/hyperlink" Target="https://www.daloopa.com/src/760691" TargetMode="External"/><Relationship Id="rId10564" Type="http://schemas.openxmlformats.org/officeDocument/2006/relationships/hyperlink" Target="https://www.daloopa.com/src/12599806" TargetMode="External"/><Relationship Id="rId11615" Type="http://schemas.openxmlformats.org/officeDocument/2006/relationships/hyperlink" Target="https://marketplace.daloopa.com/text-fundamental?id=805063&amp;value=-1210&amp;id=805052&amp;value=-3747&amp;id=1501385&amp;value=-2140&amp;id=44616157&amp;value=580&amp;id=2734217&amp;value=-6517&amp;" TargetMode="External"/><Relationship Id="rId10217" Type="http://schemas.openxmlformats.org/officeDocument/2006/relationships/hyperlink" Target="https://www.daloopa.com/src/755993" TargetMode="External"/><Relationship Id="rId13787" Type="http://schemas.openxmlformats.org/officeDocument/2006/relationships/hyperlink" Target="https://marketplace.daloopa.com/text-fundamental?id=44067265&amp;value=79.081&amp;id=44067224&amp;value=64.525&amp;id=44067195&amp;value=58.816&amp;id=44067332&amp;value=66.502&amp;id=44066791&amp;value=71.175&amp;id=44066750&amp;value=72.063&amp;id=44066719&amp;value=73.792&amp;id=44067432&amp;value=75.627&amp;id=44066693&amp;value=64.348&amp;id=44066634&amp;value=55.214&amp;id=44066625&amp;value=59.194&amp;id=44067527&amp;value=66.876&amp;id=44066596&amp;value=57.569&amp;id=44066471&amp;value=55.122&amp;id=44066434&amp;value=60.945&amp;id=44067644&amp;value=60.825&amp;id=44066425&amp;value=126.227&amp;id=44066195&amp;value=147.804&amp;id=44066137&amp;value=47.075&amp;id=44067695&amp;value=47.389&amp;id=44066109&amp;value=50.806&amp;id=44066031&amp;value=37.621&amp;id=44065749&amp;value=46.432&amp;id=44067754&amp;value=44.968&amp;id=44064891&amp;value=49.617&amp;id=44064785&amp;value=48.737&amp;id=44064553&amp;value=61.339&amp;id=44067793&amp;value=74.163&amp;" TargetMode="External"/><Relationship Id="rId14838" Type="http://schemas.openxmlformats.org/officeDocument/2006/relationships/hyperlink" Target="https://marketplace.daloopa.com/text-fundamental?id=44095213&amp;value=241.419&amp;id=44095093&amp;value=232.597&amp;id=44095050&amp;value=285.879&amp;id=44095245&amp;value=278.384&amp;id=44094946&amp;value=269.525&amp;id=44094920&amp;value=258.479&amp;id=44094789&amp;value=245.861&amp;id=44095359&amp;value=233.664&amp;id=44094676&amp;value=360.774&amp;id=44094601&amp;value=339.256&amp;id=44093348&amp;value=322.472&amp;id=44095395&amp;value=302.061&amp;id=44093234&amp;value=326.984&amp;id=44093182&amp;value=310.81&amp;id=44093018&amp;value=287.508&amp;id=44095523&amp;value=266.986&amp;id=44092994&amp;value=275.264&amp;id=44092845&amp;value=257.944&amp;id=44092794&amp;value=240.139&amp;id=44095587&amp;value=220.871&amp;id=44092477&amp;value=203.43&amp;id=44092440&amp;value=182.882&amp;id=44092340&amp;value=366.779&amp;id=44095717&amp;value=913.256&amp;id=44092280&amp;value=884.163&amp;id=44092081&amp;value=849.798&amp;id=44092041&amp;value=815.761&amp;id=44096210&amp;value=782.484&amp;id=44091754&amp;value=751&amp;id=44091631&amp;value=723&amp;id=44091424&amp;value=695&amp;id=44096360&amp;value=669&amp;id=44091400&amp;value=926&amp;id=44091273&amp;value=895&amp;id=44091181&amp;value=863&amp;id=44619012&amp;value=834&amp;id=51587429&amp;value=802&amp;id=57345880&amp;value=771&amp;id=62020239&amp;value=739&amp;" TargetMode="External"/><Relationship Id="rId1397" Type="http://schemas.openxmlformats.org/officeDocument/2006/relationships/hyperlink" Target="https://www.daloopa.com/src/46165927" TargetMode="External"/><Relationship Id="rId2795" Type="http://schemas.openxmlformats.org/officeDocument/2006/relationships/hyperlink" Target="https://www.daloopa.com/src/1501255" TargetMode="External"/><Relationship Id="rId3846" Type="http://schemas.openxmlformats.org/officeDocument/2006/relationships/hyperlink" Target="https://marketplace.daloopa.com/text-fundamental?id=12606308&amp;value=135&amp;id=44802623&amp;value=578&amp;id=19045439&amp;value=113&amp;id=28076114&amp;value=107&amp;id=35361539&amp;value=113&amp;id=41990796&amp;value=117&amp;id=41990801&amp;value=450&amp;id=50787151&amp;value=109&amp;id=56765662&amp;value=120&amp;id=61315112&amp;value=125&amp;" TargetMode="External"/><Relationship Id="rId12389" Type="http://schemas.openxmlformats.org/officeDocument/2006/relationships/hyperlink" Target="https://www.daloopa.com/src/8731938" TargetMode="External"/><Relationship Id="rId16260" Type="http://schemas.openxmlformats.org/officeDocument/2006/relationships/hyperlink" Target="https://www.daloopa.com/src/56765482" TargetMode="External"/><Relationship Id="rId17311" Type="http://schemas.openxmlformats.org/officeDocument/2006/relationships/hyperlink" Target="https://www.daloopa.com/src/66398881" TargetMode="External"/><Relationship Id="rId20656" Type="http://schemas.openxmlformats.org/officeDocument/2006/relationships/hyperlink" Target="https://www.daloopa.com/src/119070668" TargetMode="External"/><Relationship Id="rId767" Type="http://schemas.openxmlformats.org/officeDocument/2006/relationships/hyperlink" Target="https://www.daloopa.com/document/23143637" TargetMode="External"/><Relationship Id="rId2448" Type="http://schemas.openxmlformats.org/officeDocument/2006/relationships/hyperlink" Target="https://www.daloopa.com/src/775287" TargetMode="External"/><Relationship Id="rId12870" Type="http://schemas.openxmlformats.org/officeDocument/2006/relationships/hyperlink" Target="https://www.daloopa.com/src/57345885" TargetMode="External"/><Relationship Id="rId19483" Type="http://schemas.openxmlformats.org/officeDocument/2006/relationships/hyperlink" Target="https://www.daloopa.com/src/86301073" TargetMode="External"/><Relationship Id="rId20309" Type="http://schemas.openxmlformats.org/officeDocument/2006/relationships/hyperlink" Target="https://www.daloopa.com/src/105190728" TargetMode="External"/><Relationship Id="rId8491" Type="http://schemas.openxmlformats.org/officeDocument/2006/relationships/hyperlink" Target="https://www.daloopa.com/src/44809179" TargetMode="External"/><Relationship Id="rId9542" Type="http://schemas.openxmlformats.org/officeDocument/2006/relationships/hyperlink" Target="https://www.daloopa.com/src/44810148" TargetMode="External"/><Relationship Id="rId11472" Type="http://schemas.openxmlformats.org/officeDocument/2006/relationships/hyperlink" Target="https://www.daloopa.com/src/1501339" TargetMode="External"/><Relationship Id="rId12523" Type="http://schemas.openxmlformats.org/officeDocument/2006/relationships/hyperlink" Target="https://www.daloopa.com/src/8731966" TargetMode="External"/><Relationship Id="rId13921" Type="http://schemas.openxmlformats.org/officeDocument/2006/relationships/hyperlink" Target="https://www.daloopa.com/src/44064213" TargetMode="External"/><Relationship Id="rId18085" Type="http://schemas.openxmlformats.org/officeDocument/2006/relationships/hyperlink" Target="https://www.daloopa.com/src/110481500" TargetMode="External"/><Relationship Id="rId19136" Type="http://schemas.openxmlformats.org/officeDocument/2006/relationships/hyperlink" Target="https://www.daloopa.com/src/81127738" TargetMode="External"/><Relationship Id="rId901" Type="http://schemas.openxmlformats.org/officeDocument/2006/relationships/hyperlink" Target="https://marketplace.daloopa.com/text-fundamental?id=41991283&amp;value=0.13&amp;id=50787766&amp;value=0.17&amp;id=56765761&amp;value=0.13&amp;id=61315216&amp;value=0.13&amp;" TargetMode="External"/><Relationship Id="rId1531" Type="http://schemas.openxmlformats.org/officeDocument/2006/relationships/hyperlink" Target="https://www.daloopa.com/src/805422" TargetMode="External"/><Relationship Id="rId7093" Type="http://schemas.openxmlformats.org/officeDocument/2006/relationships/hyperlink" Target="https://www.daloopa.com/src/6028679" TargetMode="External"/><Relationship Id="rId8144" Type="http://schemas.openxmlformats.org/officeDocument/2006/relationships/hyperlink" Target="https://www.daloopa.com/src/758143" TargetMode="External"/><Relationship Id="rId10074" Type="http://schemas.openxmlformats.org/officeDocument/2006/relationships/hyperlink" Target="https://www.daloopa.com/src/757989" TargetMode="External"/><Relationship Id="rId11125" Type="http://schemas.openxmlformats.org/officeDocument/2006/relationships/hyperlink" Target="https://www.daloopa.com/src/816758" TargetMode="External"/><Relationship Id="rId4754" Type="http://schemas.openxmlformats.org/officeDocument/2006/relationships/hyperlink" Target="https://www.daloopa.com/src/50787127" TargetMode="External"/><Relationship Id="rId13297" Type="http://schemas.openxmlformats.org/officeDocument/2006/relationships/hyperlink" Target="https://www.daloopa.com/src/18211039" TargetMode="External"/><Relationship Id="rId14695" Type="http://schemas.openxmlformats.org/officeDocument/2006/relationships/hyperlink" Target="https://www.daloopa.com/src/44095344" TargetMode="External"/><Relationship Id="rId15746" Type="http://schemas.openxmlformats.org/officeDocument/2006/relationships/hyperlink" Target="https://www.daloopa.com/src/56735831" TargetMode="External"/><Relationship Id="rId3356" Type="http://schemas.openxmlformats.org/officeDocument/2006/relationships/hyperlink" Target="https://www.daloopa.com/src/35961591" TargetMode="External"/><Relationship Id="rId4407" Type="http://schemas.openxmlformats.org/officeDocument/2006/relationships/hyperlink" Target="https://www.daloopa.com/src/50787160" TargetMode="External"/><Relationship Id="rId5805" Type="http://schemas.openxmlformats.org/officeDocument/2006/relationships/hyperlink" Target="https://www.daloopa.com/src/777351" TargetMode="External"/><Relationship Id="rId14348" Type="http://schemas.openxmlformats.org/officeDocument/2006/relationships/hyperlink" Target="https://www.daloopa.com/src/44092910" TargetMode="External"/><Relationship Id="rId18969" Type="http://schemas.openxmlformats.org/officeDocument/2006/relationships/hyperlink" Target="https://www.daloopa.com/src/81128322" TargetMode="External"/><Relationship Id="rId20166" Type="http://schemas.openxmlformats.org/officeDocument/2006/relationships/hyperlink" Target="https://www.daloopa.com/src/99100860" TargetMode="External"/><Relationship Id="rId277" Type="http://schemas.openxmlformats.org/officeDocument/2006/relationships/hyperlink" Target="https://www.daloopa.com/src/46165797" TargetMode="External"/><Relationship Id="rId3009" Type="http://schemas.openxmlformats.org/officeDocument/2006/relationships/hyperlink" Target="https://www.daloopa.com/src/775708" TargetMode="External"/><Relationship Id="rId7977" Type="http://schemas.openxmlformats.org/officeDocument/2006/relationships/hyperlink" Target="https://marketplace.daloopa.com/text-fundamental?id=757803&amp;value=-131.227&amp;id=757607&amp;value=-13.788&amp;id=757082&amp;value=-18.877&amp;id=44615917&amp;value=-163.89200000000002&amp;id=756928&amp;value=-240.969&amp;id=756689&amp;value=-16.854&amp;id=756432&amp;value=-23.036&amp;id=44615918&amp;value=-280.859&amp;id=756269&amp;value=-280.981&amp;id=755944&amp;value=-21.813&amp;id=2750580&amp;value=-27.294&amp;id=44615919&amp;value=-330.08799999999997&amp;id=3606401&amp;value=-379&amp;id=6028694&amp;value=-53&amp;id=12599562&amp;value=-82&amp;id=44615920&amp;value=-514&amp;id=19045353&amp;value=-304&amp;id=28076030&amp;value=-89&amp;id=41990466&amp;value=-116&amp;id=44615921&amp;value=-509&amp;id=50786855&amp;value=-175&amp;id=56765443&amp;value=-101&amp;" TargetMode="External"/><Relationship Id="rId10958" Type="http://schemas.openxmlformats.org/officeDocument/2006/relationships/hyperlink" Target="https://www.daloopa.com/src/35361483" TargetMode="External"/><Relationship Id="rId6579" Type="http://schemas.openxmlformats.org/officeDocument/2006/relationships/hyperlink" Target="https://www.daloopa.com/src/1501194" TargetMode="External"/><Relationship Id="rId9052" Type="http://schemas.openxmlformats.org/officeDocument/2006/relationships/hyperlink" Target="https://www.daloopa.com/src/44809469" TargetMode="External"/><Relationship Id="rId12380" Type="http://schemas.openxmlformats.org/officeDocument/2006/relationships/hyperlink" Target="https://www.daloopa.com/src/8732130" TargetMode="External"/><Relationship Id="rId13431" Type="http://schemas.openxmlformats.org/officeDocument/2006/relationships/hyperlink" Target="https://www.daloopa.com/src/44058552" TargetMode="External"/><Relationship Id="rId12033" Type="http://schemas.openxmlformats.org/officeDocument/2006/relationships/hyperlink" Target="https://www.daloopa.com/src/8731271" TargetMode="External"/><Relationship Id="rId16654" Type="http://schemas.openxmlformats.org/officeDocument/2006/relationships/hyperlink" Target="https://www.daloopa.com/src/56722857" TargetMode="External"/><Relationship Id="rId17705" Type="http://schemas.openxmlformats.org/officeDocument/2006/relationships/hyperlink" Target="https://www.daloopa.com/src/86300723" TargetMode="External"/><Relationship Id="rId20300" Type="http://schemas.openxmlformats.org/officeDocument/2006/relationships/hyperlink" Target="https://www.daloopa.com/src/99978695" TargetMode="External"/><Relationship Id="rId411" Type="http://schemas.openxmlformats.org/officeDocument/2006/relationships/hyperlink" Target="https://www.daloopa.com/src/1501420" TargetMode="External"/><Relationship Id="rId1041" Type="http://schemas.openxmlformats.org/officeDocument/2006/relationships/hyperlink" Target="https://www.daloopa.com/src/995144" TargetMode="External"/><Relationship Id="rId5662" Type="http://schemas.openxmlformats.org/officeDocument/2006/relationships/hyperlink" Target="https://www.daloopa.com/src/777643" TargetMode="External"/><Relationship Id="rId6713" Type="http://schemas.openxmlformats.org/officeDocument/2006/relationships/hyperlink" Target="https://www.daloopa.com/src/12605531" TargetMode="External"/><Relationship Id="rId15256" Type="http://schemas.openxmlformats.org/officeDocument/2006/relationships/hyperlink" Target="https://www.daloopa.com/src/56720516" TargetMode="External"/><Relationship Id="rId16307" Type="http://schemas.openxmlformats.org/officeDocument/2006/relationships/hyperlink" Target="https://www.daloopa.com/src/56722626" TargetMode="External"/><Relationship Id="rId4264" Type="http://schemas.openxmlformats.org/officeDocument/2006/relationships/hyperlink" Target="https://www.daloopa.com/src/44802118" TargetMode="External"/><Relationship Id="rId5315" Type="http://schemas.openxmlformats.org/officeDocument/2006/relationships/hyperlink" Target="https://www.daloopa.com/src/62020167" TargetMode="External"/><Relationship Id="rId8885" Type="http://schemas.openxmlformats.org/officeDocument/2006/relationships/hyperlink" Target="https://www.daloopa.com/src/62020276" TargetMode="External"/><Relationship Id="rId18479" Type="http://schemas.openxmlformats.org/officeDocument/2006/relationships/hyperlink" Target="https://www.daloopa.com/src/69114633" TargetMode="External"/><Relationship Id="rId19877" Type="http://schemas.openxmlformats.org/officeDocument/2006/relationships/hyperlink" Target="https://www.daloopa.com/src/91531287" TargetMode="External"/><Relationship Id="rId7487" Type="http://schemas.openxmlformats.org/officeDocument/2006/relationships/hyperlink" Target="https://www.daloopa.com/src/56765433" TargetMode="External"/><Relationship Id="rId8538" Type="http://schemas.openxmlformats.org/officeDocument/2006/relationships/hyperlink" Target="https://www.daloopa.com/document/22781" TargetMode="External"/><Relationship Id="rId9936" Type="http://schemas.openxmlformats.org/officeDocument/2006/relationships/hyperlink" Target="https://www.daloopa.com/src/785873" TargetMode="External"/><Relationship Id="rId11866" Type="http://schemas.openxmlformats.org/officeDocument/2006/relationships/hyperlink" Target="https://marketplace.daloopa.com/text-fundamental?id=8731253&amp;value=-0.4&amp;id=8731247&amp;value=-2.1&amp;id=8731240&amp;value=-1&amp;id=44616200&amp;value=-0.3999999999999999&amp;id=8731260&amp;value=-3.9&amp;id=8731233&amp;value=1&amp;id=8731226&amp;value=4.1&amp;id=8731219&amp;value=5.7&amp;id=44616201&amp;value=2.0999999999999996&amp;id=8731267&amp;value=12.9&amp;id=8731212&amp;value=-1.4&amp;id=8731205&amp;value=-4.2&amp;id=8731198&amp;value=-5.2&amp;id=44616202&amp;value=-5.300000000000001&amp;id=8731333&amp;value=-16.1&amp;id=8731191&amp;value=-5&amp;id=8731184&amp;value=-5.6&amp;id=8731177&amp;value=-9.6&amp;id=44616203&amp;value=-16.000000000000004&amp;id=8731340&amp;value=-36.2&amp;id=8731172&amp;value=-16.4&amp;id=8731167&amp;value=-15.6&amp;id=8731162&amp;value=-11.7&amp;id=44616204&amp;value=-2.3999999999999986&amp;id=8731347&amp;value=-46.1&amp;id=8731157&amp;value=4.3&amp;id=8731152&amp;value=9.4&amp;id=8731147&amp;value=5.4&amp;id=44616205&amp;value=2.5&amp;id=8731352&amp;value=21.6&amp;id=8731142&amp;value=-3.7&amp;id=8731137&amp;value=-7.4&amp;id=8731132&amp;value=-8.2&amp;id=44616206&amp;value=-7.699999999999999&amp;id=8731358&amp;value=-27&amp;id=8731120&amp;value=-1&amp;id=8731126&amp;value=-6&amp;id=10681265&amp;value=-2&amp;id=44616207&amp;value=4&amp;id=13316974&amp;value=-5&amp;" TargetMode="External"/><Relationship Id="rId12917" Type="http://schemas.openxmlformats.org/officeDocument/2006/relationships/hyperlink" Target="https://www.daloopa.com/src/44105884" TargetMode="External"/><Relationship Id="rId1925" Type="http://schemas.openxmlformats.org/officeDocument/2006/relationships/hyperlink" Target="https://www.daloopa.com/src/44125596" TargetMode="External"/><Relationship Id="rId6089" Type="http://schemas.openxmlformats.org/officeDocument/2006/relationships/hyperlink" Target="https://www.daloopa.com/src/760105" TargetMode="External"/><Relationship Id="rId10468" Type="http://schemas.openxmlformats.org/officeDocument/2006/relationships/hyperlink" Target="https://www.daloopa.com/src/770792" TargetMode="External"/><Relationship Id="rId11519" Type="http://schemas.openxmlformats.org/officeDocument/2006/relationships/hyperlink" Target="https://www.daloopa.com/src/2734221" TargetMode="External"/><Relationship Id="rId18960" Type="http://schemas.openxmlformats.org/officeDocument/2006/relationships/hyperlink" Target="https://www.daloopa.com/src/81128274" TargetMode="External"/><Relationship Id="rId17562" Type="http://schemas.openxmlformats.org/officeDocument/2006/relationships/hyperlink" Target="https://www.daloopa.com/src/66404572" TargetMode="External"/><Relationship Id="rId18613" Type="http://schemas.openxmlformats.org/officeDocument/2006/relationships/hyperlink" Target="https://www.daloopa.com/src/76429916" TargetMode="External"/><Relationship Id="rId2699" Type="http://schemas.openxmlformats.org/officeDocument/2006/relationships/hyperlink" Target="https://www.daloopa.com/src/2733920" TargetMode="External"/><Relationship Id="rId3000" Type="http://schemas.openxmlformats.org/officeDocument/2006/relationships/hyperlink" Target="https://www.daloopa.com/src/775777" TargetMode="External"/><Relationship Id="rId6570" Type="http://schemas.openxmlformats.org/officeDocument/2006/relationships/hyperlink" Target="https://www.daloopa.com/src/757565" TargetMode="External"/><Relationship Id="rId7621" Type="http://schemas.openxmlformats.org/officeDocument/2006/relationships/hyperlink" Target="https://www.daloopa.com/src/756676" TargetMode="External"/><Relationship Id="rId10602" Type="http://schemas.openxmlformats.org/officeDocument/2006/relationships/hyperlink" Target="https://www.daloopa.com/src/757455" TargetMode="External"/><Relationship Id="rId16164" Type="http://schemas.openxmlformats.org/officeDocument/2006/relationships/hyperlink" Target="https://www.daloopa.com/src/56722909" TargetMode="External"/><Relationship Id="rId17215" Type="http://schemas.openxmlformats.org/officeDocument/2006/relationships/hyperlink" Target="https://www.daloopa.com/src/65369482" TargetMode="External"/><Relationship Id="rId5172" Type="http://schemas.openxmlformats.org/officeDocument/2006/relationships/hyperlink" Target="https://www.daloopa.com/src/8648989" TargetMode="External"/><Relationship Id="rId6223" Type="http://schemas.openxmlformats.org/officeDocument/2006/relationships/hyperlink" Target="https://www.daloopa.com/src/19045413" TargetMode="External"/><Relationship Id="rId9793" Type="http://schemas.openxmlformats.org/officeDocument/2006/relationships/hyperlink" Target="https://www.daloopa.com/src/46190758" TargetMode="External"/><Relationship Id="rId19387" Type="http://schemas.openxmlformats.org/officeDocument/2006/relationships/hyperlink" Target="https://www.daloopa.com/src/84565983" TargetMode="External"/><Relationship Id="rId1782" Type="http://schemas.openxmlformats.org/officeDocument/2006/relationships/hyperlink" Target="https://www.daloopa.com/src/44125105" TargetMode="External"/><Relationship Id="rId2833" Type="http://schemas.openxmlformats.org/officeDocument/2006/relationships/hyperlink" Target="https://www.daloopa.com/src/44616691" TargetMode="External"/><Relationship Id="rId8395" Type="http://schemas.openxmlformats.org/officeDocument/2006/relationships/hyperlink" Target="https://www.daloopa.com/src/44812631" TargetMode="External"/><Relationship Id="rId9446" Type="http://schemas.openxmlformats.org/officeDocument/2006/relationships/hyperlink" Target="https://www.daloopa.com/src/44809629" TargetMode="External"/><Relationship Id="rId11376" Type="http://schemas.openxmlformats.org/officeDocument/2006/relationships/hyperlink" Target="https://www.daloopa.com/src/1501357" TargetMode="External"/><Relationship Id="rId12774" Type="http://schemas.openxmlformats.org/officeDocument/2006/relationships/hyperlink" Target="https://www.daloopa.com/src/8732313" TargetMode="External"/><Relationship Id="rId13825" Type="http://schemas.openxmlformats.org/officeDocument/2006/relationships/hyperlink" Target="https://www.daloopa.com/src/44066718" TargetMode="External"/><Relationship Id="rId805" Type="http://schemas.openxmlformats.org/officeDocument/2006/relationships/hyperlink" Target="https://www.daloopa.com/src/2750679" TargetMode="External"/><Relationship Id="rId1435" Type="http://schemas.openxmlformats.org/officeDocument/2006/relationships/hyperlink" Target="https://marketplace.daloopa.com/text-fundamental?id=41992051&amp;value=760&amp;" TargetMode="External"/><Relationship Id="rId8048" Type="http://schemas.openxmlformats.org/officeDocument/2006/relationships/hyperlink" Target="https://www.daloopa.com/src/757609" TargetMode="External"/><Relationship Id="rId11029" Type="http://schemas.openxmlformats.org/officeDocument/2006/relationships/hyperlink" Target="https://marketplace.daloopa.com/text-fundamental?id=778071&amp;value=0.005&amp;" TargetMode="External"/><Relationship Id="rId12427" Type="http://schemas.openxmlformats.org/officeDocument/2006/relationships/hyperlink" Target="https://www.daloopa.com/src/35961630" TargetMode="External"/><Relationship Id="rId15997" Type="http://schemas.openxmlformats.org/officeDocument/2006/relationships/hyperlink" Target="https://www.daloopa.com/src/56736599" TargetMode="External"/><Relationship Id="rId14599" Type="http://schemas.openxmlformats.org/officeDocument/2006/relationships/hyperlink" Target="https://www.daloopa.com/src/44093150" TargetMode="External"/><Relationship Id="rId18470" Type="http://schemas.openxmlformats.org/officeDocument/2006/relationships/hyperlink" Target="https://www.daloopa.com/src/69114677" TargetMode="External"/><Relationship Id="rId19521" Type="http://schemas.openxmlformats.org/officeDocument/2006/relationships/hyperlink" Target="https://www.daloopa.com/src/86301764" TargetMode="External"/><Relationship Id="rId4658" Type="http://schemas.openxmlformats.org/officeDocument/2006/relationships/hyperlink" Target="https://www.daloopa.com/src/44801757" TargetMode="External"/><Relationship Id="rId5709" Type="http://schemas.openxmlformats.org/officeDocument/2006/relationships/hyperlink" Target="https://www.daloopa.com/src/777509" TargetMode="External"/><Relationship Id="rId6080" Type="http://schemas.openxmlformats.org/officeDocument/2006/relationships/hyperlink" Target="https://www.daloopa.com/src/769942" TargetMode="External"/><Relationship Id="rId7131" Type="http://schemas.openxmlformats.org/officeDocument/2006/relationships/hyperlink" Target="https://www.daloopa.com/src/1501205" TargetMode="External"/><Relationship Id="rId11510" Type="http://schemas.openxmlformats.org/officeDocument/2006/relationships/hyperlink" Target="https://marketplace.daloopa.com/text-fundamental?id=2734191&amp;value=608990&amp;" TargetMode="External"/><Relationship Id="rId17072" Type="http://schemas.openxmlformats.org/officeDocument/2006/relationships/hyperlink" Target="https://www.daloopa.com/src/65369453" TargetMode="External"/><Relationship Id="rId18123" Type="http://schemas.openxmlformats.org/officeDocument/2006/relationships/hyperlink" Target="https://www.daloopa.com/src/112173292" TargetMode="External"/><Relationship Id="rId10112" Type="http://schemas.openxmlformats.org/officeDocument/2006/relationships/hyperlink" Target="https://www.daloopa.com/src/769610" TargetMode="External"/><Relationship Id="rId13682" Type="http://schemas.openxmlformats.org/officeDocument/2006/relationships/hyperlink" Target="https://www.daloopa.com/src/44059233" TargetMode="External"/><Relationship Id="rId14733" Type="http://schemas.openxmlformats.org/officeDocument/2006/relationships/hyperlink" Target="https://www.daloopa.com/src/44094964" TargetMode="External"/><Relationship Id="rId2690" Type="http://schemas.openxmlformats.org/officeDocument/2006/relationships/hyperlink" Target="https://www.daloopa.com/src/771735" TargetMode="External"/><Relationship Id="rId3741" Type="http://schemas.openxmlformats.org/officeDocument/2006/relationships/hyperlink" Target="https://www.daloopa.com/src/44802195" TargetMode="External"/><Relationship Id="rId12284" Type="http://schemas.openxmlformats.org/officeDocument/2006/relationships/hyperlink" Target="https://www.daloopa.com/src/28828618" TargetMode="External"/><Relationship Id="rId13335" Type="http://schemas.openxmlformats.org/officeDocument/2006/relationships/hyperlink" Target="https://www.daloopa.com/src/44121978" TargetMode="External"/><Relationship Id="rId20551" Type="http://schemas.openxmlformats.org/officeDocument/2006/relationships/hyperlink" Target="https://www.daloopa.com/src/105788193" TargetMode="External"/><Relationship Id="rId662" Type="http://schemas.openxmlformats.org/officeDocument/2006/relationships/hyperlink" Target="https://www.daloopa.com/src/50787038" TargetMode="External"/><Relationship Id="rId1292" Type="http://schemas.openxmlformats.org/officeDocument/2006/relationships/hyperlink" Target="https://www.daloopa.com/src/997004" TargetMode="External"/><Relationship Id="rId2343" Type="http://schemas.openxmlformats.org/officeDocument/2006/relationships/hyperlink" Target="https://www.daloopa.com/src/13303016" TargetMode="External"/><Relationship Id="rId6964" Type="http://schemas.openxmlformats.org/officeDocument/2006/relationships/hyperlink" Target="https://www.daloopa.com/src/798236" TargetMode="External"/><Relationship Id="rId16558" Type="http://schemas.openxmlformats.org/officeDocument/2006/relationships/hyperlink" Target="https://www.daloopa.com/src/56722509" TargetMode="External"/><Relationship Id="rId17956" Type="http://schemas.openxmlformats.org/officeDocument/2006/relationships/hyperlink" Target="https://www.daloopa.com/src/84567115" TargetMode="External"/><Relationship Id="rId20204" Type="http://schemas.openxmlformats.org/officeDocument/2006/relationships/hyperlink" Target="https://www.daloopa.com/src/99978719" TargetMode="External"/><Relationship Id="rId315" Type="http://schemas.openxmlformats.org/officeDocument/2006/relationships/hyperlink" Target="https://www.daloopa.com/src/56765557" TargetMode="External"/><Relationship Id="rId5566" Type="http://schemas.openxmlformats.org/officeDocument/2006/relationships/hyperlink" Target="https://www.daloopa.com/src/777019" TargetMode="External"/><Relationship Id="rId6617" Type="http://schemas.openxmlformats.org/officeDocument/2006/relationships/hyperlink" Target="https://www.daloopa.com/src/12598710" TargetMode="External"/><Relationship Id="rId17609" Type="http://schemas.openxmlformats.org/officeDocument/2006/relationships/hyperlink" Target="https://www.daloopa.com/src/66398912" TargetMode="External"/><Relationship Id="rId19031" Type="http://schemas.openxmlformats.org/officeDocument/2006/relationships/hyperlink" Target="https://www.daloopa.com/src/80587645" TargetMode="External"/><Relationship Id="rId4168" Type="http://schemas.openxmlformats.org/officeDocument/2006/relationships/hyperlink" Target="https://www.daloopa.com/src/805917" TargetMode="External"/><Relationship Id="rId5219" Type="http://schemas.openxmlformats.org/officeDocument/2006/relationships/hyperlink" Target="https://www.daloopa.com/document/12555016" TargetMode="External"/><Relationship Id="rId8789" Type="http://schemas.openxmlformats.org/officeDocument/2006/relationships/hyperlink" Target="https://www.daloopa.com/src/44810073" TargetMode="External"/><Relationship Id="rId11020" Type="http://schemas.openxmlformats.org/officeDocument/2006/relationships/hyperlink" Target="https://www.daloopa.com/src/50786893" TargetMode="External"/><Relationship Id="rId14590" Type="http://schemas.openxmlformats.org/officeDocument/2006/relationships/hyperlink" Target="https://www.daloopa.com/src/44094965" TargetMode="External"/><Relationship Id="rId15641" Type="http://schemas.openxmlformats.org/officeDocument/2006/relationships/hyperlink" Target="https://www.daloopa.com/src/56722063" TargetMode="External"/><Relationship Id="rId1829" Type="http://schemas.openxmlformats.org/officeDocument/2006/relationships/hyperlink" Target="https://www.daloopa.com/src/44126223" TargetMode="External"/><Relationship Id="rId5700" Type="http://schemas.openxmlformats.org/officeDocument/2006/relationships/hyperlink" Target="https://www.daloopa.com/src/777635" TargetMode="External"/><Relationship Id="rId13192" Type="http://schemas.openxmlformats.org/officeDocument/2006/relationships/hyperlink" Target="https://www.daloopa.com/src/18211027" TargetMode="External"/><Relationship Id="rId14243" Type="http://schemas.openxmlformats.org/officeDocument/2006/relationships/hyperlink" Target="https://www.daloopa.com/src/44091056" TargetMode="External"/><Relationship Id="rId18864" Type="http://schemas.openxmlformats.org/officeDocument/2006/relationships/hyperlink" Target="https://www.daloopa.com/src/75779610" TargetMode="External"/><Relationship Id="rId19915" Type="http://schemas.openxmlformats.org/officeDocument/2006/relationships/hyperlink" Target="https://www.daloopa.com/src/91531482" TargetMode="External"/><Relationship Id="rId3251" Type="http://schemas.openxmlformats.org/officeDocument/2006/relationships/hyperlink" Target="https://www.daloopa.com/src/7450297" TargetMode="External"/><Relationship Id="rId4302" Type="http://schemas.openxmlformats.org/officeDocument/2006/relationships/hyperlink" Target="https://www.daloopa.com/src/9091862" TargetMode="External"/><Relationship Id="rId7872" Type="http://schemas.openxmlformats.org/officeDocument/2006/relationships/hyperlink" Target="https://www.daloopa.com/src/44615890" TargetMode="External"/><Relationship Id="rId8923" Type="http://schemas.openxmlformats.org/officeDocument/2006/relationships/hyperlink" Target="https://www.daloopa.com/src/44812088" TargetMode="External"/><Relationship Id="rId17466" Type="http://schemas.openxmlformats.org/officeDocument/2006/relationships/hyperlink" Target="https://www.daloopa.com/src/69114283" TargetMode="External"/><Relationship Id="rId18517" Type="http://schemas.openxmlformats.org/officeDocument/2006/relationships/hyperlink" Target="https://www.daloopa.com/src/69114612" TargetMode="External"/><Relationship Id="rId20061" Type="http://schemas.openxmlformats.org/officeDocument/2006/relationships/hyperlink" Target="https://www.daloopa.com/src/99100855" TargetMode="External"/><Relationship Id="rId172" Type="http://schemas.openxmlformats.org/officeDocument/2006/relationships/hyperlink" Target="https://www.daloopa.com/document/22944212" TargetMode="External"/><Relationship Id="rId6474" Type="http://schemas.openxmlformats.org/officeDocument/2006/relationships/hyperlink" Target="https://www.daloopa.com/src/769485" TargetMode="External"/><Relationship Id="rId7525" Type="http://schemas.openxmlformats.org/officeDocument/2006/relationships/hyperlink" Target="https://www.daloopa.com/src/755813" TargetMode="External"/><Relationship Id="rId10853" Type="http://schemas.openxmlformats.org/officeDocument/2006/relationships/hyperlink" Target="https://www.daloopa.com/src/756579" TargetMode="External"/><Relationship Id="rId11904" Type="http://schemas.openxmlformats.org/officeDocument/2006/relationships/hyperlink" Target="https://www.daloopa.com/src/8731347" TargetMode="External"/><Relationship Id="rId16068" Type="http://schemas.openxmlformats.org/officeDocument/2006/relationships/hyperlink" Target="https://www.daloopa.com/src/56736716" TargetMode="External"/><Relationship Id="rId17119" Type="http://schemas.openxmlformats.org/officeDocument/2006/relationships/hyperlink" Target="https://www.daloopa.com/src/65368570" TargetMode="External"/><Relationship Id="rId5076" Type="http://schemas.openxmlformats.org/officeDocument/2006/relationships/hyperlink" Target="https://www.daloopa.com/src/57345768" TargetMode="External"/><Relationship Id="rId6127" Type="http://schemas.openxmlformats.org/officeDocument/2006/relationships/hyperlink" Target="https://www.daloopa.com/src/760831" TargetMode="External"/><Relationship Id="rId9697" Type="http://schemas.openxmlformats.org/officeDocument/2006/relationships/hyperlink" Target="https://www.daloopa.com/src/44808850" TargetMode="External"/><Relationship Id="rId10506" Type="http://schemas.openxmlformats.org/officeDocument/2006/relationships/hyperlink" Target="https://www.daloopa.com/src/44998342" TargetMode="External"/><Relationship Id="rId1686" Type="http://schemas.openxmlformats.org/officeDocument/2006/relationships/hyperlink" Target="https://www.daloopa.com/src/805384" TargetMode="External"/><Relationship Id="rId8299" Type="http://schemas.openxmlformats.org/officeDocument/2006/relationships/hyperlink" Target="https://www.daloopa.com/src/57346362" TargetMode="External"/><Relationship Id="rId12678" Type="http://schemas.openxmlformats.org/officeDocument/2006/relationships/hyperlink" Target="https://www.daloopa.com/src/8732182" TargetMode="External"/><Relationship Id="rId13729" Type="http://schemas.openxmlformats.org/officeDocument/2006/relationships/hyperlink" Target="https://www.daloopa.com/src/44064557" TargetMode="External"/><Relationship Id="rId17600" Type="http://schemas.openxmlformats.org/officeDocument/2006/relationships/hyperlink" Target="https://www.daloopa.com/src/66398896" TargetMode="External"/><Relationship Id="rId20945" Type="http://schemas.openxmlformats.org/officeDocument/2006/relationships/hyperlink" Target="https://www.daloopa.com/src/110482306" TargetMode="External"/><Relationship Id="rId1339" Type="http://schemas.openxmlformats.org/officeDocument/2006/relationships/hyperlink" Target="https://www.daloopa.com/src/996635" TargetMode="External"/><Relationship Id="rId2737" Type="http://schemas.openxmlformats.org/officeDocument/2006/relationships/hyperlink" Target="https://www.daloopa.com/src/35961561" TargetMode="External"/><Relationship Id="rId5210" Type="http://schemas.openxmlformats.org/officeDocument/2006/relationships/hyperlink" Target="https://www.daloopa.com/src/19440869" TargetMode="External"/><Relationship Id="rId15151" Type="http://schemas.openxmlformats.org/officeDocument/2006/relationships/hyperlink" Target="https://www.daloopa.com/src/56734861" TargetMode="External"/><Relationship Id="rId16202" Type="http://schemas.openxmlformats.org/officeDocument/2006/relationships/hyperlink" Target="https://www.daloopa.com/src/56723423" TargetMode="External"/><Relationship Id="rId19772" Type="http://schemas.openxmlformats.org/officeDocument/2006/relationships/hyperlink" Target="https://www.daloopa.com/src/91527744" TargetMode="External"/><Relationship Id="rId709" Type="http://schemas.openxmlformats.org/officeDocument/2006/relationships/hyperlink" Target="https://www.daloopa.com/src/1501298" TargetMode="External"/><Relationship Id="rId8780" Type="http://schemas.openxmlformats.org/officeDocument/2006/relationships/hyperlink" Target="https://www.daloopa.com/src/44808565" TargetMode="External"/><Relationship Id="rId9831" Type="http://schemas.openxmlformats.org/officeDocument/2006/relationships/hyperlink" Target="https://www.daloopa.com/src/44813616" TargetMode="External"/><Relationship Id="rId11761" Type="http://schemas.openxmlformats.org/officeDocument/2006/relationships/hyperlink" Target="https://www.daloopa.com/src/8583179" TargetMode="External"/><Relationship Id="rId12812" Type="http://schemas.openxmlformats.org/officeDocument/2006/relationships/hyperlink" Target="https://www.daloopa.com/document/18105310" TargetMode="External"/><Relationship Id="rId18374" Type="http://schemas.openxmlformats.org/officeDocument/2006/relationships/hyperlink" Target="https://www.daloopa.com/src/70534175" TargetMode="External"/><Relationship Id="rId19425" Type="http://schemas.openxmlformats.org/officeDocument/2006/relationships/hyperlink" Target="https://www.daloopa.com/src/86300062" TargetMode="External"/><Relationship Id="rId45" Type="http://schemas.openxmlformats.org/officeDocument/2006/relationships/hyperlink" Target="https://www.daloopa.com/document/477695" TargetMode="External"/><Relationship Id="rId1820" Type="http://schemas.openxmlformats.org/officeDocument/2006/relationships/hyperlink" Target="https://www.daloopa.com/src/44125600" TargetMode="External"/><Relationship Id="rId7382" Type="http://schemas.openxmlformats.org/officeDocument/2006/relationships/hyperlink" Target="https://www.daloopa.com/src/769378" TargetMode="External"/><Relationship Id="rId8433" Type="http://schemas.openxmlformats.org/officeDocument/2006/relationships/hyperlink" Target="https://www.daloopa.com/document/23181367" TargetMode="External"/><Relationship Id="rId10363" Type="http://schemas.openxmlformats.org/officeDocument/2006/relationships/hyperlink" Target="https://www.daloopa.com/src/44999178" TargetMode="External"/><Relationship Id="rId11414" Type="http://schemas.openxmlformats.org/officeDocument/2006/relationships/hyperlink" Target="https://www.daloopa.com/src/804984" TargetMode="External"/><Relationship Id="rId18027" Type="http://schemas.openxmlformats.org/officeDocument/2006/relationships/hyperlink" Target="https://www.daloopa.com/src/112172665" TargetMode="External"/><Relationship Id="rId3992" Type="http://schemas.openxmlformats.org/officeDocument/2006/relationships/hyperlink" Target="https://www.daloopa.com/src/44802111" TargetMode="External"/><Relationship Id="rId7035" Type="http://schemas.openxmlformats.org/officeDocument/2006/relationships/hyperlink" Target="https://www.daloopa.com/src/798238" TargetMode="External"/><Relationship Id="rId10016" Type="http://schemas.openxmlformats.org/officeDocument/2006/relationships/hyperlink" Target="https://www.daloopa.com/src/761069" TargetMode="External"/><Relationship Id="rId13586" Type="http://schemas.openxmlformats.org/officeDocument/2006/relationships/hyperlink" Target="https://www.daloopa.com/src/44058855" TargetMode="External"/><Relationship Id="rId14984" Type="http://schemas.openxmlformats.org/officeDocument/2006/relationships/hyperlink" Target="https://www.daloopa.com/src/44095096" TargetMode="External"/><Relationship Id="rId2594" Type="http://schemas.openxmlformats.org/officeDocument/2006/relationships/hyperlink" Target="https://www.daloopa.com/document/23285" TargetMode="External"/><Relationship Id="rId3645" Type="http://schemas.openxmlformats.org/officeDocument/2006/relationships/hyperlink" Target="https://www.daloopa.com/document/23143637" TargetMode="External"/><Relationship Id="rId12188" Type="http://schemas.openxmlformats.org/officeDocument/2006/relationships/hyperlink" Target="https://www.daloopa.com/src/8731774" TargetMode="External"/><Relationship Id="rId13239" Type="http://schemas.openxmlformats.org/officeDocument/2006/relationships/hyperlink" Target="https://www.daloopa.com/src/18210319" TargetMode="External"/><Relationship Id="rId14637" Type="http://schemas.openxmlformats.org/officeDocument/2006/relationships/hyperlink" Target="https://www.daloopa.com/src/44093329" TargetMode="External"/><Relationship Id="rId17110" Type="http://schemas.openxmlformats.org/officeDocument/2006/relationships/hyperlink" Target="https://www.daloopa.com/src/65368579" TargetMode="External"/><Relationship Id="rId20455" Type="http://schemas.openxmlformats.org/officeDocument/2006/relationships/hyperlink" Target="https://www.daloopa.com/src/105190753" TargetMode="External"/><Relationship Id="rId566" Type="http://schemas.openxmlformats.org/officeDocument/2006/relationships/hyperlink" Target="https://marketplace.daloopa.com/text-fundamental?id=1015458&amp;value=0.71&amp;id=1001014&amp;value=1.14&amp;id=1000993&amp;value=1.2&amp;id=1000970&amp;value=1.4&amp;id=1501436&amp;value=1.68&amp;id=2750868&amp;value=1.76&amp;id=3606952&amp;value=2.1&amp;id=6028986&amp;value=1.78&amp;id=9092105&amp;value=4.29&amp;id=12608980&amp;value=2.19&amp;id=19045492&amp;value=2.09&amp;id=28076149&amp;value=2.27&amp;id=35361580&amp;value=2.52&amp;id=41990637&amp;value=2.63&amp;id=50787184&amp;value=2.44&amp;id=56765752&amp;value=2.35&amp;id=61315168&amp;value=2.44&amp;" TargetMode="External"/><Relationship Id="rId1196" Type="http://schemas.openxmlformats.org/officeDocument/2006/relationships/hyperlink" Target="https://www.daloopa.com/src/1001397" TargetMode="External"/><Relationship Id="rId2247" Type="http://schemas.openxmlformats.org/officeDocument/2006/relationships/hyperlink" Target="https://www.daloopa.com/src/775153" TargetMode="External"/><Relationship Id="rId20108" Type="http://schemas.openxmlformats.org/officeDocument/2006/relationships/hyperlink" Target="https://www.daloopa.com/src/99100829" TargetMode="External"/><Relationship Id="rId219" Type="http://schemas.openxmlformats.org/officeDocument/2006/relationships/hyperlink" Target="https://www.daloopa.com/document/22944212" TargetMode="External"/><Relationship Id="rId6868" Type="http://schemas.openxmlformats.org/officeDocument/2006/relationships/hyperlink" Target="https://marketplace.daloopa.com/text-fundamental?id=797743&amp;value=70.168&amp;id=797749&amp;value=73.445&amp;id=797755&amp;value=60.902&amp;id=797789&amp;value=61.555&amp;id=797795&amp;value=71.171&amp;id=797801&amp;value=73.712&amp;id=797822&amp;value=74.403&amp;id=797828&amp;value=73.748&amp;id=797864&amp;value=77.918&amp;id=797886&amp;value=85.19&amp;id=797892&amp;value=83.985&amp;id=797943&amp;value=85.459&amp;id=797963&amp;value=94.951&amp;id=797996&amp;value=96.95&amp;id=798019&amp;value=99.945&amp;id=798040&amp;value=97.404&amp;id=798045&amp;value=110.509&amp;id=798062&amp;value=112.296&amp;id=798079&amp;value=113.632&amp;id=797768&amp;value=125.188&amp;id=797763&amp;value=149.266&amp;id=797759&amp;value=152.494&amp;id=797704&amp;value=152.421&amp;id=797700&amp;value=152.209&amp;id=797695&amp;value=168.433&amp;id=797690&amp;value=165.04&amp;id=1501200&amp;value=169.787&amp;id=2750539&amp;value=173.056&amp;id=3606382&amp;value=191&amp;id=6028671&amp;value=196&amp;id=9091771&amp;value=221&amp;id=12605528&amp;value=223&amp;id=19045420&amp;value=248&amp;id=28076091&amp;value=259&amp;id=35361518&amp;value=269&amp;id=41991000&amp;value=252&amp;id=50787080&amp;value=262&amp;id=56765639&amp;value=257&amp;id=61315045&amp;value=253&amp;" TargetMode="External"/><Relationship Id="rId7919" Type="http://schemas.openxmlformats.org/officeDocument/2006/relationships/hyperlink" Target="https://marketplace.daloopa.com/text-fundamental?id=769573&amp;value=40.619&amp;id=44615911&amp;value=40.619&amp;id=769258&amp;value=4.875&amp;id=761283&amp;value=27.078&amp;id=761015&amp;value=21.102&amp;id=44615912&amp;value=53.055&amp;id=760723&amp;value=33.599&amp;id=760481&amp;value=11.14&amp;id=760259&amp;value=13.606&amp;id=758637&amp;value=9.808&amp;id=44615913&amp;value=68.15299999999999&amp;id=758433&amp;value=14.859&amp;id=758292&amp;value=50.43&amp;id=758135&amp;value=3.98&amp;id=757960&amp;value=5.836&amp;id=44615914&amp;value=75.105&amp;" TargetMode="External"/><Relationship Id="rId8290" Type="http://schemas.openxmlformats.org/officeDocument/2006/relationships/hyperlink" Target="https://www.daloopa.com/src/44812382" TargetMode="External"/><Relationship Id="rId9341" Type="http://schemas.openxmlformats.org/officeDocument/2006/relationships/hyperlink" Target="https://www.daloopa.com/src/44808957" TargetMode="External"/><Relationship Id="rId13720" Type="http://schemas.openxmlformats.org/officeDocument/2006/relationships/hyperlink" Target="https://www.daloopa.com/src/44066194" TargetMode="External"/><Relationship Id="rId19282" Type="http://schemas.openxmlformats.org/officeDocument/2006/relationships/hyperlink" Target="https://www.daloopa.com/src/84566044" TargetMode="External"/><Relationship Id="rId11271" Type="http://schemas.openxmlformats.org/officeDocument/2006/relationships/hyperlink" Target="https://marketplace.daloopa.com/text-fundamental?id=978741&amp;value=61.007&amp;id=978763&amp;value=25.703&amp;" TargetMode="External"/><Relationship Id="rId12322" Type="http://schemas.openxmlformats.org/officeDocument/2006/relationships/hyperlink" Target="https://www.daloopa.com/src/8731755" TargetMode="External"/><Relationship Id="rId15892" Type="http://schemas.openxmlformats.org/officeDocument/2006/relationships/hyperlink" Target="https://marketplace.daloopa.com/text-fundamental?id=56736710&amp;value=2079&amp;id=56736672&amp;value=2195&amp;id=56736634&amp;value=2291&amp;id=56736595&amp;value=2465&amp;id=56736556&amp;value=9030&amp;id=56736517&amp;value=2601&amp;id=56736479&amp;value=2744&amp;id=56736440&amp;value=2834&amp;id=56736401&amp;value=2992&amp;id=56736362&amp;value=11171&amp;id=56723448&amp;value=3091&amp;id=56723412&amp;value=3128&amp;id=56723374&amp;value=3225&amp;id=56723072&amp;value=3424&amp;id=56722900&amp;value=12868&amp;id=56722828&amp;value=3905&amp;id=56722732&amp;value=3835&amp;id=56722676&amp;value=3935&amp;id=56722611&amp;value=4110&amp;id=56722551&amp;value=15785&amp;id=56722484&amp;value=4262&amp;id=56765470&amp;value=4386&amp;id=61315603&amp;value=4433&amp;" TargetMode="External"/><Relationship Id="rId16943" Type="http://schemas.openxmlformats.org/officeDocument/2006/relationships/hyperlink" Target="https://www.daloopa.com/src/65368602" TargetMode="External"/><Relationship Id="rId700" Type="http://schemas.openxmlformats.org/officeDocument/2006/relationships/hyperlink" Target="https://www.daloopa.com/src/50787037" TargetMode="External"/><Relationship Id="rId1330" Type="http://schemas.openxmlformats.org/officeDocument/2006/relationships/hyperlink" Target="https://www.daloopa.com/src/997144" TargetMode="External"/><Relationship Id="rId5951" Type="http://schemas.openxmlformats.org/officeDocument/2006/relationships/hyperlink" Target="https://www.daloopa.com/src/62020210" TargetMode="External"/><Relationship Id="rId14494" Type="http://schemas.openxmlformats.org/officeDocument/2006/relationships/hyperlink" Target="https://www.daloopa.com/src/44096336" TargetMode="External"/><Relationship Id="rId15545" Type="http://schemas.openxmlformats.org/officeDocument/2006/relationships/hyperlink" Target="https://www.daloopa.com/src/61315467" TargetMode="External"/><Relationship Id="rId4553" Type="http://schemas.openxmlformats.org/officeDocument/2006/relationships/hyperlink" Target="https://www.daloopa.com/src/41990767" TargetMode="External"/><Relationship Id="rId5604" Type="http://schemas.openxmlformats.org/officeDocument/2006/relationships/hyperlink" Target="https://www.daloopa.com/src/777043" TargetMode="External"/><Relationship Id="rId13096" Type="http://schemas.openxmlformats.org/officeDocument/2006/relationships/hyperlink" Target="https://www.daloopa.com/src/18301700" TargetMode="External"/><Relationship Id="rId14147" Type="http://schemas.openxmlformats.org/officeDocument/2006/relationships/hyperlink" Target="https://www.daloopa.com/src/44072069" TargetMode="External"/><Relationship Id="rId18768" Type="http://schemas.openxmlformats.org/officeDocument/2006/relationships/hyperlink" Target="https://www.daloopa.com/src/75779763" TargetMode="External"/><Relationship Id="rId3155" Type="http://schemas.openxmlformats.org/officeDocument/2006/relationships/hyperlink" Target="https://www.daloopa.com/src/46337784" TargetMode="External"/><Relationship Id="rId4206" Type="http://schemas.openxmlformats.org/officeDocument/2006/relationships/hyperlink" Target="https://www.daloopa.com/src/806094" TargetMode="External"/><Relationship Id="rId7776" Type="http://schemas.openxmlformats.org/officeDocument/2006/relationships/hyperlink" Target="https://www.daloopa.com/src/769529" TargetMode="External"/><Relationship Id="rId8827" Type="http://schemas.openxmlformats.org/officeDocument/2006/relationships/hyperlink" Target="https://www.daloopa.com/src/46190578" TargetMode="External"/><Relationship Id="rId19819" Type="http://schemas.openxmlformats.org/officeDocument/2006/relationships/hyperlink" Target="https://www.daloopa.com/src/91527908" TargetMode="External"/><Relationship Id="rId6378" Type="http://schemas.openxmlformats.org/officeDocument/2006/relationships/hyperlink" Target="https://www.daloopa.com/src/9091750" TargetMode="External"/><Relationship Id="rId7429" Type="http://schemas.openxmlformats.org/officeDocument/2006/relationships/hyperlink" Target="https://www.daloopa.com/src/9091399" TargetMode="External"/><Relationship Id="rId10757" Type="http://schemas.openxmlformats.org/officeDocument/2006/relationships/hyperlink" Target="https://www.daloopa.com/src/44999316" TargetMode="External"/><Relationship Id="rId11808" Type="http://schemas.openxmlformats.org/officeDocument/2006/relationships/hyperlink" Target="https://www.daloopa.com/src/53280956" TargetMode="External"/><Relationship Id="rId13230" Type="http://schemas.openxmlformats.org/officeDocument/2006/relationships/hyperlink" Target="https://www.daloopa.com/src/18208106" TargetMode="External"/><Relationship Id="rId17851" Type="http://schemas.openxmlformats.org/officeDocument/2006/relationships/hyperlink" Target="https://www.daloopa.com/src/86297164" TargetMode="External"/><Relationship Id="rId18902" Type="http://schemas.openxmlformats.org/officeDocument/2006/relationships/hyperlink" Target="https://www.daloopa.com/src/80587730" TargetMode="External"/><Relationship Id="rId210" Type="http://schemas.openxmlformats.org/officeDocument/2006/relationships/hyperlink" Target="https://www.daloopa.com/document/22944212" TargetMode="External"/><Relationship Id="rId2988" Type="http://schemas.openxmlformats.org/officeDocument/2006/relationships/hyperlink" Target="https://www.daloopa.com/src/778892" TargetMode="External"/><Relationship Id="rId7910" Type="http://schemas.openxmlformats.org/officeDocument/2006/relationships/hyperlink" Target="https://www.daloopa.com/src/44615908" TargetMode="External"/><Relationship Id="rId16453" Type="http://schemas.openxmlformats.org/officeDocument/2006/relationships/hyperlink" Target="https://www.daloopa.com/src/56723093" TargetMode="External"/><Relationship Id="rId17504" Type="http://schemas.openxmlformats.org/officeDocument/2006/relationships/hyperlink" Target="https://www.daloopa.com/src/66398663" TargetMode="External"/><Relationship Id="rId20849" Type="http://schemas.openxmlformats.org/officeDocument/2006/relationships/hyperlink" Target="https://www.daloopa.com/src/110480974" TargetMode="External"/><Relationship Id="rId5461" Type="http://schemas.openxmlformats.org/officeDocument/2006/relationships/hyperlink" Target="https://www.daloopa.com/src/777189" TargetMode="External"/><Relationship Id="rId6512" Type="http://schemas.openxmlformats.org/officeDocument/2006/relationships/hyperlink" Target="https://www.daloopa.com/src/770061" TargetMode="External"/><Relationship Id="rId15055" Type="http://schemas.openxmlformats.org/officeDocument/2006/relationships/hyperlink" Target="https://www.daloopa.com/src/44095056" TargetMode="External"/><Relationship Id="rId16106" Type="http://schemas.openxmlformats.org/officeDocument/2006/relationships/hyperlink" Target="https://www.daloopa.com/src/56722739" TargetMode="External"/><Relationship Id="rId19676" Type="http://schemas.openxmlformats.org/officeDocument/2006/relationships/hyperlink" Target="https://www.daloopa.com/src/91531652" TargetMode="External"/><Relationship Id="rId4063" Type="http://schemas.openxmlformats.org/officeDocument/2006/relationships/hyperlink" Target="https://www.daloopa.com/src/805987" TargetMode="External"/><Relationship Id="rId5114" Type="http://schemas.openxmlformats.org/officeDocument/2006/relationships/hyperlink" Target="https://www.daloopa.com/src/51587397" TargetMode="External"/><Relationship Id="rId8684" Type="http://schemas.openxmlformats.org/officeDocument/2006/relationships/hyperlink" Target="https://www.daloopa.com/src/44809234" TargetMode="External"/><Relationship Id="rId9735" Type="http://schemas.openxmlformats.org/officeDocument/2006/relationships/hyperlink" Target="https://www.daloopa.com/src/46190741" TargetMode="External"/><Relationship Id="rId11665" Type="http://schemas.openxmlformats.org/officeDocument/2006/relationships/hyperlink" Target="https://www.daloopa.com/src/805018" TargetMode="External"/><Relationship Id="rId18278" Type="http://schemas.openxmlformats.org/officeDocument/2006/relationships/hyperlink" Target="https://www.daloopa.com/src/110481004" TargetMode="External"/><Relationship Id="rId19329" Type="http://schemas.openxmlformats.org/officeDocument/2006/relationships/hyperlink" Target="https://www.daloopa.com/src/86312197" TargetMode="External"/><Relationship Id="rId1724" Type="http://schemas.openxmlformats.org/officeDocument/2006/relationships/hyperlink" Target="https://www.daloopa.com/src/44125806" TargetMode="External"/><Relationship Id="rId7286" Type="http://schemas.openxmlformats.org/officeDocument/2006/relationships/hyperlink" Target="https://www.daloopa.com/src/760692" TargetMode="External"/><Relationship Id="rId8337" Type="http://schemas.openxmlformats.org/officeDocument/2006/relationships/hyperlink" Target="https://www.daloopa.com/src/44811876" TargetMode="External"/><Relationship Id="rId10267" Type="http://schemas.openxmlformats.org/officeDocument/2006/relationships/hyperlink" Target="https://www.daloopa.com/src/756035" TargetMode="External"/><Relationship Id="rId11318" Type="http://schemas.openxmlformats.org/officeDocument/2006/relationships/hyperlink" Target="https://www.daloopa.com/src/44617253" TargetMode="External"/><Relationship Id="rId12716" Type="http://schemas.openxmlformats.org/officeDocument/2006/relationships/hyperlink" Target="https://www.daloopa.com/src/8732300" TargetMode="External"/><Relationship Id="rId3896" Type="http://schemas.openxmlformats.org/officeDocument/2006/relationships/hyperlink" Target="https://www.daloopa.com/src/44802435" TargetMode="External"/><Relationship Id="rId14888" Type="http://schemas.openxmlformats.org/officeDocument/2006/relationships/hyperlink" Target="https://www.daloopa.com/src/44095358" TargetMode="External"/><Relationship Id="rId15939" Type="http://schemas.openxmlformats.org/officeDocument/2006/relationships/hyperlink" Target="https://www.daloopa.com/src/56736363" TargetMode="External"/><Relationship Id="rId19810" Type="http://schemas.openxmlformats.org/officeDocument/2006/relationships/hyperlink" Target="https://www.daloopa.com/src/91528448" TargetMode="External"/><Relationship Id="rId2498" Type="http://schemas.openxmlformats.org/officeDocument/2006/relationships/hyperlink" Target="https://www.daloopa.com/src/775310" TargetMode="External"/><Relationship Id="rId3549" Type="http://schemas.openxmlformats.org/officeDocument/2006/relationships/hyperlink" Target="https://www.daloopa.com/src/805664" TargetMode="External"/><Relationship Id="rId4947" Type="http://schemas.openxmlformats.org/officeDocument/2006/relationships/hyperlink" Target="https://www.daloopa.com/src/18187267" TargetMode="External"/><Relationship Id="rId7420" Type="http://schemas.openxmlformats.org/officeDocument/2006/relationships/hyperlink" Target="https://www.daloopa.com/src/44615807" TargetMode="External"/><Relationship Id="rId17361" Type="http://schemas.openxmlformats.org/officeDocument/2006/relationships/hyperlink" Target="https://www.daloopa.com/src/66399214" TargetMode="External"/><Relationship Id="rId18412" Type="http://schemas.openxmlformats.org/officeDocument/2006/relationships/hyperlink" Target="https://www.daloopa.com/src/70535432" TargetMode="External"/><Relationship Id="rId6022" Type="http://schemas.openxmlformats.org/officeDocument/2006/relationships/hyperlink" Target="https://www.daloopa.com/src/755654" TargetMode="External"/><Relationship Id="rId10401" Type="http://schemas.openxmlformats.org/officeDocument/2006/relationships/hyperlink" Target="https://www.daloopa.com/src/35361462" TargetMode="External"/><Relationship Id="rId13971" Type="http://schemas.openxmlformats.org/officeDocument/2006/relationships/hyperlink" Target="https://www.daloopa.com/src/44066716" TargetMode="External"/><Relationship Id="rId17014" Type="http://schemas.openxmlformats.org/officeDocument/2006/relationships/hyperlink" Target="https://www.daloopa.com/src/65368666" TargetMode="External"/><Relationship Id="rId20359" Type="http://schemas.openxmlformats.org/officeDocument/2006/relationships/hyperlink" Target="https://www.daloopa.com/src/105788165" TargetMode="External"/><Relationship Id="rId8194" Type="http://schemas.openxmlformats.org/officeDocument/2006/relationships/hyperlink" Target="https://www.daloopa.com/src/758144" TargetMode="External"/><Relationship Id="rId9592" Type="http://schemas.openxmlformats.org/officeDocument/2006/relationships/hyperlink" Target="https://www.daloopa.com/src/46190722" TargetMode="External"/><Relationship Id="rId12573" Type="http://schemas.openxmlformats.org/officeDocument/2006/relationships/hyperlink" Target="https://www.daloopa.com/src/8732228" TargetMode="External"/><Relationship Id="rId13624" Type="http://schemas.openxmlformats.org/officeDocument/2006/relationships/hyperlink" Target="https://www.daloopa.com/document/23181367" TargetMode="External"/><Relationship Id="rId19186" Type="http://schemas.openxmlformats.org/officeDocument/2006/relationships/hyperlink" Target="https://www.daloopa.com/src/80587912" TargetMode="External"/><Relationship Id="rId20840" Type="http://schemas.openxmlformats.org/officeDocument/2006/relationships/hyperlink" Target="https://www.daloopa.com/src/112172866" TargetMode="External"/><Relationship Id="rId951" Type="http://schemas.openxmlformats.org/officeDocument/2006/relationships/hyperlink" Target="https://www.daloopa.com/src/980566" TargetMode="External"/><Relationship Id="rId1581" Type="http://schemas.openxmlformats.org/officeDocument/2006/relationships/hyperlink" Target="https://www.daloopa.com/src/805421" TargetMode="External"/><Relationship Id="rId2632" Type="http://schemas.openxmlformats.org/officeDocument/2006/relationships/hyperlink" Target="https://www.daloopa.com/src/775548" TargetMode="External"/><Relationship Id="rId9245" Type="http://schemas.openxmlformats.org/officeDocument/2006/relationships/hyperlink" Target="https://www.daloopa.com/src/46190654" TargetMode="External"/><Relationship Id="rId11175" Type="http://schemas.openxmlformats.org/officeDocument/2006/relationships/hyperlink" Target="https://www.daloopa.com/src/56765803" TargetMode="External"/><Relationship Id="rId12226" Type="http://schemas.openxmlformats.org/officeDocument/2006/relationships/hyperlink" Target="https://www.daloopa.com/src/8731781" TargetMode="External"/><Relationship Id="rId15796" Type="http://schemas.openxmlformats.org/officeDocument/2006/relationships/hyperlink" Target="https://www.daloopa.com/src/56735833" TargetMode="External"/><Relationship Id="rId604" Type="http://schemas.openxmlformats.org/officeDocument/2006/relationships/hyperlink" Target="https://marketplace.daloopa.com/text-fundamental?id=1015455&amp;value=13&amp;id=1000995&amp;value=36&amp;" TargetMode="External"/><Relationship Id="rId1234" Type="http://schemas.openxmlformats.org/officeDocument/2006/relationships/hyperlink" Target="https://www.daloopa.com/src/997005" TargetMode="External"/><Relationship Id="rId5855" Type="http://schemas.openxmlformats.org/officeDocument/2006/relationships/hyperlink" Target="https://www.daloopa.com/src/779322" TargetMode="External"/><Relationship Id="rId6906" Type="http://schemas.openxmlformats.org/officeDocument/2006/relationships/hyperlink" Target="https://www.daloopa.com/src/50787080" TargetMode="External"/><Relationship Id="rId14398" Type="http://schemas.openxmlformats.org/officeDocument/2006/relationships/hyperlink" Target="https://www.daloopa.com/src/44094875" TargetMode="External"/><Relationship Id="rId15449" Type="http://schemas.openxmlformats.org/officeDocument/2006/relationships/hyperlink" Target="https://www.daloopa.com/src/56722019" TargetMode="External"/><Relationship Id="rId16847" Type="http://schemas.openxmlformats.org/officeDocument/2006/relationships/hyperlink" Target="https://www.daloopa.com/src/56723411" TargetMode="External"/><Relationship Id="rId19320" Type="http://schemas.openxmlformats.org/officeDocument/2006/relationships/hyperlink" Target="https://www.daloopa.com/src/86312164" TargetMode="External"/><Relationship Id="rId4457" Type="http://schemas.openxmlformats.org/officeDocument/2006/relationships/hyperlink" Target="https://www.daloopa.com/src/61315128" TargetMode="External"/><Relationship Id="rId5508" Type="http://schemas.openxmlformats.org/officeDocument/2006/relationships/hyperlink" Target="https://www.daloopa.com/src/777115" TargetMode="External"/><Relationship Id="rId3059" Type="http://schemas.openxmlformats.org/officeDocument/2006/relationships/hyperlink" Target="https://www.daloopa.com/src/46341304" TargetMode="External"/><Relationship Id="rId15930" Type="http://schemas.openxmlformats.org/officeDocument/2006/relationships/hyperlink" Target="https://www.daloopa.com/src/56745635" TargetMode="External"/><Relationship Id="rId13481" Type="http://schemas.openxmlformats.org/officeDocument/2006/relationships/hyperlink" Target="https://www.daloopa.com/src/44057798" TargetMode="External"/><Relationship Id="rId14532" Type="http://schemas.openxmlformats.org/officeDocument/2006/relationships/hyperlink" Target="https://www.daloopa.com/src/44091777" TargetMode="External"/><Relationship Id="rId1091" Type="http://schemas.openxmlformats.org/officeDocument/2006/relationships/hyperlink" Target="https://www.daloopa.com/src/780943" TargetMode="External"/><Relationship Id="rId3540" Type="http://schemas.openxmlformats.org/officeDocument/2006/relationships/hyperlink" Target="https://www.daloopa.com/src/18202996" TargetMode="External"/><Relationship Id="rId12083" Type="http://schemas.openxmlformats.org/officeDocument/2006/relationships/hyperlink" Target="https://www.daloopa.com/document/23181367" TargetMode="External"/><Relationship Id="rId13134" Type="http://schemas.openxmlformats.org/officeDocument/2006/relationships/hyperlink" Target="https://www.daloopa.com/src/44117350" TargetMode="External"/><Relationship Id="rId17755" Type="http://schemas.openxmlformats.org/officeDocument/2006/relationships/hyperlink" Target="https://www.daloopa.com/src/84565947" TargetMode="External"/><Relationship Id="rId18806" Type="http://schemas.openxmlformats.org/officeDocument/2006/relationships/hyperlink" Target="https://www.daloopa.com/src/76431544" TargetMode="External"/><Relationship Id="rId20350" Type="http://schemas.openxmlformats.org/officeDocument/2006/relationships/hyperlink" Target="https://www.daloopa.com/src/105788117" TargetMode="External"/><Relationship Id="rId114" Type="http://schemas.openxmlformats.org/officeDocument/2006/relationships/hyperlink" Target="https://www.daloopa.com/document/10224080" TargetMode="External"/><Relationship Id="rId461" Type="http://schemas.openxmlformats.org/officeDocument/2006/relationships/hyperlink" Target="https://www.daloopa.com/document/23143637" TargetMode="External"/><Relationship Id="rId2142" Type="http://schemas.openxmlformats.org/officeDocument/2006/relationships/hyperlink" Target="https://www.daloopa.com/src/779559" TargetMode="External"/><Relationship Id="rId6763" Type="http://schemas.openxmlformats.org/officeDocument/2006/relationships/hyperlink" Target="https://www.daloopa.com/document/23143637" TargetMode="External"/><Relationship Id="rId7814" Type="http://schemas.openxmlformats.org/officeDocument/2006/relationships/hyperlink" Target="https://www.daloopa.com/src/19045350" TargetMode="External"/><Relationship Id="rId16357" Type="http://schemas.openxmlformats.org/officeDocument/2006/relationships/hyperlink" Target="https://www.daloopa.com/src/56722628" TargetMode="External"/><Relationship Id="rId17408" Type="http://schemas.openxmlformats.org/officeDocument/2006/relationships/hyperlink" Target="https://www.daloopa.com/src/69114097" TargetMode="External"/><Relationship Id="rId20003" Type="http://schemas.openxmlformats.org/officeDocument/2006/relationships/hyperlink" Target="https://www.daloopa.com/src/99978617" TargetMode="External"/><Relationship Id="rId5365" Type="http://schemas.openxmlformats.org/officeDocument/2006/relationships/hyperlink" Target="https://www.daloopa.com/src/44617623" TargetMode="External"/><Relationship Id="rId6416" Type="http://schemas.openxmlformats.org/officeDocument/2006/relationships/hyperlink" Target="https://www.daloopa.com/src/2750730" TargetMode="External"/><Relationship Id="rId9986" Type="http://schemas.openxmlformats.org/officeDocument/2006/relationships/hyperlink" Target="https://www.daloopa.com/src/786157" TargetMode="External"/><Relationship Id="rId5018" Type="http://schemas.openxmlformats.org/officeDocument/2006/relationships/hyperlink" Target="https://www.daloopa.com/src/18186369" TargetMode="External"/><Relationship Id="rId8588" Type="http://schemas.openxmlformats.org/officeDocument/2006/relationships/hyperlink" Target="https://www.daloopa.com/src/44810031" TargetMode="External"/><Relationship Id="rId9639" Type="http://schemas.openxmlformats.org/officeDocument/2006/relationships/hyperlink" Target="https://www.daloopa.com/src/46190727" TargetMode="External"/><Relationship Id="rId12967" Type="http://schemas.openxmlformats.org/officeDocument/2006/relationships/hyperlink" Target="https://www.daloopa.com/src/62020247" TargetMode="External"/><Relationship Id="rId1628" Type="http://schemas.openxmlformats.org/officeDocument/2006/relationships/hyperlink" Target="https://www.daloopa.com/src/805435" TargetMode="External"/><Relationship Id="rId1975" Type="http://schemas.openxmlformats.org/officeDocument/2006/relationships/hyperlink" Target="https://www.daloopa.com/src/44125318" TargetMode="External"/><Relationship Id="rId11569" Type="http://schemas.openxmlformats.org/officeDocument/2006/relationships/hyperlink" Target="https://www.daloopa.com/src/1501378" TargetMode="External"/><Relationship Id="rId14042" Type="http://schemas.openxmlformats.org/officeDocument/2006/relationships/hyperlink" Target="https://www.daloopa.com/src/62020223" TargetMode="External"/><Relationship Id="rId15440" Type="http://schemas.openxmlformats.org/officeDocument/2006/relationships/hyperlink" Target="https://www.daloopa.com/src/56722074" TargetMode="External"/><Relationship Id="rId3050" Type="http://schemas.openxmlformats.org/officeDocument/2006/relationships/hyperlink" Target="https://www.daloopa.com/src/47277307" TargetMode="External"/><Relationship Id="rId4101" Type="http://schemas.openxmlformats.org/officeDocument/2006/relationships/hyperlink" Target="https://www.daloopa.com/src/806168" TargetMode="External"/><Relationship Id="rId18663" Type="http://schemas.openxmlformats.org/officeDocument/2006/relationships/hyperlink" Target="https://www.daloopa.com/src/76424207" TargetMode="External"/><Relationship Id="rId19714" Type="http://schemas.openxmlformats.org/officeDocument/2006/relationships/hyperlink" Target="https://www.daloopa.com/src/92469244" TargetMode="External"/><Relationship Id="rId7671" Type="http://schemas.openxmlformats.org/officeDocument/2006/relationships/hyperlink" Target="https://www.daloopa.com/src/756677" TargetMode="External"/><Relationship Id="rId8722" Type="http://schemas.openxmlformats.org/officeDocument/2006/relationships/hyperlink" Target="https://www.daloopa.com/src/46190555" TargetMode="External"/><Relationship Id="rId10652" Type="http://schemas.openxmlformats.org/officeDocument/2006/relationships/hyperlink" Target="https://www.daloopa.com/src/757456" TargetMode="External"/><Relationship Id="rId11703" Type="http://schemas.openxmlformats.org/officeDocument/2006/relationships/hyperlink" Target="https://www.daloopa.com/src/1501354" TargetMode="External"/><Relationship Id="rId17265" Type="http://schemas.openxmlformats.org/officeDocument/2006/relationships/hyperlink" Target="https://www.daloopa.com/src/66398890" TargetMode="External"/><Relationship Id="rId18316" Type="http://schemas.openxmlformats.org/officeDocument/2006/relationships/hyperlink" Target="https://www.daloopa.com/src/110482592" TargetMode="External"/><Relationship Id="rId6273" Type="http://schemas.openxmlformats.org/officeDocument/2006/relationships/hyperlink" Target="https://www.daloopa.com/src/797602" TargetMode="External"/><Relationship Id="rId7324" Type="http://schemas.openxmlformats.org/officeDocument/2006/relationships/hyperlink" Target="https://www.daloopa.com/src/44615792" TargetMode="External"/><Relationship Id="rId10305" Type="http://schemas.openxmlformats.org/officeDocument/2006/relationships/hyperlink" Target="https://www.daloopa.com/src/758324" TargetMode="External"/><Relationship Id="rId13875" Type="http://schemas.openxmlformats.org/officeDocument/2006/relationships/hyperlink" Target="https://www.daloopa.com/src/44066638" TargetMode="External"/><Relationship Id="rId2883" Type="http://schemas.openxmlformats.org/officeDocument/2006/relationships/hyperlink" Target="https://www.daloopa.com/src/57345659" TargetMode="External"/><Relationship Id="rId3934" Type="http://schemas.openxmlformats.org/officeDocument/2006/relationships/hyperlink" Target="https://www.daloopa.com/src/35361538" TargetMode="External"/><Relationship Id="rId9496" Type="http://schemas.openxmlformats.org/officeDocument/2006/relationships/hyperlink" Target="https://www.daloopa.com/src/44810250" TargetMode="External"/><Relationship Id="rId12477" Type="http://schemas.openxmlformats.org/officeDocument/2006/relationships/hyperlink" Target="https://www.daloopa.com/src/8732164" TargetMode="External"/><Relationship Id="rId13528" Type="http://schemas.openxmlformats.org/officeDocument/2006/relationships/hyperlink" Target="https://www.daloopa.com/src/44057641" TargetMode="External"/><Relationship Id="rId14926" Type="http://schemas.openxmlformats.org/officeDocument/2006/relationships/hyperlink" Target="https://www.daloopa.com/src/44094949" TargetMode="External"/><Relationship Id="rId20744" Type="http://schemas.openxmlformats.org/officeDocument/2006/relationships/hyperlink" Target="https://www.daloopa.com/src/110481610" TargetMode="External"/><Relationship Id="rId855" Type="http://schemas.openxmlformats.org/officeDocument/2006/relationships/hyperlink" Target="https://www.daloopa.com/src/793439" TargetMode="External"/><Relationship Id="rId1485" Type="http://schemas.openxmlformats.org/officeDocument/2006/relationships/hyperlink" Target="https://www.daloopa.com/src/18255528" TargetMode="External"/><Relationship Id="rId2536" Type="http://schemas.openxmlformats.org/officeDocument/2006/relationships/hyperlink" Target="https://www.daloopa.com/src/779045" TargetMode="External"/><Relationship Id="rId8098" Type="http://schemas.openxmlformats.org/officeDocument/2006/relationships/hyperlink" Target="https://www.daloopa.com/src/757615" TargetMode="External"/><Relationship Id="rId9149" Type="http://schemas.openxmlformats.org/officeDocument/2006/relationships/hyperlink" Target="https://www.daloopa.com/src/44809118" TargetMode="External"/><Relationship Id="rId11079" Type="http://schemas.openxmlformats.org/officeDocument/2006/relationships/hyperlink" Target="https://marketplace.daloopa.com/text-fundamental?id=777807&amp;value=-0.17&amp;id=777782&amp;value=-0.03&amp;" TargetMode="External"/><Relationship Id="rId16001" Type="http://schemas.openxmlformats.org/officeDocument/2006/relationships/hyperlink" Target="https://www.daloopa.com/src/56736405" TargetMode="External"/><Relationship Id="rId508" Type="http://schemas.openxmlformats.org/officeDocument/2006/relationships/hyperlink" Target="https://www.daloopa.com/src/56765685" TargetMode="External"/><Relationship Id="rId1138" Type="http://schemas.openxmlformats.org/officeDocument/2006/relationships/hyperlink" Target="https://www.daloopa.com/src/4298306" TargetMode="External"/><Relationship Id="rId5759" Type="http://schemas.openxmlformats.org/officeDocument/2006/relationships/hyperlink" Target="https://www.daloopa.com/src/777417" TargetMode="External"/><Relationship Id="rId9630" Type="http://schemas.openxmlformats.org/officeDocument/2006/relationships/hyperlink" Target="https://www.daloopa.com/src/44812668" TargetMode="External"/><Relationship Id="rId18173" Type="http://schemas.openxmlformats.org/officeDocument/2006/relationships/hyperlink" Target="https://www.daloopa.com/src/112172719" TargetMode="External"/><Relationship Id="rId19571" Type="http://schemas.openxmlformats.org/officeDocument/2006/relationships/hyperlink" Target="https://www.daloopa.com/src/84567051" TargetMode="External"/><Relationship Id="rId7181" Type="http://schemas.openxmlformats.org/officeDocument/2006/relationships/hyperlink" Target="https://www.daloopa.com/src/41990972" TargetMode="External"/><Relationship Id="rId8232" Type="http://schemas.openxmlformats.org/officeDocument/2006/relationships/hyperlink" Target="https://www.daloopa.com/src/758642" TargetMode="External"/><Relationship Id="rId11560" Type="http://schemas.openxmlformats.org/officeDocument/2006/relationships/hyperlink" Target="https://www.daloopa.com/src/805087" TargetMode="External"/><Relationship Id="rId12611" Type="http://schemas.openxmlformats.org/officeDocument/2006/relationships/hyperlink" Target="https://www.daloopa.com/src/8732210" TargetMode="External"/><Relationship Id="rId19224" Type="http://schemas.openxmlformats.org/officeDocument/2006/relationships/hyperlink" Target="https://www.daloopa.com/src/80588027" TargetMode="External"/><Relationship Id="rId10162" Type="http://schemas.openxmlformats.org/officeDocument/2006/relationships/hyperlink" Target="https://www.daloopa.com/src/3606412" TargetMode="External"/><Relationship Id="rId11213" Type="http://schemas.openxmlformats.org/officeDocument/2006/relationships/hyperlink" Target="https://marketplace.daloopa.com/text-fundamental?id=50787787&amp;value=0.13&amp;id=56765810&amp;value=0.17&amp;id=61315320&amp;value=0.14&amp;" TargetMode="External"/><Relationship Id="rId14783" Type="http://schemas.openxmlformats.org/officeDocument/2006/relationships/hyperlink" Target="https://www.daloopa.com/src/44092180" TargetMode="External"/><Relationship Id="rId15834" Type="http://schemas.openxmlformats.org/officeDocument/2006/relationships/hyperlink" Target="https://www.daloopa.com/src/56735759" TargetMode="External"/><Relationship Id="rId3791" Type="http://schemas.openxmlformats.org/officeDocument/2006/relationships/hyperlink" Target="https://www.daloopa.com/src/44802203" TargetMode="External"/><Relationship Id="rId4842" Type="http://schemas.openxmlformats.org/officeDocument/2006/relationships/hyperlink" Target="https://www.daloopa.com/src/799670" TargetMode="External"/><Relationship Id="rId13385" Type="http://schemas.openxmlformats.org/officeDocument/2006/relationships/hyperlink" Target="https://www.daloopa.com/src/44121843" TargetMode="External"/><Relationship Id="rId14436" Type="http://schemas.openxmlformats.org/officeDocument/2006/relationships/hyperlink" Target="https://www.daloopa.com/src/44094999" TargetMode="External"/><Relationship Id="rId2393" Type="http://schemas.openxmlformats.org/officeDocument/2006/relationships/hyperlink" Target="https://www.daloopa.com/src/13303014" TargetMode="External"/><Relationship Id="rId3444" Type="http://schemas.openxmlformats.org/officeDocument/2006/relationships/hyperlink" Target="https://www.daloopa.com/src/979777" TargetMode="External"/><Relationship Id="rId13038" Type="http://schemas.openxmlformats.org/officeDocument/2006/relationships/hyperlink" Target="https://www.daloopa.com/src/18211715" TargetMode="External"/><Relationship Id="rId17659" Type="http://schemas.openxmlformats.org/officeDocument/2006/relationships/hyperlink" Target="https://www.daloopa.com/src/77415472" TargetMode="External"/><Relationship Id="rId20254" Type="http://schemas.openxmlformats.org/officeDocument/2006/relationships/hyperlink" Target="https://www.daloopa.com/src/99100982" TargetMode="External"/><Relationship Id="rId365" Type="http://schemas.openxmlformats.org/officeDocument/2006/relationships/hyperlink" Target="https://marketplace.daloopa.com/text-fundamental?id=41991190&amp;value=0.01&amp;id=56765764&amp;value=0.03&amp;" TargetMode="External"/><Relationship Id="rId2046" Type="http://schemas.openxmlformats.org/officeDocument/2006/relationships/hyperlink" Target="https://www.daloopa.com/src/779713" TargetMode="External"/><Relationship Id="rId6667" Type="http://schemas.openxmlformats.org/officeDocument/2006/relationships/hyperlink" Target="https://www.daloopa.com/src/1501195" TargetMode="External"/><Relationship Id="rId7718" Type="http://schemas.openxmlformats.org/officeDocument/2006/relationships/hyperlink" Target="https://www.daloopa.com/src/757282" TargetMode="External"/><Relationship Id="rId19081" Type="http://schemas.openxmlformats.org/officeDocument/2006/relationships/hyperlink" Target="https://www.daloopa.com/src/81128174" TargetMode="External"/><Relationship Id="rId5269" Type="http://schemas.openxmlformats.org/officeDocument/2006/relationships/hyperlink" Target="https://www.daloopa.com/src/8648886" TargetMode="External"/><Relationship Id="rId9140" Type="http://schemas.openxmlformats.org/officeDocument/2006/relationships/hyperlink" Target="https://www.daloopa.com/src/46190631" TargetMode="External"/><Relationship Id="rId11070" Type="http://schemas.openxmlformats.org/officeDocument/2006/relationships/hyperlink" Target="https://www.daloopa.com/src/28076070" TargetMode="External"/><Relationship Id="rId12121" Type="http://schemas.openxmlformats.org/officeDocument/2006/relationships/hyperlink" Target="https://www.daloopa.com/src/8731817" TargetMode="External"/><Relationship Id="rId15691" Type="http://schemas.openxmlformats.org/officeDocument/2006/relationships/hyperlink" Target="https://www.daloopa.com/src/56722065" TargetMode="External"/><Relationship Id="rId16742" Type="http://schemas.openxmlformats.org/officeDocument/2006/relationships/hyperlink" Target="https://www.daloopa.com/src/56736512" TargetMode="External"/><Relationship Id="rId1879" Type="http://schemas.openxmlformats.org/officeDocument/2006/relationships/hyperlink" Target="https://www.daloopa.com/src/44126185" TargetMode="External"/><Relationship Id="rId5750" Type="http://schemas.openxmlformats.org/officeDocument/2006/relationships/hyperlink" Target="https://www.daloopa.com/src/777525" TargetMode="External"/><Relationship Id="rId6801" Type="http://schemas.openxmlformats.org/officeDocument/2006/relationships/hyperlink" Target="https://www.daloopa.com/src/56765638" TargetMode="External"/><Relationship Id="rId14293" Type="http://schemas.openxmlformats.org/officeDocument/2006/relationships/hyperlink" Target="https://www.daloopa.com/src/44094998" TargetMode="External"/><Relationship Id="rId15344" Type="http://schemas.openxmlformats.org/officeDocument/2006/relationships/hyperlink" Target="https://www.daloopa.com/src/56720687" TargetMode="External"/><Relationship Id="rId19965" Type="http://schemas.openxmlformats.org/officeDocument/2006/relationships/hyperlink" Target="https://www.daloopa.com/src/99100754" TargetMode="External"/><Relationship Id="rId4005" Type="http://schemas.openxmlformats.org/officeDocument/2006/relationships/hyperlink" Target="https://www.daloopa.com/src/806106" TargetMode="External"/><Relationship Id="rId4352" Type="http://schemas.openxmlformats.org/officeDocument/2006/relationships/hyperlink" Target="https://www.daloopa.com/src/9091872" TargetMode="External"/><Relationship Id="rId5403" Type="http://schemas.openxmlformats.org/officeDocument/2006/relationships/hyperlink" Target="https://www.daloopa.com/src/8649057" TargetMode="External"/><Relationship Id="rId8973" Type="http://schemas.openxmlformats.org/officeDocument/2006/relationships/hyperlink" Target="https://www.daloopa.com/src/44812086" TargetMode="External"/><Relationship Id="rId11954" Type="http://schemas.openxmlformats.org/officeDocument/2006/relationships/hyperlink" Target="https://www.daloopa.com/src/8731249" TargetMode="External"/><Relationship Id="rId18567" Type="http://schemas.openxmlformats.org/officeDocument/2006/relationships/hyperlink" Target="https://www.daloopa.com/src/75779726" TargetMode="External"/><Relationship Id="rId19618" Type="http://schemas.openxmlformats.org/officeDocument/2006/relationships/hyperlink" Target="https://www.daloopa.com/src/91528539" TargetMode="External"/><Relationship Id="rId7575" Type="http://schemas.openxmlformats.org/officeDocument/2006/relationships/hyperlink" Target="https://www.daloopa.com/src/755814" TargetMode="External"/><Relationship Id="rId8626" Type="http://schemas.openxmlformats.org/officeDocument/2006/relationships/hyperlink" Target="https://www.daloopa.com/src/46190534" TargetMode="External"/><Relationship Id="rId10556" Type="http://schemas.openxmlformats.org/officeDocument/2006/relationships/hyperlink" Target="https://www.daloopa.com/src/756458" TargetMode="External"/><Relationship Id="rId11607" Type="http://schemas.openxmlformats.org/officeDocument/2006/relationships/hyperlink" Target="https://www.daloopa.com/src/805062" TargetMode="External"/><Relationship Id="rId17169" Type="http://schemas.openxmlformats.org/officeDocument/2006/relationships/hyperlink" Target="https://www.daloopa.com/src/65369366" TargetMode="External"/><Relationship Id="rId6177" Type="http://schemas.openxmlformats.org/officeDocument/2006/relationships/hyperlink" Target="https://www.daloopa.com/document/23143637" TargetMode="External"/><Relationship Id="rId7228" Type="http://schemas.openxmlformats.org/officeDocument/2006/relationships/hyperlink" Target="https://www.daloopa.com/src/770320" TargetMode="External"/><Relationship Id="rId10209" Type="http://schemas.openxmlformats.org/officeDocument/2006/relationships/hyperlink" Target="https://www.daloopa.com/src/757628" TargetMode="External"/><Relationship Id="rId2787" Type="http://schemas.openxmlformats.org/officeDocument/2006/relationships/hyperlink" Target="https://www.daloopa.com/src/2733923" TargetMode="External"/><Relationship Id="rId3838" Type="http://schemas.openxmlformats.org/officeDocument/2006/relationships/hyperlink" Target="https://www.daloopa.com/src/44801765" TargetMode="External"/><Relationship Id="rId13779" Type="http://schemas.openxmlformats.org/officeDocument/2006/relationships/hyperlink" Target="https://www.daloopa.com/src/44064892" TargetMode="External"/><Relationship Id="rId16252" Type="http://schemas.openxmlformats.org/officeDocument/2006/relationships/hyperlink" Target="https://www.daloopa.com/src/56723425" TargetMode="External"/><Relationship Id="rId17650" Type="http://schemas.openxmlformats.org/officeDocument/2006/relationships/hyperlink" Target="https://www.daloopa.com/src/77415390" TargetMode="External"/><Relationship Id="rId18701" Type="http://schemas.openxmlformats.org/officeDocument/2006/relationships/hyperlink" Target="https://www.daloopa.com/src/75779677" TargetMode="External"/><Relationship Id="rId20995" Type="http://schemas.openxmlformats.org/officeDocument/2006/relationships/hyperlink" Target="https://www.daloopa.com/src/112173376" TargetMode="External"/><Relationship Id="rId759" Type="http://schemas.openxmlformats.org/officeDocument/2006/relationships/hyperlink" Target="https://www.daloopa.com/src/41990843" TargetMode="External"/><Relationship Id="rId1389" Type="http://schemas.openxmlformats.org/officeDocument/2006/relationships/hyperlink" Target="https://www.daloopa.com/document/21907765" TargetMode="External"/><Relationship Id="rId5260" Type="http://schemas.openxmlformats.org/officeDocument/2006/relationships/hyperlink" Target="https://www.daloopa.com/src/8648963" TargetMode="External"/><Relationship Id="rId6311" Type="http://schemas.openxmlformats.org/officeDocument/2006/relationships/hyperlink" Target="https://www.daloopa.com/src/61315035" TargetMode="External"/><Relationship Id="rId17303" Type="http://schemas.openxmlformats.org/officeDocument/2006/relationships/hyperlink" Target="https://www.daloopa.com/src/66398783" TargetMode="External"/><Relationship Id="rId20648" Type="http://schemas.openxmlformats.org/officeDocument/2006/relationships/hyperlink" Target="https://www.daloopa.com/src/105788125" TargetMode="External"/><Relationship Id="rId8483" Type="http://schemas.openxmlformats.org/officeDocument/2006/relationships/hyperlink" Target="https://www.daloopa.com/document/23031" TargetMode="External"/><Relationship Id="rId9881" Type="http://schemas.openxmlformats.org/officeDocument/2006/relationships/hyperlink" Target="https://www.daloopa.com/src/785882" TargetMode="External"/><Relationship Id="rId12862" Type="http://schemas.openxmlformats.org/officeDocument/2006/relationships/hyperlink" Target="https://www.daloopa.com/src/44106014" TargetMode="External"/><Relationship Id="rId13913" Type="http://schemas.openxmlformats.org/officeDocument/2006/relationships/hyperlink" Target="https://www.daloopa.com/src/44064439" TargetMode="External"/><Relationship Id="rId19475" Type="http://schemas.openxmlformats.org/officeDocument/2006/relationships/hyperlink" Target="https://www.daloopa.com/src/86301075" TargetMode="External"/><Relationship Id="rId95" Type="http://schemas.openxmlformats.org/officeDocument/2006/relationships/hyperlink" Target="https://www.daloopa.com/document/10223951" TargetMode="External"/><Relationship Id="rId1870" Type="http://schemas.openxmlformats.org/officeDocument/2006/relationships/hyperlink" Target="https://www.daloopa.com/src/44616269" TargetMode="External"/><Relationship Id="rId2921" Type="http://schemas.openxmlformats.org/officeDocument/2006/relationships/hyperlink" Target="https://www.daloopa.com/src/771085" TargetMode="External"/><Relationship Id="rId7085" Type="http://schemas.openxmlformats.org/officeDocument/2006/relationships/hyperlink" Target="https://www.daloopa.com/src/798173" TargetMode="External"/><Relationship Id="rId8136" Type="http://schemas.openxmlformats.org/officeDocument/2006/relationships/hyperlink" Target="https://www.daloopa.com/src/761289" TargetMode="External"/><Relationship Id="rId9534" Type="http://schemas.openxmlformats.org/officeDocument/2006/relationships/hyperlink" Target="https://www.daloopa.com/document/21833" TargetMode="External"/><Relationship Id="rId11464" Type="http://schemas.openxmlformats.org/officeDocument/2006/relationships/hyperlink" Target="https://www.daloopa.com/src/805003" TargetMode="External"/><Relationship Id="rId12515" Type="http://schemas.openxmlformats.org/officeDocument/2006/relationships/hyperlink" Target="https://marketplace.daloopa.com/text-fundamental?id=8732133&amp;value=0.18&amp;id=8732128&amp;value=0.12&amp;id=8732124&amp;value=0.1&amp;id=8732137&amp;value=0.11&amp;id=8732105&amp;value=0.03&amp;id=8732102&amp;value=0.02&amp;id=8732139&amp;value=0.02&amp;id=8731970&amp;value=0.03&amp;id=8732143&amp;value=0.02&amp;id=8731966&amp;value=0.1&amp;id=8731961&amp;value=0.12&amp;id=8731957&amp;value=0.14&amp;id=8732148&amp;value=0.13&amp;id=8731953&amp;value=0.03&amp;id=8731948&amp;value=0.14&amp;id=8731942&amp;value=0.03&amp;id=8732162&amp;value=0.25&amp;id=8732326&amp;value=0.22&amp;id=8731933&amp;value=0.25&amp;id=8731928&amp;value=0.26&amp;id=8732167&amp;value=0.26&amp;id=8731924&amp;value=0.33&amp;id=47334922&amp;value=0.27&amp;id=47334786&amp;value=0.23&amp;id=8732172&amp;value=0.26&amp;id=8731908&amp;value=0.14&amp;id=8731903&amp;value=0.12&amp;id=10681281&amp;value=0.16&amp;id=13317196&amp;value=0.13&amp;id=19442532&amp;value=0.17&amp;id=28828625&amp;value=0.15&amp;id=35961631&amp;value=0.15&amp;id=44617664&amp;value=0.16&amp;id=51587381&amp;value=0.13&amp;id=57345756&amp;value=0.21&amp;id=62020192&amp;value=0.19&amp;" TargetMode="External"/><Relationship Id="rId18077" Type="http://schemas.openxmlformats.org/officeDocument/2006/relationships/hyperlink" Target="https://www.daloopa.com/src/110481637" TargetMode="External"/><Relationship Id="rId19128" Type="http://schemas.openxmlformats.org/officeDocument/2006/relationships/hyperlink" Target="https://www.daloopa.com/src/81127656" TargetMode="External"/><Relationship Id="rId1523" Type="http://schemas.openxmlformats.org/officeDocument/2006/relationships/hyperlink" Target="https://www.daloopa.com/src/805498" TargetMode="External"/><Relationship Id="rId10066" Type="http://schemas.openxmlformats.org/officeDocument/2006/relationships/hyperlink" Target="https://www.daloopa.com/src/761070" TargetMode="External"/><Relationship Id="rId11117" Type="http://schemas.openxmlformats.org/officeDocument/2006/relationships/hyperlink" Target="https://www.daloopa.com/src/50786892" TargetMode="External"/><Relationship Id="rId14687" Type="http://schemas.openxmlformats.org/officeDocument/2006/relationships/hyperlink" Target="https://www.daloopa.com/document/23181367" TargetMode="External"/><Relationship Id="rId15738" Type="http://schemas.openxmlformats.org/officeDocument/2006/relationships/hyperlink" Target="https://www.daloopa.com/src/56722201" TargetMode="External"/><Relationship Id="rId3695" Type="http://schemas.openxmlformats.org/officeDocument/2006/relationships/hyperlink" Target="https://www.daloopa.com/src/44802531" TargetMode="External"/><Relationship Id="rId4746" Type="http://schemas.openxmlformats.org/officeDocument/2006/relationships/hyperlink" Target="https://www.daloopa.com/src/3606614" TargetMode="External"/><Relationship Id="rId13289" Type="http://schemas.openxmlformats.org/officeDocument/2006/relationships/hyperlink" Target="https://marketplace.daloopa.com/text-fundamental?id=18211035&amp;value=40.619&amp;id=18210796&amp;value=53.223&amp;id=18210506&amp;value=68.136&amp;id=18210325&amp;value=75.103&amp;" TargetMode="External"/><Relationship Id="rId17160" Type="http://schemas.openxmlformats.org/officeDocument/2006/relationships/hyperlink" Target="https://www.daloopa.com/src/65368732" TargetMode="External"/><Relationship Id="rId18211" Type="http://schemas.openxmlformats.org/officeDocument/2006/relationships/hyperlink" Target="https://www.daloopa.com/src/110482317" TargetMode="External"/><Relationship Id="rId2297" Type="http://schemas.openxmlformats.org/officeDocument/2006/relationships/hyperlink" Target="https://www.daloopa.com/src/775154" TargetMode="External"/><Relationship Id="rId3348" Type="http://schemas.openxmlformats.org/officeDocument/2006/relationships/hyperlink" Target="https://www.daloopa.com/src/1501392" TargetMode="External"/><Relationship Id="rId7969" Type="http://schemas.openxmlformats.org/officeDocument/2006/relationships/hyperlink" Target="https://www.daloopa.com/src/1501219" TargetMode="External"/><Relationship Id="rId10200" Type="http://schemas.openxmlformats.org/officeDocument/2006/relationships/hyperlink" Target="https://www.daloopa.com/src/760748" TargetMode="External"/><Relationship Id="rId20158" Type="http://schemas.openxmlformats.org/officeDocument/2006/relationships/hyperlink" Target="https://www.daloopa.com/src/99978675" TargetMode="External"/><Relationship Id="rId269" Type="http://schemas.openxmlformats.org/officeDocument/2006/relationships/hyperlink" Target="https://marketplace.daloopa.com/text-fundamental?id=46165796&amp;value=700&amp;id=46163501&amp;value=700&amp;id=46160978&amp;value=700&amp;id=46156455&amp;value=900&amp;" TargetMode="External"/><Relationship Id="rId9391" Type="http://schemas.openxmlformats.org/officeDocument/2006/relationships/hyperlink" Target="https://www.daloopa.com/src/44808854" TargetMode="External"/><Relationship Id="rId13770" Type="http://schemas.openxmlformats.org/officeDocument/2006/relationships/hyperlink" Target="https://www.daloopa.com/src/51587413" TargetMode="External"/><Relationship Id="rId14821" Type="http://schemas.openxmlformats.org/officeDocument/2006/relationships/hyperlink" Target="https://www.daloopa.com/src/44092339" TargetMode="External"/><Relationship Id="rId1380" Type="http://schemas.openxmlformats.org/officeDocument/2006/relationships/hyperlink" Target="https://www.daloopa.com/src/61315169" TargetMode="External"/><Relationship Id="rId9044" Type="http://schemas.openxmlformats.org/officeDocument/2006/relationships/hyperlink" Target="https://www.daloopa.com/src/46190617" TargetMode="External"/><Relationship Id="rId12372" Type="http://schemas.openxmlformats.org/officeDocument/2006/relationships/hyperlink" Target="https://www.daloopa.com/src/8731840" TargetMode="External"/><Relationship Id="rId13423" Type="http://schemas.openxmlformats.org/officeDocument/2006/relationships/hyperlink" Target="https://www.daloopa.com/src/44058812" TargetMode="External"/><Relationship Id="rId16993" Type="http://schemas.openxmlformats.org/officeDocument/2006/relationships/hyperlink" Target="https://www.daloopa.com/src/65368719" TargetMode="External"/><Relationship Id="rId403" Type="http://schemas.openxmlformats.org/officeDocument/2006/relationships/hyperlink" Target="https://www.daloopa.com/src/41991219" TargetMode="External"/><Relationship Id="rId750" Type="http://schemas.openxmlformats.org/officeDocument/2006/relationships/hyperlink" Target="https://www.daloopa.com/src/780036" TargetMode="External"/><Relationship Id="rId1033" Type="http://schemas.openxmlformats.org/officeDocument/2006/relationships/hyperlink" Target="https://www.daloopa.com/src/50787175" TargetMode="External"/><Relationship Id="rId2431" Type="http://schemas.openxmlformats.org/officeDocument/2006/relationships/hyperlink" Target="https://www.daloopa.com/src/778725" TargetMode="External"/><Relationship Id="rId12025" Type="http://schemas.openxmlformats.org/officeDocument/2006/relationships/hyperlink" Target="https://www.daloopa.com/src/8731139" TargetMode="External"/><Relationship Id="rId15595" Type="http://schemas.openxmlformats.org/officeDocument/2006/relationships/hyperlink" Target="https://www.daloopa.com/src/61315469" TargetMode="External"/><Relationship Id="rId16646" Type="http://schemas.openxmlformats.org/officeDocument/2006/relationships/hyperlink" Target="https://www.daloopa.com/src/56736547" TargetMode="External"/><Relationship Id="rId5654" Type="http://schemas.openxmlformats.org/officeDocument/2006/relationships/hyperlink" Target="https://www.daloopa.com/src/779201" TargetMode="External"/><Relationship Id="rId6705" Type="http://schemas.openxmlformats.org/officeDocument/2006/relationships/hyperlink" Target="https://www.daloopa.com/src/797696" TargetMode="External"/><Relationship Id="rId14197" Type="http://schemas.openxmlformats.org/officeDocument/2006/relationships/hyperlink" Target="https://www.daloopa.com/document/21946882" TargetMode="External"/><Relationship Id="rId15248" Type="http://schemas.openxmlformats.org/officeDocument/2006/relationships/hyperlink" Target="https://www.daloopa.com/src/56734950" TargetMode="External"/><Relationship Id="rId19869" Type="http://schemas.openxmlformats.org/officeDocument/2006/relationships/hyperlink" Target="https://www.daloopa.com/src/92469351" TargetMode="External"/><Relationship Id="rId4256" Type="http://schemas.openxmlformats.org/officeDocument/2006/relationships/hyperlink" Target="https://www.daloopa.com/src/35361549" TargetMode="External"/><Relationship Id="rId5307" Type="http://schemas.openxmlformats.org/officeDocument/2006/relationships/hyperlink" Target="https://www.daloopa.com/src/8648849" TargetMode="External"/><Relationship Id="rId8877" Type="http://schemas.openxmlformats.org/officeDocument/2006/relationships/hyperlink" Target="https://www.daloopa.com/src/44812523" TargetMode="External"/><Relationship Id="rId9928" Type="http://schemas.openxmlformats.org/officeDocument/2006/relationships/hyperlink" Target="https://www.daloopa.com/src/785909" TargetMode="External"/><Relationship Id="rId1917" Type="http://schemas.openxmlformats.org/officeDocument/2006/relationships/hyperlink" Target="https://www.daloopa.com/src/57345985" TargetMode="External"/><Relationship Id="rId7479" Type="http://schemas.openxmlformats.org/officeDocument/2006/relationships/hyperlink" Target="https://www.daloopa.com/src/6028687" TargetMode="External"/><Relationship Id="rId11858" Type="http://schemas.openxmlformats.org/officeDocument/2006/relationships/hyperlink" Target="https://marketplace.daloopa.com/text-fundamental?id=8731357&amp;value=-27.2&amp;id=8731122&amp;value=-6&amp;id=8731128&amp;value=-10&amp;id=10681271&amp;value=-4&amp;id=44616199&amp;value=4&amp;id=13316975&amp;value=-16&amp;" TargetMode="External"/><Relationship Id="rId12909" Type="http://schemas.openxmlformats.org/officeDocument/2006/relationships/hyperlink" Target="https://www.daloopa.com/src/57345887" TargetMode="External"/><Relationship Id="rId13280" Type="http://schemas.openxmlformats.org/officeDocument/2006/relationships/hyperlink" Target="https://www.daloopa.com/src/18211034" TargetMode="External"/><Relationship Id="rId14331" Type="http://schemas.openxmlformats.org/officeDocument/2006/relationships/hyperlink" Target="https://www.daloopa.com/document/8465102" TargetMode="External"/><Relationship Id="rId18952" Type="http://schemas.openxmlformats.org/officeDocument/2006/relationships/hyperlink" Target="https://www.daloopa.com/src/81128446" TargetMode="External"/><Relationship Id="rId260" Type="http://schemas.openxmlformats.org/officeDocument/2006/relationships/hyperlink" Target="https://www.daloopa.com/src/19045488" TargetMode="External"/><Relationship Id="rId7960" Type="http://schemas.openxmlformats.org/officeDocument/2006/relationships/hyperlink" Target="https://www.daloopa.com/src/757958" TargetMode="External"/><Relationship Id="rId10941" Type="http://schemas.openxmlformats.org/officeDocument/2006/relationships/hyperlink" Target="https://www.daloopa.com/src/777916" TargetMode="External"/><Relationship Id="rId17554" Type="http://schemas.openxmlformats.org/officeDocument/2006/relationships/hyperlink" Target="https://www.daloopa.com/src/66396968" TargetMode="External"/><Relationship Id="rId18605" Type="http://schemas.openxmlformats.org/officeDocument/2006/relationships/hyperlink" Target="https://www.daloopa.com/src/76429710" TargetMode="External"/><Relationship Id="rId20899" Type="http://schemas.openxmlformats.org/officeDocument/2006/relationships/hyperlink" Target="https://www.daloopa.com/src/112172786" TargetMode="External"/><Relationship Id="rId5164" Type="http://schemas.openxmlformats.org/officeDocument/2006/relationships/hyperlink" Target="https://www.daloopa.com/src/8649058" TargetMode="External"/><Relationship Id="rId6215" Type="http://schemas.openxmlformats.org/officeDocument/2006/relationships/hyperlink" Target="https://www.daloopa.com/src/56765635" TargetMode="External"/><Relationship Id="rId6562" Type="http://schemas.openxmlformats.org/officeDocument/2006/relationships/hyperlink" Target="https://www.daloopa.com/src/760450" TargetMode="External"/><Relationship Id="rId7613" Type="http://schemas.openxmlformats.org/officeDocument/2006/relationships/hyperlink" Target="https://www.daloopa.com/src/758271" TargetMode="External"/><Relationship Id="rId16156" Type="http://schemas.openxmlformats.org/officeDocument/2006/relationships/hyperlink" Target="https://www.daloopa.com/src/56722741" TargetMode="External"/><Relationship Id="rId17207" Type="http://schemas.openxmlformats.org/officeDocument/2006/relationships/hyperlink" Target="https://www.daloopa.com/src/65369466" TargetMode="External"/><Relationship Id="rId9785" Type="http://schemas.openxmlformats.org/officeDocument/2006/relationships/hyperlink" Target="https://www.daloopa.com/src/46190750" TargetMode="External"/><Relationship Id="rId12766" Type="http://schemas.openxmlformats.org/officeDocument/2006/relationships/hyperlink" Target="https://www.daloopa.com/src/51587386" TargetMode="External"/><Relationship Id="rId13817" Type="http://schemas.openxmlformats.org/officeDocument/2006/relationships/hyperlink" Target="https://marketplace.daloopa.com/text-fundamental?id=44067260&amp;value=40.574&amp;id=44067223&amp;value=31.62&amp;id=44067194&amp;value=25.479&amp;id=44067335&amp;value=22.801&amp;id=44066793&amp;value=29.574&amp;id=44066753&amp;value=35.255&amp;id=44066718&amp;value=27.522&amp;id=44067431&amp;value=28.369&amp;id=44066686&amp;value=30.061&amp;id=44066633&amp;value=46.683&amp;id=44066621&amp;value=47.926&amp;id=44067528&amp;value=38.512&amp;id=44066602&amp;value=47.117&amp;id=44066472&amp;value=49.882&amp;id=44066436&amp;value=51.929&amp;id=44067645&amp;value=55.218&amp;id=44066429&amp;value=59.05&amp;id=44066200&amp;value=56.357&amp;id=44066139&amp;value=54.921&amp;id=44067690&amp;value=72.087&amp;id=44066110&amp;value=75.642&amp;id=44066029&amp;value=76.412&amp;id=44065750&amp;value=76.574&amp;id=44067753&amp;value=66.186&amp;id=44064890&amp;value=72.66&amp;id=44064795&amp;value=105.282&amp;id=44064558&amp;value=98.157&amp;id=44067792&amp;value=79.937&amp;id=44064512&amp;value=84&amp;id=44064443&amp;value=137&amp;id=44064432&amp;value=136&amp;id=44067866&amp;value=134&amp;id=44064398&amp;value=119&amp;id=44064347&amp;value=129&amp;id=44064215&amp;value=98&amp;id=44618674&amp;value=96&amp;id=51587409&amp;value=127&amp;id=57345837&amp;value=104&amp;id=62020219&amp;value=118&amp;" TargetMode="External"/><Relationship Id="rId19379" Type="http://schemas.openxmlformats.org/officeDocument/2006/relationships/hyperlink" Target="https://www.daloopa.com/src/84565985" TargetMode="External"/><Relationship Id="rId1774" Type="http://schemas.openxmlformats.org/officeDocument/2006/relationships/hyperlink" Target="https://www.daloopa.com/src/44125631" TargetMode="External"/><Relationship Id="rId2825" Type="http://schemas.openxmlformats.org/officeDocument/2006/relationships/hyperlink" Target="https://www.daloopa.com/src/19432983" TargetMode="External"/><Relationship Id="rId8387" Type="http://schemas.openxmlformats.org/officeDocument/2006/relationships/hyperlink" Target="https://www.daloopa.com/src/44811877" TargetMode="External"/><Relationship Id="rId9438" Type="http://schemas.openxmlformats.org/officeDocument/2006/relationships/hyperlink" Target="https://marketplace.daloopa.com/text-fundamental?id=44808714&amp;value=88.566&amp;id=44808855&amp;value=184.655&amp;id=44809147&amp;value=162.663&amp;id=44812815&amp;value=64.892&amp;id=46190690&amp;value=500.776&amp;id=44809321&amp;value=-53.776&amp;id=44809375&amp;value=162.919&amp;id=44809629&amp;value=104.69800000000001&amp;id=44812859&amp;value=14.0&amp;id=46190691&amp;value=227.841&amp;id=44809919&amp;value=56.32&amp;id=44810150&amp;value=14.848999999999997&amp;id=44810255&amp;value=83.58999999999999&amp;id=44812985&amp;value=9.511000000000024&amp;id=46190692&amp;value=164.27&amp;id=44810525&amp;value=45.544&amp;id=44810627&amp;value=6.741&amp;id=44810682&amp;value=87.53800000000001&amp;id=44812997&amp;value=5.873999999999995&amp;id=46190693&amp;value=145.697&amp;id=44810873&amp;value=51.787&amp;id=44810977&amp;value=1.0429999999999993&amp;id=44811282&amp;value=104.85199999999999&amp;id=44813227&amp;value=0.6690000000000111&amp;id=46190694&amp;value=158.351&amp;id=44811313&amp;value=64.384&amp;id=44811568&amp;value=0.2980000000000018&amp;id=44811635&amp;value=125.06099999999999&amp;id=44813341&amp;value=1.247000000000014&amp;id=46190695&amp;value=190.99&amp;id=44811768&amp;value=71.594&amp;id=44811938&amp;value=2.318000000000012&amp;id=44812061&amp;value=158.328&amp;id=44813466&amp;value=0.6919999999999789&amp;id=46190696&amp;value=232.932&amp;id=44812262&amp;value=88&amp;id=44812476&amp;value=1&amp;id=44812503&amp;value=181&amp;id=44813503&amp;value=0&amp;id=46190697&amp;value=270&amp;id=44812604&amp;value=87&amp;id=44812614&amp;value=0&amp;id=44812667&amp;value=203&amp;id=44813609&amp;value=1&amp;id=46190698&amp;value=291&amp;id=51587576&amp;value=91&amp;id=57346365&amp;value=0&amp;id=62020280&amp;value=187&amp;" TargetMode="External"/><Relationship Id="rId11368" Type="http://schemas.openxmlformats.org/officeDocument/2006/relationships/hyperlink" Target="https://www.daloopa.com/src/804962" TargetMode="External"/><Relationship Id="rId12419" Type="http://schemas.openxmlformats.org/officeDocument/2006/relationships/hyperlink" Target="https://www.daloopa.com/src/8731945" TargetMode="External"/><Relationship Id="rId1427" Type="http://schemas.openxmlformats.org/officeDocument/2006/relationships/hyperlink" Target="https://www.daloopa.com/src/41992026" TargetMode="External"/><Relationship Id="rId4997" Type="http://schemas.openxmlformats.org/officeDocument/2006/relationships/hyperlink" Target="https://www.daloopa.com/src/18185632" TargetMode="External"/><Relationship Id="rId15989" Type="http://schemas.openxmlformats.org/officeDocument/2006/relationships/hyperlink" Target="https://www.daloopa.com/src/56736365" TargetMode="External"/><Relationship Id="rId18462" Type="http://schemas.openxmlformats.org/officeDocument/2006/relationships/hyperlink" Target="https://www.daloopa.com/src/70536391" TargetMode="External"/><Relationship Id="rId19860" Type="http://schemas.openxmlformats.org/officeDocument/2006/relationships/hyperlink" Target="https://www.daloopa.com/src/92469340" TargetMode="External"/><Relationship Id="rId3599" Type="http://schemas.openxmlformats.org/officeDocument/2006/relationships/hyperlink" Target="https://www.daloopa.com/src/805663" TargetMode="External"/><Relationship Id="rId7470" Type="http://schemas.openxmlformats.org/officeDocument/2006/relationships/hyperlink" Target="https://www.daloopa.com/src/756899" TargetMode="External"/><Relationship Id="rId8521" Type="http://schemas.openxmlformats.org/officeDocument/2006/relationships/hyperlink" Target="https://www.daloopa.com/src/63963896" TargetMode="External"/><Relationship Id="rId12900" Type="http://schemas.openxmlformats.org/officeDocument/2006/relationships/hyperlink" Target="https://www.daloopa.com/src/44106016" TargetMode="External"/><Relationship Id="rId17064" Type="http://schemas.openxmlformats.org/officeDocument/2006/relationships/hyperlink" Target="https://www.daloopa.com/src/65369437" TargetMode="External"/><Relationship Id="rId18115" Type="http://schemas.openxmlformats.org/officeDocument/2006/relationships/hyperlink" Target="https://www.daloopa.com/src/110482552" TargetMode="External"/><Relationship Id="rId19513" Type="http://schemas.openxmlformats.org/officeDocument/2006/relationships/hyperlink" Target="https://www.daloopa.com/src/86301756" TargetMode="External"/><Relationship Id="rId6072" Type="http://schemas.openxmlformats.org/officeDocument/2006/relationships/hyperlink" Target="https://www.daloopa.com/src/35361405" TargetMode="External"/><Relationship Id="rId7123" Type="http://schemas.openxmlformats.org/officeDocument/2006/relationships/hyperlink" Target="https://www.daloopa.com/src/798204" TargetMode="External"/><Relationship Id="rId10451" Type="http://schemas.openxmlformats.org/officeDocument/2006/relationships/hyperlink" Target="https://www.daloopa.com/src/41990526" TargetMode="External"/><Relationship Id="rId11502" Type="http://schemas.openxmlformats.org/officeDocument/2006/relationships/hyperlink" Target="https://www.daloopa.com/src/1501344" TargetMode="External"/><Relationship Id="rId9295" Type="http://schemas.openxmlformats.org/officeDocument/2006/relationships/hyperlink" Target="https://www.daloopa.com/src/46190663" TargetMode="External"/><Relationship Id="rId10104" Type="http://schemas.openxmlformats.org/officeDocument/2006/relationships/hyperlink" Target="https://www.daloopa.com/src/44999883" TargetMode="External"/><Relationship Id="rId13674" Type="http://schemas.openxmlformats.org/officeDocument/2006/relationships/hyperlink" Target="https://www.daloopa.com/src/44059100" TargetMode="External"/><Relationship Id="rId14725" Type="http://schemas.openxmlformats.org/officeDocument/2006/relationships/hyperlink" Target="https://www.daloopa.com/src/57345875" TargetMode="External"/><Relationship Id="rId20890" Type="http://schemas.openxmlformats.org/officeDocument/2006/relationships/hyperlink" Target="https://www.daloopa.com/src/112172816" TargetMode="External"/><Relationship Id="rId2682" Type="http://schemas.openxmlformats.org/officeDocument/2006/relationships/hyperlink" Target="https://www.daloopa.com/src/4298195" TargetMode="External"/><Relationship Id="rId3733" Type="http://schemas.openxmlformats.org/officeDocument/2006/relationships/hyperlink" Target="https://www.daloopa.com/src/41990817" TargetMode="External"/><Relationship Id="rId12276" Type="http://schemas.openxmlformats.org/officeDocument/2006/relationships/hyperlink" Target="https://www.daloopa.com/src/8731757" TargetMode="External"/><Relationship Id="rId13327" Type="http://schemas.openxmlformats.org/officeDocument/2006/relationships/hyperlink" Target="https://www.daloopa.com/src/44619405" TargetMode="External"/><Relationship Id="rId16897" Type="http://schemas.openxmlformats.org/officeDocument/2006/relationships/hyperlink" Target="https://www.daloopa.com/src/65368842" TargetMode="External"/><Relationship Id="rId17948" Type="http://schemas.openxmlformats.org/officeDocument/2006/relationships/hyperlink" Target="https://www.daloopa.com/src/84567277" TargetMode="External"/><Relationship Id="rId20543" Type="http://schemas.openxmlformats.org/officeDocument/2006/relationships/hyperlink" Target="https://www.daloopa.com/src/105788151" TargetMode="External"/><Relationship Id="rId654" Type="http://schemas.openxmlformats.org/officeDocument/2006/relationships/hyperlink" Target="https://www.daloopa.com/src/3606514" TargetMode="External"/><Relationship Id="rId1284" Type="http://schemas.openxmlformats.org/officeDocument/2006/relationships/hyperlink" Target="https://www.daloopa.com/document/23143637" TargetMode="External"/><Relationship Id="rId2335" Type="http://schemas.openxmlformats.org/officeDocument/2006/relationships/hyperlink" Target="https://www.daloopa.com/src/62020053" TargetMode="External"/><Relationship Id="rId6956" Type="http://schemas.openxmlformats.org/officeDocument/2006/relationships/hyperlink" Target="https://www.daloopa.com/src/798451" TargetMode="External"/><Relationship Id="rId15499" Type="http://schemas.openxmlformats.org/officeDocument/2006/relationships/hyperlink" Target="https://www.daloopa.com/src/56722022" TargetMode="External"/><Relationship Id="rId19370" Type="http://schemas.openxmlformats.org/officeDocument/2006/relationships/hyperlink" Target="https://www.daloopa.com/src/86312182" TargetMode="External"/><Relationship Id="rId307" Type="http://schemas.openxmlformats.org/officeDocument/2006/relationships/hyperlink" Target="https://www.daloopa.com/src/41990822" TargetMode="External"/><Relationship Id="rId5558" Type="http://schemas.openxmlformats.org/officeDocument/2006/relationships/hyperlink" Target="https://www.daloopa.com/src/777072" TargetMode="External"/><Relationship Id="rId6609" Type="http://schemas.openxmlformats.org/officeDocument/2006/relationships/hyperlink" Target="https://www.daloopa.com/src/761244" TargetMode="External"/><Relationship Id="rId12410" Type="http://schemas.openxmlformats.org/officeDocument/2006/relationships/hyperlink" Target="https://www.daloopa.com/src/8732169" TargetMode="External"/><Relationship Id="rId19023" Type="http://schemas.openxmlformats.org/officeDocument/2006/relationships/hyperlink" Target="https://www.daloopa.com/src/80587629" TargetMode="External"/><Relationship Id="rId8031" Type="http://schemas.openxmlformats.org/officeDocument/2006/relationships/hyperlink" Target="https://www.daloopa.com/src/770432" TargetMode="External"/><Relationship Id="rId11012" Type="http://schemas.openxmlformats.org/officeDocument/2006/relationships/hyperlink" Target="https://www.daloopa.com/src/777855" TargetMode="External"/><Relationship Id="rId15980" Type="http://schemas.openxmlformats.org/officeDocument/2006/relationships/hyperlink" Target="https://www.daloopa.com/src/56723074" TargetMode="External"/><Relationship Id="rId3590" Type="http://schemas.openxmlformats.org/officeDocument/2006/relationships/hyperlink" Target="https://www.daloopa.com/src/44802424" TargetMode="External"/><Relationship Id="rId13184" Type="http://schemas.openxmlformats.org/officeDocument/2006/relationships/hyperlink" Target="https://www.daloopa.com/src/18210327" TargetMode="External"/><Relationship Id="rId14582" Type="http://schemas.openxmlformats.org/officeDocument/2006/relationships/hyperlink" Target="https://www.daloopa.com/src/57345873" TargetMode="External"/><Relationship Id="rId15633" Type="http://schemas.openxmlformats.org/officeDocument/2006/relationships/hyperlink" Target="https://www.daloopa.com/src/56735770" TargetMode="External"/><Relationship Id="rId2192" Type="http://schemas.openxmlformats.org/officeDocument/2006/relationships/hyperlink" Target="https://www.daloopa.com/src/10681162" TargetMode="External"/><Relationship Id="rId3243" Type="http://schemas.openxmlformats.org/officeDocument/2006/relationships/hyperlink" Target="https://www.daloopa.com/src/805282" TargetMode="External"/><Relationship Id="rId4641" Type="http://schemas.openxmlformats.org/officeDocument/2006/relationships/hyperlink" Target="https://www.daloopa.com/src/805856" TargetMode="External"/><Relationship Id="rId14235" Type="http://schemas.openxmlformats.org/officeDocument/2006/relationships/hyperlink" Target="https://www.daloopa.com/src/44091933" TargetMode="External"/><Relationship Id="rId18856" Type="http://schemas.openxmlformats.org/officeDocument/2006/relationships/hyperlink" Target="https://www.daloopa.com/src/75779602" TargetMode="External"/><Relationship Id="rId19907" Type="http://schemas.openxmlformats.org/officeDocument/2006/relationships/hyperlink" Target="https://www.daloopa.com/src/91531473" TargetMode="External"/><Relationship Id="rId20053" Type="http://schemas.openxmlformats.org/officeDocument/2006/relationships/hyperlink" Target="https://www.daloopa.com/src/99100845" TargetMode="External"/><Relationship Id="rId164" Type="http://schemas.openxmlformats.org/officeDocument/2006/relationships/hyperlink" Target="https://www.daloopa.com/src/19045480" TargetMode="External"/><Relationship Id="rId7864" Type="http://schemas.openxmlformats.org/officeDocument/2006/relationships/hyperlink" Target="https://www.daloopa.com/src/19045351" TargetMode="External"/><Relationship Id="rId8915" Type="http://schemas.openxmlformats.org/officeDocument/2006/relationships/hyperlink" Target="https://www.daloopa.com/src/44811153" TargetMode="External"/><Relationship Id="rId10845" Type="http://schemas.openxmlformats.org/officeDocument/2006/relationships/hyperlink" Target="https://www.daloopa.com/src/758167" TargetMode="External"/><Relationship Id="rId17458" Type="http://schemas.openxmlformats.org/officeDocument/2006/relationships/hyperlink" Target="https://www.daloopa.com/src/69114279" TargetMode="External"/><Relationship Id="rId18509" Type="http://schemas.openxmlformats.org/officeDocument/2006/relationships/hyperlink" Target="https://www.daloopa.com/src/69114603" TargetMode="External"/><Relationship Id="rId5068" Type="http://schemas.openxmlformats.org/officeDocument/2006/relationships/hyperlink" Target="https://www.daloopa.com/src/18184887" TargetMode="External"/><Relationship Id="rId6466" Type="http://schemas.openxmlformats.org/officeDocument/2006/relationships/hyperlink" Target="https://www.daloopa.com/src/50786834" TargetMode="External"/><Relationship Id="rId7517" Type="http://schemas.openxmlformats.org/officeDocument/2006/relationships/hyperlink" Target="https://www.daloopa.com/src/757589" TargetMode="External"/><Relationship Id="rId6119" Type="http://schemas.openxmlformats.org/officeDocument/2006/relationships/hyperlink" Target="https://www.daloopa.com/document/479838" TargetMode="External"/><Relationship Id="rId9689" Type="http://schemas.openxmlformats.org/officeDocument/2006/relationships/hyperlink" Target="https://www.daloopa.com/src/46190736" TargetMode="External"/><Relationship Id="rId15490" Type="http://schemas.openxmlformats.org/officeDocument/2006/relationships/hyperlink" Target="https://www.daloopa.com/src/56722077" TargetMode="External"/><Relationship Id="rId16541" Type="http://schemas.openxmlformats.org/officeDocument/2006/relationships/hyperlink" Target="https://www.daloopa.com/document/23143762" TargetMode="External"/><Relationship Id="rId1678" Type="http://schemas.openxmlformats.org/officeDocument/2006/relationships/hyperlink" Target="https://www.daloopa.com/src/805436" TargetMode="External"/><Relationship Id="rId2729" Type="http://schemas.openxmlformats.org/officeDocument/2006/relationships/hyperlink" Target="https://www.daloopa.com/src/57345652" TargetMode="External"/><Relationship Id="rId6600" Type="http://schemas.openxmlformats.org/officeDocument/2006/relationships/hyperlink" Target="https://www.daloopa.com/src/61314834" TargetMode="External"/><Relationship Id="rId14092" Type="http://schemas.openxmlformats.org/officeDocument/2006/relationships/hyperlink" Target="https://www.daloopa.com/src/44071667" TargetMode="External"/><Relationship Id="rId15143" Type="http://schemas.openxmlformats.org/officeDocument/2006/relationships/hyperlink" Target="https://www.daloopa.com/document/23143762" TargetMode="External"/><Relationship Id="rId20937" Type="http://schemas.openxmlformats.org/officeDocument/2006/relationships/hyperlink" Target="https://www.daloopa.com/src/110482298" TargetMode="External"/><Relationship Id="rId4151" Type="http://schemas.openxmlformats.org/officeDocument/2006/relationships/hyperlink" Target="https://www.daloopa.com/src/806170" TargetMode="External"/><Relationship Id="rId5202" Type="http://schemas.openxmlformats.org/officeDocument/2006/relationships/hyperlink" Target="https://www.daloopa.com/src/8649038" TargetMode="External"/><Relationship Id="rId19764" Type="http://schemas.openxmlformats.org/officeDocument/2006/relationships/hyperlink" Target="https://www.daloopa.com/src/91527891" TargetMode="External"/><Relationship Id="rId7374" Type="http://schemas.openxmlformats.org/officeDocument/2006/relationships/hyperlink" Target="https://www.daloopa.com/src/44615801" TargetMode="External"/><Relationship Id="rId8425" Type="http://schemas.openxmlformats.org/officeDocument/2006/relationships/hyperlink" Target="https://www.daloopa.com/src/44812729" TargetMode="External"/><Relationship Id="rId8772" Type="http://schemas.openxmlformats.org/officeDocument/2006/relationships/hyperlink" Target="https://www.daloopa.com/src/46190564" TargetMode="External"/><Relationship Id="rId9823" Type="http://schemas.openxmlformats.org/officeDocument/2006/relationships/hyperlink" Target="https://www.daloopa.com/src/44813464" TargetMode="External"/><Relationship Id="rId11753" Type="http://schemas.openxmlformats.org/officeDocument/2006/relationships/hyperlink" Target="https://www.daloopa.com/src/13361868" TargetMode="External"/><Relationship Id="rId12804" Type="http://schemas.openxmlformats.org/officeDocument/2006/relationships/hyperlink" Target="https://www.daloopa.com/src/18181601" TargetMode="External"/><Relationship Id="rId18366" Type="http://schemas.openxmlformats.org/officeDocument/2006/relationships/hyperlink" Target="https://www.daloopa.com/src/70535877" TargetMode="External"/><Relationship Id="rId19417" Type="http://schemas.openxmlformats.org/officeDocument/2006/relationships/hyperlink" Target="https://www.daloopa.com/src/84566018" TargetMode="External"/><Relationship Id="rId37" Type="http://schemas.openxmlformats.org/officeDocument/2006/relationships/hyperlink" Target="https://www.daloopa.com/document/22727591" TargetMode="External"/><Relationship Id="rId1812" Type="http://schemas.openxmlformats.org/officeDocument/2006/relationships/hyperlink" Target="https://www.daloopa.com/src/44125949" TargetMode="External"/><Relationship Id="rId7027" Type="http://schemas.openxmlformats.org/officeDocument/2006/relationships/hyperlink" Target="https://www.daloopa.com/src/798453" TargetMode="External"/><Relationship Id="rId10355" Type="http://schemas.openxmlformats.org/officeDocument/2006/relationships/hyperlink" Target="https://www.daloopa.com/src/758325" TargetMode="External"/><Relationship Id="rId11406" Type="http://schemas.openxmlformats.org/officeDocument/2006/relationships/hyperlink" Target="https://www.daloopa.com/src/1501358" TargetMode="External"/><Relationship Id="rId14976" Type="http://schemas.openxmlformats.org/officeDocument/2006/relationships/hyperlink" Target="https://www.daloopa.com/src/44095716" TargetMode="External"/><Relationship Id="rId18019" Type="http://schemas.openxmlformats.org/officeDocument/2006/relationships/hyperlink" Target="https://www.daloopa.com/src/112172688" TargetMode="External"/><Relationship Id="rId3984" Type="http://schemas.openxmlformats.org/officeDocument/2006/relationships/hyperlink" Target="https://www.daloopa.com/src/35361542" TargetMode="External"/><Relationship Id="rId9199" Type="http://schemas.openxmlformats.org/officeDocument/2006/relationships/hyperlink" Target="https://www.daloopa.com/src/44810099" TargetMode="External"/><Relationship Id="rId10008" Type="http://schemas.openxmlformats.org/officeDocument/2006/relationships/hyperlink" Target="https://www.daloopa.com/document/23143637" TargetMode="External"/><Relationship Id="rId13578" Type="http://schemas.openxmlformats.org/officeDocument/2006/relationships/hyperlink" Target="https://www.daloopa.com/src/44057046" TargetMode="External"/><Relationship Id="rId14629" Type="http://schemas.openxmlformats.org/officeDocument/2006/relationships/hyperlink" Target="https://www.daloopa.com/src/44095045" TargetMode="External"/><Relationship Id="rId18500" Type="http://schemas.openxmlformats.org/officeDocument/2006/relationships/hyperlink" Target="https://www.daloopa.com/src/69114594" TargetMode="External"/><Relationship Id="rId20794" Type="http://schemas.openxmlformats.org/officeDocument/2006/relationships/hyperlink" Target="https://www.daloopa.com/src/110481447" TargetMode="External"/><Relationship Id="rId2586" Type="http://schemas.openxmlformats.org/officeDocument/2006/relationships/hyperlink" Target="https://www.daloopa.com/src/775507" TargetMode="External"/><Relationship Id="rId3637" Type="http://schemas.openxmlformats.org/officeDocument/2006/relationships/hyperlink" Target="https://www.daloopa.com/src/44801866" TargetMode="External"/><Relationship Id="rId16051" Type="http://schemas.openxmlformats.org/officeDocument/2006/relationships/hyperlink" Target="https://www.daloopa.com/src/56723453" TargetMode="External"/><Relationship Id="rId17102" Type="http://schemas.openxmlformats.org/officeDocument/2006/relationships/hyperlink" Target="https://www.daloopa.com/src/65368542" TargetMode="External"/><Relationship Id="rId20447" Type="http://schemas.openxmlformats.org/officeDocument/2006/relationships/hyperlink" Target="https://www.daloopa.com/src/105190919" TargetMode="External"/><Relationship Id="rId558" Type="http://schemas.openxmlformats.org/officeDocument/2006/relationships/hyperlink" Target="https://www.daloopa.com/src/2750867" TargetMode="External"/><Relationship Id="rId1188" Type="http://schemas.openxmlformats.org/officeDocument/2006/relationships/hyperlink" Target="https://www.daloopa.com/src/13306520" TargetMode="External"/><Relationship Id="rId2239" Type="http://schemas.openxmlformats.org/officeDocument/2006/relationships/hyperlink" Target="https://www.daloopa.com/src/779560" TargetMode="External"/><Relationship Id="rId6110" Type="http://schemas.openxmlformats.org/officeDocument/2006/relationships/hyperlink" Target="https://www.daloopa.com/src/12598541" TargetMode="External"/><Relationship Id="rId9680" Type="http://schemas.openxmlformats.org/officeDocument/2006/relationships/hyperlink" Target="https://www.daloopa.com/src/44812674" TargetMode="External"/><Relationship Id="rId19274" Type="http://schemas.openxmlformats.org/officeDocument/2006/relationships/hyperlink" Target="https://www.daloopa.com/src/84566049" TargetMode="External"/><Relationship Id="rId8282" Type="http://schemas.openxmlformats.org/officeDocument/2006/relationships/hyperlink" Target="https://www.daloopa.com/src/44811349" TargetMode="External"/><Relationship Id="rId9333" Type="http://schemas.openxmlformats.org/officeDocument/2006/relationships/hyperlink" Target="https://www.daloopa.com/src/46190667" TargetMode="External"/><Relationship Id="rId11263" Type="http://schemas.openxmlformats.org/officeDocument/2006/relationships/hyperlink" Target="https://www.daloopa.com/src/978762" TargetMode="External"/><Relationship Id="rId12661" Type="http://schemas.openxmlformats.org/officeDocument/2006/relationships/hyperlink" Target="https://www.daloopa.com/src/8732277" TargetMode="External"/><Relationship Id="rId13712" Type="http://schemas.openxmlformats.org/officeDocument/2006/relationships/hyperlink" Target="https://www.daloopa.com/src/44066636" TargetMode="External"/><Relationship Id="rId1322" Type="http://schemas.openxmlformats.org/officeDocument/2006/relationships/hyperlink" Target="https://www.daloopa.com/src/997215" TargetMode="External"/><Relationship Id="rId2720" Type="http://schemas.openxmlformats.org/officeDocument/2006/relationships/hyperlink" Target="https://www.daloopa.com/src/13303080" TargetMode="External"/><Relationship Id="rId12314" Type="http://schemas.openxmlformats.org/officeDocument/2006/relationships/hyperlink" Target="https://www.daloopa.com/src/8731698" TargetMode="External"/><Relationship Id="rId15884" Type="http://schemas.openxmlformats.org/officeDocument/2006/relationships/hyperlink" Target="https://www.daloopa.com/src/56722054" TargetMode="External"/><Relationship Id="rId16935" Type="http://schemas.openxmlformats.org/officeDocument/2006/relationships/hyperlink" Target="https://www.daloopa.com/src/65368608" TargetMode="External"/><Relationship Id="rId4892" Type="http://schemas.openxmlformats.org/officeDocument/2006/relationships/hyperlink" Target="https://www.daloopa.com/src/19445286" TargetMode="External"/><Relationship Id="rId5943" Type="http://schemas.openxmlformats.org/officeDocument/2006/relationships/hyperlink" Target="https://marketplace.daloopa.com/text-fundamental?id=13305364&amp;value=909&amp;id=19444122&amp;value=281&amp;id=28828648&amp;value=260&amp;id=35961654&amp;value=280&amp;id=46405531&amp;value=269&amp;id=44618318&amp;value=1090&amp;id=51587403&amp;value=322&amp;id=57345775&amp;value=352&amp;id=62020210&amp;value=378&amp;" TargetMode="External"/><Relationship Id="rId14486" Type="http://schemas.openxmlformats.org/officeDocument/2006/relationships/hyperlink" Target="https://www.daloopa.com/src/44095680" TargetMode="External"/><Relationship Id="rId15537" Type="http://schemas.openxmlformats.org/officeDocument/2006/relationships/hyperlink" Target="https://www.daloopa.com/src/56722337" TargetMode="External"/><Relationship Id="rId2096" Type="http://schemas.openxmlformats.org/officeDocument/2006/relationships/hyperlink" Target="https://www.daloopa.com/src/779714" TargetMode="External"/><Relationship Id="rId3494" Type="http://schemas.openxmlformats.org/officeDocument/2006/relationships/hyperlink" Target="https://www.daloopa.com/src/18205462" TargetMode="External"/><Relationship Id="rId4545" Type="http://schemas.openxmlformats.org/officeDocument/2006/relationships/hyperlink" Target="https://www.daloopa.com/src/2750775" TargetMode="External"/><Relationship Id="rId13088" Type="http://schemas.openxmlformats.org/officeDocument/2006/relationships/hyperlink" Target="https://www.daloopa.com/document/23285" TargetMode="External"/><Relationship Id="rId14139" Type="http://schemas.openxmlformats.org/officeDocument/2006/relationships/hyperlink" Target="https://www.daloopa.com/src/44072032" TargetMode="External"/><Relationship Id="rId18010" Type="http://schemas.openxmlformats.org/officeDocument/2006/relationships/hyperlink" Target="https://www.daloopa.com/src/110482628" TargetMode="External"/><Relationship Id="rId3147" Type="http://schemas.openxmlformats.org/officeDocument/2006/relationships/hyperlink" Target="https://www.daloopa.com/src/46341559" TargetMode="External"/><Relationship Id="rId7768" Type="http://schemas.openxmlformats.org/officeDocument/2006/relationships/hyperlink" Target="https://www.daloopa.com/src/44615872" TargetMode="External"/><Relationship Id="rId8819" Type="http://schemas.openxmlformats.org/officeDocument/2006/relationships/hyperlink" Target="https://www.daloopa.com/src/46190570" TargetMode="External"/><Relationship Id="rId10749" Type="http://schemas.openxmlformats.org/officeDocument/2006/relationships/hyperlink" Target="https://www.daloopa.com/src/19045378" TargetMode="External"/><Relationship Id="rId14620" Type="http://schemas.openxmlformats.org/officeDocument/2006/relationships/hyperlink" Target="https://www.daloopa.com/src/44091150" TargetMode="External"/><Relationship Id="rId9190" Type="http://schemas.openxmlformats.org/officeDocument/2006/relationships/hyperlink" Target="https://www.daloopa.com/src/44808582" TargetMode="External"/><Relationship Id="rId12171" Type="http://schemas.openxmlformats.org/officeDocument/2006/relationships/hyperlink" Target="https://www.daloopa.com/src/28828620" TargetMode="External"/><Relationship Id="rId13222" Type="http://schemas.openxmlformats.org/officeDocument/2006/relationships/hyperlink" Target="https://www.daloopa.com/src/44617859" TargetMode="External"/><Relationship Id="rId2230" Type="http://schemas.openxmlformats.org/officeDocument/2006/relationships/hyperlink" Target="https://www.daloopa.com/src/28828356" TargetMode="External"/><Relationship Id="rId15394" Type="http://schemas.openxmlformats.org/officeDocument/2006/relationships/hyperlink" Target="https://www.daloopa.com/src/56735089" TargetMode="External"/><Relationship Id="rId16792" Type="http://schemas.openxmlformats.org/officeDocument/2006/relationships/hyperlink" Target="https://www.daloopa.com/src/56736514" TargetMode="External"/><Relationship Id="rId17843" Type="http://schemas.openxmlformats.org/officeDocument/2006/relationships/hyperlink" Target="https://www.daloopa.com/src/84566335" TargetMode="External"/><Relationship Id="rId202" Type="http://schemas.openxmlformats.org/officeDocument/2006/relationships/hyperlink" Target="https://marketplace.daloopa.com/text-fundamental?id=2750851&amp;value=0.18&amp;id=12608804&amp;value=0.22&amp;id=19045483&amp;value=0.23&amp;id=41990665&amp;value=0.16&amp;id=56765741&amp;value=0.15&amp;" TargetMode="External"/><Relationship Id="rId5453" Type="http://schemas.openxmlformats.org/officeDocument/2006/relationships/hyperlink" Target="https://www.daloopa.com/src/779184" TargetMode="External"/><Relationship Id="rId6504" Type="http://schemas.openxmlformats.org/officeDocument/2006/relationships/hyperlink" Target="https://www.daloopa.com/src/28076012" TargetMode="External"/><Relationship Id="rId6851" Type="http://schemas.openxmlformats.org/officeDocument/2006/relationships/hyperlink" Target="https://www.daloopa.com/src/50787081" TargetMode="External"/><Relationship Id="rId7902" Type="http://schemas.openxmlformats.org/officeDocument/2006/relationships/hyperlink" Target="https://www.daloopa.com/src/756270" TargetMode="External"/><Relationship Id="rId15047" Type="http://schemas.openxmlformats.org/officeDocument/2006/relationships/hyperlink" Target="https://www.daloopa.com/src/44095714" TargetMode="External"/><Relationship Id="rId16445" Type="http://schemas.openxmlformats.org/officeDocument/2006/relationships/hyperlink" Target="https://www.daloopa.com/src/56736617" TargetMode="External"/><Relationship Id="rId4055" Type="http://schemas.openxmlformats.org/officeDocument/2006/relationships/hyperlink" Target="https://www.daloopa.com/src/806107" TargetMode="External"/><Relationship Id="rId5106" Type="http://schemas.openxmlformats.org/officeDocument/2006/relationships/hyperlink" Target="https://www.daloopa.com/src/18181617" TargetMode="External"/><Relationship Id="rId19668" Type="http://schemas.openxmlformats.org/officeDocument/2006/relationships/hyperlink" Target="https://www.daloopa.com/src/92469275" TargetMode="External"/><Relationship Id="rId7278" Type="http://schemas.openxmlformats.org/officeDocument/2006/relationships/hyperlink" Target="https://www.daloopa.com/src/770321" TargetMode="External"/><Relationship Id="rId8676" Type="http://schemas.openxmlformats.org/officeDocument/2006/relationships/hyperlink" Target="https://www.daloopa.com/src/46190550" TargetMode="External"/><Relationship Id="rId9727" Type="http://schemas.openxmlformats.org/officeDocument/2006/relationships/hyperlink" Target="https://www.daloopa.com/src/44813497" TargetMode="External"/><Relationship Id="rId11657" Type="http://schemas.openxmlformats.org/officeDocument/2006/relationships/hyperlink" Target="https://www.daloopa.com/src/805026" TargetMode="External"/><Relationship Id="rId12708" Type="http://schemas.openxmlformats.org/officeDocument/2006/relationships/hyperlink" Target="https://www.daloopa.com/src/10681287" TargetMode="External"/><Relationship Id="rId1716" Type="http://schemas.openxmlformats.org/officeDocument/2006/relationships/hyperlink" Target="https://www.daloopa.com/src/44126108" TargetMode="External"/><Relationship Id="rId8329" Type="http://schemas.openxmlformats.org/officeDocument/2006/relationships/hyperlink" Target="https://www.daloopa.com/src/44811048" TargetMode="External"/><Relationship Id="rId10259" Type="http://schemas.openxmlformats.org/officeDocument/2006/relationships/hyperlink" Target="https://www.daloopa.com/src/757635" TargetMode="External"/><Relationship Id="rId14130" Type="http://schemas.openxmlformats.org/officeDocument/2006/relationships/hyperlink" Target="https://www.daloopa.com/src/44072031" TargetMode="External"/><Relationship Id="rId18751" Type="http://schemas.openxmlformats.org/officeDocument/2006/relationships/hyperlink" Target="https://www.daloopa.com/src/75779667" TargetMode="External"/><Relationship Id="rId3888" Type="http://schemas.openxmlformats.org/officeDocument/2006/relationships/hyperlink" Target="https://www.daloopa.com/src/3606674" TargetMode="External"/><Relationship Id="rId4939" Type="http://schemas.openxmlformats.org/officeDocument/2006/relationships/hyperlink" Target="https://www.daloopa.com/src/51587392" TargetMode="External"/><Relationship Id="rId8810" Type="http://schemas.openxmlformats.org/officeDocument/2006/relationships/hyperlink" Target="https://www.daloopa.com/src/44812524" TargetMode="External"/><Relationship Id="rId17353" Type="http://schemas.openxmlformats.org/officeDocument/2006/relationships/hyperlink" Target="https://www.daloopa.com/src/66399203" TargetMode="External"/><Relationship Id="rId18404" Type="http://schemas.openxmlformats.org/officeDocument/2006/relationships/hyperlink" Target="https://www.daloopa.com/src/70535320" TargetMode="External"/><Relationship Id="rId19802" Type="http://schemas.openxmlformats.org/officeDocument/2006/relationships/hyperlink" Target="https://www.daloopa.com/src/92469294" TargetMode="External"/><Relationship Id="rId20698" Type="http://schemas.openxmlformats.org/officeDocument/2006/relationships/hyperlink" Target="https://www.daloopa.com/src/112173329" TargetMode="External"/><Relationship Id="rId6361" Type="http://schemas.openxmlformats.org/officeDocument/2006/relationships/hyperlink" Target="https://www.daloopa.com/src/797569" TargetMode="External"/><Relationship Id="rId7412" Type="http://schemas.openxmlformats.org/officeDocument/2006/relationships/hyperlink" Target="https://www.daloopa.com/src/41990424" TargetMode="External"/><Relationship Id="rId10740" Type="http://schemas.openxmlformats.org/officeDocument/2006/relationships/hyperlink" Target="https://www.daloopa.com/src/758340" TargetMode="External"/><Relationship Id="rId17006" Type="http://schemas.openxmlformats.org/officeDocument/2006/relationships/hyperlink" Target="https://www.daloopa.com/src/65368658" TargetMode="External"/><Relationship Id="rId6014" Type="http://schemas.openxmlformats.org/officeDocument/2006/relationships/hyperlink" Target="https://www.daloopa.com/src/774137" TargetMode="External"/><Relationship Id="rId9584" Type="http://schemas.openxmlformats.org/officeDocument/2006/relationships/hyperlink" Target="https://marketplace.daloopa.com/text-fundamental?id=63963930&amp;value=0.0&amp;id=44813336&amp;value=2248.342&amp;id=46190722&amp;value=2248.342&amp;id=44812267&amp;value=3144&amp;id=44812478&amp;value=0&amp;id=44812504&amp;value=0&amp;id=44813501&amp;value=0&amp;id=46190708&amp;value=3144&amp;" TargetMode="External"/><Relationship Id="rId13963" Type="http://schemas.openxmlformats.org/officeDocument/2006/relationships/hyperlink" Target="https://marketplace.daloopa.com/text-fundamental?id=44067263&amp;value=5.039&amp;id=44067221&amp;value=20.969&amp;id=44067191&amp;value=5.233&amp;id=44067334&amp;value=20.613&amp;id=44066796&amp;value=4.833&amp;id=44066757&amp;value=20.744&amp;id=44066716&amp;value=7.295&amp;id=44067430&amp;value=22.621&amp;id=44066690&amp;value=8.163&amp;id=44066640&amp;value=27.411&amp;id=44066623&amp;value=7.761&amp;id=44067525&amp;value=26.538&amp;id=44066601&amp;value=7.335&amp;id=44066477&amp;value=25.977&amp;id=44066435&amp;value=6.993&amp;id=44067642&amp;value=25.805&amp;id=44066430&amp;value=7.178&amp;id=44066197&amp;value=25.816&amp;id=44066138&amp;value=6.781&amp;id=44067698&amp;value=25.594&amp;id=44066112&amp;value=6.984&amp;id=44066025&amp;value=25.596&amp;id=44065744&amp;value=10.469&amp;id=44067757&amp;value=29.481&amp;id=44064893&amp;value=7.284&amp;id=44064788&amp;value=29.887&amp;id=44064552&amp;value=10.639&amp;id=44067796&amp;value=28.878&amp;id=44064514&amp;value=7&amp;id=44064441&amp;value=32&amp;id=44064426&amp;value=8&amp;id=44067869&amp;value=32&amp;id=44064399&amp;value=10&amp;id=44064345&amp;value=34&amp;id=44064216&amp;value=9&amp;id=44618668&amp;value=34&amp;id=51587411&amp;value=9&amp;" TargetMode="External"/><Relationship Id="rId19178" Type="http://schemas.openxmlformats.org/officeDocument/2006/relationships/hyperlink" Target="https://www.daloopa.com/src/80587903" TargetMode="External"/><Relationship Id="rId2971" Type="http://schemas.openxmlformats.org/officeDocument/2006/relationships/hyperlink" Target="https://www.daloopa.com/src/771086" TargetMode="External"/><Relationship Id="rId8186" Type="http://schemas.openxmlformats.org/officeDocument/2006/relationships/hyperlink" Target="https://www.daloopa.com/src/761290" TargetMode="External"/><Relationship Id="rId9237" Type="http://schemas.openxmlformats.org/officeDocument/2006/relationships/hyperlink" Target="https://www.daloopa.com/src/46190652" TargetMode="External"/><Relationship Id="rId12565" Type="http://schemas.openxmlformats.org/officeDocument/2006/relationships/hyperlink" Target="https://www.daloopa.com/src/8732267" TargetMode="External"/><Relationship Id="rId13616" Type="http://schemas.openxmlformats.org/officeDocument/2006/relationships/hyperlink" Target="https://www.daloopa.com/src/44059391" TargetMode="External"/><Relationship Id="rId20832" Type="http://schemas.openxmlformats.org/officeDocument/2006/relationships/hyperlink" Target="https://www.daloopa.com/src/112172840" TargetMode="External"/><Relationship Id="rId943" Type="http://schemas.openxmlformats.org/officeDocument/2006/relationships/hyperlink" Target="https://www.daloopa.com/src/44068898" TargetMode="External"/><Relationship Id="rId1573" Type="http://schemas.openxmlformats.org/officeDocument/2006/relationships/hyperlink" Target="https://www.daloopa.com/src/805497" TargetMode="External"/><Relationship Id="rId2624" Type="http://schemas.openxmlformats.org/officeDocument/2006/relationships/hyperlink" Target="https://www.daloopa.com/src/775615" TargetMode="External"/><Relationship Id="rId11167" Type="http://schemas.openxmlformats.org/officeDocument/2006/relationships/hyperlink" Target="https://marketplace.daloopa.com/text-fundamental?id=50787777&amp;value=0&amp;id=56765802&amp;value=0.01&amp;id=61315312&amp;value=0.03&amp;" TargetMode="External"/><Relationship Id="rId12218" Type="http://schemas.openxmlformats.org/officeDocument/2006/relationships/hyperlink" Target="https://www.daloopa.com/src/8731837" TargetMode="External"/><Relationship Id="rId15788" Type="http://schemas.openxmlformats.org/officeDocument/2006/relationships/hyperlink" Target="https://www.daloopa.com/src/56722203" TargetMode="External"/><Relationship Id="rId16839" Type="http://schemas.openxmlformats.org/officeDocument/2006/relationships/hyperlink" Target="https://www.daloopa.com/src/56736671" TargetMode="External"/><Relationship Id="rId1226" Type="http://schemas.openxmlformats.org/officeDocument/2006/relationships/hyperlink" Target="https://www.daloopa.com/document/23143637" TargetMode="External"/><Relationship Id="rId4796" Type="http://schemas.openxmlformats.org/officeDocument/2006/relationships/hyperlink" Target="https://www.daloopa.com/src/3606656" TargetMode="External"/><Relationship Id="rId5847" Type="http://schemas.openxmlformats.org/officeDocument/2006/relationships/hyperlink" Target="https://www.daloopa.com/src/3613188" TargetMode="External"/><Relationship Id="rId18261" Type="http://schemas.openxmlformats.org/officeDocument/2006/relationships/hyperlink" Target="https://www.daloopa.com/src/110482444" TargetMode="External"/><Relationship Id="rId19312" Type="http://schemas.openxmlformats.org/officeDocument/2006/relationships/hyperlink" Target="https://www.daloopa.com/src/86312138" TargetMode="External"/><Relationship Id="rId3398" Type="http://schemas.openxmlformats.org/officeDocument/2006/relationships/hyperlink" Target="https://www.daloopa.com/src/979878" TargetMode="External"/><Relationship Id="rId4449" Type="http://schemas.openxmlformats.org/officeDocument/2006/relationships/hyperlink" Target="https://www.daloopa.com/src/3606685" TargetMode="External"/><Relationship Id="rId8320" Type="http://schemas.openxmlformats.org/officeDocument/2006/relationships/hyperlink" Target="https://www.daloopa.com/src/44810030" TargetMode="External"/><Relationship Id="rId10250" Type="http://schemas.openxmlformats.org/officeDocument/2006/relationships/hyperlink" Target="https://www.daloopa.com/src/760754" TargetMode="External"/><Relationship Id="rId11301" Type="http://schemas.openxmlformats.org/officeDocument/2006/relationships/hyperlink" Target="https://www.daloopa.com/src/978781" TargetMode="External"/><Relationship Id="rId13473" Type="http://schemas.openxmlformats.org/officeDocument/2006/relationships/hyperlink" Target="https://www.daloopa.com/src/44058589" TargetMode="External"/><Relationship Id="rId14871" Type="http://schemas.openxmlformats.org/officeDocument/2006/relationships/hyperlink" Target="https://www.daloopa.com/src/44096360" TargetMode="External"/><Relationship Id="rId15922" Type="http://schemas.openxmlformats.org/officeDocument/2006/relationships/hyperlink" Target="https://www.daloopa.com/src/56736596" TargetMode="External"/><Relationship Id="rId2481" Type="http://schemas.openxmlformats.org/officeDocument/2006/relationships/hyperlink" Target="https://www.daloopa.com/src/775252" TargetMode="External"/><Relationship Id="rId3532" Type="http://schemas.openxmlformats.org/officeDocument/2006/relationships/hyperlink" Target="https://www.daloopa.com/src/44617820" TargetMode="External"/><Relationship Id="rId4930" Type="http://schemas.openxmlformats.org/officeDocument/2006/relationships/hyperlink" Target="https://www.daloopa.com/src/18187102" TargetMode="External"/><Relationship Id="rId9094" Type="http://schemas.openxmlformats.org/officeDocument/2006/relationships/hyperlink" Target="https://www.daloopa.com/src/46190626" TargetMode="External"/><Relationship Id="rId12075" Type="http://schemas.openxmlformats.org/officeDocument/2006/relationships/hyperlink" Target="https://www.daloopa.com/src/8731272" TargetMode="External"/><Relationship Id="rId13126" Type="http://schemas.openxmlformats.org/officeDocument/2006/relationships/hyperlink" Target="https://www.daloopa.com/src/44116851" TargetMode="External"/><Relationship Id="rId14524" Type="http://schemas.openxmlformats.org/officeDocument/2006/relationships/hyperlink" Target="https://www.daloopa.com/src/44092489" TargetMode="External"/><Relationship Id="rId20342" Type="http://schemas.openxmlformats.org/officeDocument/2006/relationships/hyperlink" Target="https://www.daloopa.com/src/105788189" TargetMode="External"/><Relationship Id="rId453" Type="http://schemas.openxmlformats.org/officeDocument/2006/relationships/hyperlink" Target="https://www.daloopa.com/src/19045471" TargetMode="External"/><Relationship Id="rId1083" Type="http://schemas.openxmlformats.org/officeDocument/2006/relationships/hyperlink" Target="https://www.daloopa.com/src/781094" TargetMode="External"/><Relationship Id="rId2134" Type="http://schemas.openxmlformats.org/officeDocument/2006/relationships/hyperlink" Target="https://www.daloopa.com/src/44615423" TargetMode="External"/><Relationship Id="rId16696" Type="http://schemas.openxmlformats.org/officeDocument/2006/relationships/hyperlink" Target="https://www.daloopa.com/src/56723479" TargetMode="External"/><Relationship Id="rId17747" Type="http://schemas.openxmlformats.org/officeDocument/2006/relationships/hyperlink" Target="https://www.daloopa.com/src/84565946" TargetMode="External"/><Relationship Id="rId106" Type="http://schemas.openxmlformats.org/officeDocument/2006/relationships/hyperlink" Target="https://www.daloopa.com/document/10223962" TargetMode="External"/><Relationship Id="rId5357" Type="http://schemas.openxmlformats.org/officeDocument/2006/relationships/hyperlink" Target="https://www.daloopa.com/src/8649021" TargetMode="External"/><Relationship Id="rId6755" Type="http://schemas.openxmlformats.org/officeDocument/2006/relationships/hyperlink" Target="https://www.daloopa.com/src/19045421" TargetMode="External"/><Relationship Id="rId7806" Type="http://schemas.openxmlformats.org/officeDocument/2006/relationships/hyperlink" Target="https://www.daloopa.com/src/756267" TargetMode="External"/><Relationship Id="rId15298" Type="http://schemas.openxmlformats.org/officeDocument/2006/relationships/hyperlink" Target="https://marketplace.daloopa.com/text-fundamental?id=56735085&amp;value=5919&amp;id=56734952&amp;value=6211&amp;id=56734940&amp;value=6552&amp;id=56734928&amp;value=6866&amp;id=56734867&amp;value=7311&amp;" TargetMode="External"/><Relationship Id="rId16349" Type="http://schemas.openxmlformats.org/officeDocument/2006/relationships/hyperlink" Target="https://www.daloopa.com/src/56736419" TargetMode="External"/><Relationship Id="rId6408" Type="http://schemas.openxmlformats.org/officeDocument/2006/relationships/hyperlink" Target="https://www.daloopa.com/src/797680" TargetMode="External"/><Relationship Id="rId9978" Type="http://schemas.openxmlformats.org/officeDocument/2006/relationships/hyperlink" Target="https://www.daloopa.com/src/785975" TargetMode="External"/><Relationship Id="rId12959" Type="http://schemas.openxmlformats.org/officeDocument/2006/relationships/hyperlink" Target="https://www.daloopa.com/src/44105972" TargetMode="External"/><Relationship Id="rId16830" Type="http://schemas.openxmlformats.org/officeDocument/2006/relationships/hyperlink" Target="https://www.daloopa.com/src/61315639" TargetMode="External"/><Relationship Id="rId1967" Type="http://schemas.openxmlformats.org/officeDocument/2006/relationships/hyperlink" Target="https://www.daloopa.com/src/44114780" TargetMode="External"/><Relationship Id="rId14381" Type="http://schemas.openxmlformats.org/officeDocument/2006/relationships/hyperlink" Target="https://www.daloopa.com/src/44095631" TargetMode="External"/><Relationship Id="rId15432" Type="http://schemas.openxmlformats.org/officeDocument/2006/relationships/hyperlink" Target="https://www.daloopa.com/src/56735781" TargetMode="External"/><Relationship Id="rId4440" Type="http://schemas.openxmlformats.org/officeDocument/2006/relationships/hyperlink" Target="https://www.daloopa.com/src/805906" TargetMode="External"/><Relationship Id="rId14034" Type="http://schemas.openxmlformats.org/officeDocument/2006/relationships/hyperlink" Target="https://www.daloopa.com/src/44064428" TargetMode="External"/><Relationship Id="rId3042" Type="http://schemas.openxmlformats.org/officeDocument/2006/relationships/hyperlink" Target="https://www.daloopa.com/src/47276587" TargetMode="External"/><Relationship Id="rId7663" Type="http://schemas.openxmlformats.org/officeDocument/2006/relationships/hyperlink" Target="https://www.daloopa.com/src/758272" TargetMode="External"/><Relationship Id="rId8714" Type="http://schemas.openxmlformats.org/officeDocument/2006/relationships/hyperlink" Target="https://www.daloopa.com/src/44812721" TargetMode="External"/><Relationship Id="rId10991" Type="http://schemas.openxmlformats.org/officeDocument/2006/relationships/hyperlink" Target="https://www.daloopa.com/src/28076069" TargetMode="External"/><Relationship Id="rId17257" Type="http://schemas.openxmlformats.org/officeDocument/2006/relationships/hyperlink" Target="https://www.daloopa.com/src/66404673" TargetMode="External"/><Relationship Id="rId18655" Type="http://schemas.openxmlformats.org/officeDocument/2006/relationships/hyperlink" Target="https://www.daloopa.com/src/76434930" TargetMode="External"/><Relationship Id="rId19706" Type="http://schemas.openxmlformats.org/officeDocument/2006/relationships/hyperlink" Target="https://www.daloopa.com/src/91528285" TargetMode="External"/><Relationship Id="rId6265" Type="http://schemas.openxmlformats.org/officeDocument/2006/relationships/hyperlink" Target="https://www.daloopa.com/src/28076087" TargetMode="External"/><Relationship Id="rId7316" Type="http://schemas.openxmlformats.org/officeDocument/2006/relationships/hyperlink" Target="https://www.daloopa.com/src/61314873" TargetMode="External"/><Relationship Id="rId10644" Type="http://schemas.openxmlformats.org/officeDocument/2006/relationships/hyperlink" Target="https://www.daloopa.com/src/758680" TargetMode="External"/><Relationship Id="rId18308" Type="http://schemas.openxmlformats.org/officeDocument/2006/relationships/hyperlink" Target="https://www.daloopa.com/src/110482584" TargetMode="External"/><Relationship Id="rId9488" Type="http://schemas.openxmlformats.org/officeDocument/2006/relationships/hyperlink" Target="https://marketplace.daloopa.com/text-fundamental?id=63963927&amp;value=0.0&amp;id=44809384&amp;value=-150.095&amp;id=44809630&amp;value=-13.198000000000008&amp;id=44812858&amp;value=-10.382000000000005&amp;id=46190699&amp;value=-173.675&amp;id=44809924&amp;value=-150.017&amp;id=44810155&amp;value=-11.938000000000017&amp;id=44810250&amp;value=-14.948999999999984&amp;id=44812986&amp;value=-9.468999999999994&amp;id=46190700&amp;value=-186.373&amp;id=44810533&amp;value=-194.795&amp;id=44810632&amp;value=-13.038000000000011&amp;id=44810692&amp;value=-16.409999999999997&amp;id=44812999&amp;value=-12.15700000000001&amp;id=46190701&amp;value=-236.4&amp;id=44810882&amp;value=-183.014&amp;id=44810982&amp;value=-14.830999999999989&amp;id=44811281&amp;value=-22.735000000000014&amp;id=44813226&amp;value=-19.545999999999992&amp;id=46190712&amp;value=-240.126&amp;id=44811316&amp;value=-305.353&amp;id=44811578&amp;value=-17.151999999999987&amp;id=44811634&amp;value=-46.40500000000003&amp;id=44813340&amp;value=-24.28299999999996&amp;id=46190713&amp;value=-393.193&amp;id=44811774&amp;value=-352.575&amp;id=44811945&amp;value=-24.13100000000003&amp;id=44812063&amp;value=-35.29199999999997&amp;id=44813470&amp;value=-27.98599999999999&amp;id=46190714&amp;value=-439.984&amp;id=44812260&amp;value=-467&amp;id=44812472&amp;value=-54&amp;id=44812502&amp;value=-78&amp;id=44813502&amp;value=-82&amp;id=46190715&amp;value=-681&amp;id=44812611&amp;value=-391&amp;id=44812615&amp;value=-89&amp;id=44812672&amp;value=-122&amp;id=44813611&amp;value=-117&amp;id=46190721&amp;value=-719&amp;id=51587574&amp;value=-266&amp;id=57346372&amp;value=-101&amp;id=62020286&amp;value=-84&amp;" TargetMode="External"/><Relationship Id="rId13867" Type="http://schemas.openxmlformats.org/officeDocument/2006/relationships/hyperlink" Target="https://www.daloopa.com/src/44067222" TargetMode="External"/><Relationship Id="rId14918" Type="http://schemas.openxmlformats.org/officeDocument/2006/relationships/hyperlink" Target="https://www.daloopa.com/src/57345878" TargetMode="External"/><Relationship Id="rId2875" Type="http://schemas.openxmlformats.org/officeDocument/2006/relationships/hyperlink" Target="https://www.daloopa.com/src/7449837" TargetMode="External"/><Relationship Id="rId3926" Type="http://schemas.openxmlformats.org/officeDocument/2006/relationships/hyperlink" Target="https://www.daloopa.com/src/1501405" TargetMode="External"/><Relationship Id="rId12469" Type="http://schemas.openxmlformats.org/officeDocument/2006/relationships/hyperlink" Target="https://www.daloopa.com/src/51587385" TargetMode="External"/><Relationship Id="rId16340" Type="http://schemas.openxmlformats.org/officeDocument/2006/relationships/hyperlink" Target="https://marketplace.daloopa.com/text-fundamental?id=56736727&amp;value=2079&amp;id=56736690&amp;value=2195&amp;id=56736652&amp;value=2291&amp;id=56736613&amp;value=2465&amp;id=56736574&amp;value=9030&amp;id=56736535&amp;value=2601&amp;id=56736497&amp;value=2744&amp;id=56736458&amp;value=2834&amp;id=56736419&amp;value=2992&amp;id=56736380&amp;value=11171&amp;id=56723465&amp;value=3091&amp;id=56723428&amp;value=3128&amp;id=56723391&amp;value=3225&amp;id=56723089&amp;value=3424&amp;id=56722917&amp;value=12868&amp;id=56722845&amp;value=3905&amp;id=56722749&amp;value=3835&amp;id=56722693&amp;value=3935&amp;id=56722628&amp;value=4110&amp;id=56722568&amp;value=15785&amp;id=56722501&amp;value=4262&amp;id=56765486&amp;value=4386&amp;id=61315620&amp;value=4433&amp;" TargetMode="External"/><Relationship Id="rId20736" Type="http://schemas.openxmlformats.org/officeDocument/2006/relationships/hyperlink" Target="https://www.daloopa.com/src/110481563" TargetMode="External"/><Relationship Id="rId847" Type="http://schemas.openxmlformats.org/officeDocument/2006/relationships/hyperlink" Target="https://marketplace.daloopa.com/text-fundamental?id=793438&amp;value=-0.05&amp;" TargetMode="External"/><Relationship Id="rId1477" Type="http://schemas.openxmlformats.org/officeDocument/2006/relationships/hyperlink" Target="https://www.daloopa.com/src/18248273" TargetMode="External"/><Relationship Id="rId2528" Type="http://schemas.openxmlformats.org/officeDocument/2006/relationships/hyperlink" Target="https://www.daloopa.com/src/775286" TargetMode="External"/><Relationship Id="rId19563" Type="http://schemas.openxmlformats.org/officeDocument/2006/relationships/hyperlink" Target="https://www.daloopa.com/src/84567041" TargetMode="External"/><Relationship Id="rId5001" Type="http://schemas.openxmlformats.org/officeDocument/2006/relationships/hyperlink" Target="https://www.daloopa.com/document/23031" TargetMode="External"/><Relationship Id="rId8571" Type="http://schemas.openxmlformats.org/officeDocument/2006/relationships/hyperlink" Target="https://www.daloopa.com/src/44810606" TargetMode="External"/><Relationship Id="rId9622" Type="http://schemas.openxmlformats.org/officeDocument/2006/relationships/hyperlink" Target="https://www.daloopa.com/src/44812053" TargetMode="External"/><Relationship Id="rId11552" Type="http://schemas.openxmlformats.org/officeDocument/2006/relationships/hyperlink" Target="https://www.daloopa.com/document/8465102" TargetMode="External"/><Relationship Id="rId12950" Type="http://schemas.openxmlformats.org/officeDocument/2006/relationships/hyperlink" Target="https://www.daloopa.com/src/44105730" TargetMode="External"/><Relationship Id="rId18165" Type="http://schemas.openxmlformats.org/officeDocument/2006/relationships/hyperlink" Target="https://www.daloopa.com/src/110481093" TargetMode="External"/><Relationship Id="rId19216" Type="http://schemas.openxmlformats.org/officeDocument/2006/relationships/hyperlink" Target="https://www.daloopa.com/src/80588018" TargetMode="External"/><Relationship Id="rId1611" Type="http://schemas.openxmlformats.org/officeDocument/2006/relationships/hyperlink" Target="https://www.daloopa.com/src/805415" TargetMode="External"/><Relationship Id="rId7173" Type="http://schemas.openxmlformats.org/officeDocument/2006/relationships/hyperlink" Target="https://www.daloopa.com/src/2750545" TargetMode="External"/><Relationship Id="rId8224" Type="http://schemas.openxmlformats.org/officeDocument/2006/relationships/hyperlink" Target="https://www.daloopa.com/src/769603" TargetMode="External"/><Relationship Id="rId10154" Type="http://schemas.openxmlformats.org/officeDocument/2006/relationships/hyperlink" Target="https://www.daloopa.com/src/757327" TargetMode="External"/><Relationship Id="rId11205" Type="http://schemas.openxmlformats.org/officeDocument/2006/relationships/hyperlink" Target="https://www.daloopa.com/src/50787785" TargetMode="External"/><Relationship Id="rId12603" Type="http://schemas.openxmlformats.org/officeDocument/2006/relationships/hyperlink" Target="https://www.daloopa.com/src/8732271" TargetMode="External"/><Relationship Id="rId14775" Type="http://schemas.openxmlformats.org/officeDocument/2006/relationships/hyperlink" Target="https://www.daloopa.com/src/44092854" TargetMode="External"/><Relationship Id="rId15826" Type="http://schemas.openxmlformats.org/officeDocument/2006/relationships/hyperlink" Target="https://www.daloopa.com/document/23143762" TargetMode="External"/><Relationship Id="rId2385" Type="http://schemas.openxmlformats.org/officeDocument/2006/relationships/hyperlink" Target="https://www.daloopa.com/src/62020052" TargetMode="External"/><Relationship Id="rId3783" Type="http://schemas.openxmlformats.org/officeDocument/2006/relationships/hyperlink" Target="https://www.daloopa.com/src/41990795" TargetMode="External"/><Relationship Id="rId4834" Type="http://schemas.openxmlformats.org/officeDocument/2006/relationships/hyperlink" Target="https://www.daloopa.com/src/799688" TargetMode="External"/><Relationship Id="rId13377" Type="http://schemas.openxmlformats.org/officeDocument/2006/relationships/hyperlink" Target="https://www.daloopa.com/src/44120314" TargetMode="External"/><Relationship Id="rId14428" Type="http://schemas.openxmlformats.org/officeDocument/2006/relationships/hyperlink" Target="https://www.daloopa.com/src/44618937" TargetMode="External"/><Relationship Id="rId17998" Type="http://schemas.openxmlformats.org/officeDocument/2006/relationships/hyperlink" Target="https://www.daloopa.com/src/84567321" TargetMode="External"/><Relationship Id="rId20593" Type="http://schemas.openxmlformats.org/officeDocument/2006/relationships/hyperlink" Target="https://www.daloopa.com/src/105191119" TargetMode="External"/><Relationship Id="rId357" Type="http://schemas.openxmlformats.org/officeDocument/2006/relationships/hyperlink" Target="https://marketplace.daloopa.com/text-fundamental?id=41991187&amp;value=0.14&amp;id=56765766&amp;value=0.12&amp;" TargetMode="External"/><Relationship Id="rId2038" Type="http://schemas.openxmlformats.org/officeDocument/2006/relationships/hyperlink" Target="https://www.daloopa.com/src/44114779" TargetMode="External"/><Relationship Id="rId3436" Type="http://schemas.openxmlformats.org/officeDocument/2006/relationships/hyperlink" Target="https://www.daloopa.com/src/979882" TargetMode="External"/><Relationship Id="rId20246" Type="http://schemas.openxmlformats.org/officeDocument/2006/relationships/hyperlink" Target="https://www.daloopa.com/src/99100973" TargetMode="External"/><Relationship Id="rId6659" Type="http://schemas.openxmlformats.org/officeDocument/2006/relationships/hyperlink" Target="https://www.daloopa.com/src/757217" TargetMode="External"/><Relationship Id="rId12460" Type="http://schemas.openxmlformats.org/officeDocument/2006/relationships/hyperlink" Target="https://www.daloopa.com/src/8731919" TargetMode="External"/><Relationship Id="rId13511" Type="http://schemas.openxmlformats.org/officeDocument/2006/relationships/hyperlink" Target="https://www.daloopa.com/src/44058983" TargetMode="External"/><Relationship Id="rId19073" Type="http://schemas.openxmlformats.org/officeDocument/2006/relationships/hyperlink" Target="https://www.daloopa.com/src/81128168" TargetMode="External"/><Relationship Id="rId8081" Type="http://schemas.openxmlformats.org/officeDocument/2006/relationships/hyperlink" Target="https://www.daloopa.com/src/770471" TargetMode="External"/><Relationship Id="rId9132" Type="http://schemas.openxmlformats.org/officeDocument/2006/relationships/hyperlink" Target="https://www.daloopa.com/src/44813595" TargetMode="External"/><Relationship Id="rId11062" Type="http://schemas.openxmlformats.org/officeDocument/2006/relationships/hyperlink" Target="https://www.daloopa.com/src/777848" TargetMode="External"/><Relationship Id="rId12113" Type="http://schemas.openxmlformats.org/officeDocument/2006/relationships/hyperlink" Target="https://www.daloopa.com/src/13317089" TargetMode="External"/><Relationship Id="rId15683" Type="http://schemas.openxmlformats.org/officeDocument/2006/relationships/hyperlink" Target="https://www.daloopa.com/src/56735772" TargetMode="External"/><Relationship Id="rId1121" Type="http://schemas.openxmlformats.org/officeDocument/2006/relationships/hyperlink" Target="https://www.daloopa.com/document/23181367" TargetMode="External"/><Relationship Id="rId4691" Type="http://schemas.openxmlformats.org/officeDocument/2006/relationships/hyperlink" Target="https://www.daloopa.com/src/799590" TargetMode="External"/><Relationship Id="rId5742" Type="http://schemas.openxmlformats.org/officeDocument/2006/relationships/hyperlink" Target="https://www.daloopa.com/src/777636" TargetMode="External"/><Relationship Id="rId14285" Type="http://schemas.openxmlformats.org/officeDocument/2006/relationships/hyperlink" Target="https://www.daloopa.com/src/44618938" TargetMode="External"/><Relationship Id="rId15336" Type="http://schemas.openxmlformats.org/officeDocument/2006/relationships/hyperlink" Target="https://www.daloopa.com/src/56734929" TargetMode="External"/><Relationship Id="rId16734" Type="http://schemas.openxmlformats.org/officeDocument/2006/relationships/hyperlink" Target="https://www.daloopa.com/src/56722583" TargetMode="External"/><Relationship Id="rId3293" Type="http://schemas.openxmlformats.org/officeDocument/2006/relationships/hyperlink" Target="https://www.daloopa.com/src/805283" TargetMode="External"/><Relationship Id="rId4344" Type="http://schemas.openxmlformats.org/officeDocument/2006/relationships/hyperlink" Target="https://www.daloopa.com/src/805870" TargetMode="External"/><Relationship Id="rId19957" Type="http://schemas.openxmlformats.org/officeDocument/2006/relationships/hyperlink" Target="https://www.daloopa.com/src/99100908" TargetMode="External"/><Relationship Id="rId7567" Type="http://schemas.openxmlformats.org/officeDocument/2006/relationships/hyperlink" Target="https://www.daloopa.com/src/757590" TargetMode="External"/><Relationship Id="rId8965" Type="http://schemas.openxmlformats.org/officeDocument/2006/relationships/hyperlink" Target="https://www.daloopa.com/src/44811149" TargetMode="External"/><Relationship Id="rId10895" Type="http://schemas.openxmlformats.org/officeDocument/2006/relationships/hyperlink" Target="https://www.daloopa.com/src/774554" TargetMode="External"/><Relationship Id="rId11946" Type="http://schemas.openxmlformats.org/officeDocument/2006/relationships/hyperlink" Target="https://www.daloopa.com/src/44616215" TargetMode="External"/><Relationship Id="rId18559" Type="http://schemas.openxmlformats.org/officeDocument/2006/relationships/hyperlink" Target="https://www.daloopa.com/src/75779723" TargetMode="External"/><Relationship Id="rId6169" Type="http://schemas.openxmlformats.org/officeDocument/2006/relationships/hyperlink" Target="https://www.daloopa.com/src/19045331" TargetMode="External"/><Relationship Id="rId8618" Type="http://schemas.openxmlformats.org/officeDocument/2006/relationships/hyperlink" Target="https://www.daloopa.com/src/62020269" TargetMode="External"/><Relationship Id="rId10548" Type="http://schemas.openxmlformats.org/officeDocument/2006/relationships/hyperlink" Target="https://www.daloopa.com/src/758004" TargetMode="External"/><Relationship Id="rId13021" Type="http://schemas.openxmlformats.org/officeDocument/2006/relationships/hyperlink" Target="https://www.daloopa.com/src/18208016" TargetMode="External"/><Relationship Id="rId16591" Type="http://schemas.openxmlformats.org/officeDocument/2006/relationships/hyperlink" Target="https://www.daloopa.com/document/23143762" TargetMode="External"/><Relationship Id="rId17642" Type="http://schemas.openxmlformats.org/officeDocument/2006/relationships/hyperlink" Target="https://www.daloopa.com/src/66399193" TargetMode="External"/><Relationship Id="rId20987" Type="http://schemas.openxmlformats.org/officeDocument/2006/relationships/hyperlink" Target="https://www.daloopa.com/src/110482415" TargetMode="External"/><Relationship Id="rId2779" Type="http://schemas.openxmlformats.org/officeDocument/2006/relationships/hyperlink" Target="https://www.daloopa.com/src/771390" TargetMode="External"/><Relationship Id="rId6650" Type="http://schemas.openxmlformats.org/officeDocument/2006/relationships/hyperlink" Target="https://www.daloopa.com/src/760452" TargetMode="External"/><Relationship Id="rId7701" Type="http://schemas.openxmlformats.org/officeDocument/2006/relationships/hyperlink" Target="https://www.daloopa.com/src/770356" TargetMode="External"/><Relationship Id="rId15193" Type="http://schemas.openxmlformats.org/officeDocument/2006/relationships/hyperlink" Target="https://www.daloopa.com/document/23143762" TargetMode="External"/><Relationship Id="rId16244" Type="http://schemas.openxmlformats.org/officeDocument/2006/relationships/hyperlink" Target="https://www.daloopa.com/src/56736686" TargetMode="External"/><Relationship Id="rId5252" Type="http://schemas.openxmlformats.org/officeDocument/2006/relationships/hyperlink" Target="https://www.daloopa.com/document/12555016" TargetMode="External"/><Relationship Id="rId6303" Type="http://schemas.openxmlformats.org/officeDocument/2006/relationships/hyperlink" Target="https://www.daloopa.com/src/9091748" TargetMode="External"/><Relationship Id="rId9873" Type="http://schemas.openxmlformats.org/officeDocument/2006/relationships/hyperlink" Target="https://www.daloopa.com/src/51587572" TargetMode="External"/><Relationship Id="rId19467" Type="http://schemas.openxmlformats.org/officeDocument/2006/relationships/hyperlink" Target="https://www.daloopa.com/src/84566328" TargetMode="External"/><Relationship Id="rId87" Type="http://schemas.openxmlformats.org/officeDocument/2006/relationships/hyperlink" Target="https://www.daloopa.com/document/10224024" TargetMode="External"/><Relationship Id="rId8475" Type="http://schemas.openxmlformats.org/officeDocument/2006/relationships/hyperlink" Target="https://www.daloopa.com/src/46190509" TargetMode="External"/><Relationship Id="rId9526" Type="http://schemas.openxmlformats.org/officeDocument/2006/relationships/hyperlink" Target="https://www.daloopa.com/src/46190700" TargetMode="External"/><Relationship Id="rId12854" Type="http://schemas.openxmlformats.org/officeDocument/2006/relationships/hyperlink" Target="https://www.daloopa.com/src/18194153" TargetMode="External"/><Relationship Id="rId13905" Type="http://schemas.openxmlformats.org/officeDocument/2006/relationships/hyperlink" Target="https://marketplace.daloopa.com/text-fundamental?id=62020225&amp;value=151&amp;" TargetMode="External"/><Relationship Id="rId18069" Type="http://schemas.openxmlformats.org/officeDocument/2006/relationships/hyperlink" Target="https://www.daloopa.com/src/110481627" TargetMode="External"/><Relationship Id="rId1862" Type="http://schemas.openxmlformats.org/officeDocument/2006/relationships/hyperlink" Target="https://www.daloopa.com/src/44616267" TargetMode="External"/><Relationship Id="rId2913" Type="http://schemas.openxmlformats.org/officeDocument/2006/relationships/hyperlink" Target="https://www.daloopa.com/src/775706" TargetMode="External"/><Relationship Id="rId7077" Type="http://schemas.openxmlformats.org/officeDocument/2006/relationships/hyperlink" Target="https://www.daloopa.com/src/798234" TargetMode="External"/><Relationship Id="rId8128" Type="http://schemas.openxmlformats.org/officeDocument/2006/relationships/hyperlink" Target="https://marketplace.daloopa.com/text-fundamental?id=770472&amp;value=-118.67&amp;id=770468&amp;value=-59.972&amp;id=770447&amp;value=-427.325&amp;id=769601&amp;value=15.471&amp;id=44615951&amp;value=-590.496&amp;id=769408&amp;value=-100.64&amp;id=769261&amp;value=83.104&amp;id=761289&amp;value=86.305&amp;id=761050&amp;value=214.071&amp;id=44615952&amp;value=282.84000000000003&amp;id=760736&amp;value=-404.516&amp;id=760484&amp;value=243.263&amp;id=760270&amp;value=-126.855&amp;id=758640&amp;value=47.268&amp;id=44615953&amp;value=-240.84&amp;id=758439&amp;value=-45.864&amp;id=758295&amp;value=55.683&amp;id=758143&amp;value=-118.707&amp;id=757970&amp;value=243.643&amp;id=44615954&amp;value=134.755&amp;id=757807&amp;value=57.581&amp;id=757616&amp;value=248.054&amp;id=757295&amp;value=457.6&amp;id=757092&amp;value=531.522&amp;id=44615955&amp;value=1294.757&amp;id=756932&amp;value=360.909&amp;id=756703&amp;value=321.005&amp;id=756558&amp;value=-1240.842&amp;id=756442&amp;value=-104.369&amp;id=44615956&amp;value=-663.2970000000001&amp;id=756278&amp;value=96.071&amp;id=755959&amp;value=344.064&amp;id=1501223&amp;value=126.137&amp;id=2750596&amp;value=441.174&amp;id=44615957&amp;value=1007.4459999999999&amp;id=3606407&amp;value=38&amp;id=6028698&amp;value=356&amp;id=9091470&amp;value=723&amp;id=12599675&amp;value=711&amp;id=44615958&amp;value=1828&amp;id=19045358&amp;value=-1026&amp;id=28076041&amp;value=798&amp;id=35361457&amp;value=373&amp;id=41990479&amp;value=-779&amp;id=44615959&amp;value=-634&amp;id=50786857&amp;value=-1105&amp;id=56765447&amp;value=626&amp;id=61314930&amp;value=505&amp;" TargetMode="External"/><Relationship Id="rId10058" Type="http://schemas.openxmlformats.org/officeDocument/2006/relationships/hyperlink" Target="https://www.daloopa.com/document/23143637" TargetMode="External"/><Relationship Id="rId11456" Type="http://schemas.openxmlformats.org/officeDocument/2006/relationships/hyperlink" Target="https://www.daloopa.com/src/804991" TargetMode="External"/><Relationship Id="rId12507" Type="http://schemas.openxmlformats.org/officeDocument/2006/relationships/hyperlink" Target="https://www.daloopa.com/src/8732142" TargetMode="External"/><Relationship Id="rId1515" Type="http://schemas.openxmlformats.org/officeDocument/2006/relationships/hyperlink" Target="https://www.daloopa.com/src/805465" TargetMode="External"/><Relationship Id="rId11109" Type="http://schemas.openxmlformats.org/officeDocument/2006/relationships/hyperlink" Target="https://www.daloopa.com/src/777785" TargetMode="External"/><Relationship Id="rId14679" Type="http://schemas.openxmlformats.org/officeDocument/2006/relationships/hyperlink" Target="https://marketplace.daloopa.com/text-fundamental?id=44095696&amp;value=-13.299&amp;id=44092268&amp;value=-29.982&amp;id=44092178&amp;value=-46.565&amp;id=44092017&amp;value=-62.824&amp;id=44096224&amp;value=-75.57&amp;" TargetMode="External"/><Relationship Id="rId18550" Type="http://schemas.openxmlformats.org/officeDocument/2006/relationships/hyperlink" Target="https://www.daloopa.com/src/75779783" TargetMode="External"/><Relationship Id="rId19601" Type="http://schemas.openxmlformats.org/officeDocument/2006/relationships/hyperlink" Target="https://www.daloopa.com/src/84566290" TargetMode="External"/><Relationship Id="rId3687" Type="http://schemas.openxmlformats.org/officeDocument/2006/relationships/hyperlink" Target="https://www.daloopa.com/src/6028852" TargetMode="External"/><Relationship Id="rId4738" Type="http://schemas.openxmlformats.org/officeDocument/2006/relationships/hyperlink" Target="https://www.daloopa.com/src/799601" TargetMode="External"/><Relationship Id="rId17152" Type="http://schemas.openxmlformats.org/officeDocument/2006/relationships/hyperlink" Target="https://www.daloopa.com/src/65368692" TargetMode="External"/><Relationship Id="rId18203" Type="http://schemas.openxmlformats.org/officeDocument/2006/relationships/hyperlink" Target="https://www.daloopa.com/src/112172928" TargetMode="External"/><Relationship Id="rId20497" Type="http://schemas.openxmlformats.org/officeDocument/2006/relationships/hyperlink" Target="https://www.daloopa.com/src/105788238" TargetMode="External"/><Relationship Id="rId2289" Type="http://schemas.openxmlformats.org/officeDocument/2006/relationships/hyperlink" Target="https://www.daloopa.com/src/778741" TargetMode="External"/><Relationship Id="rId6160" Type="http://schemas.openxmlformats.org/officeDocument/2006/relationships/hyperlink" Target="https://www.daloopa.com/src/756361" TargetMode="External"/><Relationship Id="rId7211" Type="http://schemas.openxmlformats.org/officeDocument/2006/relationships/hyperlink" Target="https://www.daloopa.com/src/798561" TargetMode="External"/><Relationship Id="rId13762" Type="http://schemas.openxmlformats.org/officeDocument/2006/relationships/hyperlink" Target="https://www.daloopa.com/src/44064509" TargetMode="External"/><Relationship Id="rId2770" Type="http://schemas.openxmlformats.org/officeDocument/2006/relationships/hyperlink" Target="https://www.daloopa.com/src/10681135" TargetMode="External"/><Relationship Id="rId3821" Type="http://schemas.openxmlformats.org/officeDocument/2006/relationships/hyperlink" Target="https://www.daloopa.com/src/805804" TargetMode="External"/><Relationship Id="rId9383" Type="http://schemas.openxmlformats.org/officeDocument/2006/relationships/hyperlink" Target="https://www.daloopa.com/src/46190676" TargetMode="External"/><Relationship Id="rId12364" Type="http://schemas.openxmlformats.org/officeDocument/2006/relationships/hyperlink" Target="https://www.daloopa.com/src/28828624" TargetMode="External"/><Relationship Id="rId13415" Type="http://schemas.openxmlformats.org/officeDocument/2006/relationships/hyperlink" Target="https://www.daloopa.com/src/44121010" TargetMode="External"/><Relationship Id="rId14813" Type="http://schemas.openxmlformats.org/officeDocument/2006/relationships/hyperlink" Target="https://www.daloopa.com/src/44093019" TargetMode="External"/><Relationship Id="rId20631" Type="http://schemas.openxmlformats.org/officeDocument/2006/relationships/hyperlink" Target="https://www.daloopa.com/src/105191160" TargetMode="External"/><Relationship Id="rId742" Type="http://schemas.openxmlformats.org/officeDocument/2006/relationships/hyperlink" Target="https://www.daloopa.com/src/3606581" TargetMode="External"/><Relationship Id="rId1372" Type="http://schemas.openxmlformats.org/officeDocument/2006/relationships/hyperlink" Target="https://www.daloopa.com/src/9092157" TargetMode="External"/><Relationship Id="rId2423" Type="http://schemas.openxmlformats.org/officeDocument/2006/relationships/hyperlink" Target="https://www.daloopa.com/src/35961557" TargetMode="External"/><Relationship Id="rId9036" Type="http://schemas.openxmlformats.org/officeDocument/2006/relationships/hyperlink" Target="https://www.daloopa.com/src/46190609" TargetMode="External"/><Relationship Id="rId12017" Type="http://schemas.openxmlformats.org/officeDocument/2006/relationships/hyperlink" Target="https://www.daloopa.com/src/8731169" TargetMode="External"/><Relationship Id="rId16985" Type="http://schemas.openxmlformats.org/officeDocument/2006/relationships/hyperlink" Target="https://www.daloopa.com/src/65368683" TargetMode="External"/><Relationship Id="rId1025" Type="http://schemas.openxmlformats.org/officeDocument/2006/relationships/hyperlink" Target="https://www.daloopa.com/src/3606844" TargetMode="External"/><Relationship Id="rId4595" Type="http://schemas.openxmlformats.org/officeDocument/2006/relationships/hyperlink" Target="https://www.daloopa.com/src/2750776" TargetMode="External"/><Relationship Id="rId5646" Type="http://schemas.openxmlformats.org/officeDocument/2006/relationships/hyperlink" Target="https://www.daloopa.com/src/777021" TargetMode="External"/><Relationship Id="rId5993" Type="http://schemas.openxmlformats.org/officeDocument/2006/relationships/hyperlink" Target="https://www.daloopa.com/src/56765419" TargetMode="External"/><Relationship Id="rId14189" Type="http://schemas.openxmlformats.org/officeDocument/2006/relationships/hyperlink" Target="https://www.daloopa.com/src/44072022" TargetMode="External"/><Relationship Id="rId15587" Type="http://schemas.openxmlformats.org/officeDocument/2006/relationships/hyperlink" Target="https://www.daloopa.com/src/56722339" TargetMode="External"/><Relationship Id="rId16638" Type="http://schemas.openxmlformats.org/officeDocument/2006/relationships/hyperlink" Target="https://www.daloopa.com/src/56722928" TargetMode="External"/><Relationship Id="rId18060" Type="http://schemas.openxmlformats.org/officeDocument/2006/relationships/hyperlink" Target="https://www.daloopa.com/src/110481548" TargetMode="External"/><Relationship Id="rId3197" Type="http://schemas.openxmlformats.org/officeDocument/2006/relationships/hyperlink" Target="https://www.daloopa.com/src/805265" TargetMode="External"/><Relationship Id="rId4248" Type="http://schemas.openxmlformats.org/officeDocument/2006/relationships/hyperlink" Target="https://www.daloopa.com/src/1501411" TargetMode="External"/><Relationship Id="rId19111" Type="http://schemas.openxmlformats.org/officeDocument/2006/relationships/hyperlink" Target="https://www.daloopa.com/src/80587785" TargetMode="External"/><Relationship Id="rId8869" Type="http://schemas.openxmlformats.org/officeDocument/2006/relationships/hyperlink" Target="https://www.daloopa.com/src/44811651" TargetMode="External"/><Relationship Id="rId10799" Type="http://schemas.openxmlformats.org/officeDocument/2006/relationships/hyperlink" Target="https://www.daloopa.com/src/41990541" TargetMode="External"/><Relationship Id="rId11100" Type="http://schemas.openxmlformats.org/officeDocument/2006/relationships/hyperlink" Target="https://www.daloopa.com/src/777915" TargetMode="External"/><Relationship Id="rId14670" Type="http://schemas.openxmlformats.org/officeDocument/2006/relationships/hyperlink" Target="https://www.daloopa.com/src/44093151" TargetMode="External"/><Relationship Id="rId15721" Type="http://schemas.openxmlformats.org/officeDocument/2006/relationships/hyperlink" Target="https://www.daloopa.com/src/56735830" TargetMode="External"/><Relationship Id="rId1909" Type="http://schemas.openxmlformats.org/officeDocument/2006/relationships/hyperlink" Target="https://www.daloopa.com/src/44125073" TargetMode="External"/><Relationship Id="rId13272" Type="http://schemas.openxmlformats.org/officeDocument/2006/relationships/hyperlink" Target="https://www.daloopa.com/src/18210324" TargetMode="External"/><Relationship Id="rId14323" Type="http://schemas.openxmlformats.org/officeDocument/2006/relationships/hyperlink" Target="https://www.daloopa.com/src/44091343" TargetMode="External"/><Relationship Id="rId17893" Type="http://schemas.openxmlformats.org/officeDocument/2006/relationships/hyperlink" Target="https://www.daloopa.com/src/86307318" TargetMode="External"/><Relationship Id="rId2280" Type="http://schemas.openxmlformats.org/officeDocument/2006/relationships/hyperlink" Target="https://www.daloopa.com/src/28828338" TargetMode="External"/><Relationship Id="rId3331" Type="http://schemas.openxmlformats.org/officeDocument/2006/relationships/hyperlink" Target="https://www.daloopa.com/src/805368" TargetMode="External"/><Relationship Id="rId7952" Type="http://schemas.openxmlformats.org/officeDocument/2006/relationships/hyperlink" Target="https://www.daloopa.com/src/761013" TargetMode="External"/><Relationship Id="rId16495" Type="http://schemas.openxmlformats.org/officeDocument/2006/relationships/hyperlink" Target="https://www.daloopa.com/src/56736619" TargetMode="External"/><Relationship Id="rId17546" Type="http://schemas.openxmlformats.org/officeDocument/2006/relationships/hyperlink" Target="https://www.daloopa.com/src/66397018" TargetMode="External"/><Relationship Id="rId18944" Type="http://schemas.openxmlformats.org/officeDocument/2006/relationships/hyperlink" Target="https://www.daloopa.com/src/81128636" TargetMode="External"/><Relationship Id="rId20141" Type="http://schemas.openxmlformats.org/officeDocument/2006/relationships/hyperlink" Target="https://www.daloopa.com/src/99978646" TargetMode="External"/><Relationship Id="rId252" Type="http://schemas.openxmlformats.org/officeDocument/2006/relationships/hyperlink" Target="https://www.daloopa.com/src/56765743" TargetMode="External"/><Relationship Id="rId6554" Type="http://schemas.openxmlformats.org/officeDocument/2006/relationships/hyperlink" Target="https://www.daloopa.com/src/770050" TargetMode="External"/><Relationship Id="rId7605" Type="http://schemas.openxmlformats.org/officeDocument/2006/relationships/hyperlink" Target="https://www.daloopa.com/src/769245" TargetMode="External"/><Relationship Id="rId10933" Type="http://schemas.openxmlformats.org/officeDocument/2006/relationships/hyperlink" Target="https://www.daloopa.com/src/778035" TargetMode="External"/><Relationship Id="rId15097" Type="http://schemas.openxmlformats.org/officeDocument/2006/relationships/hyperlink" Target="https://www.daloopa.com/src/56735076" TargetMode="External"/><Relationship Id="rId16148" Type="http://schemas.openxmlformats.org/officeDocument/2006/relationships/hyperlink" Target="https://www.daloopa.com/src/56736489" TargetMode="External"/><Relationship Id="rId5156" Type="http://schemas.openxmlformats.org/officeDocument/2006/relationships/hyperlink" Target="https://www.daloopa.com/src/57345731" TargetMode="External"/><Relationship Id="rId6207" Type="http://schemas.openxmlformats.org/officeDocument/2006/relationships/hyperlink" Target="https://www.daloopa.com/src/6028653" TargetMode="External"/><Relationship Id="rId9777" Type="http://schemas.openxmlformats.org/officeDocument/2006/relationships/hyperlink" Target="https://www.daloopa.com/src/44813496" TargetMode="External"/><Relationship Id="rId8379" Type="http://schemas.openxmlformats.org/officeDocument/2006/relationships/hyperlink" Target="https://www.daloopa.com/src/44811047" TargetMode="External"/><Relationship Id="rId12758" Type="http://schemas.openxmlformats.org/officeDocument/2006/relationships/hyperlink" Target="https://www.daloopa.com/src/8732197" TargetMode="External"/><Relationship Id="rId13809" Type="http://schemas.openxmlformats.org/officeDocument/2006/relationships/hyperlink" Target="https://www.daloopa.com/src/44066109" TargetMode="External"/><Relationship Id="rId1766" Type="http://schemas.openxmlformats.org/officeDocument/2006/relationships/hyperlink" Target="https://www.daloopa.com/src/44126073" TargetMode="External"/><Relationship Id="rId2817" Type="http://schemas.openxmlformats.org/officeDocument/2006/relationships/hyperlink" Target="https://www.daloopa.com/src/44625000" TargetMode="External"/><Relationship Id="rId14180" Type="http://schemas.openxmlformats.org/officeDocument/2006/relationships/hyperlink" Target="https://www.daloopa.com/src/44072037" TargetMode="External"/><Relationship Id="rId15231" Type="http://schemas.openxmlformats.org/officeDocument/2006/relationships/hyperlink" Target="https://www.daloopa.com/src/56720515" TargetMode="External"/><Relationship Id="rId19852" Type="http://schemas.openxmlformats.org/officeDocument/2006/relationships/hyperlink" Target="https://www.daloopa.com/src/92469331" TargetMode="External"/><Relationship Id="rId1419" Type="http://schemas.openxmlformats.org/officeDocument/2006/relationships/hyperlink" Target="https://www.daloopa.com/document/21907765" TargetMode="External"/><Relationship Id="rId4989" Type="http://schemas.openxmlformats.org/officeDocument/2006/relationships/hyperlink" Target="https://marketplace.daloopa.com/text-fundamental?id=18186683&amp;value=0.02&amp;id=18185632&amp;value=0.02&amp;id=18184604&amp;value=0.04&amp;id=18182682&amp;value=0.02&amp;id=18182294&amp;value=0.01&amp;id=18179857&amp;value=0.04&amp;id=19445289&amp;value=0.02&amp;id=51587396&amp;value=-0.02&amp;id=57345765&amp;value=-0.01&amp;" TargetMode="External"/><Relationship Id="rId8860" Type="http://schemas.openxmlformats.org/officeDocument/2006/relationships/hyperlink" Target="https://www.daloopa.com/src/44810608" TargetMode="External"/><Relationship Id="rId9911" Type="http://schemas.openxmlformats.org/officeDocument/2006/relationships/hyperlink" Target="https://www.daloopa.com/src/28828435" TargetMode="External"/><Relationship Id="rId10790" Type="http://schemas.openxmlformats.org/officeDocument/2006/relationships/hyperlink" Target="https://www.daloopa.com/src/1501242" TargetMode="External"/><Relationship Id="rId11841" Type="http://schemas.openxmlformats.org/officeDocument/2006/relationships/hyperlink" Target="https://www.daloopa.com/src/44616196" TargetMode="External"/><Relationship Id="rId18454" Type="http://schemas.openxmlformats.org/officeDocument/2006/relationships/hyperlink" Target="https://www.daloopa.com/src/70536284" TargetMode="External"/><Relationship Id="rId19505" Type="http://schemas.openxmlformats.org/officeDocument/2006/relationships/hyperlink" Target="https://www.daloopa.com/src/86301503" TargetMode="External"/><Relationship Id="rId1900" Type="http://schemas.openxmlformats.org/officeDocument/2006/relationships/hyperlink" Target="https://www.daloopa.com/src/44125592" TargetMode="External"/><Relationship Id="rId7462" Type="http://schemas.openxmlformats.org/officeDocument/2006/relationships/hyperlink" Target="https://www.daloopa.com/src/758421" TargetMode="External"/><Relationship Id="rId8513" Type="http://schemas.openxmlformats.org/officeDocument/2006/relationships/hyperlink" Target="https://www.daloopa.com/src/44811816" TargetMode="External"/><Relationship Id="rId10443" Type="http://schemas.openxmlformats.org/officeDocument/2006/relationships/hyperlink" Target="https://www.daloopa.com/src/1501235" TargetMode="External"/><Relationship Id="rId17056" Type="http://schemas.openxmlformats.org/officeDocument/2006/relationships/hyperlink" Target="https://www.daloopa.com/src/65369420" TargetMode="External"/><Relationship Id="rId18107" Type="http://schemas.openxmlformats.org/officeDocument/2006/relationships/hyperlink" Target="https://www.daloopa.com/src/110482539" TargetMode="External"/><Relationship Id="rId6064" Type="http://schemas.openxmlformats.org/officeDocument/2006/relationships/hyperlink" Target="https://www.daloopa.com/src/1501183" TargetMode="External"/><Relationship Id="rId7115" Type="http://schemas.openxmlformats.org/officeDocument/2006/relationships/hyperlink" Target="https://www.daloopa.com/src/798312" TargetMode="External"/><Relationship Id="rId993" Type="http://schemas.openxmlformats.org/officeDocument/2006/relationships/hyperlink" Target="https://www.daloopa.com/src/57345642" TargetMode="External"/><Relationship Id="rId2674" Type="http://schemas.openxmlformats.org/officeDocument/2006/relationships/hyperlink" Target="https://www.daloopa.com/src/775197" TargetMode="External"/><Relationship Id="rId9287" Type="http://schemas.openxmlformats.org/officeDocument/2006/relationships/hyperlink" Target="https://www.daloopa.com/src/46190655" TargetMode="External"/><Relationship Id="rId12268" Type="http://schemas.openxmlformats.org/officeDocument/2006/relationships/hyperlink" Target="https://www.daloopa.com/src/8731783" TargetMode="External"/><Relationship Id="rId13666" Type="http://schemas.openxmlformats.org/officeDocument/2006/relationships/hyperlink" Target="https://www.daloopa.com/src/44058935" TargetMode="External"/><Relationship Id="rId14717" Type="http://schemas.openxmlformats.org/officeDocument/2006/relationships/hyperlink" Target="https://www.daloopa.com/src/44091599" TargetMode="External"/><Relationship Id="rId20882" Type="http://schemas.openxmlformats.org/officeDocument/2006/relationships/hyperlink" Target="https://www.daloopa.com/src/112172805" TargetMode="External"/><Relationship Id="rId646" Type="http://schemas.openxmlformats.org/officeDocument/2006/relationships/hyperlink" Target="https://marketplace.daloopa.com/text-fundamental?id=780156&amp;value=0.07&amp;id=779890&amp;value=0.2&amp;id=779862&amp;value=0.2&amp;id=780013&amp;value=0.2&amp;id=1501295&amp;value=0.2&amp;id=2750662&amp;value=0.19&amp;id=3606514&amp;value=0.19&amp;id=6028756&amp;value=0.19&amp;id=9091661&amp;value=0.17&amp;id=12604200&amp;value=0.18&amp;id=19045389&amp;value=0.18&amp;id=28076073&amp;value=0.17&amp;id=35361486&amp;value=0.17&amp;id=41990923&amp;value=0.21&amp;id=50787038&amp;value=0.21&amp;id=56765620&amp;value=0.21&amp;id=61315010&amp;value=0.21&amp;" TargetMode="External"/><Relationship Id="rId1276" Type="http://schemas.openxmlformats.org/officeDocument/2006/relationships/hyperlink" Target="https://www.daloopa.com/src/50787180" TargetMode="External"/><Relationship Id="rId2327" Type="http://schemas.openxmlformats.org/officeDocument/2006/relationships/hyperlink" Target="https://www.daloopa.com/src/10681124" TargetMode="External"/><Relationship Id="rId3725" Type="http://schemas.openxmlformats.org/officeDocument/2006/relationships/hyperlink" Target="https://www.daloopa.com/src/2750754" TargetMode="External"/><Relationship Id="rId13319" Type="http://schemas.openxmlformats.org/officeDocument/2006/relationships/hyperlink" Target="https://www.daloopa.com/src/44122235" TargetMode="External"/><Relationship Id="rId16889" Type="http://schemas.openxmlformats.org/officeDocument/2006/relationships/hyperlink" Target="https://www.daloopa.com/src/65368974" TargetMode="External"/><Relationship Id="rId20535" Type="http://schemas.openxmlformats.org/officeDocument/2006/relationships/hyperlink" Target="https://www.daloopa.com/src/105788144" TargetMode="External"/><Relationship Id="rId5897" Type="http://schemas.openxmlformats.org/officeDocument/2006/relationships/hyperlink" Target="https://www.daloopa.com/src/779354" TargetMode="External"/><Relationship Id="rId6948" Type="http://schemas.openxmlformats.org/officeDocument/2006/relationships/hyperlink" Target="https://www.daloopa.com/src/56765643" TargetMode="External"/><Relationship Id="rId13800" Type="http://schemas.openxmlformats.org/officeDocument/2006/relationships/hyperlink" Target="https://www.daloopa.com/src/44067527" TargetMode="External"/><Relationship Id="rId19362" Type="http://schemas.openxmlformats.org/officeDocument/2006/relationships/hyperlink" Target="https://www.daloopa.com/src/84565900" TargetMode="External"/><Relationship Id="rId4499" Type="http://schemas.openxmlformats.org/officeDocument/2006/relationships/hyperlink" Target="https://www.daloopa.com/src/12606367" TargetMode="External"/><Relationship Id="rId8370" Type="http://schemas.openxmlformats.org/officeDocument/2006/relationships/hyperlink" Target="https://www.daloopa.com/src/44810033" TargetMode="External"/><Relationship Id="rId9421" Type="http://schemas.openxmlformats.org/officeDocument/2006/relationships/hyperlink" Target="https://www.daloopa.com/src/44813504" TargetMode="External"/><Relationship Id="rId11351" Type="http://schemas.openxmlformats.org/officeDocument/2006/relationships/hyperlink" Target="https://www.daloopa.com/src/978748" TargetMode="External"/><Relationship Id="rId12402" Type="http://schemas.openxmlformats.org/officeDocument/2006/relationships/hyperlink" Target="https://www.daloopa.com/src/51587384" TargetMode="External"/><Relationship Id="rId15972" Type="http://schemas.openxmlformats.org/officeDocument/2006/relationships/hyperlink" Target="https://www.daloopa.com/src/56736598" TargetMode="External"/><Relationship Id="rId19015" Type="http://schemas.openxmlformats.org/officeDocument/2006/relationships/hyperlink" Target="https://www.daloopa.com/src/81127515" TargetMode="External"/><Relationship Id="rId1410" Type="http://schemas.openxmlformats.org/officeDocument/2006/relationships/hyperlink" Target="https://www.daloopa.com/src/46157901" TargetMode="External"/><Relationship Id="rId4980" Type="http://schemas.openxmlformats.org/officeDocument/2006/relationships/hyperlink" Target="https://marketplace.daloopa.com/text-fundamental?id=18185052&amp;value=0.02&amp;" TargetMode="External"/><Relationship Id="rId8023" Type="http://schemas.openxmlformats.org/officeDocument/2006/relationships/hyperlink" Target="https://www.daloopa.com/src/50786856" TargetMode="External"/><Relationship Id="rId11004" Type="http://schemas.openxmlformats.org/officeDocument/2006/relationships/hyperlink" Target="https://www.daloopa.com/src/777961" TargetMode="External"/><Relationship Id="rId14574" Type="http://schemas.openxmlformats.org/officeDocument/2006/relationships/hyperlink" Target="https://www.daloopa.com/src/44091597" TargetMode="External"/><Relationship Id="rId15625" Type="http://schemas.openxmlformats.org/officeDocument/2006/relationships/hyperlink" Target="https://marketplace.daloopa.com/text-fundamental?id=56735901&amp;value=199&amp;id=56735882&amp;value=220&amp;id=56735863&amp;value=228&amp;id=56735844&amp;value=275&amp;id=56735827&amp;value=923&amp;id=56735808&amp;value=324&amp;id=56735789&amp;value=331&amp;id=56735770&amp;value=337&amp;id=56735751&amp;value=370&amp;id=56735734&amp;value=1363&amp;id=56722379&amp;value=277&amp;id=56722360&amp;value=275&amp;id=56722341&amp;value=285&amp;id=56722197&amp;value=289&amp;id=56722180&amp;value=1126&amp;id=56722101&amp;value=319&amp;id=56722082&amp;value=319&amp;id=56722063&amp;value=334&amp;id=56722044&amp;value=349&amp;id=56722027&amp;value=1321&amp;id=56722008&amp;value=352&amp;id=56765527&amp;value=374&amp;id=61315471&amp;value=385&amp;" TargetMode="External"/><Relationship Id="rId3582" Type="http://schemas.openxmlformats.org/officeDocument/2006/relationships/hyperlink" Target="https://www.daloopa.com/src/50787149" TargetMode="External"/><Relationship Id="rId4633" Type="http://schemas.openxmlformats.org/officeDocument/2006/relationships/hyperlink" Target="https://www.daloopa.com/src/805969" TargetMode="External"/><Relationship Id="rId13176" Type="http://schemas.openxmlformats.org/officeDocument/2006/relationships/hyperlink" Target="https://www.daloopa.com/src/18206128" TargetMode="External"/><Relationship Id="rId14227" Type="http://schemas.openxmlformats.org/officeDocument/2006/relationships/hyperlink" Target="https://www.daloopa.com/src/44092713" TargetMode="External"/><Relationship Id="rId20392" Type="http://schemas.openxmlformats.org/officeDocument/2006/relationships/hyperlink" Target="https://www.daloopa.com/src/105190950" TargetMode="External"/><Relationship Id="rId2184" Type="http://schemas.openxmlformats.org/officeDocument/2006/relationships/hyperlink" Target="https://www.daloopa.com/src/779458" TargetMode="External"/><Relationship Id="rId3235" Type="http://schemas.openxmlformats.org/officeDocument/2006/relationships/hyperlink" Target="https://www.daloopa.com/src/805262" TargetMode="External"/><Relationship Id="rId7856" Type="http://schemas.openxmlformats.org/officeDocument/2006/relationships/hyperlink" Target="https://www.daloopa.com/src/756268" TargetMode="External"/><Relationship Id="rId16399" Type="http://schemas.openxmlformats.org/officeDocument/2006/relationships/hyperlink" Target="https://www.daloopa.com/src/56736421" TargetMode="External"/><Relationship Id="rId17797" Type="http://schemas.openxmlformats.org/officeDocument/2006/relationships/hyperlink" Target="https://www.daloopa.com/src/84566932" TargetMode="External"/><Relationship Id="rId18848" Type="http://schemas.openxmlformats.org/officeDocument/2006/relationships/hyperlink" Target="https://www.daloopa.com/src/75779561" TargetMode="External"/><Relationship Id="rId20045" Type="http://schemas.openxmlformats.org/officeDocument/2006/relationships/hyperlink" Target="https://www.daloopa.com/src/99100842" TargetMode="External"/><Relationship Id="rId156" Type="http://schemas.openxmlformats.org/officeDocument/2006/relationships/hyperlink" Target="https://www.daloopa.com/src/56765738" TargetMode="External"/><Relationship Id="rId6458" Type="http://schemas.openxmlformats.org/officeDocument/2006/relationships/hyperlink" Target="https://www.daloopa.com/src/3606353" TargetMode="External"/><Relationship Id="rId7509" Type="http://schemas.openxmlformats.org/officeDocument/2006/relationships/hyperlink" Target="https://www.daloopa.com/src/760471" TargetMode="External"/><Relationship Id="rId8907" Type="http://schemas.openxmlformats.org/officeDocument/2006/relationships/hyperlink" Target="https://www.daloopa.com/src/44810291" TargetMode="External"/><Relationship Id="rId10837" Type="http://schemas.openxmlformats.org/officeDocument/2006/relationships/hyperlink" Target="https://www.daloopa.com/src/761311" TargetMode="External"/><Relationship Id="rId13310" Type="http://schemas.openxmlformats.org/officeDocument/2006/relationships/hyperlink" Target="https://www.daloopa.com/src/44121976" TargetMode="External"/><Relationship Id="rId16880" Type="http://schemas.openxmlformats.org/officeDocument/2006/relationships/hyperlink" Target="https://www.daloopa.com/src/65368812" TargetMode="External"/><Relationship Id="rId17931" Type="http://schemas.openxmlformats.org/officeDocument/2006/relationships/hyperlink" Target="https://www.daloopa.com/src/84567089" TargetMode="External"/><Relationship Id="rId15482" Type="http://schemas.openxmlformats.org/officeDocument/2006/relationships/hyperlink" Target="https://www.daloopa.com/src/56735783" TargetMode="External"/><Relationship Id="rId16533" Type="http://schemas.openxmlformats.org/officeDocument/2006/relationships/hyperlink" Target="https://www.daloopa.com/src/56722508" TargetMode="External"/><Relationship Id="rId20929" Type="http://schemas.openxmlformats.org/officeDocument/2006/relationships/hyperlink" Target="https://www.daloopa.com/src/110482226" TargetMode="External"/><Relationship Id="rId4490" Type="http://schemas.openxmlformats.org/officeDocument/2006/relationships/hyperlink" Target="https://www.daloopa.com/src/805868" TargetMode="External"/><Relationship Id="rId5541" Type="http://schemas.openxmlformats.org/officeDocument/2006/relationships/hyperlink" Target="https://www.daloopa.com/document/12555016" TargetMode="External"/><Relationship Id="rId14084" Type="http://schemas.openxmlformats.org/officeDocument/2006/relationships/hyperlink" Target="https://marketplace.daloopa.com/text-fundamental?id=44072058&amp;value=-67.508&amp;id=44072036&amp;value=-59.732&amp;id=44072018&amp;value=-64.184&amp;id=44071965&amp;value=-70.442&amp;id=44071872&amp;value=-74.402&amp;id=44071771&amp;value=-89.242&amp;id=44071667&amp;value=-157.214&amp;id=44071561&amp;value=-116&amp;id=44618884&amp;value=-113&amp;" TargetMode="External"/><Relationship Id="rId15135" Type="http://schemas.openxmlformats.org/officeDocument/2006/relationships/hyperlink" Target="https://www.daloopa.com/src/56720355" TargetMode="External"/><Relationship Id="rId19756" Type="http://schemas.openxmlformats.org/officeDocument/2006/relationships/hyperlink" Target="https://www.daloopa.com/src/91527804" TargetMode="External"/><Relationship Id="rId3092" Type="http://schemas.openxmlformats.org/officeDocument/2006/relationships/hyperlink" Target="https://www.daloopa.com/src/47277181" TargetMode="External"/><Relationship Id="rId4143" Type="http://schemas.openxmlformats.org/officeDocument/2006/relationships/hyperlink" Target="https://www.daloopa.com/src/44802198" TargetMode="External"/><Relationship Id="rId8764" Type="http://schemas.openxmlformats.org/officeDocument/2006/relationships/hyperlink" Target="https://www.daloopa.com/src/44812725" TargetMode="External"/><Relationship Id="rId9815" Type="http://schemas.openxmlformats.org/officeDocument/2006/relationships/hyperlink" Target="https://www.daloopa.com/src/44813218" TargetMode="External"/><Relationship Id="rId10694" Type="http://schemas.openxmlformats.org/officeDocument/2006/relationships/hyperlink" Target="https://www.daloopa.com/src/769296" TargetMode="External"/><Relationship Id="rId18358" Type="http://schemas.openxmlformats.org/officeDocument/2006/relationships/hyperlink" Target="https://www.daloopa.com/src/70534823" TargetMode="External"/><Relationship Id="rId19409" Type="http://schemas.openxmlformats.org/officeDocument/2006/relationships/hyperlink" Target="https://www.daloopa.com/src/84566008" TargetMode="External"/><Relationship Id="rId29" Type="http://schemas.openxmlformats.org/officeDocument/2006/relationships/hyperlink" Target="https://www.daloopa.com/document/9822371" TargetMode="External"/><Relationship Id="rId7366" Type="http://schemas.openxmlformats.org/officeDocument/2006/relationships/hyperlink" Target="https://www.daloopa.com/src/61314872" TargetMode="External"/><Relationship Id="rId8417" Type="http://schemas.openxmlformats.org/officeDocument/2006/relationships/hyperlink" Target="https://marketplace.daloopa.com/text-fundamental?id=44812385&amp;value=21&amp;id=44812440&amp;value=21&amp;id=44812532&amp;value=23&amp;id=44813510&amp;value=22&amp;id=46190505&amp;value=87&amp;id=44812587&amp;value=19&amp;id=44812625&amp;value=14&amp;id=44812729&amp;value=20&amp;id=44813650&amp;value=20&amp;id=46190506&amp;value=73&amp;id=51587563&amp;value=22&amp;id=57346364&amp;value=20&amp;id=62020279&amp;value=21&amp;" TargetMode="External"/><Relationship Id="rId10347" Type="http://schemas.openxmlformats.org/officeDocument/2006/relationships/hyperlink" Target="https://www.daloopa.com/src/769289" TargetMode="External"/><Relationship Id="rId11745" Type="http://schemas.openxmlformats.org/officeDocument/2006/relationships/hyperlink" Target="https://www.daloopa.com/src/62020145" TargetMode="External"/><Relationship Id="rId1804" Type="http://schemas.openxmlformats.org/officeDocument/2006/relationships/hyperlink" Target="https://www.daloopa.com/src/44126157" TargetMode="External"/><Relationship Id="rId7019" Type="http://schemas.openxmlformats.org/officeDocument/2006/relationships/hyperlink" Target="https://www.daloopa.com/src/56765646" TargetMode="External"/><Relationship Id="rId14968" Type="http://schemas.openxmlformats.org/officeDocument/2006/relationships/hyperlink" Target="https://www.daloopa.com/src/44092997" TargetMode="External"/><Relationship Id="rId3976" Type="http://schemas.openxmlformats.org/officeDocument/2006/relationships/hyperlink" Target="https://www.daloopa.com/src/1501406" TargetMode="External"/><Relationship Id="rId16390" Type="http://schemas.openxmlformats.org/officeDocument/2006/relationships/hyperlink" Target="https://marketplace.daloopa.com/text-fundamental?id=56736729&amp;value=1844&amp;id=56736692&amp;value=1939&amp;id=56736654&amp;value=2027&amp;id=56736615&amp;value=2151&amp;id=56736576&amp;value=7960&amp;id=56736537&amp;value=2272&amp;id=56736499&amp;value=2404&amp;id=56736460&amp;value=2489&amp;id=56736421&amp;value=2608&amp;id=56736382&amp;value=9773&amp;id=56723467&amp;value=2706&amp;id=56723430&amp;value=2782&amp;id=56723393&amp;value=2861&amp;id=56723091&amp;value=3056&amp;id=56722919&amp;value=11405&amp;id=56722847&amp;value=3519&amp;id=56722751&amp;value=3451&amp;id=56722695&amp;value=3530&amp;id=56722630&amp;value=3670&amp;id=56722570&amp;value=14170&amp;id=56722503&amp;value=3829&amp;id=56765488&amp;value=3929&amp;id=61315622&amp;value=3970&amp;" TargetMode="External"/><Relationship Id="rId17441" Type="http://schemas.openxmlformats.org/officeDocument/2006/relationships/hyperlink" Target="https://www.daloopa.com/src/69114197" TargetMode="External"/><Relationship Id="rId20786" Type="http://schemas.openxmlformats.org/officeDocument/2006/relationships/hyperlink" Target="https://www.daloopa.com/src/110481392" TargetMode="External"/><Relationship Id="rId897" Type="http://schemas.openxmlformats.org/officeDocument/2006/relationships/hyperlink" Target="https://www.daloopa.com/src/41991267" TargetMode="External"/><Relationship Id="rId2578" Type="http://schemas.openxmlformats.org/officeDocument/2006/relationships/hyperlink" Target="https://www.daloopa.com/src/775562" TargetMode="External"/><Relationship Id="rId3629" Type="http://schemas.openxmlformats.org/officeDocument/2006/relationships/hyperlink" Target="https://www.daloopa.com/src/28076108" TargetMode="External"/><Relationship Id="rId5051" Type="http://schemas.openxmlformats.org/officeDocument/2006/relationships/hyperlink" Target="https://www.daloopa.com/src/18180605" TargetMode="External"/><Relationship Id="rId7500" Type="http://schemas.openxmlformats.org/officeDocument/2006/relationships/hyperlink" Target="https://www.daloopa.com/src/770325" TargetMode="External"/><Relationship Id="rId16043" Type="http://schemas.openxmlformats.org/officeDocument/2006/relationships/hyperlink" Target="https://www.daloopa.com/src/56736715" TargetMode="External"/><Relationship Id="rId20439" Type="http://schemas.openxmlformats.org/officeDocument/2006/relationships/hyperlink" Target="https://www.daloopa.com/src/105190741" TargetMode="External"/><Relationship Id="rId6102" Type="http://schemas.openxmlformats.org/officeDocument/2006/relationships/hyperlink" Target="https://www.daloopa.com/src/756360" TargetMode="External"/><Relationship Id="rId9672" Type="http://schemas.openxmlformats.org/officeDocument/2006/relationships/hyperlink" Target="https://www.daloopa.com/src/44812056" TargetMode="External"/><Relationship Id="rId12653" Type="http://schemas.openxmlformats.org/officeDocument/2006/relationships/hyperlink" Target="https://www.daloopa.com/document/8465102" TargetMode="External"/><Relationship Id="rId13704" Type="http://schemas.openxmlformats.org/officeDocument/2006/relationships/hyperlink" Target="https://www.daloopa.com/src/44067225" TargetMode="External"/><Relationship Id="rId19266" Type="http://schemas.openxmlformats.org/officeDocument/2006/relationships/hyperlink" Target="https://www.daloopa.com/src/84566094" TargetMode="External"/><Relationship Id="rId20920" Type="http://schemas.openxmlformats.org/officeDocument/2006/relationships/hyperlink" Target="https://www.daloopa.com/src/112172803" TargetMode="External"/><Relationship Id="rId1661" Type="http://schemas.openxmlformats.org/officeDocument/2006/relationships/hyperlink" Target="https://www.daloopa.com/src/805416" TargetMode="External"/><Relationship Id="rId2712" Type="http://schemas.openxmlformats.org/officeDocument/2006/relationships/hyperlink" Target="https://www.daloopa.com/document/23181367" TargetMode="External"/><Relationship Id="rId8274" Type="http://schemas.openxmlformats.org/officeDocument/2006/relationships/hyperlink" Target="https://www.daloopa.com/src/44810496" TargetMode="External"/><Relationship Id="rId9325" Type="http://schemas.openxmlformats.org/officeDocument/2006/relationships/hyperlink" Target="https://www.daloopa.com/src/44813411" TargetMode="External"/><Relationship Id="rId11255" Type="http://schemas.openxmlformats.org/officeDocument/2006/relationships/hyperlink" Target="https://www.daloopa.com/src/978796" TargetMode="External"/><Relationship Id="rId12306" Type="http://schemas.openxmlformats.org/officeDocument/2006/relationships/hyperlink" Target="https://www.daloopa.com/src/8731800" TargetMode="External"/><Relationship Id="rId1314" Type="http://schemas.openxmlformats.org/officeDocument/2006/relationships/hyperlink" Target="https://www.daloopa.com/src/46406123" TargetMode="External"/><Relationship Id="rId4884" Type="http://schemas.openxmlformats.org/officeDocument/2006/relationships/hyperlink" Target="https://www.daloopa.com/src/18184886" TargetMode="External"/><Relationship Id="rId5935" Type="http://schemas.openxmlformats.org/officeDocument/2006/relationships/hyperlink" Target="https://www.daloopa.com/src/28828651" TargetMode="External"/><Relationship Id="rId14478" Type="http://schemas.openxmlformats.org/officeDocument/2006/relationships/hyperlink" Target="https://www.daloopa.com/src/44095466" TargetMode="External"/><Relationship Id="rId15876" Type="http://schemas.openxmlformats.org/officeDocument/2006/relationships/hyperlink" Target="https://www.daloopa.com/src/56735761" TargetMode="External"/><Relationship Id="rId16927" Type="http://schemas.openxmlformats.org/officeDocument/2006/relationships/hyperlink" Target="https://www.daloopa.com/src/65368585" TargetMode="External"/><Relationship Id="rId3486" Type="http://schemas.openxmlformats.org/officeDocument/2006/relationships/hyperlink" Target="https://www.daloopa.com/document/18105310" TargetMode="External"/><Relationship Id="rId4537" Type="http://schemas.openxmlformats.org/officeDocument/2006/relationships/hyperlink" Target="https://www.daloopa.com/src/805910" TargetMode="External"/><Relationship Id="rId15529" Type="http://schemas.openxmlformats.org/officeDocument/2006/relationships/hyperlink" Target="https://www.daloopa.com/src/56735859" TargetMode="External"/><Relationship Id="rId18002" Type="http://schemas.openxmlformats.org/officeDocument/2006/relationships/hyperlink" Target="https://www.daloopa.com/src/84567299" TargetMode="External"/><Relationship Id="rId19400" Type="http://schemas.openxmlformats.org/officeDocument/2006/relationships/hyperlink" Target="https://www.daloopa.com/src/84566001" TargetMode="External"/><Relationship Id="rId20296" Type="http://schemas.openxmlformats.org/officeDocument/2006/relationships/hyperlink" Target="https://www.daloopa.com/src/99976776" TargetMode="External"/><Relationship Id="rId20" Type="http://schemas.openxmlformats.org/officeDocument/2006/relationships/hyperlink" Target="https://www.daloopa.com/document/23285" TargetMode="External"/><Relationship Id="rId2088" Type="http://schemas.openxmlformats.org/officeDocument/2006/relationships/hyperlink" Target="https://www.daloopa.com/src/13305568" TargetMode="External"/><Relationship Id="rId3139" Type="http://schemas.openxmlformats.org/officeDocument/2006/relationships/hyperlink" Target="https://www.daloopa.com/src/47277285" TargetMode="External"/><Relationship Id="rId7010" Type="http://schemas.openxmlformats.org/officeDocument/2006/relationships/hyperlink" Target="https://www.daloopa.com/src/3606383" TargetMode="External"/><Relationship Id="rId9182" Type="http://schemas.openxmlformats.org/officeDocument/2006/relationships/hyperlink" Target="https://www.daloopa.com/src/46190638" TargetMode="External"/><Relationship Id="rId13561" Type="http://schemas.openxmlformats.org/officeDocument/2006/relationships/hyperlink" Target="https://www.daloopa.com/src/44057768" TargetMode="External"/><Relationship Id="rId14612" Type="http://schemas.openxmlformats.org/officeDocument/2006/relationships/hyperlink" Target="https://www.daloopa.com/src/44092016" TargetMode="External"/><Relationship Id="rId3620" Type="http://schemas.openxmlformats.org/officeDocument/2006/relationships/hyperlink" Target="https://www.daloopa.com/src/805580" TargetMode="External"/><Relationship Id="rId12163" Type="http://schemas.openxmlformats.org/officeDocument/2006/relationships/hyperlink" Target="https://www.daloopa.com/src/8731488" TargetMode="External"/><Relationship Id="rId13214" Type="http://schemas.openxmlformats.org/officeDocument/2006/relationships/hyperlink" Target="https://www.daloopa.com/src/18211031" TargetMode="External"/><Relationship Id="rId16784" Type="http://schemas.openxmlformats.org/officeDocument/2006/relationships/hyperlink" Target="https://www.daloopa.com/src/56722585" TargetMode="External"/><Relationship Id="rId17835" Type="http://schemas.openxmlformats.org/officeDocument/2006/relationships/hyperlink" Target="https://www.daloopa.com/src/84566313" TargetMode="External"/><Relationship Id="rId20430" Type="http://schemas.openxmlformats.org/officeDocument/2006/relationships/hyperlink" Target="https://www.daloopa.com/src/105190910" TargetMode="External"/><Relationship Id="rId541" Type="http://schemas.openxmlformats.org/officeDocument/2006/relationships/hyperlink" Target="https://www.daloopa.com/src/6028984" TargetMode="External"/><Relationship Id="rId1171" Type="http://schemas.openxmlformats.org/officeDocument/2006/relationships/hyperlink" Target="https://www.daloopa.com/src/1501303" TargetMode="External"/><Relationship Id="rId2222" Type="http://schemas.openxmlformats.org/officeDocument/2006/relationships/hyperlink" Target="https://www.daloopa.com/src/779486" TargetMode="External"/><Relationship Id="rId5792" Type="http://schemas.openxmlformats.org/officeDocument/2006/relationships/hyperlink" Target="https://www.daloopa.com/src/44616126" TargetMode="External"/><Relationship Id="rId6843" Type="http://schemas.openxmlformats.org/officeDocument/2006/relationships/hyperlink" Target="https://www.daloopa.com/src/3606381" TargetMode="External"/><Relationship Id="rId15386" Type="http://schemas.openxmlformats.org/officeDocument/2006/relationships/hyperlink" Target="https://www.daloopa.com/src/56720672" TargetMode="External"/><Relationship Id="rId16437" Type="http://schemas.openxmlformats.org/officeDocument/2006/relationships/hyperlink" Target="https://www.daloopa.com/src/56736383" TargetMode="External"/><Relationship Id="rId4394" Type="http://schemas.openxmlformats.org/officeDocument/2006/relationships/hyperlink" Target="https://www.daloopa.com/src/805869" TargetMode="External"/><Relationship Id="rId5445" Type="http://schemas.openxmlformats.org/officeDocument/2006/relationships/hyperlink" Target="https://www.daloopa.com/src/777039" TargetMode="External"/><Relationship Id="rId15039" Type="http://schemas.openxmlformats.org/officeDocument/2006/relationships/hyperlink" Target="https://www.daloopa.com/src/44095526" TargetMode="External"/><Relationship Id="rId4047" Type="http://schemas.openxmlformats.org/officeDocument/2006/relationships/hyperlink" Target="https://www.daloopa.com/src/41990778" TargetMode="External"/><Relationship Id="rId8668" Type="http://schemas.openxmlformats.org/officeDocument/2006/relationships/hyperlink" Target="https://www.daloopa.com/src/62020267" TargetMode="External"/><Relationship Id="rId9719" Type="http://schemas.openxmlformats.org/officeDocument/2006/relationships/hyperlink" Target="https://www.daloopa.com/src/44813344" TargetMode="External"/><Relationship Id="rId11996" Type="http://schemas.openxmlformats.org/officeDocument/2006/relationships/hyperlink" Target="https://www.daloopa.com/src/44616224" TargetMode="External"/><Relationship Id="rId10598" Type="http://schemas.openxmlformats.org/officeDocument/2006/relationships/hyperlink" Target="https://www.daloopa.com/src/758010" TargetMode="External"/><Relationship Id="rId11649" Type="http://schemas.openxmlformats.org/officeDocument/2006/relationships/hyperlink" Target="https://www.daloopa.com/document/8465102" TargetMode="External"/><Relationship Id="rId13071" Type="http://schemas.openxmlformats.org/officeDocument/2006/relationships/hyperlink" Target="https://www.daloopa.com/src/18197681" TargetMode="External"/><Relationship Id="rId15520" Type="http://schemas.openxmlformats.org/officeDocument/2006/relationships/hyperlink" Target="https://www.daloopa.com/src/61315466" TargetMode="External"/><Relationship Id="rId1708" Type="http://schemas.openxmlformats.org/officeDocument/2006/relationships/hyperlink" Target="https://www.daloopa.com/src/44617222" TargetMode="External"/><Relationship Id="rId3130" Type="http://schemas.openxmlformats.org/officeDocument/2006/relationships/hyperlink" Target="https://www.daloopa.com/src/47276430" TargetMode="External"/><Relationship Id="rId14122" Type="http://schemas.openxmlformats.org/officeDocument/2006/relationships/hyperlink" Target="https://www.daloopa.com/src/44071968" TargetMode="External"/><Relationship Id="rId17692" Type="http://schemas.openxmlformats.org/officeDocument/2006/relationships/hyperlink" Target="https://www.daloopa.com/src/86306312" TargetMode="External"/><Relationship Id="rId18743" Type="http://schemas.openxmlformats.org/officeDocument/2006/relationships/hyperlink" Target="https://www.daloopa.com/src/76424509" TargetMode="External"/><Relationship Id="rId7751" Type="http://schemas.openxmlformats.org/officeDocument/2006/relationships/hyperlink" Target="https://www.daloopa.com/src/760994" TargetMode="External"/><Relationship Id="rId8802" Type="http://schemas.openxmlformats.org/officeDocument/2006/relationships/hyperlink" Target="https://www.daloopa.com/src/44811649" TargetMode="External"/><Relationship Id="rId10732" Type="http://schemas.openxmlformats.org/officeDocument/2006/relationships/hyperlink" Target="https://www.daloopa.com/src/44999318" TargetMode="External"/><Relationship Id="rId16294" Type="http://schemas.openxmlformats.org/officeDocument/2006/relationships/hyperlink" Target="https://www.daloopa.com/src/56736688" TargetMode="External"/><Relationship Id="rId17345" Type="http://schemas.openxmlformats.org/officeDocument/2006/relationships/hyperlink" Target="https://www.daloopa.com/src/66399152" TargetMode="External"/><Relationship Id="rId6353" Type="http://schemas.openxmlformats.org/officeDocument/2006/relationships/hyperlink" Target="https://www.daloopa.com/src/797628" TargetMode="External"/><Relationship Id="rId7404" Type="http://schemas.openxmlformats.org/officeDocument/2006/relationships/hyperlink" Target="https://www.daloopa.com/src/1501210" TargetMode="External"/><Relationship Id="rId2963" Type="http://schemas.openxmlformats.org/officeDocument/2006/relationships/hyperlink" Target="https://www.daloopa.com/src/775707" TargetMode="External"/><Relationship Id="rId6006" Type="http://schemas.openxmlformats.org/officeDocument/2006/relationships/hyperlink" Target="https://www.daloopa.com/src/760418" TargetMode="External"/><Relationship Id="rId9576" Type="http://schemas.openxmlformats.org/officeDocument/2006/relationships/hyperlink" Target="https://www.daloopa.com/src/44809140" TargetMode="External"/><Relationship Id="rId12557" Type="http://schemas.openxmlformats.org/officeDocument/2006/relationships/hyperlink" Target="https://www.daloopa.com/src/8732252" TargetMode="External"/><Relationship Id="rId13955" Type="http://schemas.openxmlformats.org/officeDocument/2006/relationships/hyperlink" Target="https://www.daloopa.com/src/44064449" TargetMode="External"/><Relationship Id="rId935" Type="http://schemas.openxmlformats.org/officeDocument/2006/relationships/hyperlink" Target="https://www.daloopa.com/src/44068897" TargetMode="External"/><Relationship Id="rId1565" Type="http://schemas.openxmlformats.org/officeDocument/2006/relationships/hyperlink" Target="https://www.daloopa.com/src/805466" TargetMode="External"/><Relationship Id="rId2616" Type="http://schemas.openxmlformats.org/officeDocument/2006/relationships/hyperlink" Target="https://www.daloopa.com/src/779090" TargetMode="External"/><Relationship Id="rId8178" Type="http://schemas.openxmlformats.org/officeDocument/2006/relationships/hyperlink" Target="https://marketplace.daloopa.com/text-fundamental?id=770473&amp;value=1425.052&amp;id=770469&amp;value=1306.382&amp;id=770448&amp;value=1246.41&amp;id=769602&amp;value=819.085&amp;id=769409&amp;value=834.556&amp;id=769262&amp;value=733.916&amp;id=761290&amp;value=817.02&amp;id=761051&amp;value=903.329&amp;id=760737&amp;value=1117.4&amp;id=760485&amp;value=712.884&amp;id=760271&amp;value=956.147&amp;id=758641&amp;value=829.292&amp;id=758440&amp;value=876.56&amp;id=758296&amp;value=830.696&amp;id=758144&amp;value=886.379&amp;id=757971&amp;value=767.672&amp;id=757808&amp;value=1011.315&amp;id=757617&amp;value=1068.896&amp;id=757296&amp;value=1316.95&amp;id=757093&amp;value=1774.55&amp;id=756933&amp;value=2306.072&amp;id=756704&amp;value=2666.981&amp;id=756559&amp;value=2987.986&amp;id=756443&amp;value=1747.144&amp;id=756279&amp;value=1642.775&amp;id=755960&amp;value=1738.846&amp;id=1501224&amp;value=2082.91&amp;id=2750597&amp;value=2209.047&amp;id=3606408&amp;value=2650&amp;id=6028699&amp;value=2688&amp;id=9091471&amp;value=3044&amp;id=12599674&amp;value=3767&amp;id=19045356&amp;value=4478&amp;id=28076040&amp;value=3452&amp;id=35361455&amp;value=4250&amp;id=41990478&amp;value=4623&amp;id=50786858&amp;value=3844&amp;id=56765444&amp;value=2739&amp;id=61314931&amp;value=3365&amp;" TargetMode="External"/><Relationship Id="rId9229" Type="http://schemas.openxmlformats.org/officeDocument/2006/relationships/hyperlink" Target="https://www.daloopa.com/src/46190644" TargetMode="External"/><Relationship Id="rId11159" Type="http://schemas.openxmlformats.org/officeDocument/2006/relationships/hyperlink" Target="https://marketplace.daloopa.com/text-fundamental?id=50787775&amp;value=0.09&amp;id=56765801&amp;value=0.15&amp;id=61315311&amp;value=0.13&amp;" TargetMode="External"/><Relationship Id="rId13608" Type="http://schemas.openxmlformats.org/officeDocument/2006/relationships/hyperlink" Target="https://www.daloopa.com/src/44059308" TargetMode="External"/><Relationship Id="rId15030" Type="http://schemas.openxmlformats.org/officeDocument/2006/relationships/hyperlink" Target="https://www.daloopa.com/src/44094792" TargetMode="External"/><Relationship Id="rId20824" Type="http://schemas.openxmlformats.org/officeDocument/2006/relationships/hyperlink" Target="https://www.daloopa.com/src/112172851" TargetMode="External"/><Relationship Id="rId1218" Type="http://schemas.openxmlformats.org/officeDocument/2006/relationships/hyperlink" Target="https://www.daloopa.com/src/62020131" TargetMode="External"/><Relationship Id="rId19651" Type="http://schemas.openxmlformats.org/officeDocument/2006/relationships/hyperlink" Target="https://www.daloopa.com/src/92469306" TargetMode="External"/><Relationship Id="rId4788" Type="http://schemas.openxmlformats.org/officeDocument/2006/relationships/hyperlink" Target="https://www.daloopa.com/src/799679" TargetMode="External"/><Relationship Id="rId5839" Type="http://schemas.openxmlformats.org/officeDocument/2006/relationships/hyperlink" Target="https://www.daloopa.com/src/777419" TargetMode="External"/><Relationship Id="rId7261" Type="http://schemas.openxmlformats.org/officeDocument/2006/relationships/hyperlink" Target="https://www.daloopa.com/src/28076018" TargetMode="External"/><Relationship Id="rId9710" Type="http://schemas.openxmlformats.org/officeDocument/2006/relationships/hyperlink" Target="https://www.daloopa.com/src/44810683" TargetMode="External"/><Relationship Id="rId11640" Type="http://schemas.openxmlformats.org/officeDocument/2006/relationships/hyperlink" Target="https://www.daloopa.com/src/2734220" TargetMode="External"/><Relationship Id="rId18253" Type="http://schemas.openxmlformats.org/officeDocument/2006/relationships/hyperlink" Target="https://www.daloopa.com/src/110482436" TargetMode="External"/><Relationship Id="rId19304" Type="http://schemas.openxmlformats.org/officeDocument/2006/relationships/hyperlink" Target="https://www.daloopa.com/src/86312127" TargetMode="External"/><Relationship Id="rId8312" Type="http://schemas.openxmlformats.org/officeDocument/2006/relationships/hyperlink" Target="https://www.daloopa.com/src/44808556" TargetMode="External"/><Relationship Id="rId10242" Type="http://schemas.openxmlformats.org/officeDocument/2006/relationships/hyperlink" Target="https://www.daloopa.com/src/770801" TargetMode="External"/><Relationship Id="rId14863" Type="http://schemas.openxmlformats.org/officeDocument/2006/relationships/hyperlink" Target="https://www.daloopa.com/src/44095717" TargetMode="External"/><Relationship Id="rId15914" Type="http://schemas.openxmlformats.org/officeDocument/2006/relationships/hyperlink" Target="https://www.daloopa.com/src/56736362" TargetMode="External"/><Relationship Id="rId3871" Type="http://schemas.openxmlformats.org/officeDocument/2006/relationships/hyperlink" Target="https://www.daloopa.com/src/805757" TargetMode="External"/><Relationship Id="rId4922" Type="http://schemas.openxmlformats.org/officeDocument/2006/relationships/hyperlink" Target="https://www.daloopa.com/src/28828641" TargetMode="External"/><Relationship Id="rId13465" Type="http://schemas.openxmlformats.org/officeDocument/2006/relationships/hyperlink" Target="https://www.daloopa.com/document/23181367" TargetMode="External"/><Relationship Id="rId14516" Type="http://schemas.openxmlformats.org/officeDocument/2006/relationships/hyperlink" Target="https://www.daloopa.com/src/44093259" TargetMode="External"/><Relationship Id="rId20681" Type="http://schemas.openxmlformats.org/officeDocument/2006/relationships/hyperlink" Target="https://www.daloopa.com/src/112172639" TargetMode="External"/><Relationship Id="rId792" Type="http://schemas.openxmlformats.org/officeDocument/2006/relationships/hyperlink" Target="https://www.daloopa.com/src/9091671" TargetMode="External"/><Relationship Id="rId2473" Type="http://schemas.openxmlformats.org/officeDocument/2006/relationships/hyperlink" Target="https://www.daloopa.com/src/775296" TargetMode="External"/><Relationship Id="rId3524" Type="http://schemas.openxmlformats.org/officeDocument/2006/relationships/hyperlink" Target="https://www.daloopa.com/src/18205643" TargetMode="External"/><Relationship Id="rId9086" Type="http://schemas.openxmlformats.org/officeDocument/2006/relationships/hyperlink" Target="https://www.daloopa.com/src/46190618" TargetMode="External"/><Relationship Id="rId12067" Type="http://schemas.openxmlformats.org/officeDocument/2006/relationships/hyperlink" Target="https://www.daloopa.com/src/8731140" TargetMode="External"/><Relationship Id="rId13118" Type="http://schemas.openxmlformats.org/officeDocument/2006/relationships/hyperlink" Target="https://marketplace.daloopa.com/text-fundamental?id=44117655&amp;value=2049.726&amp;id=44117608&amp;value=2057.398&amp;id=44117394&amp;value=2796.302&amp;id=44117348&amp;value=2796.59&amp;id=44117116&amp;value=2801.091&amp;id=44117081&amp;value=2798.61&amp;id=44116851&amp;value=2862.498&amp;id=44116781&amp;value=2868&amp;id=44619225&amp;value=3731&amp;" TargetMode="External"/><Relationship Id="rId16688" Type="http://schemas.openxmlformats.org/officeDocument/2006/relationships/hyperlink" Target="https://www.daloopa.com/src/56722930" TargetMode="External"/><Relationship Id="rId20334" Type="http://schemas.openxmlformats.org/officeDocument/2006/relationships/hyperlink" Target="https://www.daloopa.com/src/105190577" TargetMode="External"/><Relationship Id="rId445" Type="http://schemas.openxmlformats.org/officeDocument/2006/relationships/hyperlink" Target="https://www.daloopa.com/src/815745" TargetMode="External"/><Relationship Id="rId1075" Type="http://schemas.openxmlformats.org/officeDocument/2006/relationships/hyperlink" Target="https://marketplace.daloopa.com/text-fundamental?id=781222&amp;value=0.143&amp;id=781188&amp;value=0.164&amp;id=781162&amp;value=0.183&amp;id=781151&amp;value=0.217&amp;id=781124&amp;value=0.271&amp;id=781104&amp;value=0.297&amp;id=781094&amp;value=0.329&amp;id=781079&amp;value=0.357&amp;id=781077&amp;value=0.397&amp;id=781070&amp;value=0.393&amp;id=781047&amp;value=0.415&amp;id=781036&amp;value=0.442&amp;id=781029&amp;value=0.475&amp;id=780970&amp;value=0.493&amp;id=780943&amp;value=0.52&amp;id=780938&amp;value=0.556&amp;id=780931&amp;value=0.6&amp;id=995650&amp;value=0.647&amp;id=995720&amp;value=0.694&amp;id=995754&amp;value=0.744&amp;id=780877&amp;value=0.801&amp;id=995991&amp;value=0.856&amp;id=996005&amp;value=0.921&amp;id=1501427&amp;value=0.993&amp;id=2750823&amp;value=1.09&amp;id=3606846&amp;value=1.15&amp;id=6028950&amp;value=1.24&amp;id=9092004&amp;value=1.34&amp;id=12608059&amp;value=1.46&amp;id=19045462&amp;value=1.57&amp;id=28076135&amp;value=1.68&amp;id=35361572&amp;value=1.79&amp;id=41990719&amp;value=1.93&amp;id=50787177&amp;value=2.03&amp;id=56765696&amp;value=2.13&amp;id=61315160&amp;value=2.25&amp;" TargetMode="External"/><Relationship Id="rId2126" Type="http://schemas.openxmlformats.org/officeDocument/2006/relationships/hyperlink" Target="https://www.daloopa.com/src/44615421" TargetMode="External"/><Relationship Id="rId5696" Type="http://schemas.openxmlformats.org/officeDocument/2006/relationships/hyperlink" Target="https://www.daloopa.com/src/2734017" TargetMode="External"/><Relationship Id="rId6747" Type="http://schemas.openxmlformats.org/officeDocument/2006/relationships/hyperlink" Target="https://www.daloopa.com/src/797692" TargetMode="External"/><Relationship Id="rId17739" Type="http://schemas.openxmlformats.org/officeDocument/2006/relationships/hyperlink" Target="https://www.daloopa.com/src/84565908" TargetMode="External"/><Relationship Id="rId19161" Type="http://schemas.openxmlformats.org/officeDocument/2006/relationships/hyperlink" Target="https://www.daloopa.com/src/81130059" TargetMode="External"/><Relationship Id="rId4298" Type="http://schemas.openxmlformats.org/officeDocument/2006/relationships/hyperlink" Target="https://www.daloopa.com/src/1501412" TargetMode="External"/><Relationship Id="rId5349" Type="http://schemas.openxmlformats.org/officeDocument/2006/relationships/hyperlink" Target="https://www.daloopa.com/src/8648842" TargetMode="External"/><Relationship Id="rId9220" Type="http://schemas.openxmlformats.org/officeDocument/2006/relationships/hyperlink" Target="https://www.daloopa.com/src/44812550" TargetMode="External"/><Relationship Id="rId11150" Type="http://schemas.openxmlformats.org/officeDocument/2006/relationships/hyperlink" Target="https://www.daloopa.com/document/23143637" TargetMode="External"/><Relationship Id="rId12201" Type="http://schemas.openxmlformats.org/officeDocument/2006/relationships/hyperlink" Target="https://www.daloopa.com/src/57345747" TargetMode="External"/><Relationship Id="rId15771" Type="http://schemas.openxmlformats.org/officeDocument/2006/relationships/hyperlink" Target="https://www.daloopa.com/src/56735832" TargetMode="External"/><Relationship Id="rId16822" Type="http://schemas.openxmlformats.org/officeDocument/2006/relationships/hyperlink" Target="https://www.daloopa.com/src/56723410" TargetMode="External"/><Relationship Id="rId1959" Type="http://schemas.openxmlformats.org/officeDocument/2006/relationships/hyperlink" Target="https://www.daloopa.com/src/44124367" TargetMode="External"/><Relationship Id="rId5830" Type="http://schemas.openxmlformats.org/officeDocument/2006/relationships/hyperlink" Target="https://www.daloopa.com/src/777527" TargetMode="External"/><Relationship Id="rId14373" Type="http://schemas.openxmlformats.org/officeDocument/2006/relationships/hyperlink" Target="https://www.daloopa.com/src/44095430" TargetMode="External"/><Relationship Id="rId15424" Type="http://schemas.openxmlformats.org/officeDocument/2006/relationships/hyperlink" Target="https://www.daloopa.com/src/61315442" TargetMode="External"/><Relationship Id="rId18994" Type="http://schemas.openxmlformats.org/officeDocument/2006/relationships/hyperlink" Target="https://www.daloopa.com/src/80587593" TargetMode="External"/><Relationship Id="rId3381" Type="http://schemas.openxmlformats.org/officeDocument/2006/relationships/hyperlink" Target="https://marketplace.daloopa.com/text-fundamental?id=979723&amp;value=1.27&amp;id=979771&amp;value=0.656&amp;id=979854&amp;value=0.427&amp;id=979869&amp;value=0.559&amp;id=979877&amp;value=2.797&amp;id=979885&amp;value=30.475&amp;id=2734352&amp;value=2.735&amp;id=13310450&amp;value=2&amp;id=44617284&amp;value=1&amp;" TargetMode="External"/><Relationship Id="rId4432" Type="http://schemas.openxmlformats.org/officeDocument/2006/relationships/hyperlink" Target="https://www.daloopa.com/src/806023" TargetMode="External"/><Relationship Id="rId10983" Type="http://schemas.openxmlformats.org/officeDocument/2006/relationships/hyperlink" Target="https://www.daloopa.com/src/777868" TargetMode="External"/><Relationship Id="rId14026" Type="http://schemas.openxmlformats.org/officeDocument/2006/relationships/hyperlink" Target="https://www.daloopa.com/src/44065745" TargetMode="External"/><Relationship Id="rId17596" Type="http://schemas.openxmlformats.org/officeDocument/2006/relationships/hyperlink" Target="https://www.daloopa.com/src/66398893" TargetMode="External"/><Relationship Id="rId18647" Type="http://schemas.openxmlformats.org/officeDocument/2006/relationships/hyperlink" Target="https://www.daloopa.com/src/75779700" TargetMode="External"/><Relationship Id="rId20191" Type="http://schemas.openxmlformats.org/officeDocument/2006/relationships/hyperlink" Target="https://www.daloopa.com/src/99978743" TargetMode="External"/><Relationship Id="rId3034" Type="http://schemas.openxmlformats.org/officeDocument/2006/relationships/hyperlink" Target="https://www.daloopa.com/src/44616721" TargetMode="External"/><Relationship Id="rId7655" Type="http://schemas.openxmlformats.org/officeDocument/2006/relationships/hyperlink" Target="https://www.daloopa.com/src/769246" TargetMode="External"/><Relationship Id="rId8706" Type="http://schemas.openxmlformats.org/officeDocument/2006/relationships/hyperlink" Target="https://www.daloopa.com/src/44812091" TargetMode="External"/><Relationship Id="rId10636" Type="http://schemas.openxmlformats.org/officeDocument/2006/relationships/hyperlink" Target="https://www.daloopa.com/src/769641" TargetMode="External"/><Relationship Id="rId16198" Type="http://schemas.openxmlformats.org/officeDocument/2006/relationships/hyperlink" Target="https://www.daloopa.com/src/56736491" TargetMode="External"/><Relationship Id="rId17249" Type="http://schemas.openxmlformats.org/officeDocument/2006/relationships/hyperlink" Target="https://www.daloopa.com/src/66404658" TargetMode="External"/><Relationship Id="rId6257" Type="http://schemas.openxmlformats.org/officeDocument/2006/relationships/hyperlink" Target="https://www.daloopa.com/src/797512" TargetMode="External"/><Relationship Id="rId7308" Type="http://schemas.openxmlformats.org/officeDocument/2006/relationships/hyperlink" Target="https://www.daloopa.com/src/9091396" TargetMode="External"/><Relationship Id="rId13859" Type="http://schemas.openxmlformats.org/officeDocument/2006/relationships/hyperlink" Target="https://www.daloopa.com/document/8465102" TargetMode="External"/><Relationship Id="rId15281" Type="http://schemas.openxmlformats.org/officeDocument/2006/relationships/hyperlink" Target="https://www.daloopa.com/src/56720695" TargetMode="External"/><Relationship Id="rId17730" Type="http://schemas.openxmlformats.org/officeDocument/2006/relationships/hyperlink" Target="https://www.daloopa.com/src/86301038" TargetMode="External"/><Relationship Id="rId839" Type="http://schemas.openxmlformats.org/officeDocument/2006/relationships/hyperlink" Target="https://www.daloopa.com/document/479731" TargetMode="External"/><Relationship Id="rId1469" Type="http://schemas.openxmlformats.org/officeDocument/2006/relationships/hyperlink" Target="https://www.daloopa.com/src/18234413" TargetMode="External"/><Relationship Id="rId2867" Type="http://schemas.openxmlformats.org/officeDocument/2006/relationships/hyperlink" Target="https://www.daloopa.com/src/771740" TargetMode="External"/><Relationship Id="rId3918" Type="http://schemas.openxmlformats.org/officeDocument/2006/relationships/hyperlink" Target="https://www.daloopa.com/src/805786" TargetMode="External"/><Relationship Id="rId5340" Type="http://schemas.openxmlformats.org/officeDocument/2006/relationships/hyperlink" Target="https://www.daloopa.com/src/9099270" TargetMode="External"/><Relationship Id="rId16332" Type="http://schemas.openxmlformats.org/officeDocument/2006/relationships/hyperlink" Target="https://www.daloopa.com/src/56722627" TargetMode="External"/><Relationship Id="rId20728" Type="http://schemas.openxmlformats.org/officeDocument/2006/relationships/hyperlink" Target="https://www.daloopa.com/src/112173002" TargetMode="External"/><Relationship Id="rId9961" Type="http://schemas.openxmlformats.org/officeDocument/2006/relationships/hyperlink" Target="https://www.daloopa.com/src/28828434" TargetMode="External"/><Relationship Id="rId11891" Type="http://schemas.openxmlformats.org/officeDocument/2006/relationships/hyperlink" Target="https://www.daloopa.com/src/44616205" TargetMode="External"/><Relationship Id="rId12942" Type="http://schemas.openxmlformats.org/officeDocument/2006/relationships/hyperlink" Target="https://marketplace.daloopa.com/text-fundamental?id=44106018&amp;value=-37&amp;id=44106012&amp;value=-36&amp;id=44105971&amp;value=-34&amp;id=44109984&amp;value=-33&amp;id=44105882&amp;value=-31&amp;id=44105790&amp;value=-30&amp;id=44105730&amp;value=-28&amp;id=44619155&amp;value=-27&amp;id=51587438&amp;value=-24&amp;id=57345886&amp;value=-23&amp;id=62020242&amp;value=-23&amp;" TargetMode="External"/><Relationship Id="rId19555" Type="http://schemas.openxmlformats.org/officeDocument/2006/relationships/hyperlink" Target="https://www.daloopa.com/src/84567015" TargetMode="External"/><Relationship Id="rId1950" Type="http://schemas.openxmlformats.org/officeDocument/2006/relationships/hyperlink" Target="https://www.daloopa.com/src/44125344" TargetMode="External"/><Relationship Id="rId8563" Type="http://schemas.openxmlformats.org/officeDocument/2006/relationships/hyperlink" Target="https://www.daloopa.com/src/44809409" TargetMode="External"/><Relationship Id="rId9614" Type="http://schemas.openxmlformats.org/officeDocument/2006/relationships/hyperlink" Target="https://www.daloopa.com/src/44811276" TargetMode="External"/><Relationship Id="rId10493" Type="http://schemas.openxmlformats.org/officeDocument/2006/relationships/hyperlink" Target="https://www.daloopa.com/src/2750616" TargetMode="External"/><Relationship Id="rId11544" Type="http://schemas.openxmlformats.org/officeDocument/2006/relationships/hyperlink" Target="https://www.daloopa.com/src/805076" TargetMode="External"/><Relationship Id="rId18157" Type="http://schemas.openxmlformats.org/officeDocument/2006/relationships/hyperlink" Target="https://www.daloopa.com/src/110481000" TargetMode="External"/><Relationship Id="rId19208" Type="http://schemas.openxmlformats.org/officeDocument/2006/relationships/hyperlink" Target="https://www.daloopa.com/src/80588010" TargetMode="External"/><Relationship Id="rId1603" Type="http://schemas.openxmlformats.org/officeDocument/2006/relationships/hyperlink" Target="https://www.daloopa.com/src/805441" TargetMode="External"/><Relationship Id="rId7165" Type="http://schemas.openxmlformats.org/officeDocument/2006/relationships/hyperlink" Target="https://www.daloopa.com/src/798199" TargetMode="External"/><Relationship Id="rId8216" Type="http://schemas.openxmlformats.org/officeDocument/2006/relationships/hyperlink" Target="https://www.daloopa.com/src/50786858" TargetMode="External"/><Relationship Id="rId10146" Type="http://schemas.openxmlformats.org/officeDocument/2006/relationships/hyperlink" Target="https://www.daloopa.com/src/758455" TargetMode="External"/><Relationship Id="rId14767" Type="http://schemas.openxmlformats.org/officeDocument/2006/relationships/hyperlink" Target="https://www.daloopa.com/src/44094610" TargetMode="External"/><Relationship Id="rId3775" Type="http://schemas.openxmlformats.org/officeDocument/2006/relationships/hyperlink" Target="https://www.daloopa.com/src/2750760" TargetMode="External"/><Relationship Id="rId4826" Type="http://schemas.openxmlformats.org/officeDocument/2006/relationships/hyperlink" Target="https://www.daloopa.com/src/799704" TargetMode="External"/><Relationship Id="rId13369" Type="http://schemas.openxmlformats.org/officeDocument/2006/relationships/hyperlink" Target="https://marketplace.daloopa.com/text-fundamental?id=44122238&amp;value=-8.421&amp;id=44122060&amp;value=-1.896&amp;id=44121981&amp;value=-17.595&amp;id=44121841&amp;value=-68.003&amp;id=44121015&amp;value=-31.358&amp;id=44120616&amp;value=-42.432&amp;id=44120314&amp;value=-39.291&amp;id=44120262&amp;value=-23&amp;id=44619406&amp;value=-58&amp;" TargetMode="External"/><Relationship Id="rId15818" Type="http://schemas.openxmlformats.org/officeDocument/2006/relationships/hyperlink" Target="https://www.daloopa.com/src/56722015" TargetMode="External"/><Relationship Id="rId17240" Type="http://schemas.openxmlformats.org/officeDocument/2006/relationships/hyperlink" Target="https://www.daloopa.com/src/66404649" TargetMode="External"/><Relationship Id="rId20585" Type="http://schemas.openxmlformats.org/officeDocument/2006/relationships/hyperlink" Target="https://www.daloopa.com/src/105191111" TargetMode="External"/><Relationship Id="rId696" Type="http://schemas.openxmlformats.org/officeDocument/2006/relationships/hyperlink" Target="https://www.daloopa.com/src/19045391" TargetMode="External"/><Relationship Id="rId2377" Type="http://schemas.openxmlformats.org/officeDocument/2006/relationships/hyperlink" Target="https://www.daloopa.com/src/10681125" TargetMode="External"/><Relationship Id="rId3428" Type="http://schemas.openxmlformats.org/officeDocument/2006/relationships/hyperlink" Target="https://www.daloopa.com/src/979881" TargetMode="External"/><Relationship Id="rId20238" Type="http://schemas.openxmlformats.org/officeDocument/2006/relationships/hyperlink" Target="https://www.daloopa.com/src/99100965" TargetMode="External"/><Relationship Id="rId349" Type="http://schemas.openxmlformats.org/officeDocument/2006/relationships/hyperlink" Target="https://www.daloopa.com/src/56765778" TargetMode="External"/><Relationship Id="rId6998" Type="http://schemas.openxmlformats.org/officeDocument/2006/relationships/hyperlink" Target="https://www.daloopa.com/src/798213" TargetMode="External"/><Relationship Id="rId9471" Type="http://schemas.openxmlformats.org/officeDocument/2006/relationships/hyperlink" Target="https://www.daloopa.com/src/44813503" TargetMode="External"/><Relationship Id="rId13850" Type="http://schemas.openxmlformats.org/officeDocument/2006/relationships/hyperlink" Target="https://www.daloopa.com/src/44067866" TargetMode="External"/><Relationship Id="rId14901" Type="http://schemas.openxmlformats.org/officeDocument/2006/relationships/hyperlink" Target="https://www.daloopa.com/src/44092481" TargetMode="External"/><Relationship Id="rId19065" Type="http://schemas.openxmlformats.org/officeDocument/2006/relationships/hyperlink" Target="https://www.daloopa.com/src/80587696" TargetMode="External"/><Relationship Id="rId8073" Type="http://schemas.openxmlformats.org/officeDocument/2006/relationships/hyperlink" Target="https://www.daloopa.com/src/44615936" TargetMode="External"/><Relationship Id="rId9124" Type="http://schemas.openxmlformats.org/officeDocument/2006/relationships/hyperlink" Target="https://www.daloopa.com/src/44813409" TargetMode="External"/><Relationship Id="rId12452" Type="http://schemas.openxmlformats.org/officeDocument/2006/relationships/hyperlink" Target="https://www.daloopa.com/src/8731959" TargetMode="External"/><Relationship Id="rId13503" Type="http://schemas.openxmlformats.org/officeDocument/2006/relationships/hyperlink" Target="https://www.daloopa.com/document/23181367" TargetMode="External"/><Relationship Id="rId830" Type="http://schemas.openxmlformats.org/officeDocument/2006/relationships/hyperlink" Target="https://www.daloopa.com/document/479731" TargetMode="External"/><Relationship Id="rId1460" Type="http://schemas.openxmlformats.org/officeDocument/2006/relationships/hyperlink" Target="https://www.daloopa.com/src/19172566" TargetMode="External"/><Relationship Id="rId2511" Type="http://schemas.openxmlformats.org/officeDocument/2006/relationships/hyperlink" Target="https://www.daloopa.com/src/44615513" TargetMode="External"/><Relationship Id="rId11054" Type="http://schemas.openxmlformats.org/officeDocument/2006/relationships/hyperlink" Target="https://www.daloopa.com/src/777962" TargetMode="External"/><Relationship Id="rId12105" Type="http://schemas.openxmlformats.org/officeDocument/2006/relationships/hyperlink" Target="https://www.daloopa.com/src/62020187" TargetMode="External"/><Relationship Id="rId15675" Type="http://schemas.openxmlformats.org/officeDocument/2006/relationships/hyperlink" Target="https://marketplace.daloopa.com/text-fundamental?id=56735903&amp;value=259&amp;id=56735884&amp;value=281&amp;id=56735865&amp;value=295&amp;id=56735846&amp;value=359&amp;id=56735829&amp;value=1195&amp;id=56735810&amp;value=397&amp;id=56735791&amp;value=407&amp;id=56735772&amp;value=416&amp;id=56735753&amp;value=452&amp;id=56735736&amp;value=1673&amp;id=56722381&amp;value=452&amp;id=56722362&amp;value=415&amp;id=56722343&amp;value=427&amp;id=56722199&amp;value=428&amp;id=56722182&amp;value=1722&amp;id=56722103&amp;value=447&amp;id=56722084&amp;value=444&amp;id=56722065&amp;value=467&amp;id=56722046&amp;value=507&amp;id=56722029&amp;value=1865&amp;id=56722010&amp;value=512&amp;id=56765529&amp;value=539&amp;id=61315473&amp;value=546&amp;" TargetMode="External"/><Relationship Id="rId16726" Type="http://schemas.openxmlformats.org/officeDocument/2006/relationships/hyperlink" Target="https://www.daloopa.com/src/56722708" TargetMode="External"/><Relationship Id="rId1113" Type="http://schemas.openxmlformats.org/officeDocument/2006/relationships/hyperlink" Target="https://marketplace.daloopa.com/text-fundamental?id=61489319&amp;value=464&amp;id=61489388&amp;value=449&amp;" TargetMode="External"/><Relationship Id="rId4683" Type="http://schemas.openxmlformats.org/officeDocument/2006/relationships/hyperlink" Target="https://www.daloopa.com/src/799616" TargetMode="External"/><Relationship Id="rId5734" Type="http://schemas.openxmlformats.org/officeDocument/2006/relationships/hyperlink" Target="https://marketplace.daloopa.com/text-fundamental?id=4298246&amp;value=12&amp;id=46244121&amp;value=14&amp;id=46243810&amp;value=11&amp;" TargetMode="External"/><Relationship Id="rId14277" Type="http://schemas.openxmlformats.org/officeDocument/2006/relationships/hyperlink" Target="https://www.daloopa.com/src/44096258" TargetMode="External"/><Relationship Id="rId15328" Type="http://schemas.openxmlformats.org/officeDocument/2006/relationships/hyperlink" Target="https://marketplace.daloopa.com/text-fundamental?id=56735124&amp;value=231&amp;id=56735112&amp;value=243&amp;id=56735100&amp;value=249&amp;id=56735086&amp;value=259&amp;id=56735075&amp;value=982&amp;id=56734953&amp;value=282&amp;id=56734941&amp;value=296&amp;id=56734929&amp;value=307&amp;id=56734869&amp;value=339&amp;id=56734818&amp;value=1225&amp;id=56725767&amp;value=351&amp;id=56725762&amp;value=360&amp;id=56725757&amp;value=375&amp;id=56725750&amp;value=411&amp;id=56725746&amp;value=1497&amp;id=56720697&amp;value=480&amp;id=56720692&amp;value=469&amp;id=56720687&amp;value=493&amp;id=56720680&amp;value=532&amp;id=56720676&amp;value=1974&amp;id=56720670&amp;value=562&amp;id=56765547&amp;value=595&amp;id=61315440&amp;value=607&amp;" TargetMode="External"/><Relationship Id="rId18898" Type="http://schemas.openxmlformats.org/officeDocument/2006/relationships/hyperlink" Target="https://www.daloopa.com/src/77310589" TargetMode="External"/><Relationship Id="rId3285" Type="http://schemas.openxmlformats.org/officeDocument/2006/relationships/hyperlink" Target="https://www.daloopa.com/src/805263" TargetMode="External"/><Relationship Id="rId4336" Type="http://schemas.openxmlformats.org/officeDocument/2006/relationships/hyperlink" Target="https://www.daloopa.com/src/805979" TargetMode="External"/><Relationship Id="rId8957" Type="http://schemas.openxmlformats.org/officeDocument/2006/relationships/hyperlink" Target="https://www.daloopa.com/src/44810298" TargetMode="External"/><Relationship Id="rId19949" Type="http://schemas.openxmlformats.org/officeDocument/2006/relationships/hyperlink" Target="https://www.daloopa.com/src/91528449" TargetMode="External"/><Relationship Id="rId20095" Type="http://schemas.openxmlformats.org/officeDocument/2006/relationships/hyperlink" Target="https://www.daloopa.com/src/99100787" TargetMode="External"/><Relationship Id="rId7559" Type="http://schemas.openxmlformats.org/officeDocument/2006/relationships/hyperlink" Target="https://www.daloopa.com/src/760472" TargetMode="External"/><Relationship Id="rId10887" Type="http://schemas.openxmlformats.org/officeDocument/2006/relationships/hyperlink" Target="https://www.daloopa.com/src/774637" TargetMode="External"/><Relationship Id="rId11938" Type="http://schemas.openxmlformats.org/officeDocument/2006/relationships/hyperlink" Target="https://www.daloopa.com/src/44616213" TargetMode="External"/><Relationship Id="rId13360" Type="http://schemas.openxmlformats.org/officeDocument/2006/relationships/hyperlink" Target="https://www.daloopa.com/src/44122228" TargetMode="External"/><Relationship Id="rId13013" Type="http://schemas.openxmlformats.org/officeDocument/2006/relationships/hyperlink" Target="https://www.daloopa.com/document/8465102" TargetMode="External"/><Relationship Id="rId14411" Type="http://schemas.openxmlformats.org/officeDocument/2006/relationships/hyperlink" Target="https://www.daloopa.com/src/44092718" TargetMode="External"/><Relationship Id="rId17981" Type="http://schemas.openxmlformats.org/officeDocument/2006/relationships/hyperlink" Target="https://www.daloopa.com/src/84567304" TargetMode="External"/><Relationship Id="rId340" Type="http://schemas.openxmlformats.org/officeDocument/2006/relationships/hyperlink" Target="https://www.daloopa.com/src/19045457" TargetMode="External"/><Relationship Id="rId2021" Type="http://schemas.openxmlformats.org/officeDocument/2006/relationships/hyperlink" Target="https://www.daloopa.com/src/44125076" TargetMode="External"/><Relationship Id="rId16583" Type="http://schemas.openxmlformats.org/officeDocument/2006/relationships/hyperlink" Target="https://www.daloopa.com/src/56722510" TargetMode="External"/><Relationship Id="rId17634" Type="http://schemas.openxmlformats.org/officeDocument/2006/relationships/hyperlink" Target="https://www.daloopa.com/src/66399290" TargetMode="External"/><Relationship Id="rId20979" Type="http://schemas.openxmlformats.org/officeDocument/2006/relationships/hyperlink" Target="https://www.daloopa.com/src/110482405" TargetMode="External"/><Relationship Id="rId4193" Type="http://schemas.openxmlformats.org/officeDocument/2006/relationships/hyperlink" Target="https://www.daloopa.com/src/44802199" TargetMode="External"/><Relationship Id="rId5591" Type="http://schemas.openxmlformats.org/officeDocument/2006/relationships/hyperlink" Target="https://www.daloopa.com/src/777103" TargetMode="External"/><Relationship Id="rId6642" Type="http://schemas.openxmlformats.org/officeDocument/2006/relationships/hyperlink" Target="https://www.daloopa.com/src/770052" TargetMode="External"/><Relationship Id="rId15185" Type="http://schemas.openxmlformats.org/officeDocument/2006/relationships/hyperlink" Target="https://www.daloopa.com/src/56720357" TargetMode="External"/><Relationship Id="rId16236" Type="http://schemas.openxmlformats.org/officeDocument/2006/relationships/hyperlink" Target="https://www.daloopa.com/src/61315615" TargetMode="External"/><Relationship Id="rId5244" Type="http://schemas.openxmlformats.org/officeDocument/2006/relationships/hyperlink" Target="https://www.daloopa.com/src/8649018" TargetMode="External"/><Relationship Id="rId9865" Type="http://schemas.openxmlformats.org/officeDocument/2006/relationships/hyperlink" Target="https://www.daloopa.com/src/44812269" TargetMode="External"/><Relationship Id="rId11795" Type="http://schemas.openxmlformats.org/officeDocument/2006/relationships/hyperlink" Target="https://www.daloopa.com/src/62020146" TargetMode="External"/><Relationship Id="rId12846" Type="http://schemas.openxmlformats.org/officeDocument/2006/relationships/hyperlink" Target="https://www.daloopa.com/src/18194361" TargetMode="External"/><Relationship Id="rId19459" Type="http://schemas.openxmlformats.org/officeDocument/2006/relationships/hyperlink" Target="https://www.daloopa.com/src/84566306" TargetMode="External"/><Relationship Id="rId79" Type="http://schemas.openxmlformats.org/officeDocument/2006/relationships/hyperlink" Target="https://www.daloopa.com/document/479883" TargetMode="External"/><Relationship Id="rId1854" Type="http://schemas.openxmlformats.org/officeDocument/2006/relationships/hyperlink" Target="https://www.daloopa.com/src/44616265" TargetMode="External"/><Relationship Id="rId2905" Type="http://schemas.openxmlformats.org/officeDocument/2006/relationships/hyperlink" Target="https://www.daloopa.com/src/775751" TargetMode="External"/><Relationship Id="rId8467" Type="http://schemas.openxmlformats.org/officeDocument/2006/relationships/hyperlink" Target="https://www.daloopa.com/src/44812630" TargetMode="External"/><Relationship Id="rId9518" Type="http://schemas.openxmlformats.org/officeDocument/2006/relationships/hyperlink" Target="https://www.daloopa.com/src/44812611" TargetMode="External"/><Relationship Id="rId10397" Type="http://schemas.openxmlformats.org/officeDocument/2006/relationships/hyperlink" Target="https://www.daloopa.com/src/9091506" TargetMode="External"/><Relationship Id="rId11448" Type="http://schemas.openxmlformats.org/officeDocument/2006/relationships/hyperlink" Target="https://www.daloopa.com/document/8465102" TargetMode="External"/><Relationship Id="rId1507" Type="http://schemas.openxmlformats.org/officeDocument/2006/relationships/hyperlink" Target="https://www.daloopa.com/src/18234243" TargetMode="External"/><Relationship Id="rId7069" Type="http://schemas.openxmlformats.org/officeDocument/2006/relationships/hyperlink" Target="https://www.daloopa.com/src/798432" TargetMode="External"/><Relationship Id="rId17491" Type="http://schemas.openxmlformats.org/officeDocument/2006/relationships/hyperlink" Target="https://www.daloopa.com/src/69113981" TargetMode="External"/><Relationship Id="rId19940" Type="http://schemas.openxmlformats.org/officeDocument/2006/relationships/hyperlink" Target="https://www.daloopa.com/src/92469326" TargetMode="External"/><Relationship Id="rId3679" Type="http://schemas.openxmlformats.org/officeDocument/2006/relationships/hyperlink" Target="https://www.daloopa.com/src/805593" TargetMode="External"/><Relationship Id="rId7550" Type="http://schemas.openxmlformats.org/officeDocument/2006/relationships/hyperlink" Target="https://www.daloopa.com/src/770326" TargetMode="External"/><Relationship Id="rId16093" Type="http://schemas.openxmlformats.org/officeDocument/2006/relationships/hyperlink" Target="https://www.daloopa.com/src/56736717" TargetMode="External"/><Relationship Id="rId17144" Type="http://schemas.openxmlformats.org/officeDocument/2006/relationships/hyperlink" Target="https://www.daloopa.com/src/65369526" TargetMode="External"/><Relationship Id="rId18542" Type="http://schemas.openxmlformats.org/officeDocument/2006/relationships/hyperlink" Target="https://www.daloopa.com/src/77309786" TargetMode="External"/><Relationship Id="rId20489" Type="http://schemas.openxmlformats.org/officeDocument/2006/relationships/hyperlink" Target="https://www.daloopa.com/src/105788213" TargetMode="External"/><Relationship Id="rId6152" Type="http://schemas.openxmlformats.org/officeDocument/2006/relationships/hyperlink" Target="https://www.daloopa.com/src/757881" TargetMode="External"/><Relationship Id="rId7203" Type="http://schemas.openxmlformats.org/officeDocument/2006/relationships/hyperlink" Target="https://www.daloopa.com/src/798629" TargetMode="External"/><Relationship Id="rId8601" Type="http://schemas.openxmlformats.org/officeDocument/2006/relationships/hyperlink" Target="https://www.daloopa.com/src/44811511" TargetMode="External"/><Relationship Id="rId10531" Type="http://schemas.openxmlformats.org/officeDocument/2006/relationships/hyperlink" Target="https://marketplace.daloopa.com/text-fundamental?id=770807&amp;value=177.894&amp;id=770800&amp;value=182.851&amp;id=770793&amp;value=164.38&amp;id=769631&amp;value=164.604&amp;id=44994359&amp;value=689.729&amp;id=769431&amp;value=151.338&amp;id=769293&amp;value=186.272&amp;id=761306&amp;value=140.566&amp;id=761318&amp;value=180.257&amp;id=44998341&amp;value=658.433&amp;id=760760&amp;value=224.329&amp;id=760507&amp;value=241.929&amp;id=760341&amp;value=275.389&amp;id=758671&amp;value=311.898&amp;id=44998943&amp;value=1053.545&amp;id=758468&amp;value=332.608&amp;id=758329&amp;value=357.442&amp;id=758162&amp;value=376.501&amp;id=758004&amp;value=452.552&amp;id=44999182&amp;value=1519.103&amp;id=757831&amp;value=471.722&amp;id=757641&amp;value=510.292&amp;id=774271&amp;value=549.071&amp;id=774315&amp;value=629.913&amp;id=44999285&amp;value=2160.998&amp;id=774358&amp;value=772.185&amp;id=756730&amp;value=825.427&amp;id=756572&amp;value=859.764&amp;id=756458&amp;value=906.203&amp;id=44999433&amp;value=3363.58&amp;id=756300&amp;value=843.994&amp;id=756040&amp;value=900.604&amp;id=1501237&amp;value=1005.963&amp;id=2750617&amp;value=1117.784&amp;id=44999814&amp;value=3868.345&amp;id=3606419&amp;value=1107&amp;id=6028709&amp;value=1187&amp;id=9091502&amp;value=1246&amp;id=12599806&amp;value=1363&amp;id=45000057&amp;value=4903&amp;id=19045466&amp;value=1515&amp;id=28076059&amp;value=1456&amp;id=35361463&amp;value=1496&amp;id=41990522&amp;value=1536&amp;id=41990567&amp;value=6003&amp;id=50786869&amp;value=1602&amp;id=56765456&amp;value=1585&amp;id=61314970&amp;value=1595&amp;" TargetMode="External"/><Relationship Id="rId13754" Type="http://schemas.openxmlformats.org/officeDocument/2006/relationships/hyperlink" Target="https://www.daloopa.com/src/44064342" TargetMode="External"/><Relationship Id="rId14805" Type="http://schemas.openxmlformats.org/officeDocument/2006/relationships/hyperlink" Target="https://www.daloopa.com/src/44094787" TargetMode="External"/><Relationship Id="rId20970" Type="http://schemas.openxmlformats.org/officeDocument/2006/relationships/hyperlink" Target="https://www.daloopa.com/src/110482396" TargetMode="External"/><Relationship Id="rId2762" Type="http://schemas.openxmlformats.org/officeDocument/2006/relationships/hyperlink" Target="https://www.daloopa.com/src/771616" TargetMode="External"/><Relationship Id="rId3813" Type="http://schemas.openxmlformats.org/officeDocument/2006/relationships/hyperlink" Target="https://www.daloopa.com/src/805772" TargetMode="External"/><Relationship Id="rId9028" Type="http://schemas.openxmlformats.org/officeDocument/2006/relationships/hyperlink" Target="https://www.daloopa.com/src/44813544" TargetMode="External"/><Relationship Id="rId9375" Type="http://schemas.openxmlformats.org/officeDocument/2006/relationships/hyperlink" Target="https://www.daloopa.com/src/44813599" TargetMode="External"/><Relationship Id="rId12356" Type="http://schemas.openxmlformats.org/officeDocument/2006/relationships/hyperlink" Target="https://www.daloopa.com/src/8731764" TargetMode="External"/><Relationship Id="rId13407" Type="http://schemas.openxmlformats.org/officeDocument/2006/relationships/hyperlink" Target="https://www.daloopa.com/src/44120264" TargetMode="External"/><Relationship Id="rId16977" Type="http://schemas.openxmlformats.org/officeDocument/2006/relationships/hyperlink" Target="https://www.daloopa.com/src/65368648" TargetMode="External"/><Relationship Id="rId20623" Type="http://schemas.openxmlformats.org/officeDocument/2006/relationships/hyperlink" Target="https://www.daloopa.com/src/105191151" TargetMode="External"/><Relationship Id="rId734" Type="http://schemas.openxmlformats.org/officeDocument/2006/relationships/hyperlink" Target="https://www.daloopa.com/src/28076082" TargetMode="External"/><Relationship Id="rId1364" Type="http://schemas.openxmlformats.org/officeDocument/2006/relationships/hyperlink" Target="https://marketplace.daloopa.com/text-fundamental?id=8581887&amp;value=8.13&amp;id=4300250&amp;value=8.37&amp;id=4300226&amp;value=8.77&amp;id=4300179&amp;value=9.82&amp;id=4300272&amp;value=9.91&amp;id=6028988&amp;value=9.92&amp;id=9092157&amp;value=10.34&amp;id=12609638&amp;value=11.34&amp;id=19045494&amp;value=11.61&amp;id=28076220&amp;value=12.23&amp;id=35361675&amp;value=12.63&amp;id=41990629&amp;value=13.99&amp;id=50787187&amp;value=13.83&amp;id=56765753&amp;value=13.82&amp;id=61315169&amp;value=14.11&amp;" TargetMode="External"/><Relationship Id="rId2415" Type="http://schemas.openxmlformats.org/officeDocument/2006/relationships/hyperlink" Target="https://www.daloopa.com/src/771168" TargetMode="External"/><Relationship Id="rId5985" Type="http://schemas.openxmlformats.org/officeDocument/2006/relationships/hyperlink" Target="https://www.daloopa.com/src/6028648" TargetMode="External"/><Relationship Id="rId12009" Type="http://schemas.openxmlformats.org/officeDocument/2006/relationships/hyperlink" Target="https://www.daloopa.com/src/8731209" TargetMode="External"/><Relationship Id="rId15579" Type="http://schemas.openxmlformats.org/officeDocument/2006/relationships/hyperlink" Target="https://www.daloopa.com/src/56735861" TargetMode="External"/><Relationship Id="rId19450" Type="http://schemas.openxmlformats.org/officeDocument/2006/relationships/hyperlink" Target="https://www.daloopa.com/src/86300080" TargetMode="External"/><Relationship Id="rId70" Type="http://schemas.openxmlformats.org/officeDocument/2006/relationships/hyperlink" Target="https://www.daloopa.com/document/12451652" TargetMode="External"/><Relationship Id="rId1017" Type="http://schemas.openxmlformats.org/officeDocument/2006/relationships/hyperlink" Target="https://www.daloopa.com/src/995648" TargetMode="External"/><Relationship Id="rId4587" Type="http://schemas.openxmlformats.org/officeDocument/2006/relationships/hyperlink" Target="https://www.daloopa.com/src/805911" TargetMode="External"/><Relationship Id="rId5638" Type="http://schemas.openxmlformats.org/officeDocument/2006/relationships/hyperlink" Target="https://www.daloopa.com/src/777074" TargetMode="External"/><Relationship Id="rId18052" Type="http://schemas.openxmlformats.org/officeDocument/2006/relationships/hyperlink" Target="https://www.daloopa.com/src/112172683" TargetMode="External"/><Relationship Id="rId19103" Type="http://schemas.openxmlformats.org/officeDocument/2006/relationships/hyperlink" Target="https://www.daloopa.com/src/80587768" TargetMode="External"/><Relationship Id="rId3189" Type="http://schemas.openxmlformats.org/officeDocument/2006/relationships/hyperlink" Target="https://www.daloopa.com/src/805297" TargetMode="External"/><Relationship Id="rId7060" Type="http://schemas.openxmlformats.org/officeDocument/2006/relationships/hyperlink" Target="https://www.daloopa.com/src/56765649" TargetMode="External"/><Relationship Id="rId8111" Type="http://schemas.openxmlformats.org/officeDocument/2006/relationships/hyperlink" Target="https://www.daloopa.com/src/9091473" TargetMode="External"/><Relationship Id="rId10041" Type="http://schemas.openxmlformats.org/officeDocument/2006/relationships/hyperlink" Target="https://www.daloopa.com/src/19045362" TargetMode="External"/><Relationship Id="rId14662" Type="http://schemas.openxmlformats.org/officeDocument/2006/relationships/hyperlink" Target="https://www.daloopa.com/src/44094890" TargetMode="External"/><Relationship Id="rId15713" Type="http://schemas.openxmlformats.org/officeDocument/2006/relationships/hyperlink" Target="https://www.daloopa.com/src/56722200" TargetMode="External"/><Relationship Id="rId591" Type="http://schemas.openxmlformats.org/officeDocument/2006/relationships/hyperlink" Target="https://www.daloopa.com/src/1501435" TargetMode="External"/><Relationship Id="rId2272" Type="http://schemas.openxmlformats.org/officeDocument/2006/relationships/hyperlink" Target="https://www.daloopa.com/src/771051" TargetMode="External"/><Relationship Id="rId3670" Type="http://schemas.openxmlformats.org/officeDocument/2006/relationships/hyperlink" Target="https://www.daloopa.com/src/805629" TargetMode="External"/><Relationship Id="rId4721" Type="http://schemas.openxmlformats.org/officeDocument/2006/relationships/hyperlink" Target="https://www.daloopa.com/src/799651" TargetMode="External"/><Relationship Id="rId13264" Type="http://schemas.openxmlformats.org/officeDocument/2006/relationships/hyperlink" Target="https://www.daloopa.com/src/18206138" TargetMode="External"/><Relationship Id="rId14315" Type="http://schemas.openxmlformats.org/officeDocument/2006/relationships/hyperlink" Target="https://www.daloopa.com/src/44092232" TargetMode="External"/><Relationship Id="rId17885" Type="http://schemas.openxmlformats.org/officeDocument/2006/relationships/hyperlink" Target="https://www.daloopa.com/src/86307512" TargetMode="External"/><Relationship Id="rId18936" Type="http://schemas.openxmlformats.org/officeDocument/2006/relationships/hyperlink" Target="https://www.daloopa.com/src/80587852" TargetMode="External"/><Relationship Id="rId20480" Type="http://schemas.openxmlformats.org/officeDocument/2006/relationships/hyperlink" Target="https://www.daloopa.com/src/105788220" TargetMode="External"/><Relationship Id="rId244" Type="http://schemas.openxmlformats.org/officeDocument/2006/relationships/hyperlink" Target="https://www.daloopa.com/document/22944212" TargetMode="External"/><Relationship Id="rId3323" Type="http://schemas.openxmlformats.org/officeDocument/2006/relationships/hyperlink" Target="https://www.daloopa.com/src/805336" TargetMode="External"/><Relationship Id="rId6893" Type="http://schemas.openxmlformats.org/officeDocument/2006/relationships/hyperlink" Target="https://www.daloopa.com/src/797700" TargetMode="External"/><Relationship Id="rId7944" Type="http://schemas.openxmlformats.org/officeDocument/2006/relationships/hyperlink" Target="https://www.daloopa.com/document/477648" TargetMode="External"/><Relationship Id="rId10925" Type="http://schemas.openxmlformats.org/officeDocument/2006/relationships/hyperlink" Target="https://www.daloopa.com/src/44999427" TargetMode="External"/><Relationship Id="rId16487" Type="http://schemas.openxmlformats.org/officeDocument/2006/relationships/hyperlink" Target="https://www.daloopa.com/src/56736385" TargetMode="External"/><Relationship Id="rId17538" Type="http://schemas.openxmlformats.org/officeDocument/2006/relationships/hyperlink" Target="https://www.daloopa.com/src/66399077" TargetMode="External"/><Relationship Id="rId20133" Type="http://schemas.openxmlformats.org/officeDocument/2006/relationships/hyperlink" Target="https://www.daloopa.com/src/99978647" TargetMode="External"/><Relationship Id="rId5495" Type="http://schemas.openxmlformats.org/officeDocument/2006/relationships/hyperlink" Target="https://marketplace.daloopa.com/text-fundamental?id=4298241&amp;value=3&amp;id=7450032&amp;value=3&amp;id=46436633&amp;value=3&amp;" TargetMode="External"/><Relationship Id="rId6546" Type="http://schemas.openxmlformats.org/officeDocument/2006/relationships/hyperlink" Target="https://www.daloopa.com/src/35361414" TargetMode="External"/><Relationship Id="rId15089" Type="http://schemas.openxmlformats.org/officeDocument/2006/relationships/hyperlink" Target="https://www.daloopa.com/src/51587432" TargetMode="External"/><Relationship Id="rId4097" Type="http://schemas.openxmlformats.org/officeDocument/2006/relationships/hyperlink" Target="https://www.daloopa.com/src/41990781" TargetMode="External"/><Relationship Id="rId5148" Type="http://schemas.openxmlformats.org/officeDocument/2006/relationships/hyperlink" Target="https://www.daloopa.com/src/8648853" TargetMode="External"/><Relationship Id="rId9769" Type="http://schemas.openxmlformats.org/officeDocument/2006/relationships/hyperlink" Target="https://www.daloopa.com/src/44813342" TargetMode="External"/><Relationship Id="rId11699" Type="http://schemas.openxmlformats.org/officeDocument/2006/relationships/hyperlink" Target="https://marketplace.daloopa.com/text-fundamental?id=805032&amp;value=1.31&amp;id=805023&amp;value=1.22&amp;id=1501354&amp;value=1.53&amp;id=2734209&amp;value=6&amp;" TargetMode="External"/><Relationship Id="rId12000" Type="http://schemas.openxmlformats.org/officeDocument/2006/relationships/hyperlink" Target="https://www.daloopa.com/src/8731257" TargetMode="External"/><Relationship Id="rId15570" Type="http://schemas.openxmlformats.org/officeDocument/2006/relationships/hyperlink" Target="https://www.daloopa.com/src/61315468" TargetMode="External"/><Relationship Id="rId1758" Type="http://schemas.openxmlformats.org/officeDocument/2006/relationships/hyperlink" Target="https://www.daloopa.com/src/44619205" TargetMode="External"/><Relationship Id="rId2809" Type="http://schemas.openxmlformats.org/officeDocument/2006/relationships/hyperlink" Target="https://www.daloopa.com/src/62020062" TargetMode="External"/><Relationship Id="rId14172" Type="http://schemas.openxmlformats.org/officeDocument/2006/relationships/hyperlink" Target="https://www.daloopa.com/src/44071879" TargetMode="External"/><Relationship Id="rId15223" Type="http://schemas.openxmlformats.org/officeDocument/2006/relationships/hyperlink" Target="https://www.daloopa.com/src/56734949" TargetMode="External"/><Relationship Id="rId16621" Type="http://schemas.openxmlformats.org/officeDocument/2006/relationships/hyperlink" Target="https://www.daloopa.com/src/56736546" TargetMode="External"/><Relationship Id="rId3180" Type="http://schemas.openxmlformats.org/officeDocument/2006/relationships/hyperlink" Target="https://www.daloopa.com/src/805361" TargetMode="External"/><Relationship Id="rId4231" Type="http://schemas.openxmlformats.org/officeDocument/2006/relationships/hyperlink" Target="https://www.daloopa.com/src/806050" TargetMode="External"/><Relationship Id="rId18793" Type="http://schemas.openxmlformats.org/officeDocument/2006/relationships/hyperlink" Target="https://www.daloopa.com/src/76431612" TargetMode="External"/><Relationship Id="rId19844" Type="http://schemas.openxmlformats.org/officeDocument/2006/relationships/hyperlink" Target="https://www.daloopa.com/src/92469354" TargetMode="External"/><Relationship Id="rId8852" Type="http://schemas.openxmlformats.org/officeDocument/2006/relationships/hyperlink" Target="https://www.daloopa.com/src/44809401" TargetMode="External"/><Relationship Id="rId9903" Type="http://schemas.openxmlformats.org/officeDocument/2006/relationships/hyperlink" Target="https://www.daloopa.com/src/785779" TargetMode="External"/><Relationship Id="rId10782" Type="http://schemas.openxmlformats.org/officeDocument/2006/relationships/hyperlink" Target="https://www.daloopa.com/src/757478" TargetMode="External"/><Relationship Id="rId11833" Type="http://schemas.openxmlformats.org/officeDocument/2006/relationships/hyperlink" Target="https://www.daloopa.com/src/44616194" TargetMode="External"/><Relationship Id="rId17395" Type="http://schemas.openxmlformats.org/officeDocument/2006/relationships/hyperlink" Target="https://www.daloopa.com/src/69114064" TargetMode="External"/><Relationship Id="rId18446" Type="http://schemas.openxmlformats.org/officeDocument/2006/relationships/hyperlink" Target="https://www.daloopa.com/src/70536254" TargetMode="External"/><Relationship Id="rId6056" Type="http://schemas.openxmlformats.org/officeDocument/2006/relationships/hyperlink" Target="https://www.daloopa.com/src/757182" TargetMode="External"/><Relationship Id="rId7454" Type="http://schemas.openxmlformats.org/officeDocument/2006/relationships/hyperlink" Target="https://www.daloopa.com/src/769379" TargetMode="External"/><Relationship Id="rId8505" Type="http://schemas.openxmlformats.org/officeDocument/2006/relationships/hyperlink" Target="https://www.daloopa.com/src/44810836" TargetMode="External"/><Relationship Id="rId10435" Type="http://schemas.openxmlformats.org/officeDocument/2006/relationships/hyperlink" Target="https://www.daloopa.com/src/774269" TargetMode="External"/><Relationship Id="rId17048" Type="http://schemas.openxmlformats.org/officeDocument/2006/relationships/hyperlink" Target="https://www.daloopa.com/src/65369405" TargetMode="External"/><Relationship Id="rId7107" Type="http://schemas.openxmlformats.org/officeDocument/2006/relationships/hyperlink" Target="https://www.daloopa.com/src/798497" TargetMode="External"/><Relationship Id="rId13658" Type="http://schemas.openxmlformats.org/officeDocument/2006/relationships/hyperlink" Target="https://www.daloopa.com/src/44618581" TargetMode="External"/><Relationship Id="rId14709" Type="http://schemas.openxmlformats.org/officeDocument/2006/relationships/hyperlink" Target="https://www.daloopa.com/src/44092403" TargetMode="External"/><Relationship Id="rId20874" Type="http://schemas.openxmlformats.org/officeDocument/2006/relationships/hyperlink" Target="https://www.daloopa.com/src/112172992" TargetMode="External"/><Relationship Id="rId985" Type="http://schemas.openxmlformats.org/officeDocument/2006/relationships/hyperlink" Target="https://www.daloopa.com/src/7425497" TargetMode="External"/><Relationship Id="rId2666" Type="http://schemas.openxmlformats.org/officeDocument/2006/relationships/hyperlink" Target="https://www.daloopa.com/src/44615474" TargetMode="External"/><Relationship Id="rId3717" Type="http://schemas.openxmlformats.org/officeDocument/2006/relationships/hyperlink" Target="https://www.daloopa.com/src/805602" TargetMode="External"/><Relationship Id="rId9279" Type="http://schemas.openxmlformats.org/officeDocument/2006/relationships/hyperlink" Target="https://www.daloopa.com/src/44813545" TargetMode="External"/><Relationship Id="rId15080" Type="http://schemas.openxmlformats.org/officeDocument/2006/relationships/hyperlink" Target="https://www.daloopa.com/src/44096206" TargetMode="External"/><Relationship Id="rId16131" Type="http://schemas.openxmlformats.org/officeDocument/2006/relationships/hyperlink" Target="https://www.daloopa.com/src/56722740" TargetMode="External"/><Relationship Id="rId20527" Type="http://schemas.openxmlformats.org/officeDocument/2006/relationships/hyperlink" Target="https://www.daloopa.com/src/105190906" TargetMode="External"/><Relationship Id="rId638" Type="http://schemas.openxmlformats.org/officeDocument/2006/relationships/hyperlink" Target="https://www.daloopa.com/src/12604198" TargetMode="External"/><Relationship Id="rId1268" Type="http://schemas.openxmlformats.org/officeDocument/2006/relationships/hyperlink" Target="https://www.daloopa.com/src/3607619" TargetMode="External"/><Relationship Id="rId2319" Type="http://schemas.openxmlformats.org/officeDocument/2006/relationships/hyperlink" Target="https://www.daloopa.com/src/771608" TargetMode="External"/><Relationship Id="rId5889" Type="http://schemas.openxmlformats.org/officeDocument/2006/relationships/hyperlink" Target="https://www.daloopa.com/src/4298250" TargetMode="External"/><Relationship Id="rId9760" Type="http://schemas.openxmlformats.org/officeDocument/2006/relationships/hyperlink" Target="https://www.daloopa.com/src/44810691" TargetMode="External"/><Relationship Id="rId19354" Type="http://schemas.openxmlformats.org/officeDocument/2006/relationships/hyperlink" Target="https://www.daloopa.com/src/84565928" TargetMode="External"/><Relationship Id="rId8362" Type="http://schemas.openxmlformats.org/officeDocument/2006/relationships/hyperlink" Target="https://www.daloopa.com/src/44808558" TargetMode="External"/><Relationship Id="rId9413" Type="http://schemas.openxmlformats.org/officeDocument/2006/relationships/hyperlink" Target="https://www.daloopa.com/src/44813339" TargetMode="External"/><Relationship Id="rId11690" Type="http://schemas.openxmlformats.org/officeDocument/2006/relationships/hyperlink" Target="https://www.daloopa.com/src/1501352" TargetMode="External"/><Relationship Id="rId12741" Type="http://schemas.openxmlformats.org/officeDocument/2006/relationships/hyperlink" Target="https://www.daloopa.com/src/8732273" TargetMode="External"/><Relationship Id="rId19007" Type="http://schemas.openxmlformats.org/officeDocument/2006/relationships/hyperlink" Target="https://www.daloopa.com/src/81127755" TargetMode="External"/><Relationship Id="rId2800" Type="http://schemas.openxmlformats.org/officeDocument/2006/relationships/hyperlink" Target="https://www.daloopa.com/src/2733924" TargetMode="External"/><Relationship Id="rId8015" Type="http://schemas.openxmlformats.org/officeDocument/2006/relationships/hyperlink" Target="https://www.daloopa.com/src/3606404" TargetMode="External"/><Relationship Id="rId10292" Type="http://schemas.openxmlformats.org/officeDocument/2006/relationships/hyperlink" Target="https://www.daloopa.com/src/770802" TargetMode="External"/><Relationship Id="rId11343" Type="http://schemas.openxmlformats.org/officeDocument/2006/relationships/hyperlink" Target="https://www.daloopa.com/src/978794" TargetMode="External"/><Relationship Id="rId15964" Type="http://schemas.openxmlformats.org/officeDocument/2006/relationships/hyperlink" Target="https://www.daloopa.com/src/56736364" TargetMode="External"/><Relationship Id="rId1402" Type="http://schemas.openxmlformats.org/officeDocument/2006/relationships/hyperlink" Target="https://marketplace.daloopa.com/text-fundamental?id=46170026&amp;value=0.3&amp;id=46168516&amp;value=0.3&amp;id=46163318&amp;value=0.2&amp;id=46162282&amp;value=0.2&amp;" TargetMode="External"/><Relationship Id="rId4972" Type="http://schemas.openxmlformats.org/officeDocument/2006/relationships/hyperlink" Target="https://www.daloopa.com/src/18187192" TargetMode="External"/><Relationship Id="rId14566" Type="http://schemas.openxmlformats.org/officeDocument/2006/relationships/hyperlink" Target="https://www.daloopa.com/src/44092399" TargetMode="External"/><Relationship Id="rId15617" Type="http://schemas.openxmlformats.org/officeDocument/2006/relationships/hyperlink" Target="https://www.daloopa.com/src/56722043" TargetMode="External"/><Relationship Id="rId3574" Type="http://schemas.openxmlformats.org/officeDocument/2006/relationships/hyperlink" Target="https://www.daloopa.com/src/3606668" TargetMode="External"/><Relationship Id="rId4625" Type="http://schemas.openxmlformats.org/officeDocument/2006/relationships/hyperlink" Target="https://www.daloopa.com/src/806089" TargetMode="External"/><Relationship Id="rId13168" Type="http://schemas.openxmlformats.org/officeDocument/2006/relationships/hyperlink" Target="https://marketplace.daloopa.com/text-fundamental?id=18211029&amp;value=132.916&amp;id=18210775&amp;value=191.563&amp;id=18210501&amp;value=589.371&amp;id=18210329&amp;value=805.749&amp;id=18209789&amp;value=1056.156&amp;id=18208114&amp;value=542.948&amp;id=18206128&amp;value=437.603&amp;id=18206334&amp;value=1090&amp;id=44617868&amp;value=1736&amp;" TargetMode="External"/><Relationship Id="rId14219" Type="http://schemas.openxmlformats.org/officeDocument/2006/relationships/hyperlink" Target="https://www.daloopa.com/src/44093293" TargetMode="External"/><Relationship Id="rId17789" Type="http://schemas.openxmlformats.org/officeDocument/2006/relationships/hyperlink" Target="https://www.daloopa.com/src/84566919" TargetMode="External"/><Relationship Id="rId20384" Type="http://schemas.openxmlformats.org/officeDocument/2006/relationships/hyperlink" Target="https://www.daloopa.com/src/105190942" TargetMode="External"/><Relationship Id="rId495" Type="http://schemas.openxmlformats.org/officeDocument/2006/relationships/hyperlink" Target="https://www.daloopa.com/src/9091929" TargetMode="External"/><Relationship Id="rId2176" Type="http://schemas.openxmlformats.org/officeDocument/2006/relationships/hyperlink" Target="https://www.daloopa.com/src/57345704" TargetMode="External"/><Relationship Id="rId3227" Type="http://schemas.openxmlformats.org/officeDocument/2006/relationships/hyperlink" Target="https://www.daloopa.com/src/805350" TargetMode="External"/><Relationship Id="rId6797" Type="http://schemas.openxmlformats.org/officeDocument/2006/relationships/hyperlink" Target="https://www.daloopa.com/src/28076094" TargetMode="External"/><Relationship Id="rId7848" Type="http://schemas.openxmlformats.org/officeDocument/2006/relationships/hyperlink" Target="https://www.daloopa.com/src/757802" TargetMode="External"/><Relationship Id="rId20037" Type="http://schemas.openxmlformats.org/officeDocument/2006/relationships/hyperlink" Target="https://www.daloopa.com/src/99100834" TargetMode="External"/><Relationship Id="rId148" Type="http://schemas.openxmlformats.org/officeDocument/2006/relationships/hyperlink" Target="https://www.daloopa.com/document/22944212" TargetMode="External"/><Relationship Id="rId5399" Type="http://schemas.openxmlformats.org/officeDocument/2006/relationships/hyperlink" Target="https://www.daloopa.com/src/8649029" TargetMode="External"/><Relationship Id="rId9270" Type="http://schemas.openxmlformats.org/officeDocument/2006/relationships/hyperlink" Target="https://www.daloopa.com/src/44811673" TargetMode="External"/><Relationship Id="rId10829" Type="http://schemas.openxmlformats.org/officeDocument/2006/relationships/hyperlink" Target="https://marketplace.daloopa.com/text-fundamental?id=770888&amp;value=0.35&amp;id=770909&amp;value=0.36&amp;id=770916&amp;value=0.32&amp;id=769645&amp;value=0.32&amp;id=44995463&amp;value=1.34&amp;id=769437&amp;value=0.3&amp;id=769298&amp;value=0.37&amp;id=761311&amp;value=0.28&amp;id=761177&amp;value=0.36&amp;id=44998318&amp;value=1.29&amp;id=760765&amp;value=0.44&amp;id=760529&amp;value=0.48&amp;id=760353&amp;value=0.54&amp;id=758676&amp;value=0.62&amp;id=44999003&amp;value=2.08&amp;id=758478&amp;value=0.66&amp;id=758342&amp;value=0.71&amp;id=758167&amp;value=0.75&amp;id=758014&amp;value=0.9&amp;id=44999160&amp;value=3.01&amp;id=757843&amp;value=0.94&amp;id=757656&amp;value=1.02&amp;id=757479&amp;value=1.1&amp;id=757459&amp;value=1.26&amp;id=44999319&amp;value=4.31&amp;id=757449&amp;value=1.55&amp;id=756754&amp;value=1.66&amp;id=756579&amp;value=1.73&amp;id=756467&amp;value=1.83&amp;id=44999424&amp;value=6.76&amp;id=780006&amp;value=1.71&amp;id=779996&amp;value=1.83&amp;id=1501243&amp;value=2.05&amp;id=2750624&amp;value=2.29&amp;id=44999786&amp;value=7.87&amp;id=3606425&amp;value=2.27&amp;id=6028717&amp;value=2.45&amp;id=9091558&amp;value=2.57&amp;id=12599898&amp;value=2.81&amp;id=45000119&amp;value=10.1&amp;id=19045375&amp;value=3.14&amp;id=28076065&amp;value=3.03&amp;id=35361474&amp;value=3.11&amp;id=41990543&amp;value=3.2&amp;id=41990577&amp;value=12.48&amp;id=50786873&amp;value=3.37&amp;id=56765460&amp;value=3.35&amp;id=61314975&amp;value=3.4&amp;" TargetMode="External"/><Relationship Id="rId12251" Type="http://schemas.openxmlformats.org/officeDocument/2006/relationships/hyperlink" Target="https://www.daloopa.com/src/8731852" TargetMode="External"/><Relationship Id="rId13302" Type="http://schemas.openxmlformats.org/officeDocument/2006/relationships/hyperlink" Target="https://www.daloopa.com/src/18208112" TargetMode="External"/><Relationship Id="rId14700" Type="http://schemas.openxmlformats.org/officeDocument/2006/relationships/hyperlink" Target="https://www.daloopa.com/src/44093256" TargetMode="External"/><Relationship Id="rId2310" Type="http://schemas.openxmlformats.org/officeDocument/2006/relationships/hyperlink" Target="https://www.daloopa.com/src/774039" TargetMode="External"/><Relationship Id="rId16872" Type="http://schemas.openxmlformats.org/officeDocument/2006/relationships/hyperlink" Target="https://www.daloopa.com/src/65368802" TargetMode="External"/><Relationship Id="rId17923" Type="http://schemas.openxmlformats.org/officeDocument/2006/relationships/hyperlink" Target="https://www.daloopa.com/src/84567081" TargetMode="External"/><Relationship Id="rId4482" Type="http://schemas.openxmlformats.org/officeDocument/2006/relationships/hyperlink" Target="https://www.daloopa.com/src/805981" TargetMode="External"/><Relationship Id="rId5880" Type="http://schemas.openxmlformats.org/officeDocument/2006/relationships/hyperlink" Target="https://www.daloopa.com/src/44616142" TargetMode="External"/><Relationship Id="rId6931" Type="http://schemas.openxmlformats.org/officeDocument/2006/relationships/hyperlink" Target="https://www.daloopa.com/src/798121" TargetMode="External"/><Relationship Id="rId14076" Type="http://schemas.openxmlformats.org/officeDocument/2006/relationships/hyperlink" Target="https://www.daloopa.com/src/44067864" TargetMode="External"/><Relationship Id="rId15474" Type="http://schemas.openxmlformats.org/officeDocument/2006/relationships/hyperlink" Target="https://www.daloopa.com/src/56722021" TargetMode="External"/><Relationship Id="rId16525" Type="http://schemas.openxmlformats.org/officeDocument/2006/relationships/hyperlink" Target="https://www.daloopa.com/src/56723472" TargetMode="External"/><Relationship Id="rId3084" Type="http://schemas.openxmlformats.org/officeDocument/2006/relationships/hyperlink" Target="https://www.daloopa.com/src/47276324" TargetMode="External"/><Relationship Id="rId4135" Type="http://schemas.openxmlformats.org/officeDocument/2006/relationships/hyperlink" Target="https://www.daloopa.com/src/41990761" TargetMode="External"/><Relationship Id="rId5533" Type="http://schemas.openxmlformats.org/officeDocument/2006/relationships/hyperlink" Target="https://www.daloopa.com/src/779207" TargetMode="External"/><Relationship Id="rId15127" Type="http://schemas.openxmlformats.org/officeDocument/2006/relationships/hyperlink" Target="https://www.daloopa.com/src/56720388" TargetMode="External"/><Relationship Id="rId18697" Type="http://schemas.openxmlformats.org/officeDocument/2006/relationships/hyperlink" Target="https://www.daloopa.com/src/75779646" TargetMode="External"/><Relationship Id="rId19748" Type="http://schemas.openxmlformats.org/officeDocument/2006/relationships/hyperlink" Target="https://www.daloopa.com/src/91528054" TargetMode="External"/><Relationship Id="rId8756" Type="http://schemas.openxmlformats.org/officeDocument/2006/relationships/hyperlink" Target="https://www.daloopa.com/src/44812084" TargetMode="External"/><Relationship Id="rId9807" Type="http://schemas.openxmlformats.org/officeDocument/2006/relationships/hyperlink" Target="https://www.daloopa.com/src/44812980" TargetMode="External"/><Relationship Id="rId10686" Type="http://schemas.openxmlformats.org/officeDocument/2006/relationships/hyperlink" Target="https://www.daloopa.com/src/44998311" TargetMode="External"/><Relationship Id="rId11737" Type="http://schemas.openxmlformats.org/officeDocument/2006/relationships/hyperlink" Target="https://www.daloopa.com/src/10681233" TargetMode="External"/><Relationship Id="rId17299" Type="http://schemas.openxmlformats.org/officeDocument/2006/relationships/hyperlink" Target="https://www.daloopa.com/src/66398777" TargetMode="External"/><Relationship Id="rId7358" Type="http://schemas.openxmlformats.org/officeDocument/2006/relationships/hyperlink" Target="https://www.daloopa.com/src/9091398" TargetMode="External"/><Relationship Id="rId8409" Type="http://schemas.openxmlformats.org/officeDocument/2006/relationships/hyperlink" Target="https://www.daloopa.com/src/46190503" TargetMode="External"/><Relationship Id="rId10339" Type="http://schemas.openxmlformats.org/officeDocument/2006/relationships/hyperlink" Target="https://www.daloopa.com/src/41990562" TargetMode="External"/><Relationship Id="rId14210" Type="http://schemas.openxmlformats.org/officeDocument/2006/relationships/hyperlink" Target="https://www.daloopa.com/src/44095124" TargetMode="External"/><Relationship Id="rId17780" Type="http://schemas.openxmlformats.org/officeDocument/2006/relationships/hyperlink" Target="https://www.daloopa.com/src/86299098" TargetMode="External"/><Relationship Id="rId3968" Type="http://schemas.openxmlformats.org/officeDocument/2006/relationships/hyperlink" Target="https://www.daloopa.com/src/805913" TargetMode="External"/><Relationship Id="rId16382" Type="http://schemas.openxmlformats.org/officeDocument/2006/relationships/hyperlink" Target="https://www.daloopa.com/src/56722629" TargetMode="External"/><Relationship Id="rId17433" Type="http://schemas.openxmlformats.org/officeDocument/2006/relationships/hyperlink" Target="https://www.daloopa.com/src/69114186" TargetMode="External"/><Relationship Id="rId18831" Type="http://schemas.openxmlformats.org/officeDocument/2006/relationships/hyperlink" Target="https://www.daloopa.com/src/75779577" TargetMode="External"/><Relationship Id="rId20778" Type="http://schemas.openxmlformats.org/officeDocument/2006/relationships/hyperlink" Target="https://www.daloopa.com/src/110480873" TargetMode="External"/><Relationship Id="rId5" Type="http://schemas.openxmlformats.org/officeDocument/2006/relationships/hyperlink" Target="https://www.daloopa.com/document/22983" TargetMode="External"/><Relationship Id="rId889" Type="http://schemas.openxmlformats.org/officeDocument/2006/relationships/hyperlink" Target="https://marketplace.daloopa.com/text-fundamental?id=41991266&amp;value=0&amp;id=50787765&amp;value=0.01&amp;id=56765759&amp;value=0.02&amp;id=61315212&amp;value=0.02&amp;" TargetMode="External"/><Relationship Id="rId5390" Type="http://schemas.openxmlformats.org/officeDocument/2006/relationships/hyperlink" Target="https://www.daloopa.com/src/8648843" TargetMode="External"/><Relationship Id="rId6441" Type="http://schemas.openxmlformats.org/officeDocument/2006/relationships/hyperlink" Target="https://www.daloopa.com/src/758582" TargetMode="External"/><Relationship Id="rId10820" Type="http://schemas.openxmlformats.org/officeDocument/2006/relationships/hyperlink" Target="https://www.daloopa.com/src/44998317" TargetMode="External"/><Relationship Id="rId16035" Type="http://schemas.openxmlformats.org/officeDocument/2006/relationships/hyperlink" Target="https://www.daloopa.com/src/56765474" TargetMode="External"/><Relationship Id="rId5043" Type="http://schemas.openxmlformats.org/officeDocument/2006/relationships/hyperlink" Target="https://www.daloopa.com/src/18181445" TargetMode="External"/><Relationship Id="rId12992" Type="http://schemas.openxmlformats.org/officeDocument/2006/relationships/hyperlink" Target="https://www.daloopa.com/src/18206756" TargetMode="External"/><Relationship Id="rId8266" Type="http://schemas.openxmlformats.org/officeDocument/2006/relationships/hyperlink" Target="https://www.daloopa.com/src/44809223" TargetMode="External"/><Relationship Id="rId9317" Type="http://schemas.openxmlformats.org/officeDocument/2006/relationships/hyperlink" Target="https://www.daloopa.com/src/44813124" TargetMode="External"/><Relationship Id="rId9664" Type="http://schemas.openxmlformats.org/officeDocument/2006/relationships/hyperlink" Target="https://www.daloopa.com/src/44811277" TargetMode="External"/><Relationship Id="rId11594" Type="http://schemas.openxmlformats.org/officeDocument/2006/relationships/hyperlink" Target="https://www.daloopa.com/src/805049" TargetMode="External"/><Relationship Id="rId12645" Type="http://schemas.openxmlformats.org/officeDocument/2006/relationships/hyperlink" Target="https://www.daloopa.com/src/57345760" TargetMode="External"/><Relationship Id="rId19258" Type="http://schemas.openxmlformats.org/officeDocument/2006/relationships/hyperlink" Target="https://www.daloopa.com/src/84566060" TargetMode="External"/><Relationship Id="rId20912" Type="http://schemas.openxmlformats.org/officeDocument/2006/relationships/hyperlink" Target="https://www.daloopa.com/src/112172798" TargetMode="External"/><Relationship Id="rId1653" Type="http://schemas.openxmlformats.org/officeDocument/2006/relationships/hyperlink" Target="https://www.daloopa.com/src/805443" TargetMode="External"/><Relationship Id="rId2704" Type="http://schemas.openxmlformats.org/officeDocument/2006/relationships/hyperlink" Target="https://www.daloopa.com/src/35961564" TargetMode="External"/><Relationship Id="rId10196" Type="http://schemas.openxmlformats.org/officeDocument/2006/relationships/hyperlink" Target="https://www.daloopa.com/src/769415" TargetMode="External"/><Relationship Id="rId11247" Type="http://schemas.openxmlformats.org/officeDocument/2006/relationships/hyperlink" Target="https://www.daloopa.com/src/56765815" TargetMode="External"/><Relationship Id="rId15868" Type="http://schemas.openxmlformats.org/officeDocument/2006/relationships/hyperlink" Target="https://www.daloopa.com/document/23143762" TargetMode="External"/><Relationship Id="rId16919" Type="http://schemas.openxmlformats.org/officeDocument/2006/relationships/hyperlink" Target="https://www.daloopa.com/src/65368561" TargetMode="External"/><Relationship Id="rId1306" Type="http://schemas.openxmlformats.org/officeDocument/2006/relationships/hyperlink" Target="https://www.daloopa.com/src/35361573" TargetMode="External"/><Relationship Id="rId4876" Type="http://schemas.openxmlformats.org/officeDocument/2006/relationships/hyperlink" Target="https://www.daloopa.com/src/18186886" TargetMode="External"/><Relationship Id="rId5927" Type="http://schemas.openxmlformats.org/officeDocument/2006/relationships/hyperlink" Target="https://www.daloopa.com/src/51587401" TargetMode="External"/><Relationship Id="rId17290" Type="http://schemas.openxmlformats.org/officeDocument/2006/relationships/hyperlink" Target="https://www.daloopa.com/src/66398755" TargetMode="External"/><Relationship Id="rId18341" Type="http://schemas.openxmlformats.org/officeDocument/2006/relationships/hyperlink" Target="https://www.daloopa.com/src/70535232" TargetMode="External"/><Relationship Id="rId12" Type="http://schemas.openxmlformats.org/officeDocument/2006/relationships/hyperlink" Target="https://www.daloopa.com/document/23031" TargetMode="External"/><Relationship Id="rId3478" Type="http://schemas.openxmlformats.org/officeDocument/2006/relationships/hyperlink" Target="https://www.daloopa.com/src/18204623" TargetMode="External"/><Relationship Id="rId4529" Type="http://schemas.openxmlformats.org/officeDocument/2006/relationships/hyperlink" Target="https://www.daloopa.com/src/806027" TargetMode="External"/><Relationship Id="rId8400" Type="http://schemas.openxmlformats.org/officeDocument/2006/relationships/hyperlink" Target="https://www.daloopa.com/src/62020278" TargetMode="External"/><Relationship Id="rId10330" Type="http://schemas.openxmlformats.org/officeDocument/2006/relationships/hyperlink" Target="https://www.daloopa.com/src/61314966" TargetMode="External"/><Relationship Id="rId20288" Type="http://schemas.openxmlformats.org/officeDocument/2006/relationships/hyperlink" Target="https://www.daloopa.com/src/99101016" TargetMode="External"/><Relationship Id="rId399" Type="http://schemas.openxmlformats.org/officeDocument/2006/relationships/hyperlink" Target="https://www.daloopa.com/src/41991221" TargetMode="External"/><Relationship Id="rId7002" Type="http://schemas.openxmlformats.org/officeDocument/2006/relationships/hyperlink" Target="https://www.daloopa.com/src/798177" TargetMode="External"/><Relationship Id="rId14951" Type="http://schemas.openxmlformats.org/officeDocument/2006/relationships/hyperlink" Target="https://www.daloopa.com/document/23287" TargetMode="External"/><Relationship Id="rId880" Type="http://schemas.openxmlformats.org/officeDocument/2006/relationships/hyperlink" Target="https://marketplace.daloopa.com/text-fundamental?id=41991269&amp;value=0.11&amp;id=50787764&amp;value=0.15&amp;id=56765758&amp;value=0.12&amp;id=61315214&amp;value=0.13&amp;" TargetMode="External"/><Relationship Id="rId2561" Type="http://schemas.openxmlformats.org/officeDocument/2006/relationships/hyperlink" Target="https://www.daloopa.com/src/779099" TargetMode="External"/><Relationship Id="rId9174" Type="http://schemas.openxmlformats.org/officeDocument/2006/relationships/hyperlink" Target="https://www.daloopa.com/src/44812643" TargetMode="External"/><Relationship Id="rId12155" Type="http://schemas.openxmlformats.org/officeDocument/2006/relationships/hyperlink" Target="https://www.daloopa.com/src/8731720" TargetMode="External"/><Relationship Id="rId13553" Type="http://schemas.openxmlformats.org/officeDocument/2006/relationships/hyperlink" Target="https://www.daloopa.com/src/44058555" TargetMode="External"/><Relationship Id="rId14604" Type="http://schemas.openxmlformats.org/officeDocument/2006/relationships/hyperlink" Target="https://www.daloopa.com/src/44092767" TargetMode="External"/><Relationship Id="rId533" Type="http://schemas.openxmlformats.org/officeDocument/2006/relationships/hyperlink" Target="https://www.daloopa.com/document/23143637" TargetMode="External"/><Relationship Id="rId1163" Type="http://schemas.openxmlformats.org/officeDocument/2006/relationships/hyperlink" Target="https://www.daloopa.com/src/782503" TargetMode="External"/><Relationship Id="rId2214" Type="http://schemas.openxmlformats.org/officeDocument/2006/relationships/hyperlink" Target="https://www.daloopa.com/src/779545" TargetMode="External"/><Relationship Id="rId3612" Type="http://schemas.openxmlformats.org/officeDocument/2006/relationships/hyperlink" Target="https://www.daloopa.com/src/805612" TargetMode="External"/><Relationship Id="rId13206" Type="http://schemas.openxmlformats.org/officeDocument/2006/relationships/hyperlink" Target="https://www.daloopa.com/src/18210323" TargetMode="External"/><Relationship Id="rId16776" Type="http://schemas.openxmlformats.org/officeDocument/2006/relationships/hyperlink" Target="https://www.daloopa.com/src/56722710" TargetMode="External"/><Relationship Id="rId17827" Type="http://schemas.openxmlformats.org/officeDocument/2006/relationships/hyperlink" Target="https://www.daloopa.com/src/86312118" TargetMode="External"/><Relationship Id="rId20422" Type="http://schemas.openxmlformats.org/officeDocument/2006/relationships/hyperlink" Target="https://www.daloopa.com/src/105788103" TargetMode="External"/><Relationship Id="rId5784" Type="http://schemas.openxmlformats.org/officeDocument/2006/relationships/hyperlink" Target="https://www.daloopa.com/src/44616124" TargetMode="External"/><Relationship Id="rId6835" Type="http://schemas.openxmlformats.org/officeDocument/2006/relationships/hyperlink" Target="https://www.daloopa.com/src/28076090" TargetMode="External"/><Relationship Id="rId15378" Type="http://schemas.openxmlformats.org/officeDocument/2006/relationships/hyperlink" Target="https://www.daloopa.com/src/56720688" TargetMode="External"/><Relationship Id="rId16429" Type="http://schemas.openxmlformats.org/officeDocument/2006/relationships/hyperlink" Target="https://www.daloopa.com/src/56722848" TargetMode="External"/><Relationship Id="rId19999" Type="http://schemas.openxmlformats.org/officeDocument/2006/relationships/hyperlink" Target="https://www.daloopa.com/src/99978626" TargetMode="External"/><Relationship Id="rId4386" Type="http://schemas.openxmlformats.org/officeDocument/2006/relationships/hyperlink" Target="https://www.daloopa.com/src/805980" TargetMode="External"/><Relationship Id="rId5437" Type="http://schemas.openxmlformats.org/officeDocument/2006/relationships/hyperlink" Target="https://www.daloopa.com/src/777075" TargetMode="External"/><Relationship Id="rId11988" Type="http://schemas.openxmlformats.org/officeDocument/2006/relationships/hyperlink" Target="https://www.daloopa.com/src/8731343" TargetMode="External"/><Relationship Id="rId4039" Type="http://schemas.openxmlformats.org/officeDocument/2006/relationships/hyperlink" Target="https://www.daloopa.com/src/44801565" TargetMode="External"/><Relationship Id="rId14461" Type="http://schemas.openxmlformats.org/officeDocument/2006/relationships/hyperlink" Target="https://marketplace.daloopa.com/text-fundamental?id=44095154&amp;value=922.85&amp;id=44095131&amp;value=926.835&amp;id=44094997&amp;value=1054.374&amp;id=44095278&amp;value=1055.756&amp;id=44094973&amp;value=1038.157&amp;id=44094869&amp;value=1032.132&amp;id=44094816&amp;value=1019.714&amp;id=44095323&amp;value=1002.018&amp;id=44094656&amp;value=1193.991&amp;id=44094624&amp;value=1192.336&amp;id=44093292&amp;value=1173.863&amp;id=44095425&amp;value=968.893&amp;id=44093268&amp;value=1015.394&amp;id=44093113&amp;value=1014.446&amp;id=44093046&amp;value=944.352&amp;id=44095466&amp;value=893.701&amp;id=44092913&amp;value=990.542&amp;id=44092883&amp;value=997.501&amp;id=44092716&amp;value=1006.95&amp;id=44095625&amp;value=987.417&amp;id=44092500&amp;value=882.505&amp;id=44092398&amp;value=864.959&amp;id=44092358&amp;value=1257.649&amp;id=44095680&amp;value=2721.935&amp;id=44092230&amp;value=2639.573&amp;id=44092199&amp;value=2637.013&amp;id=44091937&amp;value=2636.266&amp;id=44096257&amp;value=2589.109&amp;id=44091805&amp;value=2590&amp;id=44091532&amp;value=2491&amp;id=44091481&amp;value=2498&amp;id=44096336&amp;value=2182&amp;id=44091339&amp;value=2506&amp;id=44091333&amp;value=2508&amp;id=44091060&amp;value=2395&amp;id=44618940&amp;value=2702&amp;id=51587420&amp;value=2719&amp;id=57345871&amp;value=2715&amp;id=62020227&amp;value=2696&amp;" TargetMode="External"/><Relationship Id="rId15512" Type="http://schemas.openxmlformats.org/officeDocument/2006/relationships/hyperlink" Target="https://www.daloopa.com/src/56722334" TargetMode="External"/><Relationship Id="rId16910" Type="http://schemas.openxmlformats.org/officeDocument/2006/relationships/hyperlink" Target="https://www.daloopa.com/src/65368546" TargetMode="External"/><Relationship Id="rId4520" Type="http://schemas.openxmlformats.org/officeDocument/2006/relationships/hyperlink" Target="https://www.daloopa.com/src/806162" TargetMode="External"/><Relationship Id="rId13063" Type="http://schemas.openxmlformats.org/officeDocument/2006/relationships/hyperlink" Target="https://marketplace.daloopa.com/text-fundamental?id=18204824&amp;value=145.3&amp;id=18204772&amp;value=159.1&amp;id=18203474&amp;value=192&amp;id=18203079&amp;value=263.5&amp;id=18202931&amp;value=338.4&amp;id=18202383&amp;value=423.1&amp;id=18197681&amp;value=503.3&amp;id=18200363&amp;value=562&amp;id=44617787&amp;value=669&amp;" TargetMode="External"/><Relationship Id="rId14114" Type="http://schemas.openxmlformats.org/officeDocument/2006/relationships/hyperlink" Target="https://www.daloopa.com/src/44071664" TargetMode="External"/><Relationship Id="rId390" Type="http://schemas.openxmlformats.org/officeDocument/2006/relationships/hyperlink" Target="https://www.daloopa.com/document/22944212" TargetMode="External"/><Relationship Id="rId2071" Type="http://schemas.openxmlformats.org/officeDocument/2006/relationships/hyperlink" Target="https://www.daloopa.com/src/7450063" TargetMode="External"/><Relationship Id="rId3122" Type="http://schemas.openxmlformats.org/officeDocument/2006/relationships/hyperlink" Target="https://www.daloopa.com/src/47275646" TargetMode="External"/><Relationship Id="rId6692" Type="http://schemas.openxmlformats.org/officeDocument/2006/relationships/hyperlink" Target="https://www.daloopa.com/src/797887" TargetMode="External"/><Relationship Id="rId16286" Type="http://schemas.openxmlformats.org/officeDocument/2006/relationships/hyperlink" Target="https://www.daloopa.com/src/61315617" TargetMode="External"/><Relationship Id="rId17684" Type="http://schemas.openxmlformats.org/officeDocument/2006/relationships/hyperlink" Target="https://www.daloopa.com/src/77415445" TargetMode="External"/><Relationship Id="rId18735" Type="http://schemas.openxmlformats.org/officeDocument/2006/relationships/hyperlink" Target="https://www.daloopa.com/src/76424469" TargetMode="External"/><Relationship Id="rId5294" Type="http://schemas.openxmlformats.org/officeDocument/2006/relationships/hyperlink" Target="https://www.daloopa.com/src/8648957" TargetMode="External"/><Relationship Id="rId6345" Type="http://schemas.openxmlformats.org/officeDocument/2006/relationships/hyperlink" Target="https://www.daloopa.com/src/797553" TargetMode="External"/><Relationship Id="rId7743" Type="http://schemas.openxmlformats.org/officeDocument/2006/relationships/hyperlink" Target="https://www.daloopa.com/src/44615866" TargetMode="External"/><Relationship Id="rId10724" Type="http://schemas.openxmlformats.org/officeDocument/2006/relationships/hyperlink" Target="https://www.daloopa.com/src/41990540" TargetMode="External"/><Relationship Id="rId17337" Type="http://schemas.openxmlformats.org/officeDocument/2006/relationships/hyperlink" Target="https://www.daloopa.com/src/66399136" TargetMode="External"/><Relationship Id="rId12896" Type="http://schemas.openxmlformats.org/officeDocument/2006/relationships/hyperlink" Target="https://www.daloopa.com/src/57345892" TargetMode="External"/><Relationship Id="rId13947" Type="http://schemas.openxmlformats.org/officeDocument/2006/relationships/hyperlink" Target="https://www.daloopa.com/src/44066024" TargetMode="External"/><Relationship Id="rId2955" Type="http://schemas.openxmlformats.org/officeDocument/2006/relationships/hyperlink" Target="https://www.daloopa.com/src/775752" TargetMode="External"/><Relationship Id="rId9568" Type="http://schemas.openxmlformats.org/officeDocument/2006/relationships/hyperlink" Target="https://www.daloopa.com/src/44812481" TargetMode="External"/><Relationship Id="rId11498" Type="http://schemas.openxmlformats.org/officeDocument/2006/relationships/hyperlink" Target="https://marketplace.daloopa.com/text-fundamental?id=805009&amp;value=41616&amp;id=805000&amp;value=46094&amp;id=1501344&amp;value=39470&amp;id=2734192&amp;value=51801&amp;" TargetMode="External"/><Relationship Id="rId12549" Type="http://schemas.openxmlformats.org/officeDocument/2006/relationships/hyperlink" Target="https://www.daloopa.com/src/8732167" TargetMode="External"/><Relationship Id="rId16420" Type="http://schemas.openxmlformats.org/officeDocument/2006/relationships/hyperlink" Target="https://www.daloopa.com/src/56736616" TargetMode="External"/><Relationship Id="rId19990" Type="http://schemas.openxmlformats.org/officeDocument/2006/relationships/hyperlink" Target="https://www.daloopa.com/src/99978610" TargetMode="External"/><Relationship Id="rId20816" Type="http://schemas.openxmlformats.org/officeDocument/2006/relationships/hyperlink" Target="https://www.daloopa.com/src/112172860" TargetMode="External"/><Relationship Id="rId927" Type="http://schemas.openxmlformats.org/officeDocument/2006/relationships/hyperlink" Target="https://www.daloopa.com/src/979928" TargetMode="External"/><Relationship Id="rId1557" Type="http://schemas.openxmlformats.org/officeDocument/2006/relationships/hyperlink" Target="https://www.daloopa.com/src/13309474" TargetMode="External"/><Relationship Id="rId2608" Type="http://schemas.openxmlformats.org/officeDocument/2006/relationships/hyperlink" Target="https://www.daloopa.com/src/775547" TargetMode="External"/><Relationship Id="rId15022" Type="http://schemas.openxmlformats.org/officeDocument/2006/relationships/hyperlink" Target="https://marketplace.daloopa.com/text-fundamental?id=44095210&amp;value=384.838&amp;id=44095094&amp;value=374.022&amp;id=44095057&amp;value=418.778&amp;id=44095244&amp;value=402.431&amp;id=44094944&amp;value=384.608&amp;id=44094921&amp;value=365.954&amp;id=44094792&amp;value=345.32&amp;id=44095362&amp;value=329.151&amp;id=44094672&amp;value=499.44&amp;id=44094606&amp;value=466.095&amp;id=44093343&amp;value=445.727&amp;id=44095396&amp;value=415.658&amp;id=44093231&amp;value=432.071&amp;id=44093184&amp;value=409.385&amp;id=44093014&amp;value=378.252&amp;id=44095526&amp;value=347.243&amp;id=44092991&amp;value=348.155&amp;id=44092844&amp;value=323.515&amp;id=44092793&amp;value=298.808&amp;id=44095582&amp;value=272.839&amp;id=44092479&amp;value=249.744&amp;id=44092435&amp;value=224.515&amp;id=44092344&amp;value=463.207&amp;id=44095714&amp;value=1437.527&amp;id=44092279&amp;value=1380.829&amp;id=44092083&amp;value=1313.594&amp;id=44092046&amp;value=1248.154&amp;" TargetMode="External"/><Relationship Id="rId18592" Type="http://schemas.openxmlformats.org/officeDocument/2006/relationships/hyperlink" Target="https://www.daloopa.com/src/76430280" TargetMode="External"/><Relationship Id="rId19643" Type="http://schemas.openxmlformats.org/officeDocument/2006/relationships/hyperlink" Target="https://www.daloopa.com/src/91528270" TargetMode="External"/><Relationship Id="rId4030" Type="http://schemas.openxmlformats.org/officeDocument/2006/relationships/hyperlink" Target="https://www.daloopa.com/src/9091859" TargetMode="External"/><Relationship Id="rId8651" Type="http://schemas.openxmlformats.org/officeDocument/2006/relationships/hyperlink" Target="https://www.daloopa.com/src/44811512" TargetMode="External"/><Relationship Id="rId9702" Type="http://schemas.openxmlformats.org/officeDocument/2006/relationships/hyperlink" Target="https://www.daloopa.com/src/44809635" TargetMode="External"/><Relationship Id="rId17194" Type="http://schemas.openxmlformats.org/officeDocument/2006/relationships/hyperlink" Target="https://www.daloopa.com/src/65369438" TargetMode="External"/><Relationship Id="rId18245" Type="http://schemas.openxmlformats.org/officeDocument/2006/relationships/hyperlink" Target="https://www.daloopa.com/src/110482425" TargetMode="External"/><Relationship Id="rId7253" Type="http://schemas.openxmlformats.org/officeDocument/2006/relationships/hyperlink" Target="https://www.daloopa.com/src/755808" TargetMode="External"/><Relationship Id="rId8304" Type="http://schemas.openxmlformats.org/officeDocument/2006/relationships/hyperlink" Target="https://www.daloopa.com/src/46190479" TargetMode="External"/><Relationship Id="rId10234" Type="http://schemas.openxmlformats.org/officeDocument/2006/relationships/hyperlink" Target="https://www.daloopa.com/src/44999205" TargetMode="External"/><Relationship Id="rId10581" Type="http://schemas.openxmlformats.org/officeDocument/2006/relationships/hyperlink" Target="https://marketplace.daloopa.com/text-fundamental?id=770884&amp;value=0.13&amp;id=770903&amp;value=0.15&amp;id=770911&amp;value=0.16&amp;id=769640&amp;value=0.13&amp;id=44995459&amp;value=0.56&amp;id=769432&amp;value=0.09&amp;id=769294&amp;value=0.17&amp;id=761307&amp;value=0.09&amp;id=761174&amp;value=0.14&amp;id=44998316&amp;value=0.5&amp;id=760761&amp;value=0.17&amp;id=760530&amp;value=0.29&amp;id=760348&amp;value=0.34&amp;id=758679&amp;value=0.44&amp;id=44999002&amp;value=1.24&amp;id=758474&amp;value=0.5&amp;id=758337&amp;value=0.48&amp;id=758163&amp;value=0.54&amp;id=758010&amp;value=0.8&amp;id=44999164&amp;value=2.32&amp;id=757838&amp;value=0.8&amp;id=757652&amp;value=0.75&amp;id=757475&amp;value=0.84&amp;id=757455&amp;value=1&amp;id=44999317&amp;value=3.38&amp;id=757445&amp;value=1.17&amp;id=756750&amp;value=1.33&amp;id=756575&amp;value=1.34&amp;id=756462&amp;value=1.37&amp;id=44999421&amp;value=5.2&amp;id=780001&amp;value=1.36&amp;id=779992&amp;value=1.29&amp;id=1501238&amp;value=1.61&amp;id=2750619&amp;value=1.74&amp;id=44999789&amp;value=6&amp;id=3606420&amp;value=1.96&amp;id=6028713&amp;value=2.27&amp;id=9091553&amp;value=1.97&amp;id=12599903&amp;value=4.64&amp;id=45000123&amp;value=10.83&amp;id=19045380&amp;value=2.61&amp;id=28076060&amp;value=2.32&amp;id=35361476&amp;value=2.52&amp;id=41990544&amp;value=2.57&amp;id=41990576&amp;value=10.02&amp;id=50786871&amp;value=2.66&amp;id=56765462&amp;value=2.49&amp;id=61314976&amp;value=2.42&amp;" TargetMode="External"/><Relationship Id="rId11632" Type="http://schemas.openxmlformats.org/officeDocument/2006/relationships/hyperlink" Target="https://www.daloopa.com/src/805054" TargetMode="External"/><Relationship Id="rId14855" Type="http://schemas.openxmlformats.org/officeDocument/2006/relationships/hyperlink" Target="https://www.daloopa.com/src/44095523" TargetMode="External"/><Relationship Id="rId15906" Type="http://schemas.openxmlformats.org/officeDocument/2006/relationships/hyperlink" Target="https://www.daloopa.com/src/56722828" TargetMode="External"/><Relationship Id="rId3863" Type="http://schemas.openxmlformats.org/officeDocument/2006/relationships/hyperlink" Target="https://www.daloopa.com/src/805725" TargetMode="External"/><Relationship Id="rId4914" Type="http://schemas.openxmlformats.org/officeDocument/2006/relationships/hyperlink" Target="https://www.daloopa.com/src/18179950" TargetMode="External"/><Relationship Id="rId9078" Type="http://schemas.openxmlformats.org/officeDocument/2006/relationships/hyperlink" Target="https://www.daloopa.com/src/44813542" TargetMode="External"/><Relationship Id="rId13457" Type="http://schemas.openxmlformats.org/officeDocument/2006/relationships/hyperlink" Target="https://www.daloopa.com/src/44618533" TargetMode="External"/><Relationship Id="rId14508" Type="http://schemas.openxmlformats.org/officeDocument/2006/relationships/hyperlink" Target="https://www.daloopa.com/src/44094968" TargetMode="External"/><Relationship Id="rId20673" Type="http://schemas.openxmlformats.org/officeDocument/2006/relationships/hyperlink" Target="https://www.daloopa.com/src/110481949" TargetMode="External"/><Relationship Id="rId784" Type="http://schemas.openxmlformats.org/officeDocument/2006/relationships/hyperlink" Target="https://marketplace.daloopa.com/text-fundamental?id=780138&amp;value=0.05&amp;id=780047&amp;value=0.13&amp;id=780038&amp;value=0.005&amp;id=2750678&amp;value=0.08&amp;id=3606582&amp;value=0.02&amp;id=6028785&amp;value=-0.01&amp;id=9091671&amp;value=0.01&amp;id=12611929&amp;value=0.03&amp;id=19045396&amp;value=-0.02&amp;id=28076080&amp;value=-0.015&amp;id=41990840&amp;value=0.02&amp;id=56765588&amp;value=-0.025&amp;id=61315015&amp;value=-0.04&amp;" TargetMode="External"/><Relationship Id="rId1067" Type="http://schemas.openxmlformats.org/officeDocument/2006/relationships/hyperlink" Target="https://www.daloopa.com/src/12608058" TargetMode="External"/><Relationship Id="rId2465" Type="http://schemas.openxmlformats.org/officeDocument/2006/relationships/hyperlink" Target="https://www.daloopa.com/src/775352" TargetMode="External"/><Relationship Id="rId3516" Type="http://schemas.openxmlformats.org/officeDocument/2006/relationships/hyperlink" Target="https://www.daloopa.com/src/18204625" TargetMode="External"/><Relationship Id="rId12059" Type="http://schemas.openxmlformats.org/officeDocument/2006/relationships/hyperlink" Target="https://www.daloopa.com/src/8731170" TargetMode="External"/><Relationship Id="rId20326" Type="http://schemas.openxmlformats.org/officeDocument/2006/relationships/hyperlink" Target="https://www.daloopa.com/src/105788274" TargetMode="External"/><Relationship Id="rId437" Type="http://schemas.openxmlformats.org/officeDocument/2006/relationships/hyperlink" Target="https://www.daloopa.com/src/35361561" TargetMode="External"/><Relationship Id="rId2118" Type="http://schemas.openxmlformats.org/officeDocument/2006/relationships/hyperlink" Target="https://www.daloopa.com/document/23285" TargetMode="External"/><Relationship Id="rId5688" Type="http://schemas.openxmlformats.org/officeDocument/2006/relationships/hyperlink" Target="https://www.daloopa.com/src/3613184" TargetMode="External"/><Relationship Id="rId6739" Type="http://schemas.openxmlformats.org/officeDocument/2006/relationships/hyperlink" Target="https://www.daloopa.com/src/798042" TargetMode="External"/><Relationship Id="rId12540" Type="http://schemas.openxmlformats.org/officeDocument/2006/relationships/hyperlink" Target="https://www.daloopa.com/src/35961631" TargetMode="External"/><Relationship Id="rId19153" Type="http://schemas.openxmlformats.org/officeDocument/2006/relationships/hyperlink" Target="https://www.daloopa.com/src/81129874" TargetMode="External"/><Relationship Id="rId8161" Type="http://schemas.openxmlformats.org/officeDocument/2006/relationships/hyperlink" Target="https://www.daloopa.com/src/12599675" TargetMode="External"/><Relationship Id="rId9212" Type="http://schemas.openxmlformats.org/officeDocument/2006/relationships/hyperlink" Target="https://www.daloopa.com/src/44811680" TargetMode="External"/><Relationship Id="rId10091" Type="http://schemas.openxmlformats.org/officeDocument/2006/relationships/hyperlink" Target="https://www.daloopa.com/src/19045361" TargetMode="External"/><Relationship Id="rId11142" Type="http://schemas.openxmlformats.org/officeDocument/2006/relationships/hyperlink" Target="https://www.daloopa.com/document/23143637" TargetMode="External"/><Relationship Id="rId1201" Type="http://schemas.openxmlformats.org/officeDocument/2006/relationships/hyperlink" Target="https://www.daloopa.com/src/1001392" TargetMode="External"/><Relationship Id="rId4771" Type="http://schemas.openxmlformats.org/officeDocument/2006/relationships/hyperlink" Target="https://www.daloopa.com/src/799713" TargetMode="External"/><Relationship Id="rId14365" Type="http://schemas.openxmlformats.org/officeDocument/2006/relationships/hyperlink" Target="https://www.daloopa.com/src/44095276" TargetMode="External"/><Relationship Id="rId15763" Type="http://schemas.openxmlformats.org/officeDocument/2006/relationships/hyperlink" Target="https://www.daloopa.com/src/56722202" TargetMode="External"/><Relationship Id="rId16814" Type="http://schemas.openxmlformats.org/officeDocument/2006/relationships/hyperlink" Target="https://www.daloopa.com/src/56736670" TargetMode="External"/><Relationship Id="rId3373" Type="http://schemas.openxmlformats.org/officeDocument/2006/relationships/hyperlink" Target="https://www.daloopa.com/src/979770" TargetMode="External"/><Relationship Id="rId4424" Type="http://schemas.openxmlformats.org/officeDocument/2006/relationships/hyperlink" Target="https://www.daloopa.com/src/806143" TargetMode="External"/><Relationship Id="rId5822" Type="http://schemas.openxmlformats.org/officeDocument/2006/relationships/hyperlink" Target="https://www.daloopa.com/src/777638" TargetMode="External"/><Relationship Id="rId14018" Type="http://schemas.openxmlformats.org/officeDocument/2006/relationships/hyperlink" Target="https://www.daloopa.com/src/44066439" TargetMode="External"/><Relationship Id="rId15416" Type="http://schemas.openxmlformats.org/officeDocument/2006/relationships/hyperlink" Target="https://marketplace.daloopa.com/text-fundamental?id=56720684&amp;value=12151&amp;id=56720673&amp;value=12569&amp;" TargetMode="External"/><Relationship Id="rId18986" Type="http://schemas.openxmlformats.org/officeDocument/2006/relationships/hyperlink" Target="https://www.daloopa.com/src/80587581" TargetMode="External"/><Relationship Id="rId20183" Type="http://schemas.openxmlformats.org/officeDocument/2006/relationships/hyperlink" Target="https://www.daloopa.com/src/99978479" TargetMode="External"/><Relationship Id="rId294" Type="http://schemas.openxmlformats.org/officeDocument/2006/relationships/hyperlink" Target="https://www.daloopa.com/src/56765554" TargetMode="External"/><Relationship Id="rId3026" Type="http://schemas.openxmlformats.org/officeDocument/2006/relationships/hyperlink" Target="https://www.daloopa.com/src/778901" TargetMode="External"/><Relationship Id="rId7994" Type="http://schemas.openxmlformats.org/officeDocument/2006/relationships/hyperlink" Target="https://www.daloopa.com/src/50786855" TargetMode="External"/><Relationship Id="rId10975" Type="http://schemas.openxmlformats.org/officeDocument/2006/relationships/hyperlink" Target="https://www.daloopa.com/src/777960" TargetMode="External"/><Relationship Id="rId17588" Type="http://schemas.openxmlformats.org/officeDocument/2006/relationships/hyperlink" Target="https://www.daloopa.com/src/66404598" TargetMode="External"/><Relationship Id="rId18639" Type="http://schemas.openxmlformats.org/officeDocument/2006/relationships/hyperlink" Target="https://www.daloopa.com/src/75779536" TargetMode="External"/><Relationship Id="rId5198" Type="http://schemas.openxmlformats.org/officeDocument/2006/relationships/hyperlink" Target="https://www.daloopa.com/src/62020161" TargetMode="External"/><Relationship Id="rId6596" Type="http://schemas.openxmlformats.org/officeDocument/2006/relationships/hyperlink" Target="https://www.daloopa.com/src/1501192" TargetMode="External"/><Relationship Id="rId7647" Type="http://schemas.openxmlformats.org/officeDocument/2006/relationships/hyperlink" Target="https://www.daloopa.com/src/44615851" TargetMode="External"/><Relationship Id="rId10628" Type="http://schemas.openxmlformats.org/officeDocument/2006/relationships/hyperlink" Target="https://www.daloopa.com/src/44999789" TargetMode="External"/><Relationship Id="rId6249" Type="http://schemas.openxmlformats.org/officeDocument/2006/relationships/hyperlink" Target="https://www.daloopa.com/src/797547" TargetMode="External"/><Relationship Id="rId12050" Type="http://schemas.openxmlformats.org/officeDocument/2006/relationships/hyperlink" Target="https://www.daloopa.com/src/8731217" TargetMode="External"/><Relationship Id="rId13101" Type="http://schemas.openxmlformats.org/officeDocument/2006/relationships/hyperlink" Target="https://marketplace.daloopa.com/text-fundamental?id=18203348&amp;value=1660.396&amp;id=18200081&amp;value=1640.925&amp;" TargetMode="External"/><Relationship Id="rId16671" Type="http://schemas.openxmlformats.org/officeDocument/2006/relationships/hyperlink" Target="https://www.daloopa.com/src/56736548" TargetMode="External"/><Relationship Id="rId17722" Type="http://schemas.openxmlformats.org/officeDocument/2006/relationships/hyperlink" Target="https://www.daloopa.com/src/86300466" TargetMode="External"/><Relationship Id="rId2859" Type="http://schemas.openxmlformats.org/officeDocument/2006/relationships/hyperlink" Target="https://www.daloopa.com/src/775729" TargetMode="External"/><Relationship Id="rId6730" Type="http://schemas.openxmlformats.org/officeDocument/2006/relationships/hyperlink" Target="https://www.daloopa.com/src/797824" TargetMode="External"/><Relationship Id="rId15273" Type="http://schemas.openxmlformats.org/officeDocument/2006/relationships/hyperlink" Target="https://www.daloopa.com/src/56734951" TargetMode="External"/><Relationship Id="rId16324" Type="http://schemas.openxmlformats.org/officeDocument/2006/relationships/hyperlink" Target="https://www.daloopa.com/src/56736418" TargetMode="External"/><Relationship Id="rId4281" Type="http://schemas.openxmlformats.org/officeDocument/2006/relationships/hyperlink" Target="https://www.daloopa.com/src/806051" TargetMode="External"/><Relationship Id="rId5332" Type="http://schemas.openxmlformats.org/officeDocument/2006/relationships/hyperlink" Target="https://www.daloopa.com/src/8648979" TargetMode="External"/><Relationship Id="rId18496" Type="http://schemas.openxmlformats.org/officeDocument/2006/relationships/hyperlink" Target="https://www.daloopa.com/src/69114590" TargetMode="External"/><Relationship Id="rId19894" Type="http://schemas.openxmlformats.org/officeDocument/2006/relationships/hyperlink" Target="https://www.daloopa.com/src/91531414" TargetMode="External"/><Relationship Id="rId8555" Type="http://schemas.openxmlformats.org/officeDocument/2006/relationships/hyperlink" Target="https://www.daloopa.com/src/46190536" TargetMode="External"/><Relationship Id="rId9606" Type="http://schemas.openxmlformats.org/officeDocument/2006/relationships/hyperlink" Target="https://www.daloopa.com/src/44810242" TargetMode="External"/><Relationship Id="rId9953" Type="http://schemas.openxmlformats.org/officeDocument/2006/relationships/hyperlink" Target="https://www.daloopa.com/src/785780" TargetMode="External"/><Relationship Id="rId11883" Type="http://schemas.openxmlformats.org/officeDocument/2006/relationships/hyperlink" Target="https://www.daloopa.com/src/44616203" TargetMode="External"/><Relationship Id="rId12934" Type="http://schemas.openxmlformats.org/officeDocument/2006/relationships/hyperlink" Target="https://www.daloopa.com/src/51587435" TargetMode="External"/><Relationship Id="rId17098" Type="http://schemas.openxmlformats.org/officeDocument/2006/relationships/hyperlink" Target="https://www.daloopa.com/src/65368838" TargetMode="External"/><Relationship Id="rId18149" Type="http://schemas.openxmlformats.org/officeDocument/2006/relationships/hyperlink" Target="https://www.daloopa.com/src/110480980" TargetMode="External"/><Relationship Id="rId19547" Type="http://schemas.openxmlformats.org/officeDocument/2006/relationships/hyperlink" Target="https://www.daloopa.com/src/84567006" TargetMode="External"/><Relationship Id="rId1942" Type="http://schemas.openxmlformats.org/officeDocument/2006/relationships/hyperlink" Target="https://www.daloopa.com/src/44114781" TargetMode="External"/><Relationship Id="rId7157" Type="http://schemas.openxmlformats.org/officeDocument/2006/relationships/hyperlink" Target="https://www.daloopa.com/src/798247" TargetMode="External"/><Relationship Id="rId8208" Type="http://schemas.openxmlformats.org/officeDocument/2006/relationships/hyperlink" Target="https://www.daloopa.com/src/3606408" TargetMode="External"/><Relationship Id="rId10485" Type="http://schemas.openxmlformats.org/officeDocument/2006/relationships/hyperlink" Target="https://www.daloopa.com/src/774314" TargetMode="External"/><Relationship Id="rId11536" Type="http://schemas.openxmlformats.org/officeDocument/2006/relationships/hyperlink" Target="https://www.daloopa.com/src/805084" TargetMode="External"/><Relationship Id="rId10138" Type="http://schemas.openxmlformats.org/officeDocument/2006/relationships/hyperlink" Target="https://www.daloopa.com/src/769413" TargetMode="External"/><Relationship Id="rId14759" Type="http://schemas.openxmlformats.org/officeDocument/2006/relationships/hyperlink" Target="https://www.daloopa.com/src/44095119" TargetMode="External"/><Relationship Id="rId18630" Type="http://schemas.openxmlformats.org/officeDocument/2006/relationships/hyperlink" Target="https://www.daloopa.com/src/75779567" TargetMode="External"/><Relationship Id="rId3767" Type="http://schemas.openxmlformats.org/officeDocument/2006/relationships/hyperlink" Target="https://www.daloopa.com/src/805787" TargetMode="External"/><Relationship Id="rId4818" Type="http://schemas.openxmlformats.org/officeDocument/2006/relationships/hyperlink" Target="https://www.daloopa.com/src/799720" TargetMode="External"/><Relationship Id="rId16181" Type="http://schemas.openxmlformats.org/officeDocument/2006/relationships/hyperlink" Target="https://www.daloopa.com/src/56722742" TargetMode="External"/><Relationship Id="rId17232" Type="http://schemas.openxmlformats.org/officeDocument/2006/relationships/hyperlink" Target="https://www.daloopa.com/src/66404631" TargetMode="External"/><Relationship Id="rId20577" Type="http://schemas.openxmlformats.org/officeDocument/2006/relationships/hyperlink" Target="https://www.daloopa.com/src/105191100" TargetMode="External"/><Relationship Id="rId688" Type="http://schemas.openxmlformats.org/officeDocument/2006/relationships/hyperlink" Target="https://www.daloopa.com/src/779864" TargetMode="External"/><Relationship Id="rId2369" Type="http://schemas.openxmlformats.org/officeDocument/2006/relationships/hyperlink" Target="https://www.daloopa.com/src/771609" TargetMode="External"/><Relationship Id="rId6240" Type="http://schemas.openxmlformats.org/officeDocument/2006/relationships/hyperlink" Target="https://www.daloopa.com/src/797641" TargetMode="External"/><Relationship Id="rId2850" Type="http://schemas.openxmlformats.org/officeDocument/2006/relationships/hyperlink" Target="https://www.daloopa.com/src/775778" TargetMode="External"/><Relationship Id="rId9463" Type="http://schemas.openxmlformats.org/officeDocument/2006/relationships/hyperlink" Target="https://www.daloopa.com/src/44813341" TargetMode="External"/><Relationship Id="rId11393" Type="http://schemas.openxmlformats.org/officeDocument/2006/relationships/hyperlink" Target="https://www.daloopa.com/src/804954" TargetMode="External"/><Relationship Id="rId12444" Type="http://schemas.openxmlformats.org/officeDocument/2006/relationships/hyperlink" Target="https://www.daloopa.com/document/23181367" TargetMode="External"/><Relationship Id="rId12791" Type="http://schemas.openxmlformats.org/officeDocument/2006/relationships/hyperlink" Target="https://www.daloopa.com/src/18181404" TargetMode="External"/><Relationship Id="rId13842" Type="http://schemas.openxmlformats.org/officeDocument/2006/relationships/hyperlink" Target="https://www.daloopa.com/src/44067753" TargetMode="External"/><Relationship Id="rId19057" Type="http://schemas.openxmlformats.org/officeDocument/2006/relationships/hyperlink" Target="https://www.daloopa.com/src/80587683" TargetMode="External"/><Relationship Id="rId822" Type="http://schemas.openxmlformats.org/officeDocument/2006/relationships/hyperlink" Target="https://www.daloopa.com/src/793421" TargetMode="External"/><Relationship Id="rId1452" Type="http://schemas.openxmlformats.org/officeDocument/2006/relationships/hyperlink" Target="https://www.daloopa.com/src/46164314" TargetMode="External"/><Relationship Id="rId2503" Type="http://schemas.openxmlformats.org/officeDocument/2006/relationships/hyperlink" Target="https://www.daloopa.com/src/44615511" TargetMode="External"/><Relationship Id="rId3901" Type="http://schemas.openxmlformats.org/officeDocument/2006/relationships/hyperlink" Target="https://www.daloopa.com/src/805718" TargetMode="External"/><Relationship Id="rId8065" Type="http://schemas.openxmlformats.org/officeDocument/2006/relationships/hyperlink" Target="https://www.daloopa.com/src/35361432" TargetMode="External"/><Relationship Id="rId9116" Type="http://schemas.openxmlformats.org/officeDocument/2006/relationships/hyperlink" Target="https://www.daloopa.com/src/44813129" TargetMode="External"/><Relationship Id="rId11046" Type="http://schemas.openxmlformats.org/officeDocument/2006/relationships/hyperlink" Target="https://www.daloopa.com/src/3606429" TargetMode="External"/><Relationship Id="rId20711" Type="http://schemas.openxmlformats.org/officeDocument/2006/relationships/hyperlink" Target="https://www.daloopa.com/src/112173345" TargetMode="External"/><Relationship Id="rId1105" Type="http://schemas.openxmlformats.org/officeDocument/2006/relationships/hyperlink" Target="https://www.daloopa.com/src/12608059" TargetMode="External"/><Relationship Id="rId15667" Type="http://schemas.openxmlformats.org/officeDocument/2006/relationships/hyperlink" Target="https://www.daloopa.com/src/56722045" TargetMode="External"/><Relationship Id="rId16718" Type="http://schemas.openxmlformats.org/officeDocument/2006/relationships/hyperlink" Target="https://www.daloopa.com/src/56736473" TargetMode="External"/><Relationship Id="rId3277" Type="http://schemas.openxmlformats.org/officeDocument/2006/relationships/hyperlink" Target="https://www.daloopa.com/src/805351" TargetMode="External"/><Relationship Id="rId4675" Type="http://schemas.openxmlformats.org/officeDocument/2006/relationships/hyperlink" Target="https://www.daloopa.com/src/799642" TargetMode="External"/><Relationship Id="rId5726" Type="http://schemas.openxmlformats.org/officeDocument/2006/relationships/hyperlink" Target="https://www.daloopa.com/src/44616116" TargetMode="External"/><Relationship Id="rId14269" Type="http://schemas.openxmlformats.org/officeDocument/2006/relationships/hyperlink" Target="https://www.daloopa.com/src/44095627" TargetMode="External"/><Relationship Id="rId18140" Type="http://schemas.openxmlformats.org/officeDocument/2006/relationships/hyperlink" Target="https://www.daloopa.com/src/112173310" TargetMode="External"/><Relationship Id="rId20087" Type="http://schemas.openxmlformats.org/officeDocument/2006/relationships/hyperlink" Target="https://www.daloopa.com/src/99100816" TargetMode="External"/><Relationship Id="rId198" Type="http://schemas.openxmlformats.org/officeDocument/2006/relationships/hyperlink" Target="https://www.daloopa.com/src/12608802" TargetMode="External"/><Relationship Id="rId4328" Type="http://schemas.openxmlformats.org/officeDocument/2006/relationships/hyperlink" Target="https://www.daloopa.com/src/806099" TargetMode="External"/><Relationship Id="rId7898" Type="http://schemas.openxmlformats.org/officeDocument/2006/relationships/hyperlink" Target="https://www.daloopa.com/src/756929" TargetMode="External"/><Relationship Id="rId8949" Type="http://schemas.openxmlformats.org/officeDocument/2006/relationships/hyperlink" Target="https://www.daloopa.com/src/44809188" TargetMode="External"/><Relationship Id="rId10879" Type="http://schemas.openxmlformats.org/officeDocument/2006/relationships/hyperlink" Target="https://marketplace.daloopa.com/text-fundamental?id=774643&amp;value=507.84&amp;id=774642&amp;value=512.446&amp;id=774641&amp;value=514.058&amp;id=774640&amp;value=511.082&amp;id=44995457&amp;value=513.476&amp;id=774639&amp;value=508.34&amp;id=774638&amp;value=506.687&amp;id=774637&amp;value=507.811&amp;id=774598&amp;value=507.451&amp;id=44998312&amp;value=508.48&amp;id=774597&amp;value=507.526&amp;id=774596&amp;value=505.582&amp;id=774595&amp;value=505.809&amp;id=774594&amp;value=506.012&amp;id=44999005&amp;value=507.164&amp;id=774593&amp;value=505.676&amp;id=774592&amp;value=504.725&amp;id=774554&amp;value=503.669&amp;id=774553&amp;value=501.176&amp;id=44999161&amp;value=504.299&amp;id=774552&amp;value=500.861&amp;id=774515&amp;value=500.351&amp;id=774514&amp;value=500.398&amp;id=774513&amp;value=500.06&amp;id=44999314&amp;value=501.123&amp;id=774512&amp;value=499.433&amp;id=774511&amp;value=498.252&amp;id=774510&amp;value=496.866&amp;id=774509&amp;value=495.118&amp;id=44999427&amp;value=497.843&amp;id=774508&amp;value=494.188&amp;id=774507&amp;value=492.212&amp;id=1501264&amp;value=491.042&amp;id=2750629&amp;value=488.851&amp;id=44999784&amp;value=491.572&amp;id=3606426&amp;value=488&amp;id=6028729&amp;value=485&amp;id=9091609&amp;value=485&amp;id=12600313&amp;value=484&amp;id=45000121&amp;value=485&amp;id=19045381&amp;value=483&amp;id=28076066&amp;value=481&amp;id=35361478&amp;value=481&amp;id=41990580&amp;value=480&amp;id=41990587&amp;value=481&amp;id=50786879&amp;value=475&amp;id=56765464&amp;value=473&amp;id=61314993&amp;value=469&amp;" TargetMode="External"/><Relationship Id="rId14750" Type="http://schemas.openxmlformats.org/officeDocument/2006/relationships/hyperlink" Target="https://www.daloopa.com/src/44092401" TargetMode="External"/><Relationship Id="rId15801" Type="http://schemas.openxmlformats.org/officeDocument/2006/relationships/hyperlink" Target="https://www.daloopa.com/document/23143762" TargetMode="External"/><Relationship Id="rId13352" Type="http://schemas.openxmlformats.org/officeDocument/2006/relationships/hyperlink" Target="https://www.daloopa.com/src/44122229" TargetMode="External"/><Relationship Id="rId14403" Type="http://schemas.openxmlformats.org/officeDocument/2006/relationships/hyperlink" Target="https://www.daloopa.com/src/44093290" TargetMode="External"/><Relationship Id="rId2360" Type="http://schemas.openxmlformats.org/officeDocument/2006/relationships/hyperlink" Target="https://www.daloopa.com/src/774040" TargetMode="External"/><Relationship Id="rId3411" Type="http://schemas.openxmlformats.org/officeDocument/2006/relationships/hyperlink" Target="https://www.daloopa.com/src/2734354" TargetMode="External"/><Relationship Id="rId6981" Type="http://schemas.openxmlformats.org/officeDocument/2006/relationships/hyperlink" Target="https://www.daloopa.com/document/23143637" TargetMode="External"/><Relationship Id="rId13005" Type="http://schemas.openxmlformats.org/officeDocument/2006/relationships/hyperlink" Target="https://marketplace.daloopa.com/text-fundamental?id=18211538&amp;value=14.268&amp;id=18210631&amp;value=19.821&amp;id=18210364&amp;value=13.117&amp;id=18209835&amp;value=-1.058&amp;id=18208017&amp;value=-9.744&amp;" TargetMode="External"/><Relationship Id="rId16575" Type="http://schemas.openxmlformats.org/officeDocument/2006/relationships/hyperlink" Target="https://www.daloopa.com/src/56723474" TargetMode="External"/><Relationship Id="rId17973" Type="http://schemas.openxmlformats.org/officeDocument/2006/relationships/hyperlink" Target="https://www.daloopa.com/src/84567296" TargetMode="External"/><Relationship Id="rId20221" Type="http://schemas.openxmlformats.org/officeDocument/2006/relationships/hyperlink" Target="https://www.daloopa.com/src/99978733" TargetMode="External"/><Relationship Id="rId332" Type="http://schemas.openxmlformats.org/officeDocument/2006/relationships/hyperlink" Target="https://www.daloopa.com/src/12613146" TargetMode="External"/><Relationship Id="rId2013" Type="http://schemas.openxmlformats.org/officeDocument/2006/relationships/hyperlink" Target="https://www.daloopa.com/src/44125563" TargetMode="External"/><Relationship Id="rId5583" Type="http://schemas.openxmlformats.org/officeDocument/2006/relationships/hyperlink" Target="https://www.daloopa.com/src/777192" TargetMode="External"/><Relationship Id="rId6634" Type="http://schemas.openxmlformats.org/officeDocument/2006/relationships/hyperlink" Target="https://www.daloopa.com/src/760878" TargetMode="External"/><Relationship Id="rId15177" Type="http://schemas.openxmlformats.org/officeDocument/2006/relationships/hyperlink" Target="https://www.daloopa.com/src/56720390" TargetMode="External"/><Relationship Id="rId16228" Type="http://schemas.openxmlformats.org/officeDocument/2006/relationships/hyperlink" Target="https://www.daloopa.com/src/56723386" TargetMode="External"/><Relationship Id="rId17626" Type="http://schemas.openxmlformats.org/officeDocument/2006/relationships/hyperlink" Target="https://www.daloopa.com/src/66399099" TargetMode="External"/><Relationship Id="rId4185" Type="http://schemas.openxmlformats.org/officeDocument/2006/relationships/hyperlink" Target="https://www.daloopa.com/src/41990770" TargetMode="External"/><Relationship Id="rId5236" Type="http://schemas.openxmlformats.org/officeDocument/2006/relationships/hyperlink" Target="https://www.daloopa.com/src/8648885" TargetMode="External"/><Relationship Id="rId19798" Type="http://schemas.openxmlformats.org/officeDocument/2006/relationships/hyperlink" Target="https://www.daloopa.com/src/92469313" TargetMode="External"/><Relationship Id="rId9857" Type="http://schemas.openxmlformats.org/officeDocument/2006/relationships/hyperlink" Target="https://www.daloopa.com/src/44811317" TargetMode="External"/><Relationship Id="rId11787" Type="http://schemas.openxmlformats.org/officeDocument/2006/relationships/hyperlink" Target="https://www.daloopa.com/src/10681234" TargetMode="External"/><Relationship Id="rId12838" Type="http://schemas.openxmlformats.org/officeDocument/2006/relationships/hyperlink" Target="https://www.daloopa.com/src/18181402" TargetMode="External"/><Relationship Id="rId1846" Type="http://schemas.openxmlformats.org/officeDocument/2006/relationships/hyperlink" Target="https://www.daloopa.com/src/44115182" TargetMode="External"/><Relationship Id="rId8459" Type="http://schemas.openxmlformats.org/officeDocument/2006/relationships/hyperlink" Target="https://www.daloopa.com/src/44811870" TargetMode="External"/><Relationship Id="rId10389" Type="http://schemas.openxmlformats.org/officeDocument/2006/relationships/hyperlink" Target="https://www.daloopa.com/src/756569" TargetMode="External"/><Relationship Id="rId14260" Type="http://schemas.openxmlformats.org/officeDocument/2006/relationships/hyperlink" Target="https://www.daloopa.com/src/44093294" TargetMode="External"/><Relationship Id="rId15311" Type="http://schemas.openxmlformats.org/officeDocument/2006/relationships/hyperlink" Target="https://www.daloopa.com/src/56725748" TargetMode="External"/><Relationship Id="rId18881" Type="http://schemas.openxmlformats.org/officeDocument/2006/relationships/hyperlink" Target="https://www.daloopa.com/src/75779628" TargetMode="External"/><Relationship Id="rId19932" Type="http://schemas.openxmlformats.org/officeDocument/2006/relationships/hyperlink" Target="https://www.daloopa.com/src/91531500" TargetMode="External"/><Relationship Id="rId8940" Type="http://schemas.openxmlformats.org/officeDocument/2006/relationships/hyperlink" Target="https://www.daloopa.com/src/46190595" TargetMode="External"/><Relationship Id="rId17483" Type="http://schemas.openxmlformats.org/officeDocument/2006/relationships/hyperlink" Target="https://www.daloopa.com/src/69113974" TargetMode="External"/><Relationship Id="rId18534" Type="http://schemas.openxmlformats.org/officeDocument/2006/relationships/hyperlink" Target="https://www.daloopa.com/src/70538274" TargetMode="External"/><Relationship Id="rId6491" Type="http://schemas.openxmlformats.org/officeDocument/2006/relationships/hyperlink" Target="https://www.daloopa.com/src/756837" TargetMode="External"/><Relationship Id="rId7542" Type="http://schemas.openxmlformats.org/officeDocument/2006/relationships/hyperlink" Target="https://www.daloopa.com/src/44615826" TargetMode="External"/><Relationship Id="rId10523" Type="http://schemas.openxmlformats.org/officeDocument/2006/relationships/hyperlink" Target="https://marketplace.daloopa.com/text-fundamental?id=760338&amp;value=-10.0&amp;id=44998948&amp;value=-10.0&amp;" TargetMode="External"/><Relationship Id="rId10870" Type="http://schemas.openxmlformats.org/officeDocument/2006/relationships/hyperlink" Target="https://www.daloopa.com/src/44995463" TargetMode="External"/><Relationship Id="rId11921" Type="http://schemas.openxmlformats.org/officeDocument/2006/relationships/hyperlink" Target="https://www.daloopa.com/src/8731192" TargetMode="External"/><Relationship Id="rId16085" Type="http://schemas.openxmlformats.org/officeDocument/2006/relationships/hyperlink" Target="https://www.daloopa.com/src/56765476" TargetMode="External"/><Relationship Id="rId17136" Type="http://schemas.openxmlformats.org/officeDocument/2006/relationships/hyperlink" Target="https://www.daloopa.com/src/65369518" TargetMode="External"/><Relationship Id="rId5093" Type="http://schemas.openxmlformats.org/officeDocument/2006/relationships/hyperlink" Target="https://www.daloopa.com/src/18186935" TargetMode="External"/><Relationship Id="rId6144" Type="http://schemas.openxmlformats.org/officeDocument/2006/relationships/hyperlink" Target="https://www.daloopa.com/src/760833" TargetMode="External"/><Relationship Id="rId9367" Type="http://schemas.openxmlformats.org/officeDocument/2006/relationships/hyperlink" Target="https://www.daloopa.com/src/44813412" TargetMode="External"/><Relationship Id="rId12695" Type="http://schemas.openxmlformats.org/officeDocument/2006/relationships/hyperlink" Target="https://www.daloopa.com/src/8732244" TargetMode="External"/><Relationship Id="rId13746" Type="http://schemas.openxmlformats.org/officeDocument/2006/relationships/hyperlink" Target="https://www.daloopa.com/src/44064794" TargetMode="External"/><Relationship Id="rId20962" Type="http://schemas.openxmlformats.org/officeDocument/2006/relationships/hyperlink" Target="https://www.daloopa.com/src/110482387" TargetMode="External"/><Relationship Id="rId1356" Type="http://schemas.openxmlformats.org/officeDocument/2006/relationships/hyperlink" Target="https://www.daloopa.com/src/46406357" TargetMode="External"/><Relationship Id="rId2754" Type="http://schemas.openxmlformats.org/officeDocument/2006/relationships/hyperlink" Target="https://www.daloopa.com/src/7449809" TargetMode="External"/><Relationship Id="rId3805" Type="http://schemas.openxmlformats.org/officeDocument/2006/relationships/hyperlink" Target="https://www.daloopa.com/src/805739" TargetMode="External"/><Relationship Id="rId11297" Type="http://schemas.openxmlformats.org/officeDocument/2006/relationships/hyperlink" Target="https://marketplace.daloopa.com/text-fundamental?id=978744&amp;value=106.283&amp;id=978766&amp;value=106.283&amp;id=978781&amp;value=70.728&amp;id=978790&amp;value=77.34&amp;id=978800&amp;value=77.723&amp;id=978844&amp;value=145.065&amp;id=2734280&amp;value=144.871&amp;id=13310290&amp;value=145&amp;id=44617254&amp;value=145&amp;" TargetMode="External"/><Relationship Id="rId12348" Type="http://schemas.openxmlformats.org/officeDocument/2006/relationships/hyperlink" Target="https://www.daloopa.com/src/8731712" TargetMode="External"/><Relationship Id="rId16969" Type="http://schemas.openxmlformats.org/officeDocument/2006/relationships/hyperlink" Target="https://www.daloopa.com/src/65368641" TargetMode="External"/><Relationship Id="rId20615" Type="http://schemas.openxmlformats.org/officeDocument/2006/relationships/hyperlink" Target="https://www.daloopa.com/src/105191143" TargetMode="External"/><Relationship Id="rId726" Type="http://schemas.openxmlformats.org/officeDocument/2006/relationships/hyperlink" Target="https://www.daloopa.com/src/780044" TargetMode="External"/><Relationship Id="rId1009" Type="http://schemas.openxmlformats.org/officeDocument/2006/relationships/hyperlink" Target="https://www.daloopa.com/src/995430" TargetMode="External"/><Relationship Id="rId2407" Type="http://schemas.openxmlformats.org/officeDocument/2006/relationships/hyperlink" Target="https://www.daloopa.com/src/774041" TargetMode="External"/><Relationship Id="rId5977" Type="http://schemas.openxmlformats.org/officeDocument/2006/relationships/hyperlink" Target="https://www.daloopa.com/src/756624" TargetMode="External"/><Relationship Id="rId18391" Type="http://schemas.openxmlformats.org/officeDocument/2006/relationships/hyperlink" Target="https://www.daloopa.com/src/70535386" TargetMode="External"/><Relationship Id="rId19442" Type="http://schemas.openxmlformats.org/officeDocument/2006/relationships/hyperlink" Target="https://www.daloopa.com/src/86300079" TargetMode="External"/><Relationship Id="rId62" Type="http://schemas.openxmlformats.org/officeDocument/2006/relationships/hyperlink" Target="https://www.daloopa.com/document/479952" TargetMode="External"/><Relationship Id="rId4579" Type="http://schemas.openxmlformats.org/officeDocument/2006/relationships/hyperlink" Target="https://www.daloopa.com/src/806028" TargetMode="External"/><Relationship Id="rId8450" Type="http://schemas.openxmlformats.org/officeDocument/2006/relationships/hyperlink" Target="https://www.daloopa.com/src/44810837" TargetMode="External"/><Relationship Id="rId9501" Type="http://schemas.openxmlformats.org/officeDocument/2006/relationships/hyperlink" Target="https://www.daloopa.com/src/44812999" TargetMode="External"/><Relationship Id="rId10380" Type="http://schemas.openxmlformats.org/officeDocument/2006/relationships/hyperlink" Target="https://www.daloopa.com/src/758326" TargetMode="External"/><Relationship Id="rId11431" Type="http://schemas.openxmlformats.org/officeDocument/2006/relationships/hyperlink" Target="https://www.daloopa.com/src/804979" TargetMode="External"/><Relationship Id="rId18044" Type="http://schemas.openxmlformats.org/officeDocument/2006/relationships/hyperlink" Target="https://www.daloopa.com/src/112172658" TargetMode="External"/><Relationship Id="rId7052" Type="http://schemas.openxmlformats.org/officeDocument/2006/relationships/hyperlink" Target="https://www.daloopa.com/src/6028678" TargetMode="External"/><Relationship Id="rId8103" Type="http://schemas.openxmlformats.org/officeDocument/2006/relationships/hyperlink" Target="https://www.daloopa.com/src/756557" TargetMode="External"/><Relationship Id="rId10033" Type="http://schemas.openxmlformats.org/officeDocument/2006/relationships/hyperlink" Target="https://www.daloopa.com/src/756286" TargetMode="External"/><Relationship Id="rId14654" Type="http://schemas.openxmlformats.org/officeDocument/2006/relationships/hyperlink" Target="https://www.daloopa.com/src/44096225" TargetMode="External"/><Relationship Id="rId3662" Type="http://schemas.openxmlformats.org/officeDocument/2006/relationships/hyperlink" Target="https://www.daloopa.com/src/805661" TargetMode="External"/><Relationship Id="rId4713" Type="http://schemas.openxmlformats.org/officeDocument/2006/relationships/hyperlink" Target="https://www.daloopa.com/src/44802516" TargetMode="External"/><Relationship Id="rId13256" Type="http://schemas.openxmlformats.org/officeDocument/2006/relationships/hyperlink" Target="https://marketplace.daloopa.com/text-fundamental?id=18211032&amp;value=-6.215&amp;id=18210801&amp;value=-12.895&amp;id=18210512&amp;value=-9.368&amp;id=18210326&amp;value=-2.751&amp;id=18209796&amp;value=-4.242&amp;id=18208103&amp;value=-9.734&amp;id=18206138&amp;value=-11.675&amp;id=18206325&amp;value=-1313&amp;id=44617864&amp;value=359&amp;" TargetMode="External"/><Relationship Id="rId14307" Type="http://schemas.openxmlformats.org/officeDocument/2006/relationships/hyperlink" Target="https://www.daloopa.com/src/44092912" TargetMode="External"/><Relationship Id="rId15705" Type="http://schemas.openxmlformats.org/officeDocument/2006/relationships/hyperlink" Target="https://www.daloopa.com/src/56735847" TargetMode="External"/><Relationship Id="rId20472" Type="http://schemas.openxmlformats.org/officeDocument/2006/relationships/hyperlink" Target="https://www.daloopa.com/src/105190762" TargetMode="External"/><Relationship Id="rId583" Type="http://schemas.openxmlformats.org/officeDocument/2006/relationships/hyperlink" Target="https://www.daloopa.com/src/56765752" TargetMode="External"/><Relationship Id="rId2264" Type="http://schemas.openxmlformats.org/officeDocument/2006/relationships/hyperlink" Target="https://www.daloopa.com/src/774026" TargetMode="External"/><Relationship Id="rId3315" Type="http://schemas.openxmlformats.org/officeDocument/2006/relationships/hyperlink" Target="https://www.daloopa.com/src/805291" TargetMode="External"/><Relationship Id="rId17877" Type="http://schemas.openxmlformats.org/officeDocument/2006/relationships/hyperlink" Target="https://www.daloopa.com/src/86307244" TargetMode="External"/><Relationship Id="rId18928" Type="http://schemas.openxmlformats.org/officeDocument/2006/relationships/hyperlink" Target="https://www.daloopa.com/src/80587604" TargetMode="External"/><Relationship Id="rId20125" Type="http://schemas.openxmlformats.org/officeDocument/2006/relationships/hyperlink" Target="https://www.daloopa.com/src/99100768" TargetMode="External"/><Relationship Id="rId236" Type="http://schemas.openxmlformats.org/officeDocument/2006/relationships/hyperlink" Target="https://www.daloopa.com/src/41990672" TargetMode="External"/><Relationship Id="rId5487" Type="http://schemas.openxmlformats.org/officeDocument/2006/relationships/hyperlink" Target="https://www.daloopa.com/src/44616074" TargetMode="External"/><Relationship Id="rId6885" Type="http://schemas.openxmlformats.org/officeDocument/2006/relationships/hyperlink" Target="https://www.daloopa.com/src/798040" TargetMode="External"/><Relationship Id="rId7936" Type="http://schemas.openxmlformats.org/officeDocument/2006/relationships/hyperlink" Target="https://www.daloopa.com/src/44615914" TargetMode="External"/><Relationship Id="rId10917" Type="http://schemas.openxmlformats.org/officeDocument/2006/relationships/hyperlink" Target="https://www.daloopa.com/src/50786879" TargetMode="External"/><Relationship Id="rId16479" Type="http://schemas.openxmlformats.org/officeDocument/2006/relationships/hyperlink" Target="https://www.daloopa.com/src/56722850" TargetMode="External"/><Relationship Id="rId4089" Type="http://schemas.openxmlformats.org/officeDocument/2006/relationships/hyperlink" Target="https://www.daloopa.com/src/44801566" TargetMode="External"/><Relationship Id="rId6538" Type="http://schemas.openxmlformats.org/officeDocument/2006/relationships/hyperlink" Target="https://www.daloopa.com/src/1501193" TargetMode="External"/><Relationship Id="rId9011" Type="http://schemas.openxmlformats.org/officeDocument/2006/relationships/hyperlink" Target="https://www.daloopa.com/src/44810739" TargetMode="External"/><Relationship Id="rId16960" Type="http://schemas.openxmlformats.org/officeDocument/2006/relationships/hyperlink" Target="https://www.daloopa.com/src/65368631" TargetMode="External"/><Relationship Id="rId15562" Type="http://schemas.openxmlformats.org/officeDocument/2006/relationships/hyperlink" Target="https://www.daloopa.com/src/56722338" TargetMode="External"/><Relationship Id="rId16613" Type="http://schemas.openxmlformats.org/officeDocument/2006/relationships/hyperlink" Target="https://www.daloopa.com/src/56722927" TargetMode="External"/><Relationship Id="rId1000" Type="http://schemas.openxmlformats.org/officeDocument/2006/relationships/hyperlink" Target="https://www.daloopa.com/src/995119" TargetMode="External"/><Relationship Id="rId4570" Type="http://schemas.openxmlformats.org/officeDocument/2006/relationships/hyperlink" Target="https://www.daloopa.com/src/806163" TargetMode="External"/><Relationship Id="rId5621" Type="http://schemas.openxmlformats.org/officeDocument/2006/relationships/hyperlink" Target="https://www.daloopa.com/document/12555016" TargetMode="External"/><Relationship Id="rId14164" Type="http://schemas.openxmlformats.org/officeDocument/2006/relationships/hyperlink" Target="https://www.daloopa.com/src/44071559" TargetMode="External"/><Relationship Id="rId15215" Type="http://schemas.openxmlformats.org/officeDocument/2006/relationships/hyperlink" Target="https://www.daloopa.com/src/56720561" TargetMode="External"/><Relationship Id="rId18785" Type="http://schemas.openxmlformats.org/officeDocument/2006/relationships/hyperlink" Target="https://www.daloopa.com/src/76435868" TargetMode="External"/><Relationship Id="rId3172" Type="http://schemas.openxmlformats.org/officeDocument/2006/relationships/hyperlink" Target="https://www.daloopa.com/src/805329" TargetMode="External"/><Relationship Id="rId4223" Type="http://schemas.openxmlformats.org/officeDocument/2006/relationships/hyperlink" Target="https://www.daloopa.com/src/806171" TargetMode="External"/><Relationship Id="rId7793" Type="http://schemas.openxmlformats.org/officeDocument/2006/relationships/hyperlink" Target="https://www.daloopa.com/src/758630" TargetMode="External"/><Relationship Id="rId8844" Type="http://schemas.openxmlformats.org/officeDocument/2006/relationships/hyperlink" Target="https://www.daloopa.com/src/46190581" TargetMode="External"/><Relationship Id="rId17387" Type="http://schemas.openxmlformats.org/officeDocument/2006/relationships/hyperlink" Target="https://www.daloopa.com/src/69114351" TargetMode="External"/><Relationship Id="rId18438" Type="http://schemas.openxmlformats.org/officeDocument/2006/relationships/hyperlink" Target="https://www.daloopa.com/src/70536439" TargetMode="External"/><Relationship Id="rId19836" Type="http://schemas.openxmlformats.org/officeDocument/2006/relationships/hyperlink" Target="https://www.daloopa.com/src/92469259" TargetMode="External"/><Relationship Id="rId6395" Type="http://schemas.openxmlformats.org/officeDocument/2006/relationships/hyperlink" Target="https://www.daloopa.com/src/797667" TargetMode="External"/><Relationship Id="rId7446" Type="http://schemas.openxmlformats.org/officeDocument/2006/relationships/hyperlink" Target="https://www.daloopa.com/src/758621" TargetMode="External"/><Relationship Id="rId10774" Type="http://schemas.openxmlformats.org/officeDocument/2006/relationships/hyperlink" Target="https://www.daloopa.com/src/760352" TargetMode="External"/><Relationship Id="rId11825" Type="http://schemas.openxmlformats.org/officeDocument/2006/relationships/hyperlink" Target="https://www.daloopa.com/src/44616192" TargetMode="External"/><Relationship Id="rId6048" Type="http://schemas.openxmlformats.org/officeDocument/2006/relationships/hyperlink" Target="https://www.daloopa.com/src/760103" TargetMode="External"/><Relationship Id="rId10427" Type="http://schemas.openxmlformats.org/officeDocument/2006/relationships/hyperlink" Target="https://www.daloopa.com/src/760339" TargetMode="External"/><Relationship Id="rId13997" Type="http://schemas.openxmlformats.org/officeDocument/2006/relationships/hyperlink" Target="https://www.daloopa.com/src/44064399" TargetMode="External"/><Relationship Id="rId12599" Type="http://schemas.openxmlformats.org/officeDocument/2006/relationships/hyperlink" Target="https://marketplace.daloopa.com/text-fundamental?id=8732280&amp;value=0.05&amp;id=8732275&amp;value=0.01&amp;id=8732271&amp;value=0.02&amp;id=8732285&amp;value=0.04&amp;id=8732263&amp;value=0.04&amp;id=8732260&amp;value=0.03&amp;id=8732242&amp;value=0.05&amp;id=8732234&amp;value=0.02&amp;id=8732298&amp;value=0.02&amp;id=8732223&amp;value=0.04&amp;id=8732217&amp;value=0.03&amp;id=8732304&amp;value=0.02&amp;id=8732327&amp;value=0.05&amp;id=8732210&amp;value=0.05&amp;id=8732205&amp;value=0.08&amp;id=8732310&amp;value=0.06&amp;id=8732198&amp;value=0.07&amp;id=8732193&amp;value=0.05&amp;id=8732186&amp;value=0.02&amp;id=8732316&amp;value=0.03&amp;id=8732180&amp;value=0.03&amp;id=8732174&amp;value=0.02&amp;id=10681286&amp;value=0.04&amp;id=13317266&amp;value=0.04&amp;id=19442609&amp;value=0.07&amp;id=28828629&amp;value=0.05&amp;id=35961637&amp;value=0.06&amp;id=44617674&amp;value=0.05&amp;id=51587389&amp;value=0.02&amp;id=57345758&amp;value=0.04&amp;id=62020197&amp;value=0.03&amp;" TargetMode="External"/><Relationship Id="rId16470" Type="http://schemas.openxmlformats.org/officeDocument/2006/relationships/hyperlink" Target="https://www.daloopa.com/src/56736618" TargetMode="External"/><Relationship Id="rId17521" Type="http://schemas.openxmlformats.org/officeDocument/2006/relationships/hyperlink" Target="https://www.daloopa.com/src/66397569" TargetMode="External"/><Relationship Id="rId20866" Type="http://schemas.openxmlformats.org/officeDocument/2006/relationships/hyperlink" Target="https://www.daloopa.com/src/110481097" TargetMode="External"/><Relationship Id="rId977" Type="http://schemas.openxmlformats.org/officeDocument/2006/relationships/hyperlink" Target="https://www.daloopa.com/src/970422" TargetMode="External"/><Relationship Id="rId2658" Type="http://schemas.openxmlformats.org/officeDocument/2006/relationships/hyperlink" Target="https://www.daloopa.com/document/12555016" TargetMode="External"/><Relationship Id="rId3709" Type="http://schemas.openxmlformats.org/officeDocument/2006/relationships/hyperlink" Target="https://www.daloopa.com/src/805634" TargetMode="External"/><Relationship Id="rId4080" Type="http://schemas.openxmlformats.org/officeDocument/2006/relationships/hyperlink" Target="https://www.daloopa.com/src/9091860" TargetMode="External"/><Relationship Id="rId15072" Type="http://schemas.openxmlformats.org/officeDocument/2006/relationships/hyperlink" Target="https://www.daloopa.com/src/44095581" TargetMode="External"/><Relationship Id="rId16123" Type="http://schemas.openxmlformats.org/officeDocument/2006/relationships/hyperlink" Target="https://www.daloopa.com/src/56736488" TargetMode="External"/><Relationship Id="rId19693" Type="http://schemas.openxmlformats.org/officeDocument/2006/relationships/hyperlink" Target="https://www.daloopa.com/src/91528079" TargetMode="External"/><Relationship Id="rId20519" Type="http://schemas.openxmlformats.org/officeDocument/2006/relationships/hyperlink" Target="https://www.daloopa.com/src/105190889" TargetMode="External"/><Relationship Id="rId5131" Type="http://schemas.openxmlformats.org/officeDocument/2006/relationships/hyperlink" Target="https://www.daloopa.com/src/8648988" TargetMode="External"/><Relationship Id="rId9752" Type="http://schemas.openxmlformats.org/officeDocument/2006/relationships/hyperlink" Target="https://www.daloopa.com/src/44809636" TargetMode="External"/><Relationship Id="rId11682" Type="http://schemas.openxmlformats.org/officeDocument/2006/relationships/hyperlink" Target="https://www.daloopa.com/src/805020" TargetMode="External"/><Relationship Id="rId12733" Type="http://schemas.openxmlformats.org/officeDocument/2006/relationships/hyperlink" Target="https://www.daloopa.com/src/8732177" TargetMode="External"/><Relationship Id="rId18295" Type="http://schemas.openxmlformats.org/officeDocument/2006/relationships/hyperlink" Target="https://www.daloopa.com/src/110482571" TargetMode="External"/><Relationship Id="rId19346" Type="http://schemas.openxmlformats.org/officeDocument/2006/relationships/hyperlink" Target="https://www.daloopa.com/src/84565923" TargetMode="External"/><Relationship Id="rId1741" Type="http://schemas.openxmlformats.org/officeDocument/2006/relationships/hyperlink" Target="https://www.daloopa.com/src/44125058" TargetMode="External"/><Relationship Id="rId8354" Type="http://schemas.openxmlformats.org/officeDocument/2006/relationships/hyperlink" Target="https://www.daloopa.com/src/46190488" TargetMode="External"/><Relationship Id="rId9405" Type="http://schemas.openxmlformats.org/officeDocument/2006/relationships/hyperlink" Target="https://www.daloopa.com/src/44812998" TargetMode="External"/><Relationship Id="rId10284" Type="http://schemas.openxmlformats.org/officeDocument/2006/relationships/hyperlink" Target="https://www.daloopa.com/src/44999180" TargetMode="External"/><Relationship Id="rId11335" Type="http://schemas.openxmlformats.org/officeDocument/2006/relationships/hyperlink" Target="https://www.daloopa.com/src/2734283" TargetMode="External"/><Relationship Id="rId8007" Type="http://schemas.openxmlformats.org/officeDocument/2006/relationships/hyperlink" Target="https://www.daloopa.com/src/756433" TargetMode="External"/><Relationship Id="rId15956" Type="http://schemas.openxmlformats.org/officeDocument/2006/relationships/hyperlink" Target="https://www.daloopa.com/src/56722829" TargetMode="External"/><Relationship Id="rId3566" Type="http://schemas.openxmlformats.org/officeDocument/2006/relationships/hyperlink" Target="https://www.daloopa.com/src/805595" TargetMode="External"/><Relationship Id="rId4964" Type="http://schemas.openxmlformats.org/officeDocument/2006/relationships/hyperlink" Target="https://www.daloopa.com/src/18180602" TargetMode="External"/><Relationship Id="rId14558" Type="http://schemas.openxmlformats.org/officeDocument/2006/relationships/hyperlink" Target="https://www.daloopa.com/src/44093146" TargetMode="External"/><Relationship Id="rId15609" Type="http://schemas.openxmlformats.org/officeDocument/2006/relationships/hyperlink" Target="https://www.daloopa.com/src/56735750" TargetMode="External"/><Relationship Id="rId17031" Type="http://schemas.openxmlformats.org/officeDocument/2006/relationships/hyperlink" Target="https://www.daloopa.com/src/65369379" TargetMode="External"/><Relationship Id="rId20376" Type="http://schemas.openxmlformats.org/officeDocument/2006/relationships/hyperlink" Target="https://www.daloopa.com/src/105788185" TargetMode="External"/><Relationship Id="rId487" Type="http://schemas.openxmlformats.org/officeDocument/2006/relationships/hyperlink" Target="https://www.daloopa.com/src/61315156" TargetMode="External"/><Relationship Id="rId2168" Type="http://schemas.openxmlformats.org/officeDocument/2006/relationships/hyperlink" Target="https://www.daloopa.com/src/44616770" TargetMode="External"/><Relationship Id="rId3219" Type="http://schemas.openxmlformats.org/officeDocument/2006/relationships/hyperlink" Target="https://www.daloopa.com/src/44617155" TargetMode="External"/><Relationship Id="rId4617" Type="http://schemas.openxmlformats.org/officeDocument/2006/relationships/hyperlink" Target="https://www.daloopa.com/document/23143637" TargetMode="External"/><Relationship Id="rId20029" Type="http://schemas.openxmlformats.org/officeDocument/2006/relationships/hyperlink" Target="https://www.daloopa.com/src/99101020" TargetMode="External"/><Relationship Id="rId6789" Type="http://schemas.openxmlformats.org/officeDocument/2006/relationships/hyperlink" Target="https://www.daloopa.com/src/797688" TargetMode="External"/><Relationship Id="rId12590" Type="http://schemas.openxmlformats.org/officeDocument/2006/relationships/hyperlink" Target="https://www.daloopa.com/src/8732284" TargetMode="External"/><Relationship Id="rId13641" Type="http://schemas.openxmlformats.org/officeDocument/2006/relationships/hyperlink" Target="https://www.daloopa.com/src/44057771" TargetMode="External"/><Relationship Id="rId3700" Type="http://schemas.openxmlformats.org/officeDocument/2006/relationships/hyperlink" Target="https://www.daloopa.com/src/805670" TargetMode="External"/><Relationship Id="rId9262" Type="http://schemas.openxmlformats.org/officeDocument/2006/relationships/hyperlink" Target="https://www.daloopa.com/src/44810738" TargetMode="External"/><Relationship Id="rId11192" Type="http://schemas.openxmlformats.org/officeDocument/2006/relationships/hyperlink" Target="https://www.daloopa.com/src/50787782" TargetMode="External"/><Relationship Id="rId12243" Type="http://schemas.openxmlformats.org/officeDocument/2006/relationships/hyperlink" Target="https://www.daloopa.com/src/28828619" TargetMode="External"/><Relationship Id="rId16864" Type="http://schemas.openxmlformats.org/officeDocument/2006/relationships/hyperlink" Target="https://www.daloopa.com/src/65369007" TargetMode="External"/><Relationship Id="rId20510" Type="http://schemas.openxmlformats.org/officeDocument/2006/relationships/hyperlink" Target="https://www.daloopa.com/src/105190772" TargetMode="External"/><Relationship Id="rId621" Type="http://schemas.openxmlformats.org/officeDocument/2006/relationships/hyperlink" Target="https://www.daloopa.com/src/28076072" TargetMode="External"/><Relationship Id="rId1251" Type="http://schemas.openxmlformats.org/officeDocument/2006/relationships/hyperlink" Target="https://www.daloopa.com/src/56765712" TargetMode="External"/><Relationship Id="rId2302" Type="http://schemas.openxmlformats.org/officeDocument/2006/relationships/hyperlink" Target="https://www.daloopa.com/src/774063" TargetMode="External"/><Relationship Id="rId5872" Type="http://schemas.openxmlformats.org/officeDocument/2006/relationships/hyperlink" Target="https://www.daloopa.com/src/44616140" TargetMode="External"/><Relationship Id="rId6923" Type="http://schemas.openxmlformats.org/officeDocument/2006/relationships/hyperlink" Target="https://www.daloopa.com/src/798129" TargetMode="External"/><Relationship Id="rId15466" Type="http://schemas.openxmlformats.org/officeDocument/2006/relationships/hyperlink" Target="https://www.daloopa.com/src/56722057" TargetMode="External"/><Relationship Id="rId16517" Type="http://schemas.openxmlformats.org/officeDocument/2006/relationships/hyperlink" Target="https://www.daloopa.com/src/56736734" TargetMode="External"/><Relationship Id="rId17915" Type="http://schemas.openxmlformats.org/officeDocument/2006/relationships/hyperlink" Target="https://www.daloopa.com/src/84567027" TargetMode="External"/><Relationship Id="rId4474" Type="http://schemas.openxmlformats.org/officeDocument/2006/relationships/hyperlink" Target="https://www.daloopa.com/src/806101" TargetMode="External"/><Relationship Id="rId5525" Type="http://schemas.openxmlformats.org/officeDocument/2006/relationships/hyperlink" Target="https://www.daloopa.com/src/44616080" TargetMode="External"/><Relationship Id="rId14068" Type="http://schemas.openxmlformats.org/officeDocument/2006/relationships/hyperlink" Target="https://www.daloopa.com/src/44067748" TargetMode="External"/><Relationship Id="rId15119" Type="http://schemas.openxmlformats.org/officeDocument/2006/relationships/hyperlink" Target="https://www.daloopa.com/src/56735116" TargetMode="External"/><Relationship Id="rId3076" Type="http://schemas.openxmlformats.org/officeDocument/2006/relationships/hyperlink" Target="https://www.daloopa.com/src/47275738" TargetMode="External"/><Relationship Id="rId4127" Type="http://schemas.openxmlformats.org/officeDocument/2006/relationships/hyperlink" Target="https://www.daloopa.com/src/2750767" TargetMode="External"/><Relationship Id="rId7697" Type="http://schemas.openxmlformats.org/officeDocument/2006/relationships/hyperlink" Target="https://www.daloopa.com/src/44615860" TargetMode="External"/><Relationship Id="rId18689" Type="http://schemas.openxmlformats.org/officeDocument/2006/relationships/hyperlink" Target="https://www.daloopa.com/src/75779595" TargetMode="External"/><Relationship Id="rId6299" Type="http://schemas.openxmlformats.org/officeDocument/2006/relationships/hyperlink" Target="https://www.daloopa.com/src/1501188" TargetMode="External"/><Relationship Id="rId8748" Type="http://schemas.openxmlformats.org/officeDocument/2006/relationships/hyperlink" Target="https://www.daloopa.com/src/44811146" TargetMode="External"/><Relationship Id="rId10678" Type="http://schemas.openxmlformats.org/officeDocument/2006/relationships/hyperlink" Target="https://www.daloopa.com/src/44999787" TargetMode="External"/><Relationship Id="rId11729" Type="http://schemas.openxmlformats.org/officeDocument/2006/relationships/hyperlink" Target="https://www.daloopa.com/src/8582344" TargetMode="External"/><Relationship Id="rId15600" Type="http://schemas.openxmlformats.org/officeDocument/2006/relationships/hyperlink" Target="https://marketplace.daloopa.com/text-fundamental?id=56735900&amp;value=55&amp;id=56735881&amp;value=55&amp;id=56735862&amp;value=61&amp;id=56735843&amp;value=78&amp;id=56735826&amp;value=249&amp;id=56735807&amp;value=68&amp;id=56735788&amp;value=71&amp;id=56735769&amp;value=74&amp;id=56735750&amp;value=77&amp;id=56735733&amp;value=290&amp;id=56722378&amp;value=87&amp;id=56722359&amp;value=84&amp;id=56722340&amp;value=87&amp;id=56722196&amp;value=94&amp;id=56722179&amp;value=352&amp;id=56722100&amp;value=98&amp;id=56722081&amp;value=99&amp;id=56722062&amp;value=106&amp;id=56722043&amp;value=126&amp;id=56722026&amp;value=429&amp;id=56722007&amp;value=134&amp;id=56765526&amp;value=141&amp;id=61315470&amp;value=136&amp;" TargetMode="External"/><Relationship Id="rId13151" Type="http://schemas.openxmlformats.org/officeDocument/2006/relationships/hyperlink" Target="https://www.daloopa.com/src/44116779" TargetMode="External"/><Relationship Id="rId14202" Type="http://schemas.openxmlformats.org/officeDocument/2006/relationships/hyperlink" Target="https://www.daloopa.com/src/44071873" TargetMode="External"/><Relationship Id="rId17772" Type="http://schemas.openxmlformats.org/officeDocument/2006/relationships/hyperlink" Target="https://www.daloopa.com/src/86296354" TargetMode="External"/><Relationship Id="rId18823" Type="http://schemas.openxmlformats.org/officeDocument/2006/relationships/hyperlink" Target="https://www.daloopa.com/src/75779568" TargetMode="External"/><Relationship Id="rId131" Type="http://schemas.openxmlformats.org/officeDocument/2006/relationships/hyperlink" Target="https://www.daloopa.com/document/10224076" TargetMode="External"/><Relationship Id="rId3210" Type="http://schemas.openxmlformats.org/officeDocument/2006/relationships/hyperlink" Target="https://www.daloopa.com/src/62020120" TargetMode="External"/><Relationship Id="rId6780" Type="http://schemas.openxmlformats.org/officeDocument/2006/relationships/hyperlink" Target="https://www.daloopa.com/src/798043" TargetMode="External"/><Relationship Id="rId7831" Type="http://schemas.openxmlformats.org/officeDocument/2006/relationships/hyperlink" Target="https://www.daloopa.com/document/23143637" TargetMode="External"/><Relationship Id="rId16374" Type="http://schemas.openxmlformats.org/officeDocument/2006/relationships/hyperlink" Target="https://www.daloopa.com/src/56736420" TargetMode="External"/><Relationship Id="rId17425" Type="http://schemas.openxmlformats.org/officeDocument/2006/relationships/hyperlink" Target="https://www.daloopa.com/src/69114192" TargetMode="External"/><Relationship Id="rId20020" Type="http://schemas.openxmlformats.org/officeDocument/2006/relationships/hyperlink" Target="https://www.daloopa.com/src/99978657" TargetMode="External"/><Relationship Id="rId5382" Type="http://schemas.openxmlformats.org/officeDocument/2006/relationships/hyperlink" Target="https://www.daloopa.com/src/8648924" TargetMode="External"/><Relationship Id="rId6433" Type="http://schemas.openxmlformats.org/officeDocument/2006/relationships/hyperlink" Target="https://www.daloopa.com/src/769484" TargetMode="External"/><Relationship Id="rId10812" Type="http://schemas.openxmlformats.org/officeDocument/2006/relationships/hyperlink" Target="https://marketplace.daloopa.com/text-fundamental?id=770914&amp;value=0.02&amp;id=769643&amp;value=0.01&amp;id=44995456&amp;value=0.01&amp;" TargetMode="External"/><Relationship Id="rId16027" Type="http://schemas.openxmlformats.org/officeDocument/2006/relationships/hyperlink" Target="https://www.daloopa.com/src/56723416" TargetMode="External"/><Relationship Id="rId19597" Type="http://schemas.openxmlformats.org/officeDocument/2006/relationships/hyperlink" Target="https://www.daloopa.com/src/86312174" TargetMode="External"/><Relationship Id="rId1992" Type="http://schemas.openxmlformats.org/officeDocument/2006/relationships/hyperlink" Target="https://www.daloopa.com/src/44126228" TargetMode="External"/><Relationship Id="rId5035" Type="http://schemas.openxmlformats.org/officeDocument/2006/relationships/hyperlink" Target="https://www.daloopa.com/src/18179856" TargetMode="External"/><Relationship Id="rId9656" Type="http://schemas.openxmlformats.org/officeDocument/2006/relationships/hyperlink" Target="https://www.daloopa.com/src/44810249" TargetMode="External"/><Relationship Id="rId12984" Type="http://schemas.openxmlformats.org/officeDocument/2006/relationships/hyperlink" Target="https://marketplace.daloopa.com/text-fundamental?id=18206761&amp;value=899.767&amp;" TargetMode="External"/><Relationship Id="rId18199" Type="http://schemas.openxmlformats.org/officeDocument/2006/relationships/hyperlink" Target="https://www.daloopa.com/src/112173059" TargetMode="External"/><Relationship Id="rId1645" Type="http://schemas.openxmlformats.org/officeDocument/2006/relationships/hyperlink" Target="https://www.daloopa.com/src/35961594" TargetMode="External"/><Relationship Id="rId8258" Type="http://schemas.openxmlformats.org/officeDocument/2006/relationships/hyperlink" Target="https://www.daloopa.com/src/56765445" TargetMode="External"/><Relationship Id="rId9309" Type="http://schemas.openxmlformats.org/officeDocument/2006/relationships/hyperlink" Target="https://www.daloopa.com/src/44812916" TargetMode="External"/><Relationship Id="rId10188" Type="http://schemas.openxmlformats.org/officeDocument/2006/relationships/hyperlink" Target="https://www.daloopa.com/src/760297" TargetMode="External"/><Relationship Id="rId11239" Type="http://schemas.openxmlformats.org/officeDocument/2006/relationships/hyperlink" Target="https://marketplace.daloopa.com/text-fundamental?id=50787793&amp;value=0&amp;id=56765814&amp;value=0&amp;id=61315324&amp;value=0.01&amp;" TargetMode="External"/><Relationship Id="rId11586" Type="http://schemas.openxmlformats.org/officeDocument/2006/relationships/hyperlink" Target="https://www.daloopa.com/src/805059" TargetMode="External"/><Relationship Id="rId12637" Type="http://schemas.openxmlformats.org/officeDocument/2006/relationships/hyperlink" Target="https://www.daloopa.com/src/8732229" TargetMode="External"/><Relationship Id="rId20904" Type="http://schemas.openxmlformats.org/officeDocument/2006/relationships/hyperlink" Target="https://www.daloopa.com/src/112172789" TargetMode="External"/><Relationship Id="rId15110" Type="http://schemas.openxmlformats.org/officeDocument/2006/relationships/hyperlink" Target="https://www.daloopa.com/src/56720303" TargetMode="External"/><Relationship Id="rId18680" Type="http://schemas.openxmlformats.org/officeDocument/2006/relationships/hyperlink" Target="https://www.daloopa.com/src/75779708" TargetMode="External"/><Relationship Id="rId19731" Type="http://schemas.openxmlformats.org/officeDocument/2006/relationships/hyperlink" Target="https://www.daloopa.com/src/91527939" TargetMode="External"/><Relationship Id="rId4868" Type="http://schemas.openxmlformats.org/officeDocument/2006/relationships/hyperlink" Target="https://www.daloopa.com/src/18187434" TargetMode="External"/><Relationship Id="rId5919" Type="http://schemas.openxmlformats.org/officeDocument/2006/relationships/hyperlink" Target="https://www.daloopa.com/src/13305362" TargetMode="External"/><Relationship Id="rId6290" Type="http://schemas.openxmlformats.org/officeDocument/2006/relationships/hyperlink" Target="https://www.daloopa.com/src/797548" TargetMode="External"/><Relationship Id="rId11720" Type="http://schemas.openxmlformats.org/officeDocument/2006/relationships/hyperlink" Target="https://www.daloopa.com/src/8583092" TargetMode="External"/><Relationship Id="rId17282" Type="http://schemas.openxmlformats.org/officeDocument/2006/relationships/hyperlink" Target="https://www.daloopa.com/src/66398753" TargetMode="External"/><Relationship Id="rId18333" Type="http://schemas.openxmlformats.org/officeDocument/2006/relationships/hyperlink" Target="https://www.daloopa.com/src/70535189" TargetMode="External"/><Relationship Id="rId7341" Type="http://schemas.openxmlformats.org/officeDocument/2006/relationships/hyperlink" Target="https://www.daloopa.com/src/758260" TargetMode="External"/><Relationship Id="rId10322" Type="http://schemas.openxmlformats.org/officeDocument/2006/relationships/hyperlink" Target="https://www.daloopa.com/src/9091507" TargetMode="External"/><Relationship Id="rId13892" Type="http://schemas.openxmlformats.org/officeDocument/2006/relationships/hyperlink" Target="https://www.daloopa.com/src/44064549" TargetMode="External"/><Relationship Id="rId14943" Type="http://schemas.openxmlformats.org/officeDocument/2006/relationships/hyperlink" Target="https://www.daloopa.com/src/44092438" TargetMode="External"/><Relationship Id="rId3951" Type="http://schemas.openxmlformats.org/officeDocument/2006/relationships/hyperlink" Target="https://www.daloopa.com/src/806165" TargetMode="External"/><Relationship Id="rId12494" Type="http://schemas.openxmlformats.org/officeDocument/2006/relationships/hyperlink" Target="https://www.daloopa.com/src/8731941" TargetMode="External"/><Relationship Id="rId13545" Type="http://schemas.openxmlformats.org/officeDocument/2006/relationships/hyperlink" Target="https://www.daloopa.com/src/44058814" TargetMode="External"/><Relationship Id="rId20761" Type="http://schemas.openxmlformats.org/officeDocument/2006/relationships/hyperlink" Target="https://www.daloopa.com/src/112173363" TargetMode="External"/><Relationship Id="rId872" Type="http://schemas.openxmlformats.org/officeDocument/2006/relationships/hyperlink" Target="https://www.daloopa.com/src/56765755" TargetMode="External"/><Relationship Id="rId2553" Type="http://schemas.openxmlformats.org/officeDocument/2006/relationships/hyperlink" Target="https://www.daloopa.com/src/775551" TargetMode="External"/><Relationship Id="rId3604" Type="http://schemas.openxmlformats.org/officeDocument/2006/relationships/hyperlink" Target="https://www.daloopa.com/src/805644" TargetMode="External"/><Relationship Id="rId9166" Type="http://schemas.openxmlformats.org/officeDocument/2006/relationships/hyperlink" Target="https://www.daloopa.com/src/44811544" TargetMode="External"/><Relationship Id="rId11096" Type="http://schemas.openxmlformats.org/officeDocument/2006/relationships/hyperlink" Target="https://www.daloopa.com/src/777945" TargetMode="External"/><Relationship Id="rId12147" Type="http://schemas.openxmlformats.org/officeDocument/2006/relationships/hyperlink" Target="https://www.daloopa.com/src/8731734" TargetMode="External"/><Relationship Id="rId20414" Type="http://schemas.openxmlformats.org/officeDocument/2006/relationships/hyperlink" Target="https://www.daloopa.com/src/105788082" TargetMode="External"/><Relationship Id="rId525" Type="http://schemas.openxmlformats.org/officeDocument/2006/relationships/hyperlink" Target="https://www.daloopa.com/src/19045489" TargetMode="External"/><Relationship Id="rId1155" Type="http://schemas.openxmlformats.org/officeDocument/2006/relationships/hyperlink" Target="https://marketplace.daloopa.com/text-fundamental?id=782562&amp;value=198.8&amp;id=782554&amp;value=188.2&amp;id=782545&amp;value=187.3&amp;id=44615363&amp;value=190.60000000000002&amp;id=782533&amp;value=764.9&amp;id=782523&amp;value=195.9&amp;id=782513&amp;value=199.9&amp;id=782503&amp;value=206.3&amp;id=44615364&amp;value=234.60000000000002&amp;id=782466&amp;value=836.7&amp;id=782457&amp;value=231&amp;id=782440&amp;value=243&amp;id=782430&amp;value=248.9&amp;id=44615365&amp;value=258.9&amp;id=782421&amp;value=981.8&amp;id=782403&amp;value=281.755&amp;id=782365&amp;value=296.132&amp;id=1501303&amp;value=307.486&amp;id=44615366&amp;value=339.265&amp;id=2734100&amp;value=1224.638&amp;id=4298307&amp;value=351&amp;id=7450109&amp;value=360&amp;id=10681173&amp;value=375&amp;id=44615367&amp;value=411&amp;id=13306520&amp;value=1497&amp;id=19434965&amp;value=480&amp;id=28828424&amp;value=469&amp;id=35961581&amp;value=493&amp;id=44624973&amp;value=532&amp;id=44619989&amp;value=1974&amp;id=51587247&amp;value=562&amp;id=57345708&amp;value=595&amp;id=62020117&amp;value=607&amp;" TargetMode="External"/><Relationship Id="rId2206" Type="http://schemas.openxmlformats.org/officeDocument/2006/relationships/hyperlink" Target="https://www.daloopa.com/src/779654" TargetMode="External"/><Relationship Id="rId5776" Type="http://schemas.openxmlformats.org/officeDocument/2006/relationships/hyperlink" Target="https://www.daloopa.com/src/779336" TargetMode="External"/><Relationship Id="rId16768" Type="http://schemas.openxmlformats.org/officeDocument/2006/relationships/hyperlink" Target="https://www.daloopa.com/src/56736475" TargetMode="External"/><Relationship Id="rId17819" Type="http://schemas.openxmlformats.org/officeDocument/2006/relationships/hyperlink" Target="https://www.daloopa.com/src/86312110" TargetMode="External"/><Relationship Id="rId18190" Type="http://schemas.openxmlformats.org/officeDocument/2006/relationships/hyperlink" Target="https://www.daloopa.com/src/112173045" TargetMode="External"/><Relationship Id="rId19241" Type="http://schemas.openxmlformats.org/officeDocument/2006/relationships/hyperlink" Target="https://www.daloopa.com/src/80588045" TargetMode="External"/><Relationship Id="rId4378" Type="http://schemas.openxmlformats.org/officeDocument/2006/relationships/hyperlink" Target="https://www.daloopa.com/src/806100" TargetMode="External"/><Relationship Id="rId5429" Type="http://schemas.openxmlformats.org/officeDocument/2006/relationships/hyperlink" Target="https://www.daloopa.com/src/777116" TargetMode="External"/><Relationship Id="rId6827" Type="http://schemas.openxmlformats.org/officeDocument/2006/relationships/hyperlink" Target="https://www.daloopa.com/src/797689" TargetMode="External"/><Relationship Id="rId9300" Type="http://schemas.openxmlformats.org/officeDocument/2006/relationships/hyperlink" Target="https://www.daloopa.com/src/44809116" TargetMode="External"/><Relationship Id="rId8999" Type="http://schemas.openxmlformats.org/officeDocument/2006/relationships/hyperlink" Target="https://www.daloopa.com/src/44809120" TargetMode="External"/><Relationship Id="rId11230" Type="http://schemas.openxmlformats.org/officeDocument/2006/relationships/hyperlink" Target="https://www.daloopa.com/src/61315322" TargetMode="External"/><Relationship Id="rId15851" Type="http://schemas.openxmlformats.org/officeDocument/2006/relationships/hyperlink" Target="https://www.daloopa.com/src/56735853" TargetMode="External"/><Relationship Id="rId16902" Type="http://schemas.openxmlformats.org/officeDocument/2006/relationships/hyperlink" Target="https://www.daloopa.com/src/65368829" TargetMode="External"/><Relationship Id="rId5910" Type="http://schemas.openxmlformats.org/officeDocument/2006/relationships/hyperlink" Target="https://marketplace.daloopa.com/text-fundamental?id=13305362&amp;value=467&amp;id=19444121&amp;value=135&amp;id=28828649&amp;value=132&amp;id=35961653&amp;value=141&amp;id=46405528&amp;value=141&amp;id=44618319&amp;value=549&amp;id=51587400&amp;value=161&amp;id=57345773&amp;value=177&amp;id=62020207&amp;value=189&amp;" TargetMode="External"/><Relationship Id="rId14453" Type="http://schemas.openxmlformats.org/officeDocument/2006/relationships/hyperlink" Target="https://www.daloopa.com/src/44095626" TargetMode="External"/><Relationship Id="rId15504" Type="http://schemas.openxmlformats.org/officeDocument/2006/relationships/hyperlink" Target="https://www.daloopa.com/src/56735858" TargetMode="External"/><Relationship Id="rId3461" Type="http://schemas.openxmlformats.org/officeDocument/2006/relationships/hyperlink" Target="https://www.daloopa.com/src/18199487" TargetMode="External"/><Relationship Id="rId4512" Type="http://schemas.openxmlformats.org/officeDocument/2006/relationships/hyperlink" Target="https://www.daloopa.com/src/44802416" TargetMode="External"/><Relationship Id="rId13055" Type="http://schemas.openxmlformats.org/officeDocument/2006/relationships/hyperlink" Target="https://www.daloopa.com/src/18204771" TargetMode="External"/><Relationship Id="rId14106" Type="http://schemas.openxmlformats.org/officeDocument/2006/relationships/hyperlink" Target="https://marketplace.daloopa.com/text-fundamental?id=44072063&amp;value=-21.001&amp;id=44072034&amp;value=-18.84&amp;id=44072024&amp;value=-20.13&amp;id=44071962&amp;value=-35.716&amp;id=44071875&amp;value=-30.705&amp;id=44071774&amp;value=-42.612&amp;id=44071664&amp;value=-26.252&amp;id=44071555&amp;value=-2&amp;id=44618886&amp;value=-17&amp;" TargetMode="External"/><Relationship Id="rId17676" Type="http://schemas.openxmlformats.org/officeDocument/2006/relationships/hyperlink" Target="https://www.daloopa.com/src/77415635" TargetMode="External"/><Relationship Id="rId18727" Type="http://schemas.openxmlformats.org/officeDocument/2006/relationships/hyperlink" Target="https://www.daloopa.com/src/76424486" TargetMode="External"/><Relationship Id="rId20271" Type="http://schemas.openxmlformats.org/officeDocument/2006/relationships/hyperlink" Target="https://www.daloopa.com/src/99100999" TargetMode="External"/><Relationship Id="rId382" Type="http://schemas.openxmlformats.org/officeDocument/2006/relationships/hyperlink" Target="https://www.daloopa.com/document/22944212" TargetMode="External"/><Relationship Id="rId2063" Type="http://schemas.openxmlformats.org/officeDocument/2006/relationships/hyperlink" Target="https://www.daloopa.com/src/779497" TargetMode="External"/><Relationship Id="rId3114" Type="http://schemas.openxmlformats.org/officeDocument/2006/relationships/hyperlink" Target="https://www.daloopa.com/src/56765644" TargetMode="External"/><Relationship Id="rId6684" Type="http://schemas.openxmlformats.org/officeDocument/2006/relationships/hyperlink" Target="https://www.daloopa.com/src/797750" TargetMode="External"/><Relationship Id="rId7735" Type="http://schemas.openxmlformats.org/officeDocument/2006/relationships/hyperlink" Target="https://www.daloopa.com/src/50786851" TargetMode="External"/><Relationship Id="rId16278" Type="http://schemas.openxmlformats.org/officeDocument/2006/relationships/hyperlink" Target="https://www.daloopa.com/src/56723388" TargetMode="External"/><Relationship Id="rId17329" Type="http://schemas.openxmlformats.org/officeDocument/2006/relationships/hyperlink" Target="https://www.daloopa.com/src/66399239" TargetMode="External"/><Relationship Id="rId5286" Type="http://schemas.openxmlformats.org/officeDocument/2006/relationships/hyperlink" Target="https://www.daloopa.com/src/8649013" TargetMode="External"/><Relationship Id="rId6337" Type="http://schemas.openxmlformats.org/officeDocument/2006/relationships/hyperlink" Target="https://www.daloopa.com/src/797643" TargetMode="External"/><Relationship Id="rId10716" Type="http://schemas.openxmlformats.org/officeDocument/2006/relationships/hyperlink" Target="https://www.daloopa.com/src/2750621" TargetMode="External"/><Relationship Id="rId12888" Type="http://schemas.openxmlformats.org/officeDocument/2006/relationships/hyperlink" Target="https://www.daloopa.com/src/44106008" TargetMode="External"/><Relationship Id="rId13939" Type="http://schemas.openxmlformats.org/officeDocument/2006/relationships/hyperlink" Target="https://www.daloopa.com/src/44066476" TargetMode="External"/><Relationship Id="rId17810" Type="http://schemas.openxmlformats.org/officeDocument/2006/relationships/hyperlink" Target="https://www.daloopa.com/src/86312101" TargetMode="External"/><Relationship Id="rId1896" Type="http://schemas.openxmlformats.org/officeDocument/2006/relationships/hyperlink" Target="https://www.daloopa.com/src/44115154" TargetMode="External"/><Relationship Id="rId2947" Type="http://schemas.openxmlformats.org/officeDocument/2006/relationships/hyperlink" Target="https://www.daloopa.com/src/775788" TargetMode="External"/><Relationship Id="rId15361" Type="http://schemas.openxmlformats.org/officeDocument/2006/relationships/hyperlink" Target="https://www.daloopa.com/src/56735088" TargetMode="External"/><Relationship Id="rId16412" Type="http://schemas.openxmlformats.org/officeDocument/2006/relationships/hyperlink" Target="https://www.daloopa.com/src/56736382" TargetMode="External"/><Relationship Id="rId19982" Type="http://schemas.openxmlformats.org/officeDocument/2006/relationships/hyperlink" Target="https://www.daloopa.com/src/99100901" TargetMode="External"/><Relationship Id="rId20808" Type="http://schemas.openxmlformats.org/officeDocument/2006/relationships/hyperlink" Target="https://www.daloopa.com/src/110480955" TargetMode="External"/><Relationship Id="rId919" Type="http://schemas.openxmlformats.org/officeDocument/2006/relationships/hyperlink" Target="https://www.daloopa.com/src/50787767" TargetMode="External"/><Relationship Id="rId1549" Type="http://schemas.openxmlformats.org/officeDocument/2006/relationships/hyperlink" Target="https://www.daloopa.com/src/62020125" TargetMode="External"/><Relationship Id="rId4022" Type="http://schemas.openxmlformats.org/officeDocument/2006/relationships/hyperlink" Target="https://www.daloopa.com/src/805858" TargetMode="External"/><Relationship Id="rId5420" Type="http://schemas.openxmlformats.org/officeDocument/2006/relationships/hyperlink" Target="https://www.daloopa.com/src/44617620" TargetMode="External"/><Relationship Id="rId8990" Type="http://schemas.openxmlformats.org/officeDocument/2006/relationships/hyperlink" Target="https://www.daloopa.com/src/46190604" TargetMode="External"/><Relationship Id="rId11971" Type="http://schemas.openxmlformats.org/officeDocument/2006/relationships/hyperlink" Target="https://www.daloopa.com/src/8731163" TargetMode="External"/><Relationship Id="rId15014" Type="http://schemas.openxmlformats.org/officeDocument/2006/relationships/hyperlink" Target="https://www.daloopa.com/src/44096357" TargetMode="External"/><Relationship Id="rId18584" Type="http://schemas.openxmlformats.org/officeDocument/2006/relationships/hyperlink" Target="https://www.daloopa.com/src/75779698" TargetMode="External"/><Relationship Id="rId19635" Type="http://schemas.openxmlformats.org/officeDocument/2006/relationships/hyperlink" Target="https://www.daloopa.com/src/91528265" TargetMode="External"/><Relationship Id="rId7592" Type="http://schemas.openxmlformats.org/officeDocument/2006/relationships/hyperlink" Target="https://www.daloopa.com/src/44615837" TargetMode="External"/><Relationship Id="rId8643" Type="http://schemas.openxmlformats.org/officeDocument/2006/relationships/hyperlink" Target="https://www.daloopa.com/src/44810607" TargetMode="External"/><Relationship Id="rId10573" Type="http://schemas.openxmlformats.org/officeDocument/2006/relationships/hyperlink" Target="https://www.daloopa.com/src/44998341" TargetMode="External"/><Relationship Id="rId11624" Type="http://schemas.openxmlformats.org/officeDocument/2006/relationships/hyperlink" Target="https://www.daloopa.com/src/805064" TargetMode="External"/><Relationship Id="rId17186" Type="http://schemas.openxmlformats.org/officeDocument/2006/relationships/hyperlink" Target="https://www.daloopa.com/src/65369418" TargetMode="External"/><Relationship Id="rId18237" Type="http://schemas.openxmlformats.org/officeDocument/2006/relationships/hyperlink" Target="https://www.daloopa.com/src/110482417" TargetMode="External"/><Relationship Id="rId6194" Type="http://schemas.openxmlformats.org/officeDocument/2006/relationships/hyperlink" Target="https://www.daloopa.com/src/797550" TargetMode="External"/><Relationship Id="rId7245" Type="http://schemas.openxmlformats.org/officeDocument/2006/relationships/hyperlink" Target="https://www.daloopa.com/src/757584" TargetMode="External"/><Relationship Id="rId10226" Type="http://schemas.openxmlformats.org/officeDocument/2006/relationships/hyperlink" Target="https://www.daloopa.com/src/35361459" TargetMode="External"/><Relationship Id="rId13796" Type="http://schemas.openxmlformats.org/officeDocument/2006/relationships/hyperlink" Target="https://www.daloopa.com/src/44067432" TargetMode="External"/><Relationship Id="rId3855" Type="http://schemas.openxmlformats.org/officeDocument/2006/relationships/hyperlink" Target="https://www.daloopa.com/src/61315112" TargetMode="External"/><Relationship Id="rId12398" Type="http://schemas.openxmlformats.org/officeDocument/2006/relationships/hyperlink" Target="https://www.daloopa.com/src/10681279" TargetMode="External"/><Relationship Id="rId13449" Type="http://schemas.openxmlformats.org/officeDocument/2006/relationships/hyperlink" Target="https://www.daloopa.com/src/44059346" TargetMode="External"/><Relationship Id="rId14847" Type="http://schemas.openxmlformats.org/officeDocument/2006/relationships/hyperlink" Target="https://www.daloopa.com/src/44095359" TargetMode="External"/><Relationship Id="rId17320" Type="http://schemas.openxmlformats.org/officeDocument/2006/relationships/hyperlink" Target="https://www.daloopa.com/src/66404730" TargetMode="External"/><Relationship Id="rId20665" Type="http://schemas.openxmlformats.org/officeDocument/2006/relationships/hyperlink" Target="https://www.daloopa.com/src/110481954" TargetMode="External"/><Relationship Id="rId776" Type="http://schemas.openxmlformats.org/officeDocument/2006/relationships/hyperlink" Target="https://www.daloopa.com/src/12611930" TargetMode="External"/><Relationship Id="rId2457" Type="http://schemas.openxmlformats.org/officeDocument/2006/relationships/hyperlink" Target="https://www.daloopa.com/src/44615503" TargetMode="External"/><Relationship Id="rId3508" Type="http://schemas.openxmlformats.org/officeDocument/2006/relationships/hyperlink" Target="https://www.daloopa.com/src/18203299" TargetMode="External"/><Relationship Id="rId4906" Type="http://schemas.openxmlformats.org/officeDocument/2006/relationships/hyperlink" Target="https://www.daloopa.com/src/44617737" TargetMode="External"/><Relationship Id="rId20318" Type="http://schemas.openxmlformats.org/officeDocument/2006/relationships/hyperlink" Target="https://www.daloopa.com/src/105190611" TargetMode="External"/><Relationship Id="rId429" Type="http://schemas.openxmlformats.org/officeDocument/2006/relationships/hyperlink" Target="https://www.daloopa.com/src/1501421" TargetMode="External"/><Relationship Id="rId1059" Type="http://schemas.openxmlformats.org/officeDocument/2006/relationships/hyperlink" Target="https://www.daloopa.com/src/780767" TargetMode="External"/><Relationship Id="rId13930" Type="http://schemas.openxmlformats.org/officeDocument/2006/relationships/hyperlink" Target="https://www.daloopa.com/src/44066794" TargetMode="External"/><Relationship Id="rId19492" Type="http://schemas.openxmlformats.org/officeDocument/2006/relationships/hyperlink" Target="https://www.daloopa.com/src/86301969" TargetMode="External"/><Relationship Id="rId8153" Type="http://schemas.openxmlformats.org/officeDocument/2006/relationships/hyperlink" Target="https://www.daloopa.com/src/756442" TargetMode="External"/><Relationship Id="rId9551" Type="http://schemas.openxmlformats.org/officeDocument/2006/relationships/hyperlink" Target="https://www.daloopa.com/src/46190704" TargetMode="External"/><Relationship Id="rId11481" Type="http://schemas.openxmlformats.org/officeDocument/2006/relationships/hyperlink" Target="https://www.daloopa.com/document/8465102" TargetMode="External"/><Relationship Id="rId12532" Type="http://schemas.openxmlformats.org/officeDocument/2006/relationships/hyperlink" Target="https://www.daloopa.com/src/8731924" TargetMode="External"/><Relationship Id="rId18094" Type="http://schemas.openxmlformats.org/officeDocument/2006/relationships/hyperlink" Target="https://www.daloopa.com/src/112172710" TargetMode="External"/><Relationship Id="rId19145" Type="http://schemas.openxmlformats.org/officeDocument/2006/relationships/hyperlink" Target="https://www.daloopa.com/src/81130187" TargetMode="External"/><Relationship Id="rId910" Type="http://schemas.openxmlformats.org/officeDocument/2006/relationships/hyperlink" Target="https://marketplace.daloopa.com/text-fundamental?id=41991284&amp;value=0&amp;id=50787768&amp;value=0.01&amp;id=56765762&amp;value=0.02&amp;id=61315215&amp;value=0.02&amp;" TargetMode="External"/><Relationship Id="rId1540" Type="http://schemas.openxmlformats.org/officeDocument/2006/relationships/hyperlink" Target="https://www.daloopa.com/src/7449981" TargetMode="External"/><Relationship Id="rId9204" Type="http://schemas.openxmlformats.org/officeDocument/2006/relationships/hyperlink" Target="https://www.daloopa.com/src/44810740" TargetMode="External"/><Relationship Id="rId10083" Type="http://schemas.openxmlformats.org/officeDocument/2006/relationships/hyperlink" Target="https://www.daloopa.com/src/756287" TargetMode="External"/><Relationship Id="rId11134" Type="http://schemas.openxmlformats.org/officeDocument/2006/relationships/hyperlink" Target="https://www.daloopa.com/src/816761" TargetMode="External"/><Relationship Id="rId15755" Type="http://schemas.openxmlformats.org/officeDocument/2006/relationships/hyperlink" Target="https://www.daloopa.com/src/56735849" TargetMode="External"/><Relationship Id="rId16806" Type="http://schemas.openxmlformats.org/officeDocument/2006/relationships/hyperlink" Target="https://www.daloopa.com/src/56736592" TargetMode="External"/><Relationship Id="rId4763" Type="http://schemas.openxmlformats.org/officeDocument/2006/relationships/hyperlink" Target="https://www.daloopa.com/src/44802540" TargetMode="External"/><Relationship Id="rId5814" Type="http://schemas.openxmlformats.org/officeDocument/2006/relationships/hyperlink" Target="https://www.daloopa.com/src/779299" TargetMode="External"/><Relationship Id="rId14357" Type="http://schemas.openxmlformats.org/officeDocument/2006/relationships/hyperlink" Target="https://www.daloopa.com/src/44092195" TargetMode="External"/><Relationship Id="rId15408" Type="http://schemas.openxmlformats.org/officeDocument/2006/relationships/hyperlink" Target="https://www.daloopa.com/src/56725753" TargetMode="External"/><Relationship Id="rId3365" Type="http://schemas.openxmlformats.org/officeDocument/2006/relationships/hyperlink" Target="https://www.daloopa.com/src/805292" TargetMode="External"/><Relationship Id="rId4416" Type="http://schemas.openxmlformats.org/officeDocument/2006/relationships/hyperlink" Target="https://www.daloopa.com/src/44802517" TargetMode="External"/><Relationship Id="rId7986" Type="http://schemas.openxmlformats.org/officeDocument/2006/relationships/hyperlink" Target="https://www.daloopa.com/src/755944" TargetMode="External"/><Relationship Id="rId18978" Type="http://schemas.openxmlformats.org/officeDocument/2006/relationships/hyperlink" Target="https://www.daloopa.com/src/80587575" TargetMode="External"/><Relationship Id="rId20175" Type="http://schemas.openxmlformats.org/officeDocument/2006/relationships/hyperlink" Target="https://www.daloopa.com/src/99100815" TargetMode="External"/><Relationship Id="rId286" Type="http://schemas.openxmlformats.org/officeDocument/2006/relationships/hyperlink" Target="https://www.daloopa.com/src/41990823" TargetMode="External"/><Relationship Id="rId3018" Type="http://schemas.openxmlformats.org/officeDocument/2006/relationships/hyperlink" Target="https://www.daloopa.com/src/7449840" TargetMode="External"/><Relationship Id="rId6588" Type="http://schemas.openxmlformats.org/officeDocument/2006/relationships/hyperlink" Target="https://www.daloopa.com/src/41990399" TargetMode="External"/><Relationship Id="rId7639" Type="http://schemas.openxmlformats.org/officeDocument/2006/relationships/hyperlink" Target="https://www.daloopa.com/src/44615843" TargetMode="External"/><Relationship Id="rId10967" Type="http://schemas.openxmlformats.org/officeDocument/2006/relationships/hyperlink" Target="https://marketplace.daloopa.com/text-fundamental?id=778069&amp;value=-0.006&amp;id=778054&amp;value=0.025&amp;id=778036&amp;value=-0.01&amp;id=778027&amp;value=-0.042&amp;id=777983&amp;value=-0.053&amp;id=777970&amp;value=-0.032&amp;id=777960&amp;value=-0.045&amp;id=777922&amp;value=-0.017&amp;id=777917&amp;value=-0.01&amp;id=777911&amp;value=-0.021&amp;id=777907&amp;value=-0.036000000000000004&amp;id=777898&amp;value=-0.021&amp;id=777894&amp;value=-0.015&amp;id=777877&amp;value=-0.004&amp;id=777868&amp;value=-0.011000000000000001&amp;id=777854&amp;value=-0.004&amp;id=777847&amp;value=0.002&amp;id=777758&amp;value=-0.012&amp;id=1501286&amp;value=-0.013000000000000001&amp;id=3606430&amp;value=-0.013999999999999999&amp;id=12601963&amp;value=-0.011000000000000001&amp;id=19045386&amp;value=-0.011000000000000001&amp;id=28076069&amp;value=-0.011000000000000001&amp;id=35361481&amp;value=-0.008&amp;id=50786894&amp;value=-0.011000000000000001&amp;id=56765467&amp;value=-0.011000000000000001&amp;id=61314995&amp;value=-0.012&amp;" TargetMode="External"/><Relationship Id="rId9061" Type="http://schemas.openxmlformats.org/officeDocument/2006/relationships/hyperlink" Target="https://www.daloopa.com/src/44810737" TargetMode="External"/><Relationship Id="rId13440" Type="http://schemas.openxmlformats.org/officeDocument/2006/relationships/hyperlink" Target="https://www.daloopa.com/src/44057752" TargetMode="External"/><Relationship Id="rId420" Type="http://schemas.openxmlformats.org/officeDocument/2006/relationships/hyperlink" Target="https://www.daloopa.com/src/41990756" TargetMode="External"/><Relationship Id="rId1050" Type="http://schemas.openxmlformats.org/officeDocument/2006/relationships/hyperlink" Target="https://www.daloopa.com/src/780776" TargetMode="External"/><Relationship Id="rId2101" Type="http://schemas.openxmlformats.org/officeDocument/2006/relationships/hyperlink" Target="https://www.daloopa.com/src/779652" TargetMode="External"/><Relationship Id="rId12042" Type="http://schemas.openxmlformats.org/officeDocument/2006/relationships/hyperlink" Target="https://www.daloopa.com/src/8731258" TargetMode="External"/><Relationship Id="rId16663" Type="http://schemas.openxmlformats.org/officeDocument/2006/relationships/hyperlink" Target="https://www.daloopa.com/src/56722929" TargetMode="External"/><Relationship Id="rId17714" Type="http://schemas.openxmlformats.org/officeDocument/2006/relationships/hyperlink" Target="https://www.daloopa.com/src/86300334" TargetMode="External"/><Relationship Id="rId5671" Type="http://schemas.openxmlformats.org/officeDocument/2006/relationships/hyperlink" Target="https://www.daloopa.com/src/777523" TargetMode="External"/><Relationship Id="rId6722" Type="http://schemas.openxmlformats.org/officeDocument/2006/relationships/hyperlink" Target="https://www.daloopa.com/document/23143637" TargetMode="External"/><Relationship Id="rId15265" Type="http://schemas.openxmlformats.org/officeDocument/2006/relationships/hyperlink" Target="https://www.daloopa.com/src/56720563" TargetMode="External"/><Relationship Id="rId16316" Type="http://schemas.openxmlformats.org/officeDocument/2006/relationships/hyperlink" Target="https://www.daloopa.com/document/23143762" TargetMode="External"/><Relationship Id="rId19886" Type="http://schemas.openxmlformats.org/officeDocument/2006/relationships/hyperlink" Target="https://www.daloopa.com/src/91531406" TargetMode="External"/><Relationship Id="rId4273" Type="http://schemas.openxmlformats.org/officeDocument/2006/relationships/hyperlink" Target="https://www.daloopa.com/src/806172" TargetMode="External"/><Relationship Id="rId5324" Type="http://schemas.openxmlformats.org/officeDocument/2006/relationships/hyperlink" Target="https://www.daloopa.com/src/44617625" TargetMode="External"/><Relationship Id="rId8894" Type="http://schemas.openxmlformats.org/officeDocument/2006/relationships/hyperlink" Target="https://www.daloopa.com/src/46190590" TargetMode="External"/><Relationship Id="rId9945" Type="http://schemas.openxmlformats.org/officeDocument/2006/relationships/hyperlink" Target="https://www.daloopa.com/src/785816" TargetMode="External"/><Relationship Id="rId18488" Type="http://schemas.openxmlformats.org/officeDocument/2006/relationships/hyperlink" Target="https://www.daloopa.com/src/69114642" TargetMode="External"/><Relationship Id="rId19539" Type="http://schemas.openxmlformats.org/officeDocument/2006/relationships/hyperlink" Target="https://www.daloopa.com/src/84566998" TargetMode="External"/><Relationship Id="rId1934" Type="http://schemas.openxmlformats.org/officeDocument/2006/relationships/hyperlink" Target="https://www.daloopa.com/src/44124483" TargetMode="External"/><Relationship Id="rId7496" Type="http://schemas.openxmlformats.org/officeDocument/2006/relationships/hyperlink" Target="https://www.daloopa.com/src/44615821" TargetMode="External"/><Relationship Id="rId8547" Type="http://schemas.openxmlformats.org/officeDocument/2006/relationships/hyperlink" Target="https://www.daloopa.com/src/44810038" TargetMode="External"/><Relationship Id="rId10477" Type="http://schemas.openxmlformats.org/officeDocument/2006/relationships/hyperlink" Target="https://www.daloopa.com/src/758670" TargetMode="External"/><Relationship Id="rId11528" Type="http://schemas.openxmlformats.org/officeDocument/2006/relationships/hyperlink" Target="https://www.daloopa.com/document/8465102" TargetMode="External"/><Relationship Id="rId11875" Type="http://schemas.openxmlformats.org/officeDocument/2006/relationships/hyperlink" Target="https://www.daloopa.com/src/44616201" TargetMode="External"/><Relationship Id="rId12926" Type="http://schemas.openxmlformats.org/officeDocument/2006/relationships/hyperlink" Target="https://www.daloopa.com/src/44106020" TargetMode="External"/><Relationship Id="rId6098" Type="http://schemas.openxmlformats.org/officeDocument/2006/relationships/hyperlink" Target="https://www.daloopa.com/src/756985" TargetMode="External"/><Relationship Id="rId7149" Type="http://schemas.openxmlformats.org/officeDocument/2006/relationships/hyperlink" Target="https://www.daloopa.com/src/798477" TargetMode="External"/><Relationship Id="rId14001" Type="http://schemas.openxmlformats.org/officeDocument/2006/relationships/hyperlink" Target="https://www.daloopa.com/src/51587411" TargetMode="External"/><Relationship Id="rId17571" Type="http://schemas.openxmlformats.org/officeDocument/2006/relationships/hyperlink" Target="https://www.daloopa.com/src/66404581" TargetMode="External"/><Relationship Id="rId18622" Type="http://schemas.openxmlformats.org/officeDocument/2006/relationships/hyperlink" Target="https://www.daloopa.com/src/76431331" TargetMode="External"/><Relationship Id="rId3759" Type="http://schemas.openxmlformats.org/officeDocument/2006/relationships/hyperlink" Target="https://www.daloopa.com/src/805755" TargetMode="External"/><Relationship Id="rId5181" Type="http://schemas.openxmlformats.org/officeDocument/2006/relationships/hyperlink" Target="https://www.daloopa.com/src/8648926" TargetMode="External"/><Relationship Id="rId6232" Type="http://schemas.openxmlformats.org/officeDocument/2006/relationships/hyperlink" Target="https://www.daloopa.com/src/797601" TargetMode="External"/><Relationship Id="rId7630" Type="http://schemas.openxmlformats.org/officeDocument/2006/relationships/hyperlink" Target="https://www.daloopa.com/src/9091403" TargetMode="External"/><Relationship Id="rId10611" Type="http://schemas.openxmlformats.org/officeDocument/2006/relationships/hyperlink" Target="https://www.daloopa.com/src/3606420" TargetMode="External"/><Relationship Id="rId16173" Type="http://schemas.openxmlformats.org/officeDocument/2006/relationships/hyperlink" Target="https://www.daloopa.com/src/56736490" TargetMode="External"/><Relationship Id="rId17224" Type="http://schemas.openxmlformats.org/officeDocument/2006/relationships/hyperlink" Target="https://www.daloopa.com/src/65369502" TargetMode="External"/><Relationship Id="rId20569" Type="http://schemas.openxmlformats.org/officeDocument/2006/relationships/hyperlink" Target="https://www.daloopa.com/src/105788211" TargetMode="External"/><Relationship Id="rId12783" Type="http://schemas.openxmlformats.org/officeDocument/2006/relationships/hyperlink" Target="https://www.daloopa.com/src/18194373" TargetMode="External"/><Relationship Id="rId13834" Type="http://schemas.openxmlformats.org/officeDocument/2006/relationships/hyperlink" Target="https://www.daloopa.com/src/44067645" TargetMode="External"/><Relationship Id="rId19396" Type="http://schemas.openxmlformats.org/officeDocument/2006/relationships/hyperlink" Target="https://www.daloopa.com/src/84565999" TargetMode="External"/><Relationship Id="rId1791" Type="http://schemas.openxmlformats.org/officeDocument/2006/relationships/hyperlink" Target="https://www.daloopa.com/src/44115597" TargetMode="External"/><Relationship Id="rId2842" Type="http://schemas.openxmlformats.org/officeDocument/2006/relationships/hyperlink" Target="https://www.daloopa.com/src/13303220" TargetMode="External"/><Relationship Id="rId9455" Type="http://schemas.openxmlformats.org/officeDocument/2006/relationships/hyperlink" Target="https://www.daloopa.com/src/44812997" TargetMode="External"/><Relationship Id="rId11385" Type="http://schemas.openxmlformats.org/officeDocument/2006/relationships/hyperlink" Target="https://www.daloopa.com/document/8465102" TargetMode="External"/><Relationship Id="rId12436" Type="http://schemas.openxmlformats.org/officeDocument/2006/relationships/hyperlink" Target="https://marketplace.daloopa.com/text-fundamental?id=8732131&amp;value=0.03&amp;id=8731965&amp;value=-0.04&amp;id=8732323&amp;value=-0.04&amp;id=8731921&amp;value=0.04&amp;id=8731906&amp;value=-0.03&amp;" TargetMode="External"/><Relationship Id="rId19049" Type="http://schemas.openxmlformats.org/officeDocument/2006/relationships/hyperlink" Target="https://www.daloopa.com/src/80587659" TargetMode="External"/><Relationship Id="rId20703" Type="http://schemas.openxmlformats.org/officeDocument/2006/relationships/hyperlink" Target="https://www.daloopa.com/src/112173337" TargetMode="External"/><Relationship Id="rId814" Type="http://schemas.openxmlformats.org/officeDocument/2006/relationships/hyperlink" Target="https://www.daloopa.com/src/50786916" TargetMode="External"/><Relationship Id="rId1444" Type="http://schemas.openxmlformats.org/officeDocument/2006/relationships/hyperlink" Target="https://www.daloopa.com/src/46168668" TargetMode="External"/><Relationship Id="rId8057" Type="http://schemas.openxmlformats.org/officeDocument/2006/relationships/hyperlink" Target="https://www.daloopa.com/src/1501221" TargetMode="External"/><Relationship Id="rId9108" Type="http://schemas.openxmlformats.org/officeDocument/2006/relationships/hyperlink" Target="https://www.daloopa.com/src/44812923" TargetMode="External"/><Relationship Id="rId11038" Type="http://schemas.openxmlformats.org/officeDocument/2006/relationships/hyperlink" Target="https://www.daloopa.com/src/778037" TargetMode="External"/><Relationship Id="rId15659" Type="http://schemas.openxmlformats.org/officeDocument/2006/relationships/hyperlink" Target="https://www.daloopa.com/src/56735752" TargetMode="External"/><Relationship Id="rId19530" Type="http://schemas.openxmlformats.org/officeDocument/2006/relationships/hyperlink" Target="https://www.daloopa.com/src/84566968" TargetMode="External"/><Relationship Id="rId4667" Type="http://schemas.openxmlformats.org/officeDocument/2006/relationships/hyperlink" Target="https://www.daloopa.com/document/23143637" TargetMode="External"/><Relationship Id="rId5718" Type="http://schemas.openxmlformats.org/officeDocument/2006/relationships/hyperlink" Target="https://www.daloopa.com/src/44616114" TargetMode="External"/><Relationship Id="rId17081" Type="http://schemas.openxmlformats.org/officeDocument/2006/relationships/hyperlink" Target="https://www.daloopa.com/src/65369473" TargetMode="External"/><Relationship Id="rId18132" Type="http://schemas.openxmlformats.org/officeDocument/2006/relationships/hyperlink" Target="https://www.daloopa.com/src/112173302" TargetMode="External"/><Relationship Id="rId3269" Type="http://schemas.openxmlformats.org/officeDocument/2006/relationships/hyperlink" Target="https://www.daloopa.com/src/44617156" TargetMode="External"/><Relationship Id="rId7140" Type="http://schemas.openxmlformats.org/officeDocument/2006/relationships/hyperlink" Target="https://www.daloopa.com/src/41990975" TargetMode="External"/><Relationship Id="rId20079" Type="http://schemas.openxmlformats.org/officeDocument/2006/relationships/hyperlink" Target="https://www.daloopa.com/src/99100781" TargetMode="External"/><Relationship Id="rId10121" Type="http://schemas.openxmlformats.org/officeDocument/2006/relationships/hyperlink" Target="https://www.daloopa.com/src/758454" TargetMode="External"/><Relationship Id="rId13691" Type="http://schemas.openxmlformats.org/officeDocument/2006/relationships/hyperlink" Target="https://www.daloopa.com/src/44057408" TargetMode="External"/><Relationship Id="rId14742" Type="http://schemas.openxmlformats.org/officeDocument/2006/relationships/hyperlink" Target="https://www.daloopa.com/src/44093148" TargetMode="External"/><Relationship Id="rId3750" Type="http://schemas.openxmlformats.org/officeDocument/2006/relationships/hyperlink" Target="https://www.daloopa.com/src/805720" TargetMode="External"/><Relationship Id="rId4801" Type="http://schemas.openxmlformats.org/officeDocument/2006/relationships/hyperlink" Target="https://www.daloopa.com/src/28076106" TargetMode="External"/><Relationship Id="rId12293" Type="http://schemas.openxmlformats.org/officeDocument/2006/relationships/hyperlink" Target="https://www.daloopa.com/src/44617654" TargetMode="External"/><Relationship Id="rId13344" Type="http://schemas.openxmlformats.org/officeDocument/2006/relationships/hyperlink" Target="https://www.daloopa.com/src/44122231" TargetMode="External"/><Relationship Id="rId17965" Type="http://schemas.openxmlformats.org/officeDocument/2006/relationships/hyperlink" Target="https://www.daloopa.com/src/84566334" TargetMode="External"/><Relationship Id="rId20560" Type="http://schemas.openxmlformats.org/officeDocument/2006/relationships/hyperlink" Target="https://www.daloopa.com/src/105788206" TargetMode="External"/><Relationship Id="rId671" Type="http://schemas.openxmlformats.org/officeDocument/2006/relationships/hyperlink" Target="https://www.daloopa.com/src/1501296" TargetMode="External"/><Relationship Id="rId2352" Type="http://schemas.openxmlformats.org/officeDocument/2006/relationships/hyperlink" Target="https://www.daloopa.com/src/774064" TargetMode="External"/><Relationship Id="rId3403" Type="http://schemas.openxmlformats.org/officeDocument/2006/relationships/hyperlink" Target="https://marketplace.daloopa.com/text-fundamental?id=979725&amp;value=52.018&amp;id=979773&amp;value=46.38&amp;id=979856&amp;value=43.943&amp;id=979871&amp;value=48.662&amp;id=979879&amp;value=54.181&amp;id=979887&amp;value=51.033&amp;id=2734354&amp;value=54.394&amp;id=13310446&amp;value=64&amp;id=44617283&amp;value=63&amp;" TargetMode="External"/><Relationship Id="rId6973" Type="http://schemas.openxmlformats.org/officeDocument/2006/relationships/hyperlink" Target="https://www.daloopa.com/src/798170" TargetMode="External"/><Relationship Id="rId16567" Type="http://schemas.openxmlformats.org/officeDocument/2006/relationships/hyperlink" Target="https://www.daloopa.com/src/56736736" TargetMode="External"/><Relationship Id="rId17618" Type="http://schemas.openxmlformats.org/officeDocument/2006/relationships/hyperlink" Target="https://www.daloopa.com/src/66399090" TargetMode="External"/><Relationship Id="rId20213" Type="http://schemas.openxmlformats.org/officeDocument/2006/relationships/hyperlink" Target="https://www.daloopa.com/src/99978723" TargetMode="External"/><Relationship Id="rId324" Type="http://schemas.openxmlformats.org/officeDocument/2006/relationships/hyperlink" Target="https://www.daloopa.com/document/22944212" TargetMode="External"/><Relationship Id="rId2005" Type="http://schemas.openxmlformats.org/officeDocument/2006/relationships/hyperlink" Target="https://www.daloopa.com/src/44125808" TargetMode="External"/><Relationship Id="rId5575" Type="http://schemas.openxmlformats.org/officeDocument/2006/relationships/hyperlink" Target="https://www.daloopa.com/src/779187" TargetMode="External"/><Relationship Id="rId6626" Type="http://schemas.openxmlformats.org/officeDocument/2006/relationships/hyperlink" Target="https://www.daloopa.com/document/479839" TargetMode="External"/><Relationship Id="rId15169" Type="http://schemas.openxmlformats.org/officeDocument/2006/relationships/hyperlink" Target="https://www.daloopa.com/src/56735118" TargetMode="External"/><Relationship Id="rId19040" Type="http://schemas.openxmlformats.org/officeDocument/2006/relationships/hyperlink" Target="https://www.daloopa.com/src/80587650" TargetMode="External"/><Relationship Id="rId4177" Type="http://schemas.openxmlformats.org/officeDocument/2006/relationships/hyperlink" Target="https://www.daloopa.com/src/2750768" TargetMode="External"/><Relationship Id="rId5228" Type="http://schemas.openxmlformats.org/officeDocument/2006/relationships/hyperlink" Target="https://www.daloopa.com/src/8648955" TargetMode="External"/><Relationship Id="rId8798" Type="http://schemas.openxmlformats.org/officeDocument/2006/relationships/hyperlink" Target="https://www.daloopa.com/src/44811147" TargetMode="External"/><Relationship Id="rId9849" Type="http://schemas.openxmlformats.org/officeDocument/2006/relationships/hyperlink" Target="https://www.daloopa.com/src/44810531" TargetMode="External"/><Relationship Id="rId11779" Type="http://schemas.openxmlformats.org/officeDocument/2006/relationships/hyperlink" Target="https://www.daloopa.com/src/8582345" TargetMode="External"/><Relationship Id="rId15650" Type="http://schemas.openxmlformats.org/officeDocument/2006/relationships/hyperlink" Target="https://marketplace.daloopa.com/text-fundamental?id=56735902&amp;value=5&amp;id=56735883&amp;value=6&amp;id=56735864&amp;value=6&amp;id=56735845&amp;value=6&amp;id=56735828&amp;value=23&amp;id=56735809&amp;value=5&amp;id=56735790&amp;value=5&amp;id=56735771&amp;value=5&amp;id=56735752&amp;value=5&amp;id=56735735&amp;value=20&amp;id=56722380&amp;value=88&amp;id=56722361&amp;value=56&amp;id=56722342&amp;value=55&amp;id=56722198&amp;value=45&amp;id=56722181&amp;value=244&amp;id=56722102&amp;value=30&amp;id=56722083&amp;value=26&amp;id=56722064&amp;value=27&amp;id=56722045&amp;value=32&amp;id=56722028&amp;value=115&amp;id=56722009&amp;value=26&amp;id=56765528&amp;value=24&amp;id=61315472&amp;value=25&amp;" TargetMode="External"/><Relationship Id="rId16701" Type="http://schemas.openxmlformats.org/officeDocument/2006/relationships/hyperlink" Target="https://www.daloopa.com/src/56722707" TargetMode="External"/><Relationship Id="rId1838" Type="http://schemas.openxmlformats.org/officeDocument/2006/relationships/hyperlink" Target="https://www.daloopa.com/src/44125940" TargetMode="External"/><Relationship Id="rId3260" Type="http://schemas.openxmlformats.org/officeDocument/2006/relationships/hyperlink" Target="https://www.daloopa.com/src/62020121" TargetMode="External"/><Relationship Id="rId4311" Type="http://schemas.openxmlformats.org/officeDocument/2006/relationships/hyperlink" Target="https://www.daloopa.com/src/44801571" TargetMode="External"/><Relationship Id="rId14252" Type="http://schemas.openxmlformats.org/officeDocument/2006/relationships/hyperlink" Target="https://www.daloopa.com/src/44095000" TargetMode="External"/><Relationship Id="rId15303" Type="http://schemas.openxmlformats.org/officeDocument/2006/relationships/hyperlink" Target="https://www.daloopa.com/src/56734928" TargetMode="External"/><Relationship Id="rId18873" Type="http://schemas.openxmlformats.org/officeDocument/2006/relationships/hyperlink" Target="https://www.daloopa.com/src/75779620" TargetMode="External"/><Relationship Id="rId19924" Type="http://schemas.openxmlformats.org/officeDocument/2006/relationships/hyperlink" Target="https://www.daloopa.com/src/91531492" TargetMode="External"/><Relationship Id="rId20070" Type="http://schemas.openxmlformats.org/officeDocument/2006/relationships/hyperlink" Target="https://www.daloopa.com/src/99978469" TargetMode="External"/><Relationship Id="rId181" Type="http://schemas.openxmlformats.org/officeDocument/2006/relationships/hyperlink" Target="https://www.daloopa.com/document/22944212" TargetMode="External"/><Relationship Id="rId7881" Type="http://schemas.openxmlformats.org/officeDocument/2006/relationships/hyperlink" Target="https://www.daloopa.com/document/510667" TargetMode="External"/><Relationship Id="rId8932" Type="http://schemas.openxmlformats.org/officeDocument/2006/relationships/hyperlink" Target="https://www.daloopa.com/src/44813642" TargetMode="External"/><Relationship Id="rId10862" Type="http://schemas.openxmlformats.org/officeDocument/2006/relationships/hyperlink" Target="https://www.daloopa.com/src/12599898" TargetMode="External"/><Relationship Id="rId11913" Type="http://schemas.openxmlformats.org/officeDocument/2006/relationships/hyperlink" Target="https://www.daloopa.com/src/8731234" TargetMode="External"/><Relationship Id="rId17475" Type="http://schemas.openxmlformats.org/officeDocument/2006/relationships/hyperlink" Target="https://www.daloopa.com/src/69113973" TargetMode="External"/><Relationship Id="rId18526" Type="http://schemas.openxmlformats.org/officeDocument/2006/relationships/hyperlink" Target="https://www.daloopa.com/src/69114621" TargetMode="External"/><Relationship Id="rId5085" Type="http://schemas.openxmlformats.org/officeDocument/2006/relationships/hyperlink" Target="https://marketplace.daloopa.com/text-fundamental?id=18187432&amp;value=0.29&amp;id=18187270&amp;value=0.09&amp;id=18187235&amp;value=0.16&amp;id=18187193&amp;value=0.2&amp;id=18187105&amp;value=0.05&amp;id=18187079&amp;value=0.07&amp;id=18187040&amp;value=0.11&amp;id=18186994&amp;value=0.04&amp;id=18186935&amp;value=0.04&amp;id=18186919&amp;value=0.01&amp;id=18186883&amp;value=-0.13&amp;id=18186827&amp;value=-0.02&amp;id=18186767&amp;value=0.01&amp;id=18186729&amp;value=0.06&amp;id=18186685&amp;value=0.17&amp;id=18186625&amp;value=0.09&amp;id=18186451&amp;value=0.03&amp;id=18186398&amp;value=0.14&amp;id=18186373&amp;value=0.03&amp;id=18185634&amp;value=0.08&amp;id=18185053&amp;value=0.13&amp;id=18184888&amp;value=0.13&amp;id=18184603&amp;value=0.25&amp;id=18182681&amp;value=0.19&amp;id=18182298&amp;value=0.27&amp;id=18181617&amp;value=0.23&amp;id=18181449&amp;value=0.19&amp;id=18179853&amp;value=0.18&amp;id=18180677&amp;value=0.25&amp;id=18180606&amp;value=0.02&amp;id=18180507&amp;value=0.05&amp;id=18179949&amp;value=0.1&amp;id=19445290&amp;value=0.07&amp;id=28828638&amp;value=0.14&amp;id=35961646&amp;value=0.15&amp;id=44617740&amp;value=0.12&amp;id=51587397&amp;value=-0.07&amp;id=57345769&amp;value=0.14&amp;id=62020203&amp;value=0.2&amp;" TargetMode="External"/><Relationship Id="rId6483" Type="http://schemas.openxmlformats.org/officeDocument/2006/relationships/hyperlink" Target="https://www.daloopa.com/src/758394" TargetMode="External"/><Relationship Id="rId7534" Type="http://schemas.openxmlformats.org/officeDocument/2006/relationships/hyperlink" Target="https://www.daloopa.com/src/35361419" TargetMode="External"/><Relationship Id="rId10515" Type="http://schemas.openxmlformats.org/officeDocument/2006/relationships/hyperlink" Target="https://www.daloopa.com/document/479731" TargetMode="External"/><Relationship Id="rId16077" Type="http://schemas.openxmlformats.org/officeDocument/2006/relationships/hyperlink" Target="https://www.daloopa.com/src/56723418" TargetMode="External"/><Relationship Id="rId17128" Type="http://schemas.openxmlformats.org/officeDocument/2006/relationships/hyperlink" Target="https://www.daloopa.com/src/65369510" TargetMode="External"/><Relationship Id="rId6136" Type="http://schemas.openxmlformats.org/officeDocument/2006/relationships/hyperlink" Target="https://www.daloopa.com/document/23143637" TargetMode="External"/><Relationship Id="rId12687" Type="http://schemas.openxmlformats.org/officeDocument/2006/relationships/hyperlink" Target="https://www.daloopa.com/src/8732301" TargetMode="External"/><Relationship Id="rId13738" Type="http://schemas.openxmlformats.org/officeDocument/2006/relationships/hyperlink" Target="https://www.daloopa.com/src/44618670" TargetMode="External"/><Relationship Id="rId20954" Type="http://schemas.openxmlformats.org/officeDocument/2006/relationships/hyperlink" Target="https://www.daloopa.com/src/110482379" TargetMode="External"/><Relationship Id="rId1695" Type="http://schemas.openxmlformats.org/officeDocument/2006/relationships/hyperlink" Target="https://www.daloopa.com/src/35961595" TargetMode="External"/><Relationship Id="rId2746" Type="http://schemas.openxmlformats.org/officeDocument/2006/relationships/hyperlink" Target="https://www.daloopa.com/src/771736" TargetMode="External"/><Relationship Id="rId9359" Type="http://schemas.openxmlformats.org/officeDocument/2006/relationships/hyperlink" Target="https://www.daloopa.com/src/44813127" TargetMode="External"/><Relationship Id="rId11289" Type="http://schemas.openxmlformats.org/officeDocument/2006/relationships/hyperlink" Target="https://www.daloopa.com/src/978765" TargetMode="External"/><Relationship Id="rId15160" Type="http://schemas.openxmlformats.org/officeDocument/2006/relationships/hyperlink" Target="https://www.daloopa.com/src/56720356" TargetMode="External"/><Relationship Id="rId16211" Type="http://schemas.openxmlformats.org/officeDocument/2006/relationships/hyperlink" Target="https://www.daloopa.com/src/61315614" TargetMode="External"/><Relationship Id="rId20607" Type="http://schemas.openxmlformats.org/officeDocument/2006/relationships/hyperlink" Target="https://www.daloopa.com/src/105191134" TargetMode="External"/><Relationship Id="rId718" Type="http://schemas.openxmlformats.org/officeDocument/2006/relationships/hyperlink" Target="https://www.daloopa.com/src/41990939" TargetMode="External"/><Relationship Id="rId1348" Type="http://schemas.openxmlformats.org/officeDocument/2006/relationships/hyperlink" Target="https://www.daloopa.com/src/35361576" TargetMode="External"/><Relationship Id="rId19781" Type="http://schemas.openxmlformats.org/officeDocument/2006/relationships/hyperlink" Target="https://www.daloopa.com/src/92469227" TargetMode="External"/><Relationship Id="rId5969" Type="http://schemas.openxmlformats.org/officeDocument/2006/relationships/hyperlink" Target="https://www.daloopa.com/src/758205" TargetMode="External"/><Relationship Id="rId7391" Type="http://schemas.openxmlformats.org/officeDocument/2006/relationships/hyperlink" Target="https://www.daloopa.com/src/758261" TargetMode="External"/><Relationship Id="rId8442" Type="http://schemas.openxmlformats.org/officeDocument/2006/relationships/hyperlink" Target="https://www.daloopa.com/src/44810032" TargetMode="External"/><Relationship Id="rId9840" Type="http://schemas.openxmlformats.org/officeDocument/2006/relationships/hyperlink" Target="https://www.daloopa.com/src/44812811" TargetMode="External"/><Relationship Id="rId11770" Type="http://schemas.openxmlformats.org/officeDocument/2006/relationships/hyperlink" Target="https://www.daloopa.com/src/8583093" TargetMode="External"/><Relationship Id="rId12821" Type="http://schemas.openxmlformats.org/officeDocument/2006/relationships/hyperlink" Target="https://www.daloopa.com/src/18181400" TargetMode="External"/><Relationship Id="rId18036" Type="http://schemas.openxmlformats.org/officeDocument/2006/relationships/hyperlink" Target="https://www.daloopa.com/src/112172649" TargetMode="External"/><Relationship Id="rId18383" Type="http://schemas.openxmlformats.org/officeDocument/2006/relationships/hyperlink" Target="https://www.daloopa.com/src/70534357" TargetMode="External"/><Relationship Id="rId19434" Type="http://schemas.openxmlformats.org/officeDocument/2006/relationships/hyperlink" Target="https://www.daloopa.com/src/86300056" TargetMode="External"/><Relationship Id="rId54" Type="http://schemas.openxmlformats.org/officeDocument/2006/relationships/hyperlink" Target="https://www.daloopa.com/document/479862" TargetMode="External"/><Relationship Id="rId7044" Type="http://schemas.openxmlformats.org/officeDocument/2006/relationships/hyperlink" Target="https://www.daloopa.com/src/798172" TargetMode="External"/><Relationship Id="rId10372" Type="http://schemas.openxmlformats.org/officeDocument/2006/relationships/hyperlink" Target="https://www.daloopa.com/src/769290" TargetMode="External"/><Relationship Id="rId11423" Type="http://schemas.openxmlformats.org/officeDocument/2006/relationships/hyperlink" Target="https://marketplace.daloopa.com/text-fundamental?id=804978&amp;value=-287165&amp;id=804986&amp;value=-306265&amp;id=1501365&amp;value=-342451&amp;id=2734166&amp;value=-340458&amp;" TargetMode="External"/><Relationship Id="rId14993" Type="http://schemas.openxmlformats.org/officeDocument/2006/relationships/hyperlink" Target="https://www.daloopa.com/src/44093344" TargetMode="External"/><Relationship Id="rId10025" Type="http://schemas.openxmlformats.org/officeDocument/2006/relationships/hyperlink" Target="https://www.daloopa.com/src/757818" TargetMode="External"/><Relationship Id="rId13595" Type="http://schemas.openxmlformats.org/officeDocument/2006/relationships/hyperlink" Target="https://www.daloopa.com/src/44057939" TargetMode="External"/><Relationship Id="rId14646" Type="http://schemas.openxmlformats.org/officeDocument/2006/relationships/hyperlink" Target="https://www.daloopa.com/src/44095602" TargetMode="External"/><Relationship Id="rId3654" Type="http://schemas.openxmlformats.org/officeDocument/2006/relationships/hyperlink" Target="https://www.daloopa.com/src/44802621" TargetMode="External"/><Relationship Id="rId4705" Type="http://schemas.openxmlformats.org/officeDocument/2006/relationships/hyperlink" Target="https://www.daloopa.com/src/56765653" TargetMode="External"/><Relationship Id="rId12197" Type="http://schemas.openxmlformats.org/officeDocument/2006/relationships/hyperlink" Target="https://www.daloopa.com/src/10681274" TargetMode="External"/><Relationship Id="rId13248" Type="http://schemas.openxmlformats.org/officeDocument/2006/relationships/hyperlink" Target="https://www.daloopa.com/src/18210802" TargetMode="External"/><Relationship Id="rId17869" Type="http://schemas.openxmlformats.org/officeDocument/2006/relationships/hyperlink" Target="https://www.daloopa.com/src/86307245" TargetMode="External"/><Relationship Id="rId20464" Type="http://schemas.openxmlformats.org/officeDocument/2006/relationships/hyperlink" Target="https://www.daloopa.com/src/105190755" TargetMode="External"/><Relationship Id="rId575" Type="http://schemas.openxmlformats.org/officeDocument/2006/relationships/hyperlink" Target="https://www.daloopa.com/src/6028986" TargetMode="External"/><Relationship Id="rId2256" Type="http://schemas.openxmlformats.org/officeDocument/2006/relationships/hyperlink" Target="https://www.daloopa.com/src/774050" TargetMode="External"/><Relationship Id="rId3307" Type="http://schemas.openxmlformats.org/officeDocument/2006/relationships/hyperlink" Target="https://www.daloopa.com/src/44625007" TargetMode="External"/><Relationship Id="rId6877" Type="http://schemas.openxmlformats.org/officeDocument/2006/relationships/hyperlink" Target="https://www.daloopa.com/src/797828" TargetMode="External"/><Relationship Id="rId7928" Type="http://schemas.openxmlformats.org/officeDocument/2006/relationships/hyperlink" Target="https://www.daloopa.com/src/758637" TargetMode="External"/><Relationship Id="rId19291" Type="http://schemas.openxmlformats.org/officeDocument/2006/relationships/hyperlink" Target="https://www.daloopa.com/src/84565969" TargetMode="External"/><Relationship Id="rId20117" Type="http://schemas.openxmlformats.org/officeDocument/2006/relationships/hyperlink" Target="https://www.daloopa.com/src/99100801" TargetMode="External"/><Relationship Id="rId228" Type="http://schemas.openxmlformats.org/officeDocument/2006/relationships/hyperlink" Target="https://marketplace.daloopa.com/text-fundamental?id=1015357&amp;value=0.21&amp;id=1000488&amp;value=0.11&amp;id=1000449&amp;value=0.11&amp;id=2750854&amp;value=0.11&amp;id=12608808&amp;value=0.175&amp;id=19045485&amp;value=0.16&amp;id=41990672&amp;value=0.17&amp;id=56765748&amp;value=0.185&amp;" TargetMode="External"/><Relationship Id="rId5479" Type="http://schemas.openxmlformats.org/officeDocument/2006/relationships/hyperlink" Target="https://www.daloopa.com/src/44616072" TargetMode="External"/><Relationship Id="rId9350" Type="http://schemas.openxmlformats.org/officeDocument/2006/relationships/hyperlink" Target="https://www.daloopa.com/src/44810267" TargetMode="External"/><Relationship Id="rId10909" Type="http://schemas.openxmlformats.org/officeDocument/2006/relationships/hyperlink" Target="https://www.daloopa.com/src/3606426" TargetMode="External"/><Relationship Id="rId11280" Type="http://schemas.openxmlformats.org/officeDocument/2006/relationships/hyperlink" Target="https://www.daloopa.com/src/978788" TargetMode="External"/><Relationship Id="rId9003" Type="http://schemas.openxmlformats.org/officeDocument/2006/relationships/hyperlink" Target="https://www.daloopa.com/src/44809555" TargetMode="External"/><Relationship Id="rId12331" Type="http://schemas.openxmlformats.org/officeDocument/2006/relationships/hyperlink" Target="https://www.daloopa.com/src/8731832" TargetMode="External"/><Relationship Id="rId16952" Type="http://schemas.openxmlformats.org/officeDocument/2006/relationships/hyperlink" Target="https://www.daloopa.com/src/65368620" TargetMode="External"/><Relationship Id="rId5960" Type="http://schemas.openxmlformats.org/officeDocument/2006/relationships/hyperlink" Target="https://www.daloopa.com/src/769333" TargetMode="External"/><Relationship Id="rId15554" Type="http://schemas.openxmlformats.org/officeDocument/2006/relationships/hyperlink" Target="https://www.daloopa.com/src/56735860" TargetMode="External"/><Relationship Id="rId16605" Type="http://schemas.openxmlformats.org/officeDocument/2006/relationships/hyperlink" Target="https://www.daloopa.com/src/56722759" TargetMode="External"/><Relationship Id="rId3164" Type="http://schemas.openxmlformats.org/officeDocument/2006/relationships/hyperlink" Target="https://www.daloopa.com/src/47275805" TargetMode="External"/><Relationship Id="rId4562" Type="http://schemas.openxmlformats.org/officeDocument/2006/relationships/hyperlink" Target="https://www.daloopa.com/src/44802419" TargetMode="External"/><Relationship Id="rId5613" Type="http://schemas.openxmlformats.org/officeDocument/2006/relationships/hyperlink" Target="https://www.daloopa.com/src/779209" TargetMode="External"/><Relationship Id="rId14156" Type="http://schemas.openxmlformats.org/officeDocument/2006/relationships/hyperlink" Target="https://www.daloopa.com/document/21946882" TargetMode="External"/><Relationship Id="rId15207" Type="http://schemas.openxmlformats.org/officeDocument/2006/relationships/hyperlink" Target="https://www.daloopa.com/src/56720511" TargetMode="External"/><Relationship Id="rId18777" Type="http://schemas.openxmlformats.org/officeDocument/2006/relationships/hyperlink" Target="https://www.daloopa.com/src/76435362" TargetMode="External"/><Relationship Id="rId19828" Type="http://schemas.openxmlformats.org/officeDocument/2006/relationships/hyperlink" Target="https://www.daloopa.com/src/92469476" TargetMode="External"/><Relationship Id="rId4215" Type="http://schemas.openxmlformats.org/officeDocument/2006/relationships/hyperlink" Target="https://www.daloopa.com/src/805959" TargetMode="External"/><Relationship Id="rId7785" Type="http://schemas.openxmlformats.org/officeDocument/2006/relationships/hyperlink" Target="https://www.daloopa.com/src/769531" TargetMode="External"/><Relationship Id="rId8836" Type="http://schemas.openxmlformats.org/officeDocument/2006/relationships/hyperlink" Target="https://www.daloopa.com/src/44809591" TargetMode="External"/><Relationship Id="rId10766" Type="http://schemas.openxmlformats.org/officeDocument/2006/relationships/hyperlink" Target="https://www.daloopa.com/src/770915" TargetMode="External"/><Relationship Id="rId11817" Type="http://schemas.openxmlformats.org/officeDocument/2006/relationships/hyperlink" Target="https://www.daloopa.com/document/18105310" TargetMode="External"/><Relationship Id="rId17379" Type="http://schemas.openxmlformats.org/officeDocument/2006/relationships/hyperlink" Target="https://www.daloopa.com/src/69114008" TargetMode="External"/><Relationship Id="rId6387" Type="http://schemas.openxmlformats.org/officeDocument/2006/relationships/hyperlink" Target="https://marketplace.daloopa.com/text-fundamental?id=797661&amp;value=10165.711&amp;id=797662&amp;value=10280.369&amp;id=797663&amp;value=10234.156&amp;id=797664&amp;value=10380.298&amp;id=797665&amp;value=10245.882&amp;id=797666&amp;value=10372.199&amp;id=797667&amp;value=10493.68&amp;id=797668&amp;value=10786.136&amp;id=797669&amp;value=11008.422&amp;id=797670&amp;value=11165.383&amp;id=797671&amp;value=11508.395&amp;id=797672&amp;value=11726.472&amp;id=797673&amp;value=11896.682&amp;id=797674&amp;value=12216.783&amp;id=797675&amp;value=12367.441&amp;id=797676&amp;value=12707.114&amp;id=797677&amp;value=13044.783&amp;id=797678&amp;value=13364.9&amp;id=797679&amp;value=13906.815&amp;id=797680&amp;value=14535.556&amp;id=797681&amp;value=14973.485&amp;id=797682&amp;value=15163.404&amp;id=797683&amp;value=15395.62&amp;id=797685&amp;value=18768.682&amp;id=797656&amp;value=19467.989&amp;id=797655&amp;value=19665.909&amp;id=1501307&amp;value=20054.88&amp;id=2750730&amp;value=20762.4&amp;id=3606639&amp;value=21214&amp;id=6028808&amp;value=21603&amp;id=9091761&amp;value=22414&amp;id=12605434&amp;value=24284&amp;id=19045416&amp;value=24985&amp;id=28076089&amp;value=25582&amp;id=35361509&amp;value=26144&amp;id=41991028&amp;value=27241&amp;id=50787077&amp;value=25976&amp;id=56765636&amp;value=26326&amp;id=61315039&amp;value=26744&amp;" TargetMode="External"/><Relationship Id="rId7438" Type="http://schemas.openxmlformats.org/officeDocument/2006/relationships/hyperlink" Target="https://www.daloopa.com/src/44615812" TargetMode="External"/><Relationship Id="rId10419" Type="http://schemas.openxmlformats.org/officeDocument/2006/relationships/hyperlink" Target="https://www.daloopa.com/src/770790" TargetMode="External"/><Relationship Id="rId2997" Type="http://schemas.openxmlformats.org/officeDocument/2006/relationships/hyperlink" Target="https://www.daloopa.com/src/775789" TargetMode="External"/><Relationship Id="rId13989" Type="http://schemas.openxmlformats.org/officeDocument/2006/relationships/hyperlink" Target="https://www.daloopa.com/src/44064893" TargetMode="External"/><Relationship Id="rId17860" Type="http://schemas.openxmlformats.org/officeDocument/2006/relationships/hyperlink" Target="https://www.daloopa.com/src/86298801" TargetMode="External"/><Relationship Id="rId18911" Type="http://schemas.openxmlformats.org/officeDocument/2006/relationships/hyperlink" Target="https://www.daloopa.com/src/80587707" TargetMode="External"/><Relationship Id="rId969" Type="http://schemas.openxmlformats.org/officeDocument/2006/relationships/hyperlink" Target="https://www.daloopa.com/src/970405" TargetMode="External"/><Relationship Id="rId1599" Type="http://schemas.openxmlformats.org/officeDocument/2006/relationships/hyperlink" Target="https://www.daloopa.com/src/62020124" TargetMode="External"/><Relationship Id="rId5470" Type="http://schemas.openxmlformats.org/officeDocument/2006/relationships/hyperlink" Target="https://www.daloopa.com/src/777094" TargetMode="External"/><Relationship Id="rId6521" Type="http://schemas.openxmlformats.org/officeDocument/2006/relationships/hyperlink" Target="https://www.daloopa.com/src/760451" TargetMode="External"/><Relationship Id="rId10900" Type="http://schemas.openxmlformats.org/officeDocument/2006/relationships/hyperlink" Target="https://www.daloopa.com/src/774513" TargetMode="External"/><Relationship Id="rId15064" Type="http://schemas.openxmlformats.org/officeDocument/2006/relationships/hyperlink" Target="https://www.daloopa.com/src/44095394" TargetMode="External"/><Relationship Id="rId16115" Type="http://schemas.openxmlformats.org/officeDocument/2006/relationships/hyperlink" Target="https://www.daloopa.com/src/56722558" TargetMode="External"/><Relationship Id="rId16462" Type="http://schemas.openxmlformats.org/officeDocument/2006/relationships/hyperlink" Target="https://www.daloopa.com/src/56736384" TargetMode="External"/><Relationship Id="rId17513" Type="http://schemas.openxmlformats.org/officeDocument/2006/relationships/hyperlink" Target="https://www.daloopa.com/src/66397448" TargetMode="External"/><Relationship Id="rId20858" Type="http://schemas.openxmlformats.org/officeDocument/2006/relationships/hyperlink" Target="https://www.daloopa.com/src/110481025" TargetMode="External"/><Relationship Id="rId4072" Type="http://schemas.openxmlformats.org/officeDocument/2006/relationships/hyperlink" Target="https://www.daloopa.com/src/805859" TargetMode="External"/><Relationship Id="rId5123" Type="http://schemas.openxmlformats.org/officeDocument/2006/relationships/hyperlink" Target="https://www.daloopa.com/src/18179853" TargetMode="External"/><Relationship Id="rId19685" Type="http://schemas.openxmlformats.org/officeDocument/2006/relationships/hyperlink" Target="https://www.daloopa.com/src/91528066" TargetMode="External"/><Relationship Id="rId7295" Type="http://schemas.openxmlformats.org/officeDocument/2006/relationships/hyperlink" Target="https://www.daloopa.com/src/757585" TargetMode="External"/><Relationship Id="rId8693" Type="http://schemas.openxmlformats.org/officeDocument/2006/relationships/hyperlink" Target="https://www.daloopa.com/src/44810613" TargetMode="External"/><Relationship Id="rId9744" Type="http://schemas.openxmlformats.org/officeDocument/2006/relationships/hyperlink" Target="https://marketplace.daloopa.com/text-fundamental?id=44808721&amp;value=-118.67&amp;id=44808853&amp;value=-59.971999999999994&amp;id=44809150&amp;value=-427.325&amp;id=44812814&amp;value=15.471000000000004&amp;id=46190750&amp;value=-590.496&amp;id=44809324&amp;value=-100.64&amp;id=44809381&amp;value=83.104&amp;id=44809636&amp;value=86.309&amp;id=44812853&amp;value=214.071&amp;id=46190751&amp;value=282.844&amp;id=44809928&amp;value=-404.516&amp;id=44810154&amp;value=243.26300000000003&amp;id=44810251&amp;value=-126.85500000000002&amp;id=44812981&amp;value=47.268&amp;id=46190752&amp;value=-240.84&amp;id=44810528&amp;value=-45.864&amp;id=44810624&amp;value=55.683&amp;id=44810691&amp;value=-118.70700000000001&amp;id=44812996&amp;value=243.643&amp;id=46190753&amp;value=134.755&amp;id=44810875&amp;value=57.581&amp;id=44810983&amp;value=248.05399999999997&amp;id=44811283&amp;value=457.6&amp;id=44813217&amp;value=531.522&amp;id=46190754&amp;value=1294.757&amp;id=44811320&amp;value=360.909&amp;id=44811573&amp;value=321.005&amp;id=44811636&amp;value=-1240.842&amp;id=44813342&amp;value=-104.36900000000003&amp;id=46190755&amp;value=-663.297&amp;id=44811771&amp;value=96.071&amp;id=44811946&amp;value=344.06399999999996&amp;id=44812059&amp;value=126.13700000000006&amp;id=44813468&amp;value=441.174&amp;id=46190756&amp;value=1007.446&amp;id=44812261&amp;value=38&amp;id=44812473&amp;value=356&amp;id=44812509&amp;value=723&amp;id=44813496&amp;value=711&amp;id=46190757&amp;value=1828&amp;id=44812609&amp;value=-1026&amp;id=44812620&amp;value=798&amp;id=44812675&amp;value=373&amp;id=44813615&amp;value=-779&amp;id=46190758&amp;value=-634&amp;id=51587578&amp;value=-1105&amp;id=57346368&amp;value=626&amp;id=62020284&amp;value=505&amp;" TargetMode="External"/><Relationship Id="rId11674" Type="http://schemas.openxmlformats.org/officeDocument/2006/relationships/hyperlink" Target="https://www.daloopa.com/src/44616163" TargetMode="External"/><Relationship Id="rId12725" Type="http://schemas.openxmlformats.org/officeDocument/2006/relationships/hyperlink" Target="https://www.daloopa.com/src/10681285" TargetMode="External"/><Relationship Id="rId18287" Type="http://schemas.openxmlformats.org/officeDocument/2006/relationships/hyperlink" Target="https://www.daloopa.com/src/110482563" TargetMode="External"/><Relationship Id="rId19338" Type="http://schemas.openxmlformats.org/officeDocument/2006/relationships/hyperlink" Target="https://www.daloopa.com/src/84565904" TargetMode="External"/><Relationship Id="rId1733" Type="http://schemas.openxmlformats.org/officeDocument/2006/relationships/hyperlink" Target="https://www.daloopa.com/src/44125382" TargetMode="External"/><Relationship Id="rId8346" Type="http://schemas.openxmlformats.org/officeDocument/2006/relationships/hyperlink" Target="https://www.daloopa.com/src/44812728" TargetMode="External"/><Relationship Id="rId10276" Type="http://schemas.openxmlformats.org/officeDocument/2006/relationships/hyperlink" Target="https://www.daloopa.com/src/35361464" TargetMode="External"/><Relationship Id="rId11327" Type="http://schemas.openxmlformats.org/officeDocument/2006/relationships/hyperlink" Target="https://marketplace.daloopa.com/text-fundamental?id=978746&amp;value=1447.738&amp;id=978768&amp;value=1699.157&amp;id=978783&amp;value=1758.616&amp;id=978793&amp;value=1926.212&amp;id=978803&amp;value=2203.494&amp;id=978847&amp;value=2480.908&amp;id=2734283&amp;value=2861.647&amp;id=13310292&amp;value=2975&amp;id=44617258&amp;value=3124&amp;" TargetMode="External"/><Relationship Id="rId14897" Type="http://schemas.openxmlformats.org/officeDocument/2006/relationships/hyperlink" Target="https://www.daloopa.com/src/44092995" TargetMode="External"/><Relationship Id="rId15948" Type="http://schemas.openxmlformats.org/officeDocument/2006/relationships/hyperlink" Target="https://www.daloopa.com/src/56736519" TargetMode="External"/><Relationship Id="rId4956" Type="http://schemas.openxmlformats.org/officeDocument/2006/relationships/hyperlink" Target="https://www.daloopa.com/src/18186448" TargetMode="External"/><Relationship Id="rId13499" Type="http://schemas.openxmlformats.org/officeDocument/2006/relationships/hyperlink" Target="https://www.daloopa.com/src/44618535" TargetMode="External"/><Relationship Id="rId17370" Type="http://schemas.openxmlformats.org/officeDocument/2006/relationships/hyperlink" Target="https://www.daloopa.com/src/69114017" TargetMode="External"/><Relationship Id="rId18421" Type="http://schemas.openxmlformats.org/officeDocument/2006/relationships/hyperlink" Target="https://www.daloopa.com/src/70534108" TargetMode="External"/><Relationship Id="rId3558" Type="http://schemas.openxmlformats.org/officeDocument/2006/relationships/hyperlink" Target="https://www.daloopa.com/src/805627" TargetMode="External"/><Relationship Id="rId4609" Type="http://schemas.openxmlformats.org/officeDocument/2006/relationships/hyperlink" Target="https://www.daloopa.com/src/44801879" TargetMode="External"/><Relationship Id="rId17023" Type="http://schemas.openxmlformats.org/officeDocument/2006/relationships/hyperlink" Target="https://www.daloopa.com/src/65368675" TargetMode="External"/><Relationship Id="rId20368" Type="http://schemas.openxmlformats.org/officeDocument/2006/relationships/hyperlink" Target="https://www.daloopa.com/src/105788172" TargetMode="External"/><Relationship Id="rId479" Type="http://schemas.openxmlformats.org/officeDocument/2006/relationships/hyperlink" Target="https://www.daloopa.com/src/50787171" TargetMode="External"/><Relationship Id="rId6031" Type="http://schemas.openxmlformats.org/officeDocument/2006/relationships/hyperlink" Target="https://www.daloopa.com/src/35361408" TargetMode="External"/><Relationship Id="rId10410" Type="http://schemas.openxmlformats.org/officeDocument/2006/relationships/hyperlink" Target="https://www.daloopa.com/src/44999288" TargetMode="External"/><Relationship Id="rId13980" Type="http://schemas.openxmlformats.org/officeDocument/2006/relationships/hyperlink" Target="https://www.daloopa.com/src/44067642" TargetMode="External"/><Relationship Id="rId19195" Type="http://schemas.openxmlformats.org/officeDocument/2006/relationships/hyperlink" Target="https://www.daloopa.com/src/80587924" TargetMode="External"/><Relationship Id="rId9254" Type="http://schemas.openxmlformats.org/officeDocument/2006/relationships/hyperlink" Target="https://www.daloopa.com/src/44809551" TargetMode="External"/><Relationship Id="rId12582" Type="http://schemas.openxmlformats.org/officeDocument/2006/relationships/hyperlink" Target="https://www.daloopa.com/src/8732181" TargetMode="External"/><Relationship Id="rId13633" Type="http://schemas.openxmlformats.org/officeDocument/2006/relationships/hyperlink" Target="https://www.daloopa.com/src/44058562" TargetMode="External"/><Relationship Id="rId960" Type="http://schemas.openxmlformats.org/officeDocument/2006/relationships/hyperlink" Target="https://www.daloopa.com/src/970390" TargetMode="External"/><Relationship Id="rId1243" Type="http://schemas.openxmlformats.org/officeDocument/2006/relationships/hyperlink" Target="https://www.daloopa.com/src/6028980" TargetMode="External"/><Relationship Id="rId1590" Type="http://schemas.openxmlformats.org/officeDocument/2006/relationships/hyperlink" Target="https://www.daloopa.com/src/7449980" TargetMode="External"/><Relationship Id="rId2641" Type="http://schemas.openxmlformats.org/officeDocument/2006/relationships/hyperlink" Target="https://www.daloopa.com/src/779058" TargetMode="External"/><Relationship Id="rId11184" Type="http://schemas.openxmlformats.org/officeDocument/2006/relationships/hyperlink" Target="https://www.daloopa.com/src/50787780" TargetMode="External"/><Relationship Id="rId12235" Type="http://schemas.openxmlformats.org/officeDocument/2006/relationships/hyperlink" Target="https://www.daloopa.com/src/8731485" TargetMode="External"/><Relationship Id="rId16856" Type="http://schemas.openxmlformats.org/officeDocument/2006/relationships/hyperlink" Target="https://www.daloopa.com/src/56736594" TargetMode="External"/><Relationship Id="rId17907" Type="http://schemas.openxmlformats.org/officeDocument/2006/relationships/hyperlink" Target="https://www.daloopa.com/src/84567019" TargetMode="External"/><Relationship Id="rId20502" Type="http://schemas.openxmlformats.org/officeDocument/2006/relationships/hyperlink" Target="https://www.daloopa.com/src/105788242" TargetMode="External"/><Relationship Id="rId613" Type="http://schemas.openxmlformats.org/officeDocument/2006/relationships/hyperlink" Target="https://www.daloopa.com/src/780011" TargetMode="External"/><Relationship Id="rId5864" Type="http://schemas.openxmlformats.org/officeDocument/2006/relationships/hyperlink" Target="https://www.daloopa.com/src/44616138" TargetMode="External"/><Relationship Id="rId6915" Type="http://schemas.openxmlformats.org/officeDocument/2006/relationships/hyperlink" Target="https://www.daloopa.com/src/798137" TargetMode="External"/><Relationship Id="rId15458" Type="http://schemas.openxmlformats.org/officeDocument/2006/relationships/hyperlink" Target="https://www.daloopa.com/src/56735763" TargetMode="External"/><Relationship Id="rId16509" Type="http://schemas.openxmlformats.org/officeDocument/2006/relationships/hyperlink" Target="https://www.daloopa.com/src/56765492" TargetMode="External"/><Relationship Id="rId4466" Type="http://schemas.openxmlformats.org/officeDocument/2006/relationships/hyperlink" Target="https://marketplace.daloopa.com/text-fundamental?id=806191&amp;value=-14.74&amp;id=806176&amp;value=-20.182&amp;id=806161&amp;value=-17.094&amp;id=806146&amp;value=-14.566&amp;id=44801575&amp;value=-66.582&amp;id=806131&amp;value=-13.854&amp;id=806116&amp;value=-13.987&amp;id=806101&amp;value=-11.238&amp;id=806086&amp;value=-12.23&amp;id=44801763&amp;value=-51.309&amp;id=806071&amp;value=-9.777&amp;id=806055&amp;value=-12.643&amp;id=806041&amp;value=-13.4&amp;id=806026&amp;value=6.506&amp;id=44801887&amp;value=-29.314&amp;id=806011&amp;value=-15.451&amp;id=805996&amp;value=-14.409&amp;id=805981&amp;value=-13.024&amp;id=805966&amp;value=-15.58&amp;id=44802123&amp;value=-58.464&amp;id=805954&amp;value=-8.367&amp;id=805937&amp;value=-11.464&amp;id=805923&amp;value=-4.295&amp;id=805909&amp;value=-6.328&amp;id=44802210&amp;value=-30.454&amp;id=805895&amp;value=-0.231&amp;id=805881&amp;value=-7.685&amp;id=805868&amp;value=-17.248&amp;id=805853&amp;value=-21.329&amp;id=44802416&amp;value=-46.493&amp;id=805839&amp;value=7.504&amp;id=805825&amp;value=-38.775&amp;id=1501416&amp;value=-19.324&amp;id=2750774&amp;value=-12.784&amp;id=44802522&amp;value=-63.38&amp;id=3606686&amp;value=-18&amp;id=6028881&amp;value=-16&amp;id=9091867&amp;value=-9&amp;id=12606367&amp;value=-18&amp;id=44802627&amp;value=-61&amp;id=19045446&amp;value=-21&amp;id=28076119&amp;value=-20&amp;id=35361545&amp;value=-23&amp;id=41990766&amp;value=-33&amp;id=41990772&amp;value=-97&amp;id=50787155&amp;value=-37&amp;id=56765665&amp;value=-37&amp;id=61315129&amp;value=-28&amp;" TargetMode="External"/><Relationship Id="rId5517" Type="http://schemas.openxmlformats.org/officeDocument/2006/relationships/hyperlink" Target="https://www.daloopa.com/src/44616078" TargetMode="External"/><Relationship Id="rId3068" Type="http://schemas.openxmlformats.org/officeDocument/2006/relationships/hyperlink" Target="https://www.daloopa.com/src/51587690" TargetMode="External"/><Relationship Id="rId4119" Type="http://schemas.openxmlformats.org/officeDocument/2006/relationships/hyperlink" Target="https://www.daloopa.com/src/805902" TargetMode="External"/><Relationship Id="rId7689" Type="http://schemas.openxmlformats.org/officeDocument/2006/relationships/hyperlink" Target="https://www.daloopa.com/src/44615852" TargetMode="External"/><Relationship Id="rId13490" Type="http://schemas.openxmlformats.org/officeDocument/2006/relationships/hyperlink" Target="https://www.daloopa.com/src/44057599" TargetMode="External"/><Relationship Id="rId4600" Type="http://schemas.openxmlformats.org/officeDocument/2006/relationships/hyperlink" Target="https://www.daloopa.com/src/19045449" TargetMode="External"/><Relationship Id="rId12092" Type="http://schemas.openxmlformats.org/officeDocument/2006/relationships/hyperlink" Target="https://www.daloopa.com/src/8731711" TargetMode="External"/><Relationship Id="rId13143" Type="http://schemas.openxmlformats.org/officeDocument/2006/relationships/hyperlink" Target="https://marketplace.daloopa.com/text-fundamental?id=44117080&amp;value=7524.016&amp;id=44116850&amp;value=7570.28&amp;id=44116782&amp;value=7476&amp;id=44619224&amp;value=8539&amp;" TargetMode="External"/><Relationship Id="rId14541" Type="http://schemas.openxmlformats.org/officeDocument/2006/relationships/hyperlink" Target="https://www.daloopa.com/src/57345877" TargetMode="External"/><Relationship Id="rId470" Type="http://schemas.openxmlformats.org/officeDocument/2006/relationships/hyperlink" Target="https://www.daloopa.com/src/806265" TargetMode="External"/><Relationship Id="rId2151" Type="http://schemas.openxmlformats.org/officeDocument/2006/relationships/hyperlink" Target="https://www.daloopa.com/src/779484" TargetMode="External"/><Relationship Id="rId3202" Type="http://schemas.openxmlformats.org/officeDocument/2006/relationships/hyperlink" Target="https://www.daloopa.com/src/10681313" TargetMode="External"/><Relationship Id="rId17764" Type="http://schemas.openxmlformats.org/officeDocument/2006/relationships/hyperlink" Target="https://www.daloopa.com/src/84565902" TargetMode="External"/><Relationship Id="rId18815" Type="http://schemas.openxmlformats.org/officeDocument/2006/relationships/hyperlink" Target="https://www.daloopa.com/src/76431579" TargetMode="External"/><Relationship Id="rId20012" Type="http://schemas.openxmlformats.org/officeDocument/2006/relationships/hyperlink" Target="https://www.daloopa.com/src/99978651" TargetMode="External"/><Relationship Id="rId123" Type="http://schemas.openxmlformats.org/officeDocument/2006/relationships/hyperlink" Target="https://www.daloopa.com/document/10223953" TargetMode="External"/><Relationship Id="rId5374" Type="http://schemas.openxmlformats.org/officeDocument/2006/relationships/hyperlink" Target="https://www.daloopa.com/src/8648973" TargetMode="External"/><Relationship Id="rId6772" Type="http://schemas.openxmlformats.org/officeDocument/2006/relationships/hyperlink" Target="https://www.daloopa.com/src/797862" TargetMode="External"/><Relationship Id="rId7823" Type="http://schemas.openxmlformats.org/officeDocument/2006/relationships/hyperlink" Target="https://www.daloopa.com/src/44615882" TargetMode="External"/><Relationship Id="rId10804" Type="http://schemas.openxmlformats.org/officeDocument/2006/relationships/hyperlink" Target="https://www.daloopa.com/src/44998314" TargetMode="External"/><Relationship Id="rId16366" Type="http://schemas.openxmlformats.org/officeDocument/2006/relationships/hyperlink" Target="https://www.daloopa.com/document/23143762" TargetMode="External"/><Relationship Id="rId17417" Type="http://schemas.openxmlformats.org/officeDocument/2006/relationships/hyperlink" Target="https://www.daloopa.com/src/69114101" TargetMode="External"/><Relationship Id="rId5027" Type="http://schemas.openxmlformats.org/officeDocument/2006/relationships/hyperlink" Target="https://www.daloopa.com/src/51587394" TargetMode="External"/><Relationship Id="rId6425" Type="http://schemas.openxmlformats.org/officeDocument/2006/relationships/hyperlink" Target="https://www.daloopa.com/src/50787077" TargetMode="External"/><Relationship Id="rId9995" Type="http://schemas.openxmlformats.org/officeDocument/2006/relationships/hyperlink" Target="https://www.daloopa.com/src/44615299" TargetMode="External"/><Relationship Id="rId12976" Type="http://schemas.openxmlformats.org/officeDocument/2006/relationships/hyperlink" Target="https://marketplace.daloopa.com/text-fundamental?id=51587439&amp;value=499&amp;id=57345891&amp;value=499&amp;id=62020243&amp;value=500&amp;" TargetMode="External"/><Relationship Id="rId16019" Type="http://schemas.openxmlformats.org/officeDocument/2006/relationships/hyperlink" Target="https://www.daloopa.com/src/56736677" TargetMode="External"/><Relationship Id="rId19589" Type="http://schemas.openxmlformats.org/officeDocument/2006/relationships/hyperlink" Target="https://www.daloopa.com/src/84567071" TargetMode="External"/><Relationship Id="rId1984" Type="http://schemas.openxmlformats.org/officeDocument/2006/relationships/hyperlink" Target="https://www.daloopa.com/src/57345981" TargetMode="External"/><Relationship Id="rId8597" Type="http://schemas.openxmlformats.org/officeDocument/2006/relationships/hyperlink" Target="https://www.daloopa.com/src/44811039" TargetMode="External"/><Relationship Id="rId9648" Type="http://schemas.openxmlformats.org/officeDocument/2006/relationships/hyperlink" Target="https://www.daloopa.com/src/44809149" TargetMode="External"/><Relationship Id="rId11578" Type="http://schemas.openxmlformats.org/officeDocument/2006/relationships/hyperlink" Target="https://www.daloopa.com/document/8465102" TargetMode="External"/><Relationship Id="rId12629" Type="http://schemas.openxmlformats.org/officeDocument/2006/relationships/hyperlink" Target="https://www.daloopa.com/src/8732316" TargetMode="External"/><Relationship Id="rId16500" Type="http://schemas.openxmlformats.org/officeDocument/2006/relationships/hyperlink" Target="https://www.daloopa.com/src/56723471" TargetMode="External"/><Relationship Id="rId1637" Type="http://schemas.openxmlformats.org/officeDocument/2006/relationships/hyperlink" Target="https://www.daloopa.com/src/1501262" TargetMode="External"/><Relationship Id="rId7199" Type="http://schemas.openxmlformats.org/officeDocument/2006/relationships/hyperlink" Target="https://www.daloopa.com/src/798779" TargetMode="External"/><Relationship Id="rId14051" Type="http://schemas.openxmlformats.org/officeDocument/2006/relationships/hyperlink" Target="https://www.daloopa.com/src/44066717" TargetMode="External"/><Relationship Id="rId15102" Type="http://schemas.openxmlformats.org/officeDocument/2006/relationships/hyperlink" Target="https://www.daloopa.com/src/56720313" TargetMode="External"/><Relationship Id="rId4110" Type="http://schemas.openxmlformats.org/officeDocument/2006/relationships/hyperlink" Target="https://www.daloopa.com/src/806033" TargetMode="External"/><Relationship Id="rId7680" Type="http://schemas.openxmlformats.org/officeDocument/2006/relationships/hyperlink" Target="https://www.daloopa.com/src/9091405" TargetMode="External"/><Relationship Id="rId8731" Type="http://schemas.openxmlformats.org/officeDocument/2006/relationships/hyperlink" Target="https://www.daloopa.com/src/44808894" TargetMode="External"/><Relationship Id="rId17274" Type="http://schemas.openxmlformats.org/officeDocument/2006/relationships/hyperlink" Target="https://www.daloopa.com/src/66404707" TargetMode="External"/><Relationship Id="rId18325" Type="http://schemas.openxmlformats.org/officeDocument/2006/relationships/hyperlink" Target="https://www.daloopa.com/src/70537057" TargetMode="External"/><Relationship Id="rId18672" Type="http://schemas.openxmlformats.org/officeDocument/2006/relationships/hyperlink" Target="https://www.daloopa.com/src/75779639" TargetMode="External"/><Relationship Id="rId19723" Type="http://schemas.openxmlformats.org/officeDocument/2006/relationships/hyperlink" Target="https://www.daloopa.com/src/91527762" TargetMode="External"/><Relationship Id="rId6282" Type="http://schemas.openxmlformats.org/officeDocument/2006/relationships/hyperlink" Target="https://www.daloopa.com/src/797647" TargetMode="External"/><Relationship Id="rId7333" Type="http://schemas.openxmlformats.org/officeDocument/2006/relationships/hyperlink" Target="https://www.daloopa.com/src/769240" TargetMode="External"/><Relationship Id="rId10661" Type="http://schemas.openxmlformats.org/officeDocument/2006/relationships/hyperlink" Target="https://www.daloopa.com/src/3606421" TargetMode="External"/><Relationship Id="rId11712" Type="http://schemas.openxmlformats.org/officeDocument/2006/relationships/hyperlink" Target="https://www.daloopa.com/src/8583164" TargetMode="External"/><Relationship Id="rId10314" Type="http://schemas.openxmlformats.org/officeDocument/2006/relationships/hyperlink" Target="https://www.daloopa.com/src/756568" TargetMode="External"/><Relationship Id="rId13884" Type="http://schemas.openxmlformats.org/officeDocument/2006/relationships/hyperlink" Target="https://www.daloopa.com/src/44066141" TargetMode="External"/><Relationship Id="rId14935" Type="http://schemas.openxmlformats.org/officeDocument/2006/relationships/hyperlink" Target="https://www.daloopa.com/src/44093188" TargetMode="External"/><Relationship Id="rId19099" Type="http://schemas.openxmlformats.org/officeDocument/2006/relationships/hyperlink" Target="https://www.daloopa.com/src/81128217" TargetMode="External"/><Relationship Id="rId2892" Type="http://schemas.openxmlformats.org/officeDocument/2006/relationships/hyperlink" Target="https://www.daloopa.com/src/13303372" TargetMode="External"/><Relationship Id="rId3943" Type="http://schemas.openxmlformats.org/officeDocument/2006/relationships/hyperlink" Target="https://www.daloopa.com/src/44802185" TargetMode="External"/><Relationship Id="rId9158" Type="http://schemas.openxmlformats.org/officeDocument/2006/relationships/hyperlink" Target="https://www.daloopa.com/src/44810587" TargetMode="External"/><Relationship Id="rId12486" Type="http://schemas.openxmlformats.org/officeDocument/2006/relationships/hyperlink" Target="https://www.daloopa.com/src/8732132" TargetMode="External"/><Relationship Id="rId13537" Type="http://schemas.openxmlformats.org/officeDocument/2006/relationships/hyperlink" Target="https://www.daloopa.com/src/44057223" TargetMode="External"/><Relationship Id="rId20753" Type="http://schemas.openxmlformats.org/officeDocument/2006/relationships/hyperlink" Target="https://www.daloopa.com/src/110482059" TargetMode="External"/><Relationship Id="rId864" Type="http://schemas.openxmlformats.org/officeDocument/2006/relationships/hyperlink" Target="https://www.daloopa.com/src/61315209" TargetMode="External"/><Relationship Id="rId1494" Type="http://schemas.openxmlformats.org/officeDocument/2006/relationships/hyperlink" Target="https://www.daloopa.com/document/23181367" TargetMode="External"/><Relationship Id="rId2545" Type="http://schemas.openxmlformats.org/officeDocument/2006/relationships/hyperlink" Target="https://www.daloopa.com/src/775598" TargetMode="External"/><Relationship Id="rId11088" Type="http://schemas.openxmlformats.org/officeDocument/2006/relationships/hyperlink" Target="https://www.daloopa.com/document/23143637" TargetMode="External"/><Relationship Id="rId12139" Type="http://schemas.openxmlformats.org/officeDocument/2006/relationships/hyperlink" Target="https://www.daloopa.com/src/8731772" TargetMode="External"/><Relationship Id="rId16010" Type="http://schemas.openxmlformats.org/officeDocument/2006/relationships/hyperlink" Target="https://www.daloopa.com/src/56722487" TargetMode="External"/><Relationship Id="rId19580" Type="http://schemas.openxmlformats.org/officeDocument/2006/relationships/hyperlink" Target="https://www.daloopa.com/src/84567060" TargetMode="External"/><Relationship Id="rId20406" Type="http://schemas.openxmlformats.org/officeDocument/2006/relationships/hyperlink" Target="https://www.daloopa.com/src/105788142" TargetMode="External"/><Relationship Id="rId517" Type="http://schemas.openxmlformats.org/officeDocument/2006/relationships/hyperlink" Target="https://www.daloopa.com/src/1000990" TargetMode="External"/><Relationship Id="rId1147" Type="http://schemas.openxmlformats.org/officeDocument/2006/relationships/hyperlink" Target="https://www.daloopa.com/src/57345707" TargetMode="External"/><Relationship Id="rId5768" Type="http://schemas.openxmlformats.org/officeDocument/2006/relationships/hyperlink" Target="https://www.daloopa.com/src/44616123" TargetMode="External"/><Relationship Id="rId6819" Type="http://schemas.openxmlformats.org/officeDocument/2006/relationships/hyperlink" Target="https://www.daloopa.com/src/798018" TargetMode="External"/><Relationship Id="rId18182" Type="http://schemas.openxmlformats.org/officeDocument/2006/relationships/hyperlink" Target="https://www.daloopa.com/src/112173049" TargetMode="External"/><Relationship Id="rId19233" Type="http://schemas.openxmlformats.org/officeDocument/2006/relationships/hyperlink" Target="https://www.daloopa.com/src/80588036" TargetMode="External"/><Relationship Id="rId7190" Type="http://schemas.openxmlformats.org/officeDocument/2006/relationships/hyperlink" Target="https://www.daloopa.com/src/798723" TargetMode="External"/><Relationship Id="rId8241" Type="http://schemas.openxmlformats.org/officeDocument/2006/relationships/hyperlink" Target="https://www.daloopa.com/src/756934" TargetMode="External"/><Relationship Id="rId10171" Type="http://schemas.openxmlformats.org/officeDocument/2006/relationships/hyperlink" Target="https://www.daloopa.com/src/56765449" TargetMode="External"/><Relationship Id="rId11222" Type="http://schemas.openxmlformats.org/officeDocument/2006/relationships/hyperlink" Target="https://www.daloopa.com/document/23143637" TargetMode="External"/><Relationship Id="rId12620" Type="http://schemas.openxmlformats.org/officeDocument/2006/relationships/hyperlink" Target="https://www.daloopa.com/src/28828629" TargetMode="External"/><Relationship Id="rId14792" Type="http://schemas.openxmlformats.org/officeDocument/2006/relationships/hyperlink" Target="https://www.daloopa.com/src/44091152" TargetMode="External"/><Relationship Id="rId15843" Type="http://schemas.openxmlformats.org/officeDocument/2006/relationships/hyperlink" Target="https://www.daloopa.com/src/56722016" TargetMode="External"/><Relationship Id="rId3453" Type="http://schemas.openxmlformats.org/officeDocument/2006/relationships/hyperlink" Target="https://www.daloopa.com/document/21946882" TargetMode="External"/><Relationship Id="rId4851" Type="http://schemas.openxmlformats.org/officeDocument/2006/relationships/hyperlink" Target="https://www.daloopa.com/src/28076105" TargetMode="External"/><Relationship Id="rId5902" Type="http://schemas.openxmlformats.org/officeDocument/2006/relationships/hyperlink" Target="https://www.daloopa.com/src/28828647" TargetMode="External"/><Relationship Id="rId13394" Type="http://schemas.openxmlformats.org/officeDocument/2006/relationships/hyperlink" Target="https://marketplace.daloopa.com/text-fundamental?id=44120618&amp;value=185.997&amp;id=44120309&amp;value=2.955&amp;" TargetMode="External"/><Relationship Id="rId14445" Type="http://schemas.openxmlformats.org/officeDocument/2006/relationships/hyperlink" Target="https://www.daloopa.com/src/44095423" TargetMode="External"/><Relationship Id="rId374" Type="http://schemas.openxmlformats.org/officeDocument/2006/relationships/hyperlink" Target="https://www.daloopa.com/document/22944212" TargetMode="External"/><Relationship Id="rId2055" Type="http://schemas.openxmlformats.org/officeDocument/2006/relationships/hyperlink" Target="https://www.daloopa.com/src/779604" TargetMode="External"/><Relationship Id="rId3106" Type="http://schemas.openxmlformats.org/officeDocument/2006/relationships/hyperlink" Target="https://www.daloopa.com/src/46338425" TargetMode="External"/><Relationship Id="rId4504" Type="http://schemas.openxmlformats.org/officeDocument/2006/relationships/hyperlink" Target="https://www.daloopa.com/src/50787155" TargetMode="External"/><Relationship Id="rId13047" Type="http://schemas.openxmlformats.org/officeDocument/2006/relationships/hyperlink" Target="https://www.daloopa.com/src/18202929" TargetMode="External"/><Relationship Id="rId17668" Type="http://schemas.openxmlformats.org/officeDocument/2006/relationships/hyperlink" Target="https://www.daloopa.com/src/77415552" TargetMode="External"/><Relationship Id="rId18719" Type="http://schemas.openxmlformats.org/officeDocument/2006/relationships/hyperlink" Target="https://www.daloopa.com/src/75779712" TargetMode="External"/><Relationship Id="rId20263" Type="http://schemas.openxmlformats.org/officeDocument/2006/relationships/hyperlink" Target="https://www.daloopa.com/src/99100991" TargetMode="External"/><Relationship Id="rId6676" Type="http://schemas.openxmlformats.org/officeDocument/2006/relationships/hyperlink" Target="https://www.daloopa.com/src/41990396" TargetMode="External"/><Relationship Id="rId7727" Type="http://schemas.openxmlformats.org/officeDocument/2006/relationships/hyperlink" Target="https://www.daloopa.com/src/2750572" TargetMode="External"/><Relationship Id="rId10708" Type="http://schemas.openxmlformats.org/officeDocument/2006/relationships/hyperlink" Target="https://www.daloopa.com/src/757457" TargetMode="External"/><Relationship Id="rId19090" Type="http://schemas.openxmlformats.org/officeDocument/2006/relationships/hyperlink" Target="https://www.daloopa.com/src/81128146" TargetMode="External"/><Relationship Id="rId5278" Type="http://schemas.openxmlformats.org/officeDocument/2006/relationships/hyperlink" Target="https://www.daloopa.com/src/8649026" TargetMode="External"/><Relationship Id="rId6329" Type="http://schemas.openxmlformats.org/officeDocument/2006/relationships/hyperlink" Target="https://www.daloopa.com/src/797603" TargetMode="External"/><Relationship Id="rId9899" Type="http://schemas.openxmlformats.org/officeDocument/2006/relationships/hyperlink" Target="https://www.daloopa.com/src/785791" TargetMode="External"/><Relationship Id="rId12130" Type="http://schemas.openxmlformats.org/officeDocument/2006/relationships/hyperlink" Target="https://www.daloopa.com/src/8731692" TargetMode="External"/><Relationship Id="rId1888" Type="http://schemas.openxmlformats.org/officeDocument/2006/relationships/hyperlink" Target="https://www.daloopa.com/src/44125812" TargetMode="External"/><Relationship Id="rId2939" Type="http://schemas.openxmlformats.org/officeDocument/2006/relationships/hyperlink" Target="https://www.daloopa.com/src/778887" TargetMode="External"/><Relationship Id="rId6810" Type="http://schemas.openxmlformats.org/officeDocument/2006/relationships/hyperlink" Target="https://www.daloopa.com/src/797800" TargetMode="External"/><Relationship Id="rId15353" Type="http://schemas.openxmlformats.org/officeDocument/2006/relationships/hyperlink" Target="https://marketplace.daloopa.com/text-fundamental?id=56735125&amp;value=647&amp;id=56735113&amp;value=694&amp;id=56735101&amp;value=744&amp;id=56735087&amp;value=801&amp;" TargetMode="External"/><Relationship Id="rId16404" Type="http://schemas.openxmlformats.org/officeDocument/2006/relationships/hyperlink" Target="https://www.daloopa.com/src/56722847" TargetMode="External"/><Relationship Id="rId16751" Type="http://schemas.openxmlformats.org/officeDocument/2006/relationships/hyperlink" Target="https://www.daloopa.com/src/56722709" TargetMode="External"/><Relationship Id="rId17802" Type="http://schemas.openxmlformats.org/officeDocument/2006/relationships/hyperlink" Target="https://www.daloopa.com/src/86312093" TargetMode="External"/><Relationship Id="rId4361" Type="http://schemas.openxmlformats.org/officeDocument/2006/relationships/hyperlink" Target="https://www.daloopa.com/src/44801573" TargetMode="External"/><Relationship Id="rId5412" Type="http://schemas.openxmlformats.org/officeDocument/2006/relationships/hyperlink" Target="https://www.daloopa.com/src/8648844" TargetMode="External"/><Relationship Id="rId15006" Type="http://schemas.openxmlformats.org/officeDocument/2006/relationships/hyperlink" Target="https://www.daloopa.com/src/44095718" TargetMode="External"/><Relationship Id="rId19974" Type="http://schemas.openxmlformats.org/officeDocument/2006/relationships/hyperlink" Target="https://www.daloopa.com/src/99100906" TargetMode="External"/><Relationship Id="rId4014" Type="http://schemas.openxmlformats.org/officeDocument/2006/relationships/hyperlink" Target="https://www.daloopa.com/src/805971" TargetMode="External"/><Relationship Id="rId7584" Type="http://schemas.openxmlformats.org/officeDocument/2006/relationships/hyperlink" Target="https://www.daloopa.com/src/35361417" TargetMode="External"/><Relationship Id="rId8982" Type="http://schemas.openxmlformats.org/officeDocument/2006/relationships/hyperlink" Target="https://www.daloopa.com/src/44813654" TargetMode="External"/><Relationship Id="rId11963" Type="http://schemas.openxmlformats.org/officeDocument/2006/relationships/hyperlink" Target="https://www.daloopa.com/src/8731201" TargetMode="External"/><Relationship Id="rId17178" Type="http://schemas.openxmlformats.org/officeDocument/2006/relationships/hyperlink" Target="https://www.daloopa.com/src/65369402" TargetMode="External"/><Relationship Id="rId18576" Type="http://schemas.openxmlformats.org/officeDocument/2006/relationships/hyperlink" Target="https://www.daloopa.com/src/75828816" TargetMode="External"/><Relationship Id="rId19627" Type="http://schemas.openxmlformats.org/officeDocument/2006/relationships/hyperlink" Target="https://www.daloopa.com/src/91528535" TargetMode="External"/><Relationship Id="rId6186" Type="http://schemas.openxmlformats.org/officeDocument/2006/relationships/hyperlink" Target="https://www.daloopa.com/src/797640" TargetMode="External"/><Relationship Id="rId7237" Type="http://schemas.openxmlformats.org/officeDocument/2006/relationships/hyperlink" Target="https://www.daloopa.com/src/760466" TargetMode="External"/><Relationship Id="rId8635" Type="http://schemas.openxmlformats.org/officeDocument/2006/relationships/hyperlink" Target="https://www.daloopa.com/src/44809410" TargetMode="External"/><Relationship Id="rId10565" Type="http://schemas.openxmlformats.org/officeDocument/2006/relationships/hyperlink" Target="https://www.daloopa.com/src/19045466" TargetMode="External"/><Relationship Id="rId11616" Type="http://schemas.openxmlformats.org/officeDocument/2006/relationships/hyperlink" Target="https://www.daloopa.com/document/8465102" TargetMode="External"/><Relationship Id="rId18229" Type="http://schemas.openxmlformats.org/officeDocument/2006/relationships/hyperlink" Target="https://www.daloopa.com/src/110482348" TargetMode="External"/><Relationship Id="rId10218" Type="http://schemas.openxmlformats.org/officeDocument/2006/relationships/hyperlink" Target="https://www.daloopa.com/src/1501231" TargetMode="External"/><Relationship Id="rId13788" Type="http://schemas.openxmlformats.org/officeDocument/2006/relationships/hyperlink" Target="https://www.daloopa.com/document/8465102" TargetMode="External"/><Relationship Id="rId14839" Type="http://schemas.openxmlformats.org/officeDocument/2006/relationships/hyperlink" Target="https://www.daloopa.com/document/23181367" TargetMode="External"/><Relationship Id="rId18710" Type="http://schemas.openxmlformats.org/officeDocument/2006/relationships/hyperlink" Target="https://www.daloopa.com/src/75779684" TargetMode="External"/><Relationship Id="rId2796" Type="http://schemas.openxmlformats.org/officeDocument/2006/relationships/hyperlink" Target="https://www.daloopa.com/src/4298200" TargetMode="External"/><Relationship Id="rId3847" Type="http://schemas.openxmlformats.org/officeDocument/2006/relationships/hyperlink" Target="https://www.daloopa.com/document/23143637" TargetMode="External"/><Relationship Id="rId16261" Type="http://schemas.openxmlformats.org/officeDocument/2006/relationships/hyperlink" Target="https://www.daloopa.com/src/61315616" TargetMode="External"/><Relationship Id="rId17312" Type="http://schemas.openxmlformats.org/officeDocument/2006/relationships/hyperlink" Target="https://www.daloopa.com/src/66398879" TargetMode="External"/><Relationship Id="rId20657" Type="http://schemas.openxmlformats.org/officeDocument/2006/relationships/hyperlink" Target="https://www.daloopa.com/src/119070667" TargetMode="External"/><Relationship Id="rId768" Type="http://schemas.openxmlformats.org/officeDocument/2006/relationships/hyperlink" Target="https://www.daloopa.com/src/780201" TargetMode="External"/><Relationship Id="rId1398" Type="http://schemas.openxmlformats.org/officeDocument/2006/relationships/hyperlink" Target="https://www.daloopa.com/src/46164757" TargetMode="External"/><Relationship Id="rId2449" Type="http://schemas.openxmlformats.org/officeDocument/2006/relationships/hyperlink" Target="https://www.daloopa.com/src/44615501" TargetMode="External"/><Relationship Id="rId6320" Type="http://schemas.openxmlformats.org/officeDocument/2006/relationships/hyperlink" Target="https://www.daloopa.com/src/19045412" TargetMode="External"/><Relationship Id="rId9890" Type="http://schemas.openxmlformats.org/officeDocument/2006/relationships/hyperlink" Target="https://www.daloopa.com/src/802535" TargetMode="External"/><Relationship Id="rId19484" Type="http://schemas.openxmlformats.org/officeDocument/2006/relationships/hyperlink" Target="https://www.daloopa.com/src/86301081" TargetMode="External"/><Relationship Id="rId8492" Type="http://schemas.openxmlformats.org/officeDocument/2006/relationships/hyperlink" Target="https://www.daloopa.com/src/44812781" TargetMode="External"/><Relationship Id="rId9543" Type="http://schemas.openxmlformats.org/officeDocument/2006/relationships/hyperlink" Target="https://www.daloopa.com/src/44810248" TargetMode="External"/><Relationship Id="rId12871" Type="http://schemas.openxmlformats.org/officeDocument/2006/relationships/hyperlink" Target="https://www.daloopa.com/src/62020246" TargetMode="External"/><Relationship Id="rId13922" Type="http://schemas.openxmlformats.org/officeDocument/2006/relationships/hyperlink" Target="https://www.daloopa.com/src/44618667" TargetMode="External"/><Relationship Id="rId18086" Type="http://schemas.openxmlformats.org/officeDocument/2006/relationships/hyperlink" Target="https://www.daloopa.com/src/112172752" TargetMode="External"/><Relationship Id="rId19137" Type="http://schemas.openxmlformats.org/officeDocument/2006/relationships/hyperlink" Target="https://www.daloopa.com/src/81127739" TargetMode="External"/><Relationship Id="rId1532" Type="http://schemas.openxmlformats.org/officeDocument/2006/relationships/hyperlink" Target="https://www.daloopa.com/src/805418" TargetMode="External"/><Relationship Id="rId2930" Type="http://schemas.openxmlformats.org/officeDocument/2006/relationships/hyperlink" Target="https://www.daloopa.com/src/35961571" TargetMode="External"/><Relationship Id="rId7094" Type="http://schemas.openxmlformats.org/officeDocument/2006/relationships/hyperlink" Target="https://www.daloopa.com/src/9091787" TargetMode="External"/><Relationship Id="rId8145" Type="http://schemas.openxmlformats.org/officeDocument/2006/relationships/hyperlink" Target="https://www.daloopa.com/src/757970" TargetMode="External"/><Relationship Id="rId10075" Type="http://schemas.openxmlformats.org/officeDocument/2006/relationships/hyperlink" Target="https://www.daloopa.com/src/757819" TargetMode="External"/><Relationship Id="rId11473" Type="http://schemas.openxmlformats.org/officeDocument/2006/relationships/hyperlink" Target="https://www.daloopa.com/src/2734186" TargetMode="External"/><Relationship Id="rId12524" Type="http://schemas.openxmlformats.org/officeDocument/2006/relationships/hyperlink" Target="https://www.daloopa.com/src/8731961" TargetMode="External"/><Relationship Id="rId902" Type="http://schemas.openxmlformats.org/officeDocument/2006/relationships/hyperlink" Target="https://www.daloopa.com/document/23143637" TargetMode="External"/><Relationship Id="rId11126" Type="http://schemas.openxmlformats.org/officeDocument/2006/relationships/hyperlink" Target="https://marketplace.daloopa.com/text-fundamental?id=816759&amp;value=0.21&amp;" TargetMode="External"/><Relationship Id="rId14696" Type="http://schemas.openxmlformats.org/officeDocument/2006/relationships/hyperlink" Target="https://www.daloopa.com/src/44094661" TargetMode="External"/><Relationship Id="rId15747" Type="http://schemas.openxmlformats.org/officeDocument/2006/relationships/hyperlink" Target="https://www.daloopa.com/src/56735738" TargetMode="External"/><Relationship Id="rId4755" Type="http://schemas.openxmlformats.org/officeDocument/2006/relationships/hyperlink" Target="https://www.daloopa.com/src/56765654" TargetMode="External"/><Relationship Id="rId5806" Type="http://schemas.openxmlformats.org/officeDocument/2006/relationships/hyperlink" Target="https://www.daloopa.com/src/777342" TargetMode="External"/><Relationship Id="rId13298" Type="http://schemas.openxmlformats.org/officeDocument/2006/relationships/hyperlink" Target="https://www.daloopa.com/src/18210795" TargetMode="External"/><Relationship Id="rId14349" Type="http://schemas.openxmlformats.org/officeDocument/2006/relationships/hyperlink" Target="https://www.daloopa.com/src/44092879" TargetMode="External"/><Relationship Id="rId18220" Type="http://schemas.openxmlformats.org/officeDocument/2006/relationships/hyperlink" Target="https://www.daloopa.com/src/110482339" TargetMode="External"/><Relationship Id="rId278" Type="http://schemas.openxmlformats.org/officeDocument/2006/relationships/hyperlink" Target="https://www.daloopa.com/src/46163502" TargetMode="External"/><Relationship Id="rId3357" Type="http://schemas.openxmlformats.org/officeDocument/2006/relationships/hyperlink" Target="https://www.daloopa.com/src/44625008" TargetMode="External"/><Relationship Id="rId4408" Type="http://schemas.openxmlformats.org/officeDocument/2006/relationships/hyperlink" Target="https://www.daloopa.com/src/56765674" TargetMode="External"/><Relationship Id="rId7978" Type="http://schemas.openxmlformats.org/officeDocument/2006/relationships/hyperlink" Target="https://www.daloopa.com/document/22944212" TargetMode="External"/><Relationship Id="rId10959" Type="http://schemas.openxmlformats.org/officeDocument/2006/relationships/hyperlink" Target="https://www.daloopa.com/src/50786895" TargetMode="External"/><Relationship Id="rId20167" Type="http://schemas.openxmlformats.org/officeDocument/2006/relationships/hyperlink" Target="https://www.daloopa.com/src/99100861" TargetMode="External"/><Relationship Id="rId12381" Type="http://schemas.openxmlformats.org/officeDocument/2006/relationships/hyperlink" Target="https://www.daloopa.com/src/8732126" TargetMode="External"/><Relationship Id="rId13432" Type="http://schemas.openxmlformats.org/officeDocument/2006/relationships/hyperlink" Target="https://www.daloopa.com/src/44057980" TargetMode="External"/><Relationship Id="rId14830" Type="http://schemas.openxmlformats.org/officeDocument/2006/relationships/hyperlink" Target="https://www.daloopa.com/src/44096359" TargetMode="External"/><Relationship Id="rId2440" Type="http://schemas.openxmlformats.org/officeDocument/2006/relationships/hyperlink" Target="https://www.daloopa.com/src/775320" TargetMode="External"/><Relationship Id="rId9053" Type="http://schemas.openxmlformats.org/officeDocument/2006/relationships/hyperlink" Target="https://www.daloopa.com/src/44809550" TargetMode="External"/><Relationship Id="rId12034" Type="http://schemas.openxmlformats.org/officeDocument/2006/relationships/hyperlink" Target="https://www.daloopa.com/src/8731337" TargetMode="External"/><Relationship Id="rId20301" Type="http://schemas.openxmlformats.org/officeDocument/2006/relationships/hyperlink" Target="https://www.daloopa.com/src/99100769" TargetMode="External"/><Relationship Id="rId412" Type="http://schemas.openxmlformats.org/officeDocument/2006/relationships/hyperlink" Target="https://www.daloopa.com/src/2750778" TargetMode="External"/><Relationship Id="rId1042" Type="http://schemas.openxmlformats.org/officeDocument/2006/relationships/hyperlink" Target="https://www.daloopa.com/src/995147" TargetMode="External"/><Relationship Id="rId5663" Type="http://schemas.openxmlformats.org/officeDocument/2006/relationships/hyperlink" Target="https://www.daloopa.com/src/777634" TargetMode="External"/><Relationship Id="rId16655" Type="http://schemas.openxmlformats.org/officeDocument/2006/relationships/hyperlink" Target="https://www.daloopa.com/src/56722761" TargetMode="External"/><Relationship Id="rId17706" Type="http://schemas.openxmlformats.org/officeDocument/2006/relationships/hyperlink" Target="https://www.daloopa.com/src/86300530" TargetMode="External"/><Relationship Id="rId4265" Type="http://schemas.openxmlformats.org/officeDocument/2006/relationships/hyperlink" Target="https://www.daloopa.com/src/44802188" TargetMode="External"/><Relationship Id="rId5316" Type="http://schemas.openxmlformats.org/officeDocument/2006/relationships/hyperlink" Target="https://www.daloopa.com/src/8649020" TargetMode="External"/><Relationship Id="rId6714" Type="http://schemas.openxmlformats.org/officeDocument/2006/relationships/hyperlink" Target="https://www.daloopa.com/src/19045417" TargetMode="External"/><Relationship Id="rId15257" Type="http://schemas.openxmlformats.org/officeDocument/2006/relationships/hyperlink" Target="https://www.daloopa.com/src/56720513" TargetMode="External"/><Relationship Id="rId16308" Type="http://schemas.openxmlformats.org/officeDocument/2006/relationships/hyperlink" Target="https://www.daloopa.com/src/56722499" TargetMode="External"/><Relationship Id="rId19878" Type="http://schemas.openxmlformats.org/officeDocument/2006/relationships/hyperlink" Target="https://www.daloopa.com/src/91531288" TargetMode="External"/><Relationship Id="rId8886" Type="http://schemas.openxmlformats.org/officeDocument/2006/relationships/hyperlink" Target="https://www.daloopa.com/src/46190582" TargetMode="External"/><Relationship Id="rId9937" Type="http://schemas.openxmlformats.org/officeDocument/2006/relationships/hyperlink" Target="https://www.daloopa.com/src/785867" TargetMode="External"/><Relationship Id="rId11867" Type="http://schemas.openxmlformats.org/officeDocument/2006/relationships/hyperlink" Target="https://www.daloopa.com/document/18105310" TargetMode="External"/><Relationship Id="rId12918" Type="http://schemas.openxmlformats.org/officeDocument/2006/relationships/hyperlink" Target="https://www.daloopa.com/src/44105787" TargetMode="External"/><Relationship Id="rId1926" Type="http://schemas.openxmlformats.org/officeDocument/2006/relationships/hyperlink" Target="https://www.daloopa.com/src/44125566" TargetMode="External"/><Relationship Id="rId7488" Type="http://schemas.openxmlformats.org/officeDocument/2006/relationships/hyperlink" Target="https://www.daloopa.com/src/61314876" TargetMode="External"/><Relationship Id="rId8539" Type="http://schemas.openxmlformats.org/officeDocument/2006/relationships/hyperlink" Target="https://www.daloopa.com/src/63963897" TargetMode="External"/><Relationship Id="rId10469" Type="http://schemas.openxmlformats.org/officeDocument/2006/relationships/hyperlink" Target="https://www.daloopa.com/src/769630" TargetMode="External"/><Relationship Id="rId14340" Type="http://schemas.openxmlformats.org/officeDocument/2006/relationships/hyperlink" Target="https://www.daloopa.com/src/44094653" TargetMode="External"/><Relationship Id="rId17563" Type="http://schemas.openxmlformats.org/officeDocument/2006/relationships/hyperlink" Target="https://www.daloopa.com/src/66404573" TargetMode="External"/><Relationship Id="rId18614" Type="http://schemas.openxmlformats.org/officeDocument/2006/relationships/hyperlink" Target="https://www.daloopa.com/src/76429914" TargetMode="External"/><Relationship Id="rId18961" Type="http://schemas.openxmlformats.org/officeDocument/2006/relationships/hyperlink" Target="https://www.daloopa.com/src/81128275" TargetMode="External"/><Relationship Id="rId3001" Type="http://schemas.openxmlformats.org/officeDocument/2006/relationships/hyperlink" Target="https://www.daloopa.com/src/775767" TargetMode="External"/><Relationship Id="rId6571" Type="http://schemas.openxmlformats.org/officeDocument/2006/relationships/hyperlink" Target="https://www.daloopa.com/src/757215" TargetMode="External"/><Relationship Id="rId7622" Type="http://schemas.openxmlformats.org/officeDocument/2006/relationships/hyperlink" Target="https://www.daloopa.com/src/756548" TargetMode="External"/><Relationship Id="rId10950" Type="http://schemas.openxmlformats.org/officeDocument/2006/relationships/hyperlink" Target="https://www.daloopa.com/src/777804" TargetMode="External"/><Relationship Id="rId16165" Type="http://schemas.openxmlformats.org/officeDocument/2006/relationships/hyperlink" Target="https://www.daloopa.com/src/56722560" TargetMode="External"/><Relationship Id="rId17216" Type="http://schemas.openxmlformats.org/officeDocument/2006/relationships/hyperlink" Target="https://www.daloopa.com/src/65369484" TargetMode="External"/><Relationship Id="rId5173" Type="http://schemas.openxmlformats.org/officeDocument/2006/relationships/hyperlink" Target="https://www.daloopa.com/src/8648982" TargetMode="External"/><Relationship Id="rId6224" Type="http://schemas.openxmlformats.org/officeDocument/2006/relationships/hyperlink" Target="https://www.daloopa.com/src/28076084" TargetMode="External"/><Relationship Id="rId9794" Type="http://schemas.openxmlformats.org/officeDocument/2006/relationships/hyperlink" Target="https://marketplace.daloopa.com/text-fundamental?id=44808722&amp;value=1425.052&amp;id=44808852&amp;value=1425.052&amp;id=44809151&amp;value=1425.052&amp;id=44812807&amp;value=1425.052&amp;id=44809323&amp;value=834.556&amp;id=44809378&amp;value=834.556&amp;id=44809637&amp;value=834.556&amp;id=44812854&amp;value=834.556&amp;id=44809927&amp;value=1117.4&amp;id=44810157&amp;value=1117.4&amp;id=44810256&amp;value=1117.4&amp;id=44812980&amp;value=1117.4&amp;id=44810526&amp;value=876.56&amp;id=44810631&amp;value=876.56&amp;id=44810689&amp;value=876.56&amp;id=44813005&amp;value=876.56&amp;id=44810880&amp;value=1011.315&amp;id=44810981&amp;value=1011.315&amp;id=44811278&amp;value=1011.315&amp;id=44813218&amp;value=1011.315&amp;id=44811318&amp;value=2306.072&amp;id=44811576&amp;value=2306.072&amp;id=44811633&amp;value=2306.072&amp;id=44813338&amp;value=2306.072&amp;id=44811776&amp;value=1642.775&amp;id=44811942&amp;value=1642.775&amp;id=44812058&amp;value=1642.775&amp;id=44813464&amp;value=1642.775&amp;id=44812265&amp;value=2650&amp;id=44812477&amp;value=2650&amp;id=44812510&amp;value=2650&amp;id=44813495&amp;value=2650&amp;id=44812612&amp;value=4478&amp;id=44812621&amp;value=4478&amp;id=44812670&amp;value=4478&amp;id=44813616&amp;value=4478&amp;id=51587573&amp;value=3844&amp;id=57346370&amp;value=3844&amp;id=62020283&amp;value=3844&amp;" TargetMode="External"/><Relationship Id="rId10603" Type="http://schemas.openxmlformats.org/officeDocument/2006/relationships/hyperlink" Target="https://www.daloopa.com/src/757445" TargetMode="External"/><Relationship Id="rId19388" Type="http://schemas.openxmlformats.org/officeDocument/2006/relationships/hyperlink" Target="https://www.daloopa.com/src/84565984" TargetMode="External"/><Relationship Id="rId8396" Type="http://schemas.openxmlformats.org/officeDocument/2006/relationships/hyperlink" Target="https://www.daloopa.com/src/44812731" TargetMode="External"/><Relationship Id="rId9447" Type="http://schemas.openxmlformats.org/officeDocument/2006/relationships/hyperlink" Target="https://www.daloopa.com/src/44812859" TargetMode="External"/><Relationship Id="rId12775" Type="http://schemas.openxmlformats.org/officeDocument/2006/relationships/hyperlink" Target="https://www.daloopa.com/src/8732320" TargetMode="External"/><Relationship Id="rId13826" Type="http://schemas.openxmlformats.org/officeDocument/2006/relationships/hyperlink" Target="https://www.daloopa.com/src/44067431" TargetMode="External"/><Relationship Id="rId1783" Type="http://schemas.openxmlformats.org/officeDocument/2006/relationships/hyperlink" Target="https://www.daloopa.com/src/44125072" TargetMode="External"/><Relationship Id="rId2834" Type="http://schemas.openxmlformats.org/officeDocument/2006/relationships/hyperlink" Target="https://marketplace.daloopa.com/text-fundamental?id=13303220&amp;value=0.52&amp;id=19432981&amp;value=0.73&amp;id=28828349&amp;value=0.76&amp;id=35961567&amp;value=0.68&amp;id=44616693&amp;value=0.71&amp;id=51587220&amp;value=0.73&amp;id=57345656&amp;value=0.74&amp;id=62020059&amp;value=0.69&amp;" TargetMode="External"/><Relationship Id="rId8049" Type="http://schemas.openxmlformats.org/officeDocument/2006/relationships/hyperlink" Target="https://www.daloopa.com/src/757290" TargetMode="External"/><Relationship Id="rId11377" Type="http://schemas.openxmlformats.org/officeDocument/2006/relationships/hyperlink" Target="https://www.daloopa.com/src/2734121" TargetMode="External"/><Relationship Id="rId12428" Type="http://schemas.openxmlformats.org/officeDocument/2006/relationships/hyperlink" Target="https://www.daloopa.com/src/51587383" TargetMode="External"/><Relationship Id="rId15998" Type="http://schemas.openxmlformats.org/officeDocument/2006/relationships/hyperlink" Target="https://www.daloopa.com/src/56736521" TargetMode="External"/><Relationship Id="rId806" Type="http://schemas.openxmlformats.org/officeDocument/2006/relationships/hyperlink" Target="https://www.daloopa.com/src/3606585" TargetMode="External"/><Relationship Id="rId1436" Type="http://schemas.openxmlformats.org/officeDocument/2006/relationships/hyperlink" Target="https://www.daloopa.com/document/21907765" TargetMode="External"/><Relationship Id="rId18471" Type="http://schemas.openxmlformats.org/officeDocument/2006/relationships/hyperlink" Target="https://www.daloopa.com/src/69114678" TargetMode="External"/><Relationship Id="rId19522" Type="http://schemas.openxmlformats.org/officeDocument/2006/relationships/hyperlink" Target="https://www.daloopa.com/src/86301765" TargetMode="External"/><Relationship Id="rId4659" Type="http://schemas.openxmlformats.org/officeDocument/2006/relationships/hyperlink" Target="https://www.daloopa.com/src/44801882" TargetMode="External"/><Relationship Id="rId8530" Type="http://schemas.openxmlformats.org/officeDocument/2006/relationships/hyperlink" Target="https://www.daloopa.com/src/46190519" TargetMode="External"/><Relationship Id="rId10460" Type="http://schemas.openxmlformats.org/officeDocument/2006/relationships/hyperlink" Target="https://www.daloopa.com/src/44999431" TargetMode="External"/><Relationship Id="rId11511" Type="http://schemas.openxmlformats.org/officeDocument/2006/relationships/hyperlink" Target="https://www.daloopa.com/document/8465102" TargetMode="External"/><Relationship Id="rId17073" Type="http://schemas.openxmlformats.org/officeDocument/2006/relationships/hyperlink" Target="https://www.daloopa.com/src/65369457" TargetMode="External"/><Relationship Id="rId18124" Type="http://schemas.openxmlformats.org/officeDocument/2006/relationships/hyperlink" Target="https://www.daloopa.com/src/112173293" TargetMode="External"/><Relationship Id="rId6081" Type="http://schemas.openxmlformats.org/officeDocument/2006/relationships/hyperlink" Target="https://www.daloopa.com/src/769935" TargetMode="External"/><Relationship Id="rId7132" Type="http://schemas.openxmlformats.org/officeDocument/2006/relationships/hyperlink" Target="https://www.daloopa.com/src/2750544" TargetMode="External"/><Relationship Id="rId10113" Type="http://schemas.openxmlformats.org/officeDocument/2006/relationships/hyperlink" Target="https://www.daloopa.com/src/769412" TargetMode="External"/><Relationship Id="rId2691" Type="http://schemas.openxmlformats.org/officeDocument/2006/relationships/hyperlink" Target="https://www.daloopa.com/src/771614" TargetMode="External"/><Relationship Id="rId3742" Type="http://schemas.openxmlformats.org/officeDocument/2006/relationships/hyperlink" Target="https://www.daloopa.com/src/44802439" TargetMode="External"/><Relationship Id="rId12285" Type="http://schemas.openxmlformats.org/officeDocument/2006/relationships/hyperlink" Target="https://www.daloopa.com/src/35961623" TargetMode="External"/><Relationship Id="rId13683" Type="http://schemas.openxmlformats.org/officeDocument/2006/relationships/hyperlink" Target="https://www.daloopa.com/src/44057713" TargetMode="External"/><Relationship Id="rId14734" Type="http://schemas.openxmlformats.org/officeDocument/2006/relationships/hyperlink" Target="https://www.daloopa.com/src/44094892" TargetMode="External"/><Relationship Id="rId663" Type="http://schemas.openxmlformats.org/officeDocument/2006/relationships/hyperlink" Target="https://www.daloopa.com/src/56765620" TargetMode="External"/><Relationship Id="rId1293" Type="http://schemas.openxmlformats.org/officeDocument/2006/relationships/hyperlink" Target="https://www.daloopa.com/src/996928" TargetMode="External"/><Relationship Id="rId2344" Type="http://schemas.openxmlformats.org/officeDocument/2006/relationships/hyperlink" Target="https://www.daloopa.com/src/44616527" TargetMode="External"/><Relationship Id="rId13336" Type="http://schemas.openxmlformats.org/officeDocument/2006/relationships/hyperlink" Target="https://www.daloopa.com/src/44121845" TargetMode="External"/><Relationship Id="rId17957" Type="http://schemas.openxmlformats.org/officeDocument/2006/relationships/hyperlink" Target="https://www.daloopa.com/src/84567116" TargetMode="External"/><Relationship Id="rId20205" Type="http://schemas.openxmlformats.org/officeDocument/2006/relationships/hyperlink" Target="https://www.daloopa.com/src/99978720" TargetMode="External"/><Relationship Id="rId20552" Type="http://schemas.openxmlformats.org/officeDocument/2006/relationships/hyperlink" Target="https://www.daloopa.com/src/105788196" TargetMode="External"/><Relationship Id="rId316" Type="http://schemas.openxmlformats.org/officeDocument/2006/relationships/hyperlink" Target="https://marketplace.daloopa.com/text-fundamental?id=2750950&amp;value=486&amp;id=12604403&amp;value=482&amp;id=19045409&amp;value=481&amp;id=41990647&amp;value=477&amp;id=56765568&amp;value=471&amp;" TargetMode="External"/><Relationship Id="rId6965" Type="http://schemas.openxmlformats.org/officeDocument/2006/relationships/hyperlink" Target="https://www.daloopa.com/src/798230" TargetMode="External"/><Relationship Id="rId16559" Type="http://schemas.openxmlformats.org/officeDocument/2006/relationships/hyperlink" Target="https://www.daloopa.com/src/56765494" TargetMode="External"/><Relationship Id="rId4169" Type="http://schemas.openxmlformats.org/officeDocument/2006/relationships/hyperlink" Target="https://www.daloopa.com/src/805903" TargetMode="External"/><Relationship Id="rId5567" Type="http://schemas.openxmlformats.org/officeDocument/2006/relationships/hyperlink" Target="https://www.daloopa.com/src/776996" TargetMode="External"/><Relationship Id="rId6618" Type="http://schemas.openxmlformats.org/officeDocument/2006/relationships/hyperlink" Target="https://www.daloopa.com/src/19045334" TargetMode="External"/><Relationship Id="rId8040" Type="http://schemas.openxmlformats.org/officeDocument/2006/relationships/hyperlink" Target="https://www.daloopa.com/src/760482" TargetMode="External"/><Relationship Id="rId19032" Type="http://schemas.openxmlformats.org/officeDocument/2006/relationships/hyperlink" Target="https://www.daloopa.com/src/80587646" TargetMode="External"/><Relationship Id="rId11021" Type="http://schemas.openxmlformats.org/officeDocument/2006/relationships/hyperlink" Target="https://www.daloopa.com/src/56765466" TargetMode="External"/><Relationship Id="rId14591" Type="http://schemas.openxmlformats.org/officeDocument/2006/relationships/hyperlink" Target="https://www.daloopa.com/src/44094888" TargetMode="External"/><Relationship Id="rId15642" Type="http://schemas.openxmlformats.org/officeDocument/2006/relationships/hyperlink" Target="https://www.daloopa.com/src/56722044" TargetMode="External"/><Relationship Id="rId4650" Type="http://schemas.openxmlformats.org/officeDocument/2006/relationships/hyperlink" Target="https://www.daloopa.com/src/19045454" TargetMode="External"/><Relationship Id="rId5701" Type="http://schemas.openxmlformats.org/officeDocument/2006/relationships/hyperlink" Target="https://www.daloopa.com/src/777613" TargetMode="External"/><Relationship Id="rId13193" Type="http://schemas.openxmlformats.org/officeDocument/2006/relationships/hyperlink" Target="https://www.daloopa.com/src/18210774" TargetMode="External"/><Relationship Id="rId14244" Type="http://schemas.openxmlformats.org/officeDocument/2006/relationships/hyperlink" Target="https://www.daloopa.com/src/44618939" TargetMode="External"/><Relationship Id="rId3252" Type="http://schemas.openxmlformats.org/officeDocument/2006/relationships/hyperlink" Target="https://www.daloopa.com/src/10681314" TargetMode="External"/><Relationship Id="rId4303" Type="http://schemas.openxmlformats.org/officeDocument/2006/relationships/hyperlink" Target="https://www.daloopa.com/src/12606368" TargetMode="External"/><Relationship Id="rId7873" Type="http://schemas.openxmlformats.org/officeDocument/2006/relationships/hyperlink" Target="https://www.daloopa.com/src/44615891" TargetMode="External"/><Relationship Id="rId17467" Type="http://schemas.openxmlformats.org/officeDocument/2006/relationships/hyperlink" Target="https://www.daloopa.com/src/69114286" TargetMode="External"/><Relationship Id="rId18865" Type="http://schemas.openxmlformats.org/officeDocument/2006/relationships/hyperlink" Target="https://www.daloopa.com/src/75779611" TargetMode="External"/><Relationship Id="rId19916" Type="http://schemas.openxmlformats.org/officeDocument/2006/relationships/hyperlink" Target="https://www.daloopa.com/src/91531484" TargetMode="External"/><Relationship Id="rId20062" Type="http://schemas.openxmlformats.org/officeDocument/2006/relationships/hyperlink" Target="https://www.daloopa.com/src/99978593" TargetMode="External"/><Relationship Id="rId173" Type="http://schemas.openxmlformats.org/officeDocument/2006/relationships/hyperlink" Target="https://www.daloopa.com/src/1000484" TargetMode="External"/><Relationship Id="rId6475" Type="http://schemas.openxmlformats.org/officeDocument/2006/relationships/hyperlink" Target="https://www.daloopa.com/src/769350" TargetMode="External"/><Relationship Id="rId7526" Type="http://schemas.openxmlformats.org/officeDocument/2006/relationships/hyperlink" Target="https://www.daloopa.com/src/1501212" TargetMode="External"/><Relationship Id="rId8924" Type="http://schemas.openxmlformats.org/officeDocument/2006/relationships/hyperlink" Target="https://www.daloopa.com/src/44813443" TargetMode="External"/><Relationship Id="rId10854" Type="http://schemas.openxmlformats.org/officeDocument/2006/relationships/hyperlink" Target="https://www.daloopa.com/src/756467" TargetMode="External"/><Relationship Id="rId11905" Type="http://schemas.openxmlformats.org/officeDocument/2006/relationships/hyperlink" Target="https://www.daloopa.com/src/8731352" TargetMode="External"/><Relationship Id="rId16069" Type="http://schemas.openxmlformats.org/officeDocument/2006/relationships/hyperlink" Target="https://www.daloopa.com/src/56736679" TargetMode="External"/><Relationship Id="rId18518" Type="http://schemas.openxmlformats.org/officeDocument/2006/relationships/hyperlink" Target="https://www.daloopa.com/src/69114613" TargetMode="External"/><Relationship Id="rId5077" Type="http://schemas.openxmlformats.org/officeDocument/2006/relationships/hyperlink" Target="https://www.daloopa.com/src/62020204" TargetMode="External"/><Relationship Id="rId6128" Type="http://schemas.openxmlformats.org/officeDocument/2006/relationships/hyperlink" Target="https://www.daloopa.com/src/760596" TargetMode="External"/><Relationship Id="rId10507" Type="http://schemas.openxmlformats.org/officeDocument/2006/relationships/hyperlink" Target="https://www.daloopa.com/src/44998951" TargetMode="External"/><Relationship Id="rId9698" Type="http://schemas.openxmlformats.org/officeDocument/2006/relationships/hyperlink" Target="https://www.daloopa.com/src/44809143" TargetMode="External"/><Relationship Id="rId12679" Type="http://schemas.openxmlformats.org/officeDocument/2006/relationships/hyperlink" Target="https://www.daloopa.com/src/10681283" TargetMode="External"/><Relationship Id="rId16550" Type="http://schemas.openxmlformats.org/officeDocument/2006/relationships/hyperlink" Target="https://www.daloopa.com/src/56723473" TargetMode="External"/><Relationship Id="rId17601" Type="http://schemas.openxmlformats.org/officeDocument/2006/relationships/hyperlink" Target="https://www.daloopa.com/src/66398897" TargetMode="External"/><Relationship Id="rId20946" Type="http://schemas.openxmlformats.org/officeDocument/2006/relationships/hyperlink" Target="https://www.daloopa.com/src/110482307" TargetMode="External"/><Relationship Id="rId1687" Type="http://schemas.openxmlformats.org/officeDocument/2006/relationships/hyperlink" Target="https://www.daloopa.com/src/1501263" TargetMode="External"/><Relationship Id="rId2738" Type="http://schemas.openxmlformats.org/officeDocument/2006/relationships/hyperlink" Target="https://www.daloopa.com/src/51587216" TargetMode="External"/><Relationship Id="rId15152" Type="http://schemas.openxmlformats.org/officeDocument/2006/relationships/hyperlink" Target="https://www.daloopa.com/src/56720389" TargetMode="External"/><Relationship Id="rId16203" Type="http://schemas.openxmlformats.org/officeDocument/2006/relationships/hyperlink" Target="https://www.daloopa.com/src/56723385" TargetMode="External"/><Relationship Id="rId19773" Type="http://schemas.openxmlformats.org/officeDocument/2006/relationships/hyperlink" Target="https://www.daloopa.com/src/91527745" TargetMode="External"/><Relationship Id="rId4160" Type="http://schemas.openxmlformats.org/officeDocument/2006/relationships/hyperlink" Target="https://www.daloopa.com/src/806035" TargetMode="External"/><Relationship Id="rId5211" Type="http://schemas.openxmlformats.org/officeDocument/2006/relationships/hyperlink" Target="https://www.daloopa.com/src/28828611" TargetMode="External"/><Relationship Id="rId8781" Type="http://schemas.openxmlformats.org/officeDocument/2006/relationships/hyperlink" Target="https://www.daloopa.com/src/44808887" TargetMode="External"/><Relationship Id="rId9832" Type="http://schemas.openxmlformats.org/officeDocument/2006/relationships/hyperlink" Target="https://www.daloopa.com/src/51587573" TargetMode="External"/><Relationship Id="rId18375" Type="http://schemas.openxmlformats.org/officeDocument/2006/relationships/hyperlink" Target="https://www.daloopa.com/src/70534178" TargetMode="External"/><Relationship Id="rId19426" Type="http://schemas.openxmlformats.org/officeDocument/2006/relationships/hyperlink" Target="https://www.daloopa.com/src/86300064" TargetMode="External"/><Relationship Id="rId46" Type="http://schemas.openxmlformats.org/officeDocument/2006/relationships/hyperlink" Target="https://www.daloopa.com/document/477707" TargetMode="External"/><Relationship Id="rId1821" Type="http://schemas.openxmlformats.org/officeDocument/2006/relationships/hyperlink" Target="https://www.daloopa.com/src/44616261" TargetMode="External"/><Relationship Id="rId7383" Type="http://schemas.openxmlformats.org/officeDocument/2006/relationships/hyperlink" Target="https://www.daloopa.com/src/769241" TargetMode="External"/><Relationship Id="rId8434" Type="http://schemas.openxmlformats.org/officeDocument/2006/relationships/hyperlink" Target="https://www.daloopa.com/src/44808559" TargetMode="External"/><Relationship Id="rId10364" Type="http://schemas.openxmlformats.org/officeDocument/2006/relationships/hyperlink" Target="https://www.daloopa.com/src/44999287" TargetMode="External"/><Relationship Id="rId11762" Type="http://schemas.openxmlformats.org/officeDocument/2006/relationships/hyperlink" Target="https://www.daloopa.com/src/8583165" TargetMode="External"/><Relationship Id="rId12813" Type="http://schemas.openxmlformats.org/officeDocument/2006/relationships/hyperlink" Target="https://www.daloopa.com/src/18194369" TargetMode="External"/><Relationship Id="rId18028" Type="http://schemas.openxmlformats.org/officeDocument/2006/relationships/hyperlink" Target="https://www.daloopa.com/src/112172664" TargetMode="External"/><Relationship Id="rId7036" Type="http://schemas.openxmlformats.org/officeDocument/2006/relationships/hyperlink" Target="https://www.daloopa.com/src/798235" TargetMode="External"/><Relationship Id="rId10017" Type="http://schemas.openxmlformats.org/officeDocument/2006/relationships/hyperlink" Target="https://www.daloopa.com/src/760744" TargetMode="External"/><Relationship Id="rId11415" Type="http://schemas.openxmlformats.org/officeDocument/2006/relationships/hyperlink" Target="https://www.daloopa.com/src/1501363" TargetMode="External"/><Relationship Id="rId14985" Type="http://schemas.openxmlformats.org/officeDocument/2006/relationships/hyperlink" Target="https://www.daloopa.com/src/44095055" TargetMode="External"/><Relationship Id="rId2595" Type="http://schemas.openxmlformats.org/officeDocument/2006/relationships/hyperlink" Target="https://www.daloopa.com/src/775632" TargetMode="External"/><Relationship Id="rId3993" Type="http://schemas.openxmlformats.org/officeDocument/2006/relationships/hyperlink" Target="https://www.daloopa.com/src/44802191" TargetMode="External"/><Relationship Id="rId13587" Type="http://schemas.openxmlformats.org/officeDocument/2006/relationships/hyperlink" Target="https://www.daloopa.com/src/44058761" TargetMode="External"/><Relationship Id="rId14638" Type="http://schemas.openxmlformats.org/officeDocument/2006/relationships/hyperlink" Target="https://www.daloopa.com/src/44095401" TargetMode="External"/><Relationship Id="rId567" Type="http://schemas.openxmlformats.org/officeDocument/2006/relationships/hyperlink" Target="https://www.daloopa.com/document/23143637" TargetMode="External"/><Relationship Id="rId1197" Type="http://schemas.openxmlformats.org/officeDocument/2006/relationships/hyperlink" Target="https://www.daloopa.com/src/1001396" TargetMode="External"/><Relationship Id="rId2248" Type="http://schemas.openxmlformats.org/officeDocument/2006/relationships/hyperlink" Target="https://www.daloopa.com/src/775149" TargetMode="External"/><Relationship Id="rId3646" Type="http://schemas.openxmlformats.org/officeDocument/2006/relationships/hyperlink" Target="https://www.daloopa.com/src/12606196" TargetMode="External"/><Relationship Id="rId12189" Type="http://schemas.openxmlformats.org/officeDocument/2006/relationships/hyperlink" Target="https://www.daloopa.com/src/8731487" TargetMode="External"/><Relationship Id="rId16060" Type="http://schemas.openxmlformats.org/officeDocument/2006/relationships/hyperlink" Target="https://www.daloopa.com/src/56765475" TargetMode="External"/><Relationship Id="rId17111" Type="http://schemas.openxmlformats.org/officeDocument/2006/relationships/hyperlink" Target="https://www.daloopa.com/src/65368577" TargetMode="External"/><Relationship Id="rId20456" Type="http://schemas.openxmlformats.org/officeDocument/2006/relationships/hyperlink" Target="https://www.daloopa.com/src/105190752" TargetMode="External"/><Relationship Id="rId6869" Type="http://schemas.openxmlformats.org/officeDocument/2006/relationships/hyperlink" Target="https://www.daloopa.com/document/23143637" TargetMode="External"/><Relationship Id="rId12670" Type="http://schemas.openxmlformats.org/officeDocument/2006/relationships/hyperlink" Target="https://www.daloopa.com/src/8732226" TargetMode="External"/><Relationship Id="rId13721" Type="http://schemas.openxmlformats.org/officeDocument/2006/relationships/hyperlink" Target="https://www.daloopa.com/src/44066136" TargetMode="External"/><Relationship Id="rId19283" Type="http://schemas.openxmlformats.org/officeDocument/2006/relationships/hyperlink" Target="https://www.daloopa.com/src/84566045" TargetMode="External"/><Relationship Id="rId20109" Type="http://schemas.openxmlformats.org/officeDocument/2006/relationships/hyperlink" Target="https://www.daloopa.com/src/99100877" TargetMode="External"/><Relationship Id="rId8291" Type="http://schemas.openxmlformats.org/officeDocument/2006/relationships/hyperlink" Target="https://www.daloopa.com/src/44812452" TargetMode="External"/><Relationship Id="rId9342" Type="http://schemas.openxmlformats.org/officeDocument/2006/relationships/hyperlink" Target="https://www.daloopa.com/src/44809121" TargetMode="External"/><Relationship Id="rId11272" Type="http://schemas.openxmlformats.org/officeDocument/2006/relationships/hyperlink" Target="https://www.daloopa.com/document/23027" TargetMode="External"/><Relationship Id="rId12323" Type="http://schemas.openxmlformats.org/officeDocument/2006/relationships/hyperlink" Target="https://www.daloopa.com/src/8731746" TargetMode="External"/><Relationship Id="rId701" Type="http://schemas.openxmlformats.org/officeDocument/2006/relationships/hyperlink" Target="https://www.daloopa.com/src/56765617" TargetMode="External"/><Relationship Id="rId1331" Type="http://schemas.openxmlformats.org/officeDocument/2006/relationships/hyperlink" Target="https://www.daloopa.com/src/997125" TargetMode="External"/><Relationship Id="rId5952" Type="http://schemas.openxmlformats.org/officeDocument/2006/relationships/hyperlink" Target="https://www.daloopa.com/src/13305364" TargetMode="External"/><Relationship Id="rId14495" Type="http://schemas.openxmlformats.org/officeDocument/2006/relationships/hyperlink" Target="https://www.daloopa.com/src/44091339" TargetMode="External"/><Relationship Id="rId15893" Type="http://schemas.openxmlformats.org/officeDocument/2006/relationships/hyperlink" Target="https://www.daloopa.com/document/23143762" TargetMode="External"/><Relationship Id="rId16944" Type="http://schemas.openxmlformats.org/officeDocument/2006/relationships/hyperlink" Target="https://www.daloopa.com/src/65368605" TargetMode="External"/><Relationship Id="rId4554" Type="http://schemas.openxmlformats.org/officeDocument/2006/relationships/hyperlink" Target="https://www.daloopa.com/src/50787163" TargetMode="External"/><Relationship Id="rId5605" Type="http://schemas.openxmlformats.org/officeDocument/2006/relationships/hyperlink" Target="https://www.daloopa.com/src/44616094" TargetMode="External"/><Relationship Id="rId13097" Type="http://schemas.openxmlformats.org/officeDocument/2006/relationships/hyperlink" Target="https://www.daloopa.com/src/18301479" TargetMode="External"/><Relationship Id="rId14148" Type="http://schemas.openxmlformats.org/officeDocument/2006/relationships/hyperlink" Target="https://www.daloopa.com/src/44072038" TargetMode="External"/><Relationship Id="rId15546" Type="http://schemas.openxmlformats.org/officeDocument/2006/relationships/hyperlink" Target="https://www.daloopa.com/src/56735823" TargetMode="External"/><Relationship Id="rId3156" Type="http://schemas.openxmlformats.org/officeDocument/2006/relationships/hyperlink" Target="https://www.daloopa.com/src/47275213" TargetMode="External"/><Relationship Id="rId4207" Type="http://schemas.openxmlformats.org/officeDocument/2006/relationships/hyperlink" Target="https://www.daloopa.com/src/806079" TargetMode="External"/><Relationship Id="rId18769" Type="http://schemas.openxmlformats.org/officeDocument/2006/relationships/hyperlink" Target="https://www.daloopa.com/src/75779764" TargetMode="External"/><Relationship Id="rId6379" Type="http://schemas.openxmlformats.org/officeDocument/2006/relationships/hyperlink" Target="https://www.daloopa.com/src/12605266" TargetMode="External"/><Relationship Id="rId7777" Type="http://schemas.openxmlformats.org/officeDocument/2006/relationships/hyperlink" Target="https://www.daloopa.com/src/758628" TargetMode="External"/><Relationship Id="rId8828" Type="http://schemas.openxmlformats.org/officeDocument/2006/relationships/hyperlink" Target="https://marketplace.daloopa.com/text-fundamental?id=44808553&amp;value=-4.047&amp;id=44808890&amp;value=-1.162&amp;id=44809181&amp;value=-3.245000000000001&amp;id=44812782&amp;value=1.5050000000000008&amp;id=46190579&amp;value=-6.949&amp;id=44809232&amp;value=-0.528&amp;id=44809405&amp;value=-3.554&amp;id=44809591&amp;value=-1.545&amp;id=44812883&amp;value=14.498000000000001&amp;id=46190580&amp;value=8.871&amp;id=44810034&amp;value=-14.539&amp;id=44810076&amp;value=-1.0620000000000012&amp;id=44810287&amp;value=-1.2230000000000008&amp;id=44812933&amp;value=0.20400000000000063&amp;id=46190581&amp;value=-16.62&amp;" TargetMode="External"/><Relationship Id="rId10758" Type="http://schemas.openxmlformats.org/officeDocument/2006/relationships/hyperlink" Target="https://www.daloopa.com/src/44999425" TargetMode="External"/><Relationship Id="rId11809" Type="http://schemas.openxmlformats.org/officeDocument/2006/relationships/hyperlink" Target="https://www.daloopa.com/src/53280922" TargetMode="External"/><Relationship Id="rId12180" Type="http://schemas.openxmlformats.org/officeDocument/2006/relationships/hyperlink" Target="https://www.daloopa.com/src/8731864" TargetMode="External"/><Relationship Id="rId13231" Type="http://schemas.openxmlformats.org/officeDocument/2006/relationships/hyperlink" Target="https://www.daloopa.com/src/18206132" TargetMode="External"/><Relationship Id="rId17852" Type="http://schemas.openxmlformats.org/officeDocument/2006/relationships/hyperlink" Target="https://www.daloopa.com/src/86297166" TargetMode="External"/><Relationship Id="rId18903" Type="http://schemas.openxmlformats.org/officeDocument/2006/relationships/hyperlink" Target="https://www.daloopa.com/src/80587702" TargetMode="External"/><Relationship Id="rId2989" Type="http://schemas.openxmlformats.org/officeDocument/2006/relationships/hyperlink" Target="https://www.daloopa.com/src/778888" TargetMode="External"/><Relationship Id="rId6860" Type="http://schemas.openxmlformats.org/officeDocument/2006/relationships/hyperlink" Target="https://www.daloopa.com/src/797792" TargetMode="External"/><Relationship Id="rId7911" Type="http://schemas.openxmlformats.org/officeDocument/2006/relationships/hyperlink" Target="https://marketplace.daloopa.com/text-fundamental?id=770431&amp;value=-0.357&amp;id=44615909&amp;value=-0.357&amp;id=760722&amp;value=-7.718&amp;id=760480&amp;value=-0.153&amp;id=760258&amp;value=-0.957&amp;id=44615910&amp;value=-8.828&amp;" TargetMode="External"/><Relationship Id="rId16454" Type="http://schemas.openxmlformats.org/officeDocument/2006/relationships/hyperlink" Target="https://www.daloopa.com/src/56722849" TargetMode="External"/><Relationship Id="rId17505" Type="http://schemas.openxmlformats.org/officeDocument/2006/relationships/hyperlink" Target="https://www.daloopa.com/src/66398665" TargetMode="External"/><Relationship Id="rId20100" Type="http://schemas.openxmlformats.org/officeDocument/2006/relationships/hyperlink" Target="https://www.daloopa.com/src/99100822" TargetMode="External"/><Relationship Id="rId211" Type="http://schemas.openxmlformats.org/officeDocument/2006/relationships/hyperlink" Target="https://www.daloopa.com/src/41990671" TargetMode="External"/><Relationship Id="rId5462" Type="http://schemas.openxmlformats.org/officeDocument/2006/relationships/hyperlink" Target="https://www.daloopa.com/src/777147" TargetMode="External"/><Relationship Id="rId6513" Type="http://schemas.openxmlformats.org/officeDocument/2006/relationships/hyperlink" Target="https://www.daloopa.com/src/770051" TargetMode="External"/><Relationship Id="rId15056" Type="http://schemas.openxmlformats.org/officeDocument/2006/relationships/hyperlink" Target="https://www.daloopa.com/src/44095247" TargetMode="External"/><Relationship Id="rId16107" Type="http://schemas.openxmlformats.org/officeDocument/2006/relationships/hyperlink" Target="https://www.daloopa.com/src/56722683" TargetMode="External"/><Relationship Id="rId19677" Type="http://schemas.openxmlformats.org/officeDocument/2006/relationships/hyperlink" Target="https://www.daloopa.com/src/91531653" TargetMode="External"/><Relationship Id="rId4064" Type="http://schemas.openxmlformats.org/officeDocument/2006/relationships/hyperlink" Target="https://www.daloopa.com/src/805972" TargetMode="External"/><Relationship Id="rId5115" Type="http://schemas.openxmlformats.org/officeDocument/2006/relationships/hyperlink" Target="https://www.daloopa.com/src/57345769" TargetMode="External"/><Relationship Id="rId8685" Type="http://schemas.openxmlformats.org/officeDocument/2006/relationships/hyperlink" Target="https://www.daloopa.com/src/44809403" TargetMode="External"/><Relationship Id="rId9736" Type="http://schemas.openxmlformats.org/officeDocument/2006/relationships/hyperlink" Target="https://www.daloopa.com/src/46190742" TargetMode="External"/><Relationship Id="rId18279" Type="http://schemas.openxmlformats.org/officeDocument/2006/relationships/hyperlink" Target="https://www.daloopa.com/src/110481038" TargetMode="External"/><Relationship Id="rId7287" Type="http://schemas.openxmlformats.org/officeDocument/2006/relationships/hyperlink" Target="https://www.daloopa.com/src/760467" TargetMode="External"/><Relationship Id="rId8338" Type="http://schemas.openxmlformats.org/officeDocument/2006/relationships/hyperlink" Target="https://www.daloopa.com/src/44812089" TargetMode="External"/><Relationship Id="rId11666" Type="http://schemas.openxmlformats.org/officeDocument/2006/relationships/hyperlink" Target="https://www.daloopa.com/src/1501349" TargetMode="External"/><Relationship Id="rId12717" Type="http://schemas.openxmlformats.org/officeDocument/2006/relationships/hyperlink" Target="https://www.daloopa.com/src/8732306" TargetMode="External"/><Relationship Id="rId1725" Type="http://schemas.openxmlformats.org/officeDocument/2006/relationships/hyperlink" Target="https://www.daloopa.com/src/44125668" TargetMode="External"/><Relationship Id="rId10268" Type="http://schemas.openxmlformats.org/officeDocument/2006/relationships/hyperlink" Target="https://www.daloopa.com/src/1501232" TargetMode="External"/><Relationship Id="rId11319" Type="http://schemas.openxmlformats.org/officeDocument/2006/relationships/hyperlink" Target="https://marketplace.daloopa.com/text-fundamental?id=978792&amp;value=202.266&amp;id=978802&amp;value=265.829&amp;id=978846&amp;value=285.564&amp;id=2734278&amp;value=307.396&amp;id=13310286&amp;value=340&amp;id=44617251&amp;value=344&amp;" TargetMode="External"/><Relationship Id="rId14889" Type="http://schemas.openxmlformats.org/officeDocument/2006/relationships/hyperlink" Target="https://www.daloopa.com/src/44094677" TargetMode="External"/><Relationship Id="rId18760" Type="http://schemas.openxmlformats.org/officeDocument/2006/relationships/hyperlink" Target="https://www.daloopa.com/src/75779692" TargetMode="External"/><Relationship Id="rId19811" Type="http://schemas.openxmlformats.org/officeDocument/2006/relationships/hyperlink" Target="https://www.daloopa.com/src/91528445" TargetMode="External"/><Relationship Id="rId3897" Type="http://schemas.openxmlformats.org/officeDocument/2006/relationships/hyperlink" Target="https://www.daloopa.com/src/44802539" TargetMode="External"/><Relationship Id="rId4948" Type="http://schemas.openxmlformats.org/officeDocument/2006/relationships/hyperlink" Target="https://www.daloopa.com/src/18187233" TargetMode="External"/><Relationship Id="rId11800" Type="http://schemas.openxmlformats.org/officeDocument/2006/relationships/hyperlink" Target="https://www.daloopa.com/src/8583354" TargetMode="External"/><Relationship Id="rId17362" Type="http://schemas.openxmlformats.org/officeDocument/2006/relationships/hyperlink" Target="https://www.daloopa.com/src/66399213" TargetMode="External"/><Relationship Id="rId18413" Type="http://schemas.openxmlformats.org/officeDocument/2006/relationships/hyperlink" Target="https://www.daloopa.com/src/70535429" TargetMode="External"/><Relationship Id="rId2499" Type="http://schemas.openxmlformats.org/officeDocument/2006/relationships/hyperlink" Target="https://www.daloopa.com/src/44615510" TargetMode="External"/><Relationship Id="rId6370" Type="http://schemas.openxmlformats.org/officeDocument/2006/relationships/hyperlink" Target="https://www.daloopa.com/src/797527" TargetMode="External"/><Relationship Id="rId7421" Type="http://schemas.openxmlformats.org/officeDocument/2006/relationships/hyperlink" Target="https://www.daloopa.com/src/44615808" TargetMode="External"/><Relationship Id="rId10402" Type="http://schemas.openxmlformats.org/officeDocument/2006/relationships/hyperlink" Target="https://www.daloopa.com/src/41990525" TargetMode="External"/><Relationship Id="rId17015" Type="http://schemas.openxmlformats.org/officeDocument/2006/relationships/hyperlink" Target="https://www.daloopa.com/src/65368667" TargetMode="External"/><Relationship Id="rId2980" Type="http://schemas.openxmlformats.org/officeDocument/2006/relationships/hyperlink" Target="https://www.daloopa.com/src/35961572" TargetMode="External"/><Relationship Id="rId6023" Type="http://schemas.openxmlformats.org/officeDocument/2006/relationships/hyperlink" Target="https://www.daloopa.com/src/1501182" TargetMode="External"/><Relationship Id="rId9593" Type="http://schemas.openxmlformats.org/officeDocument/2006/relationships/hyperlink" Target="https://www.daloopa.com/src/46190708" TargetMode="External"/><Relationship Id="rId12574" Type="http://schemas.openxmlformats.org/officeDocument/2006/relationships/hyperlink" Target="https://www.daloopa.com/src/8732222" TargetMode="External"/><Relationship Id="rId13972" Type="http://schemas.openxmlformats.org/officeDocument/2006/relationships/hyperlink" Target="https://www.daloopa.com/src/44067430" TargetMode="External"/><Relationship Id="rId19187" Type="http://schemas.openxmlformats.org/officeDocument/2006/relationships/hyperlink" Target="https://www.daloopa.com/src/80587916" TargetMode="External"/><Relationship Id="rId952" Type="http://schemas.openxmlformats.org/officeDocument/2006/relationships/hyperlink" Target="https://www.daloopa.com/src/980581" TargetMode="External"/><Relationship Id="rId1582" Type="http://schemas.openxmlformats.org/officeDocument/2006/relationships/hyperlink" Target="https://www.daloopa.com/src/805417" TargetMode="External"/><Relationship Id="rId2633" Type="http://schemas.openxmlformats.org/officeDocument/2006/relationships/hyperlink" Target="https://www.daloopa.com/src/775541" TargetMode="External"/><Relationship Id="rId8195" Type="http://schemas.openxmlformats.org/officeDocument/2006/relationships/hyperlink" Target="https://www.daloopa.com/src/757971" TargetMode="External"/><Relationship Id="rId9246" Type="http://schemas.openxmlformats.org/officeDocument/2006/relationships/hyperlink" Target="https://marketplace.daloopa.com/text-fundamental?id=44808580&amp;value=-46.633&amp;id=44808953&amp;value=-13.134999999999998&amp;id=44809117&amp;value=-5.0519999999999925&amp;id=44812793&amp;value=-2.9170000000000016&amp;id=46190655&amp;value=-67.737&amp;id=44809276&amp;value=-4.062&amp;id=44809473&amp;value=-2.8839999999999995&amp;id=44809551&amp;value=-5.550000000000001&amp;id=44812899&amp;value=-5.075999999999999&amp;id=46190656&amp;value=-17.572&amp;id=44809948&amp;value=-16.031&amp;id=44810098&amp;value=-1.9230000000000018&amp;id=44810260&amp;value=-2.899000000000001&amp;id=44812918&amp;value=-1.9259999999999984&amp;id=46190657&amp;value=-22.779&amp;id=44810545&amp;value=-51.892&amp;id=44810590&amp;value=-0.6709999999999994&amp;id=44810738&amp;value=-3.8499999999999943&amp;id=44813057&amp;value=-2.020000000000003&amp;id=46190658&amp;value=-58.433&amp;id=44810827&amp;value=-18.218&amp;id=44811026&amp;value=-2.3900000000000006&amp;id=44811196&amp;value=-5.061&amp;id=44813125&amp;value=-4.248999999999999&amp;id=46190659&amp;value=-29.918&amp;id=44811362&amp;value=-9.391&amp;id=44811547&amp;value=-4.307&amp;id=44811673&amp;value=-1.5899999999999999&amp;id=44813389&amp;value=-3.2250000000000014&amp;id=46190660&amp;value=-18.513&amp;id=44811740&amp;value=-77.561&amp;id=44811901&amp;value=53.88100000000001&amp;id=44812136&amp;value=-36.214&amp;id=44813410&amp;value=11.158999999999999&amp;id=46190661&amp;value=-48.735&amp;id=44812366&amp;value=-2&amp;id=44812466&amp;value=-4&amp;id=44812551&amp;value=-2&amp;id=44813545&amp;value=-7&amp;id=46190662&amp;value=-15&amp;id=44812575&amp;value=-25&amp;id=44812645&amp;value=-2&amp;id=44812717&amp;value=-10&amp;id=44813598&amp;value=-5&amp;id=46190663&amp;value=-42&amp;id=51587554&amp;value=-28&amp;id=57346350&amp;value=-2&amp;id=62020259&amp;value=-9&amp;" TargetMode="External"/><Relationship Id="rId11176" Type="http://schemas.openxmlformats.org/officeDocument/2006/relationships/hyperlink" Target="https://www.daloopa.com/src/61315313" TargetMode="External"/><Relationship Id="rId12227" Type="http://schemas.openxmlformats.org/officeDocument/2006/relationships/hyperlink" Target="https://www.daloopa.com/src/8731729" TargetMode="External"/><Relationship Id="rId13625" Type="http://schemas.openxmlformats.org/officeDocument/2006/relationships/hyperlink" Target="https://www.daloopa.com/src/44058871" TargetMode="External"/><Relationship Id="rId20841" Type="http://schemas.openxmlformats.org/officeDocument/2006/relationships/hyperlink" Target="https://www.daloopa.com/src/112172872" TargetMode="External"/><Relationship Id="rId605" Type="http://schemas.openxmlformats.org/officeDocument/2006/relationships/hyperlink" Target="https://www.daloopa.com/document/510667" TargetMode="External"/><Relationship Id="rId1235" Type="http://schemas.openxmlformats.org/officeDocument/2006/relationships/hyperlink" Target="https://www.daloopa.com/src/996929" TargetMode="External"/><Relationship Id="rId15797" Type="http://schemas.openxmlformats.org/officeDocument/2006/relationships/hyperlink" Target="https://www.daloopa.com/src/56735740" TargetMode="External"/><Relationship Id="rId16848" Type="http://schemas.openxmlformats.org/officeDocument/2006/relationships/hyperlink" Target="https://www.daloopa.com/src/56723109" TargetMode="External"/><Relationship Id="rId4458" Type="http://schemas.openxmlformats.org/officeDocument/2006/relationships/hyperlink" Target="https://www.daloopa.com/src/44801572" TargetMode="External"/><Relationship Id="rId5856" Type="http://schemas.openxmlformats.org/officeDocument/2006/relationships/hyperlink" Target="https://www.daloopa.com/src/779338" TargetMode="External"/><Relationship Id="rId6907" Type="http://schemas.openxmlformats.org/officeDocument/2006/relationships/hyperlink" Target="https://www.daloopa.com/src/56765639" TargetMode="External"/><Relationship Id="rId14399" Type="http://schemas.openxmlformats.org/officeDocument/2006/relationships/hyperlink" Target="https://www.daloopa.com/src/44094822" TargetMode="External"/><Relationship Id="rId18270" Type="http://schemas.openxmlformats.org/officeDocument/2006/relationships/hyperlink" Target="https://www.daloopa.com/src/110482456" TargetMode="External"/><Relationship Id="rId19321" Type="http://schemas.openxmlformats.org/officeDocument/2006/relationships/hyperlink" Target="https://www.daloopa.com/src/86312165" TargetMode="External"/><Relationship Id="rId5509" Type="http://schemas.openxmlformats.org/officeDocument/2006/relationships/hyperlink" Target="https://www.daloopa.com/src/44616076" TargetMode="External"/><Relationship Id="rId11310" Type="http://schemas.openxmlformats.org/officeDocument/2006/relationships/hyperlink" Target="https://www.daloopa.com/src/978745" TargetMode="External"/><Relationship Id="rId14880" Type="http://schemas.openxmlformats.org/officeDocument/2006/relationships/hyperlink" Target="https://www.daloopa.com/document/23181367" TargetMode="External"/><Relationship Id="rId15931" Type="http://schemas.openxmlformats.org/officeDocument/2006/relationships/hyperlink" Target="https://www.daloopa.com/src/56745633" TargetMode="External"/><Relationship Id="rId13482" Type="http://schemas.openxmlformats.org/officeDocument/2006/relationships/hyperlink" Target="https://www.daloopa.com/src/44057766" TargetMode="External"/><Relationship Id="rId14533" Type="http://schemas.openxmlformats.org/officeDocument/2006/relationships/hyperlink" Target="https://www.daloopa.com/src/44091600" TargetMode="External"/><Relationship Id="rId2490" Type="http://schemas.openxmlformats.org/officeDocument/2006/relationships/hyperlink" Target="https://marketplace.daloopa.com/text-fundamental?id=775350&amp;value=169.421&amp;id=775340&amp;value=187.647&amp;id=775322&amp;value=208.538&amp;id=44615509&amp;value=258.45799999999997&amp;id=779018&amp;value=824.064&amp;id=775318&amp;value=206.414&amp;id=775314&amp;value=214.484&amp;id=775310&amp;value=219.522&amp;id=44615510&amp;value=251.0239999999999&amp;id=779040&amp;value=891.444&amp;id=775297&amp;value=236.792&amp;id=775293&amp;value=234.531&amp;id=775289&amp;value=270.129&amp;id=44615511&amp;value=242.09699999999998&amp;id=779044&amp;value=983.549&amp;id=775285&amp;value=264.329&amp;id=775281&amp;value=270.17&amp;id=775269&amp;value=285.54&amp;id=44615512&amp;value=335.453&amp;id=779053&amp;value=1155.492&amp;id=775253&amp;value=320.567&amp;id=775249&amp;value=337.337&amp;id=775232&amp;value=337.961&amp;id=44615513&amp;value=360.69900000000007&amp;id=779027&amp;value=1356.564&amp;" TargetMode="External"/><Relationship Id="rId3541" Type="http://schemas.openxmlformats.org/officeDocument/2006/relationships/hyperlink" Target="https://www.daloopa.com/src/18201550" TargetMode="External"/><Relationship Id="rId12084" Type="http://schemas.openxmlformats.org/officeDocument/2006/relationships/hyperlink" Target="https://www.daloopa.com/src/8731809" TargetMode="External"/><Relationship Id="rId13135" Type="http://schemas.openxmlformats.org/officeDocument/2006/relationships/hyperlink" Target="https://www.daloopa.com/src/44117115" TargetMode="External"/><Relationship Id="rId17756" Type="http://schemas.openxmlformats.org/officeDocument/2006/relationships/hyperlink" Target="https://www.daloopa.com/src/84565944" TargetMode="External"/><Relationship Id="rId20351" Type="http://schemas.openxmlformats.org/officeDocument/2006/relationships/hyperlink" Target="https://www.daloopa.com/src/105788069" TargetMode="External"/><Relationship Id="rId462" Type="http://schemas.openxmlformats.org/officeDocument/2006/relationships/hyperlink" Target="https://www.daloopa.com/src/41990746" TargetMode="External"/><Relationship Id="rId1092" Type="http://schemas.openxmlformats.org/officeDocument/2006/relationships/hyperlink" Target="https://www.daloopa.com/src/780938" TargetMode="External"/><Relationship Id="rId2143" Type="http://schemas.openxmlformats.org/officeDocument/2006/relationships/hyperlink" Target="https://www.daloopa.com/src/779528" TargetMode="External"/><Relationship Id="rId6764" Type="http://schemas.openxmlformats.org/officeDocument/2006/relationships/hyperlink" Target="https://www.daloopa.com/src/797741" TargetMode="External"/><Relationship Id="rId7815" Type="http://schemas.openxmlformats.org/officeDocument/2006/relationships/hyperlink" Target="https://www.daloopa.com/src/28076027" TargetMode="External"/><Relationship Id="rId16358" Type="http://schemas.openxmlformats.org/officeDocument/2006/relationships/hyperlink" Target="https://www.daloopa.com/src/56722501" TargetMode="External"/><Relationship Id="rId17409" Type="http://schemas.openxmlformats.org/officeDocument/2006/relationships/hyperlink" Target="https://www.daloopa.com/src/69114098" TargetMode="External"/><Relationship Id="rId18807" Type="http://schemas.openxmlformats.org/officeDocument/2006/relationships/hyperlink" Target="https://www.daloopa.com/src/76431550" TargetMode="External"/><Relationship Id="rId20004" Type="http://schemas.openxmlformats.org/officeDocument/2006/relationships/hyperlink" Target="https://www.daloopa.com/src/99978614" TargetMode="External"/><Relationship Id="rId115" Type="http://schemas.openxmlformats.org/officeDocument/2006/relationships/hyperlink" Target="https://www.daloopa.com/document/10224072" TargetMode="External"/><Relationship Id="rId5366" Type="http://schemas.openxmlformats.org/officeDocument/2006/relationships/hyperlink" Target="https://marketplace.daloopa.com/text-fundamental?id=8649015&amp;value=0.13&amp;id=8649008&amp;value=0.15&amp;id=8649001&amp;value=0.16&amp;id=8649022&amp;value=0.56&amp;id=8648994&amp;value=0.09&amp;id=8648987&amp;value=0.17&amp;id=8648980&amp;value=0.09&amp;id=8649029&amp;value=0.53&amp;id=8648973&amp;value=0.17&amp;id=8648966&amp;value=0.29&amp;id=8648959&amp;value=0.34&amp;id=8649036&amp;value=1.24&amp;id=8648952&amp;value=0.5&amp;id=8648945&amp;value=0.48&amp;id=8648938&amp;value=0.54&amp;id=8649043&amp;value=2.32&amp;id=8648931&amp;value=0.8&amp;id=9099271&amp;value=0.75&amp;id=8648924&amp;value=0.84&amp;id=8649050&amp;value=3.38&amp;id=8648896&amp;value=1.17&amp;id=8648889&amp;value=1.33&amp;id=8648882&amp;value=1.34&amp;id=8649057&amp;value=5.2&amp;id=8648875&amp;value=1.36&amp;id=8648867&amp;value=1.29&amp;id=8648859&amp;value=1.61&amp;id=8649064&amp;value=6&amp;id=8648851&amp;value=1.96&amp;id=8648843&amp;value=2.27&amp;id=10681251&amp;value=1.97&amp;id=13316907&amp;value=10.83&amp;id=19440868&amp;value=2.61&amp;id=28828617&amp;value=2.32&amp;id=35961622&amp;value=2.52&amp;id=44617622&amp;value=10.02&amp;id=51587348&amp;value=2.66&amp;id=57345730&amp;value=2.49&amp;id=62020162&amp;value=2.42&amp;" TargetMode="External"/><Relationship Id="rId6417" Type="http://schemas.openxmlformats.org/officeDocument/2006/relationships/hyperlink" Target="https://www.daloopa.com/src/3606639" TargetMode="External"/><Relationship Id="rId5019" Type="http://schemas.openxmlformats.org/officeDocument/2006/relationships/hyperlink" Target="https://www.daloopa.com/src/18185049" TargetMode="External"/><Relationship Id="rId8589" Type="http://schemas.openxmlformats.org/officeDocument/2006/relationships/hyperlink" Target="https://www.daloopa.com/src/44810066" TargetMode="External"/><Relationship Id="rId9987" Type="http://schemas.openxmlformats.org/officeDocument/2006/relationships/hyperlink" Target="https://www.daloopa.com/src/786074" TargetMode="External"/><Relationship Id="rId12968" Type="http://schemas.openxmlformats.org/officeDocument/2006/relationships/hyperlink" Target="https://marketplace.daloopa.com/text-fundamental?id=51587440&amp;value=500&amp;id=57345888&amp;value=500&amp;" TargetMode="External"/><Relationship Id="rId1976" Type="http://schemas.openxmlformats.org/officeDocument/2006/relationships/hyperlink" Target="https://www.daloopa.com/src/44125144" TargetMode="External"/><Relationship Id="rId14390" Type="http://schemas.openxmlformats.org/officeDocument/2006/relationships/hyperlink" Target="https://www.daloopa.com/src/44096256" TargetMode="External"/><Relationship Id="rId15441" Type="http://schemas.openxmlformats.org/officeDocument/2006/relationships/hyperlink" Target="https://www.daloopa.com/src/56722055" TargetMode="External"/><Relationship Id="rId1629" Type="http://schemas.openxmlformats.org/officeDocument/2006/relationships/hyperlink" Target="https://www.daloopa.com/src/805431" TargetMode="External"/><Relationship Id="rId5500" Type="http://schemas.openxmlformats.org/officeDocument/2006/relationships/hyperlink" Target="https://marketplace.daloopa.com/text-fundamental?id=777211&amp;value=5.82&amp;id=777190&amp;value=4.734&amp;id=777148&amp;value=4.786&amp;id=44616075&amp;value=2.847999999999999&amp;id=779207&amp;value=18.188&amp;id=777125&amp;value=4.257&amp;id=777117&amp;value=3.989&amp;id=777115&amp;value=4.151&amp;id=44616076&amp;value=2.7280000000000015&amp;id=779198&amp;value=15.125&amp;id=777106&amp;value=4.056&amp;id=777101&amp;value=3.639&amp;id=777095&amp;value=3.468&amp;id=44616077&amp;value=2.9190000000000005&amp;id=779186&amp;value=14.082&amp;id=777089&amp;value=3.874&amp;id=777085&amp;value=3.751&amp;id=777077&amp;value=3.336&amp;id=44616078&amp;value=2.971&amp;id=779171&amp;value=13.932&amp;id=777071&amp;value=4.032&amp;id=777065&amp;value=4.435&amp;id=777059&amp;value=4.608&amp;id=44616079&amp;value=7.051000000000002&amp;id=779156&amp;value=20.126&amp;id=777053&amp;value=5.349&amp;id=777046&amp;value=5.301&amp;id=777041&amp;value=6.347&amp;id=44616080&amp;value=6.920999999999999&amp;id=802526&amp;value=23.918&amp;id=777018&amp;value=8.445&amp;id=776997&amp;value=8.771&amp;id=3612926&amp;value=10.174&amp;id=44616081&amp;value=9.272999999999996&amp;id=2733992&amp;value=36.663&amp;id=4298242&amp;value=9&amp;id=7450033&amp;value=9&amp;id=46436637&amp;value=10&amp;" TargetMode="External"/><Relationship Id="rId14043" Type="http://schemas.openxmlformats.org/officeDocument/2006/relationships/hyperlink" Target="https://marketplace.daloopa.com/text-fundamental?id=44067266&amp;value=505.465&amp;id=44067219&amp;value=538.402&amp;id=44067189&amp;value=547.997&amp;id=44067331&amp;value=656.939&amp;id=44066797&amp;value=584.273&amp;id=44066756&amp;value=656.94&amp;id=44066717&amp;value=630.679&amp;id=44067428&amp;value=683.866&amp;id=44066689&amp;value=564.211&amp;id=44066635&amp;value=647.784&amp;id=44066627&amp;value=658.342&amp;id=44067521&amp;value=678.364&amp;id=44066599&amp;value=591.821&amp;id=44066474&amp;value=661.013&amp;id=44066440&amp;value=666.278&amp;id=44067641&amp;value=739.63&amp;id=44066431&amp;value=763.012&amp;id=44066193&amp;value=865.385&amp;id=44066134&amp;value=932.292&amp;id=44067691&amp;value=993.773&amp;id=44066114&amp;value=911.044&amp;id=44066027&amp;value=1030.367&amp;id=44065746&amp;value=1020.047&amp;id=44067748&amp;value=1163.185&amp;id=44064897&amp;value=1167.429&amp;id=44064790&amp;value=1314.998&amp;id=44064559&amp;value=1302.753&amp;id=44067797&amp;value=1398.548&amp;id=44064517&amp;value=1241&amp;id=44064445&amp;value=1303&amp;id=44064425&amp;value=1317&amp;id=44067864&amp;value=1422&amp;id=44064394&amp;value=1243&amp;id=44064346&amp;value=1538&amp;id=44064220&amp;value=1450&amp;id=44618676&amp;value=1736&amp;id=51587408&amp;value=1333&amp;id=57345834&amp;value=1615&amp;id=62020224&amp;value=1629&amp;" TargetMode="External"/><Relationship Id="rId18664" Type="http://schemas.openxmlformats.org/officeDocument/2006/relationships/hyperlink" Target="https://www.daloopa.com/src/76428235" TargetMode="External"/><Relationship Id="rId19715" Type="http://schemas.openxmlformats.org/officeDocument/2006/relationships/hyperlink" Target="https://www.daloopa.com/src/92469243" TargetMode="External"/><Relationship Id="rId3051" Type="http://schemas.openxmlformats.org/officeDocument/2006/relationships/hyperlink" Target="https://www.daloopa.com/src/47277335" TargetMode="External"/><Relationship Id="rId4102" Type="http://schemas.openxmlformats.org/officeDocument/2006/relationships/hyperlink" Target="https://www.daloopa.com/src/806153" TargetMode="External"/><Relationship Id="rId7672" Type="http://schemas.openxmlformats.org/officeDocument/2006/relationships/hyperlink" Target="https://www.daloopa.com/src/756549" TargetMode="External"/><Relationship Id="rId8723" Type="http://schemas.openxmlformats.org/officeDocument/2006/relationships/hyperlink" Target="https://www.daloopa.com/src/46190556" TargetMode="External"/><Relationship Id="rId10653" Type="http://schemas.openxmlformats.org/officeDocument/2006/relationships/hyperlink" Target="https://www.daloopa.com/src/757446" TargetMode="External"/><Relationship Id="rId17266" Type="http://schemas.openxmlformats.org/officeDocument/2006/relationships/hyperlink" Target="https://www.daloopa.com/src/66398886" TargetMode="External"/><Relationship Id="rId18317" Type="http://schemas.openxmlformats.org/officeDocument/2006/relationships/hyperlink" Target="https://www.daloopa.com/src/110482562" TargetMode="External"/><Relationship Id="rId6274" Type="http://schemas.openxmlformats.org/officeDocument/2006/relationships/hyperlink" Target="https://www.daloopa.com/src/797607" TargetMode="External"/><Relationship Id="rId7325" Type="http://schemas.openxmlformats.org/officeDocument/2006/relationships/hyperlink" Target="https://www.daloopa.com/src/44615793" TargetMode="External"/><Relationship Id="rId10306" Type="http://schemas.openxmlformats.org/officeDocument/2006/relationships/hyperlink" Target="https://www.daloopa.com/src/758157" TargetMode="External"/><Relationship Id="rId11704" Type="http://schemas.openxmlformats.org/officeDocument/2006/relationships/hyperlink" Target="https://www.daloopa.com/src/2734209" TargetMode="External"/><Relationship Id="rId2884" Type="http://schemas.openxmlformats.org/officeDocument/2006/relationships/hyperlink" Target="https://www.daloopa.com/src/62020064" TargetMode="External"/><Relationship Id="rId9497" Type="http://schemas.openxmlformats.org/officeDocument/2006/relationships/hyperlink" Target="https://www.daloopa.com/src/44812986" TargetMode="External"/><Relationship Id="rId13876" Type="http://schemas.openxmlformats.org/officeDocument/2006/relationships/hyperlink" Target="https://www.daloopa.com/src/44066622" TargetMode="External"/><Relationship Id="rId14927" Type="http://schemas.openxmlformats.org/officeDocument/2006/relationships/hyperlink" Target="https://www.daloopa.com/src/44094925" TargetMode="External"/><Relationship Id="rId856" Type="http://schemas.openxmlformats.org/officeDocument/2006/relationships/hyperlink" Target="https://marketplace.daloopa.com/text-fundamental?id=793510&amp;value=513&amp;" TargetMode="External"/><Relationship Id="rId1486" Type="http://schemas.openxmlformats.org/officeDocument/2006/relationships/hyperlink" Target="https://www.daloopa.com/src/18255401" TargetMode="External"/><Relationship Id="rId2537" Type="http://schemas.openxmlformats.org/officeDocument/2006/relationships/hyperlink" Target="https://www.daloopa.com/src/779054" TargetMode="External"/><Relationship Id="rId3935" Type="http://schemas.openxmlformats.org/officeDocument/2006/relationships/hyperlink" Target="https://www.daloopa.com/src/41990794" TargetMode="External"/><Relationship Id="rId8099" Type="http://schemas.openxmlformats.org/officeDocument/2006/relationships/hyperlink" Target="https://www.daloopa.com/src/757294" TargetMode="External"/><Relationship Id="rId12478" Type="http://schemas.openxmlformats.org/officeDocument/2006/relationships/hyperlink" Target="https://www.daloopa.com/src/8732168" TargetMode="External"/><Relationship Id="rId13529" Type="http://schemas.openxmlformats.org/officeDocument/2006/relationships/hyperlink" Target="https://www.daloopa.com/src/44057613" TargetMode="External"/><Relationship Id="rId17400" Type="http://schemas.openxmlformats.org/officeDocument/2006/relationships/hyperlink" Target="https://www.daloopa.com/src/69114083" TargetMode="External"/><Relationship Id="rId20745" Type="http://schemas.openxmlformats.org/officeDocument/2006/relationships/hyperlink" Target="https://www.daloopa.com/src/110481608" TargetMode="External"/><Relationship Id="rId509" Type="http://schemas.openxmlformats.org/officeDocument/2006/relationships/hyperlink" Target="https://www.daloopa.com/src/61315157" TargetMode="External"/><Relationship Id="rId1139" Type="http://schemas.openxmlformats.org/officeDocument/2006/relationships/hyperlink" Target="https://www.daloopa.com/src/7450106" TargetMode="External"/><Relationship Id="rId5010" Type="http://schemas.openxmlformats.org/officeDocument/2006/relationships/hyperlink" Target="https://marketplace.daloopa.com/text-fundamental?id=18187429&amp;value=0.02&amp;id=18187269&amp;value=0.02&amp;id=18187232&amp;value=0.11&amp;id=18187191&amp;value=0.07&amp;id=18186991&amp;value=-0.02&amp;id=18186832&amp;value=0.01&amp;id=18186680&amp;value=0.07&amp;id=18186624&amp;value=0.01&amp;id=18186450&amp;value=-0.03&amp;id=18186401&amp;value=0.02&amp;id=18186369&amp;value=-0.02&amp;id=18185636&amp;value=0.01&amp;id=18185049&amp;value=0.03&amp;id=18184889&amp;value=0.1&amp;id=18184605&amp;value=0.11&amp;id=18182684&amp;value=0.1&amp;id=18182299&amp;value=0.13&amp;id=18181618&amp;value=0.05&amp;id=18181448&amp;value=0.04&amp;id=18179856&amp;value=0.04&amp;id=19445284&amp;value=-0.05&amp;id=35961641&amp;value=0.09&amp;id=51587394&amp;value=0.03&amp;id=57345767&amp;value=0.02&amp;" TargetMode="External"/><Relationship Id="rId16002" Type="http://schemas.openxmlformats.org/officeDocument/2006/relationships/hyperlink" Target="https://www.daloopa.com/src/56723451" TargetMode="External"/><Relationship Id="rId19572" Type="http://schemas.openxmlformats.org/officeDocument/2006/relationships/hyperlink" Target="https://www.daloopa.com/src/84567052" TargetMode="External"/><Relationship Id="rId8580" Type="http://schemas.openxmlformats.org/officeDocument/2006/relationships/hyperlink" Target="https://www.daloopa.com/src/44808561" TargetMode="External"/><Relationship Id="rId9631" Type="http://schemas.openxmlformats.org/officeDocument/2006/relationships/hyperlink" Target="https://www.daloopa.com/src/44813614" TargetMode="External"/><Relationship Id="rId11561" Type="http://schemas.openxmlformats.org/officeDocument/2006/relationships/hyperlink" Target="https://www.daloopa.com/src/805078" TargetMode="External"/><Relationship Id="rId12612" Type="http://schemas.openxmlformats.org/officeDocument/2006/relationships/hyperlink" Target="https://www.daloopa.com/src/8732205" TargetMode="External"/><Relationship Id="rId18174" Type="http://schemas.openxmlformats.org/officeDocument/2006/relationships/hyperlink" Target="https://www.daloopa.com/src/112172720" TargetMode="External"/><Relationship Id="rId19225" Type="http://schemas.openxmlformats.org/officeDocument/2006/relationships/hyperlink" Target="https://www.daloopa.com/src/80588028" TargetMode="External"/><Relationship Id="rId1620" Type="http://schemas.openxmlformats.org/officeDocument/2006/relationships/hyperlink" Target="https://www.daloopa.com/src/805487" TargetMode="External"/><Relationship Id="rId7182" Type="http://schemas.openxmlformats.org/officeDocument/2006/relationships/hyperlink" Target="https://www.daloopa.com/src/50787106" TargetMode="External"/><Relationship Id="rId8233" Type="http://schemas.openxmlformats.org/officeDocument/2006/relationships/hyperlink" Target="https://www.daloopa.com/src/758441" TargetMode="External"/><Relationship Id="rId10163" Type="http://schemas.openxmlformats.org/officeDocument/2006/relationships/hyperlink" Target="https://www.daloopa.com/src/6028703" TargetMode="External"/><Relationship Id="rId11214" Type="http://schemas.openxmlformats.org/officeDocument/2006/relationships/hyperlink" Target="https://www.daloopa.com/document/23143637" TargetMode="External"/><Relationship Id="rId14784" Type="http://schemas.openxmlformats.org/officeDocument/2006/relationships/hyperlink" Target="https://www.daloopa.com/src/44092020" TargetMode="External"/><Relationship Id="rId3792" Type="http://schemas.openxmlformats.org/officeDocument/2006/relationships/hyperlink" Target="https://www.daloopa.com/src/44802432" TargetMode="External"/><Relationship Id="rId4843" Type="http://schemas.openxmlformats.org/officeDocument/2006/relationships/hyperlink" Target="https://www.daloopa.com/src/799668" TargetMode="External"/><Relationship Id="rId13386" Type="http://schemas.openxmlformats.org/officeDocument/2006/relationships/hyperlink" Target="https://www.daloopa.com/src/44121017" TargetMode="External"/><Relationship Id="rId14437" Type="http://schemas.openxmlformats.org/officeDocument/2006/relationships/hyperlink" Target="https://www.daloopa.com/src/44095272" TargetMode="External"/><Relationship Id="rId15835" Type="http://schemas.openxmlformats.org/officeDocument/2006/relationships/hyperlink" Target="https://www.daloopa.com/src/56722387" TargetMode="External"/><Relationship Id="rId2394" Type="http://schemas.openxmlformats.org/officeDocument/2006/relationships/hyperlink" Target="https://www.daloopa.com/src/44616529" TargetMode="External"/><Relationship Id="rId3445" Type="http://schemas.openxmlformats.org/officeDocument/2006/relationships/hyperlink" Target="https://www.daloopa.com/src/979860" TargetMode="External"/><Relationship Id="rId13039" Type="http://schemas.openxmlformats.org/officeDocument/2006/relationships/hyperlink" Target="https://www.daloopa.com/src/18211539" TargetMode="External"/><Relationship Id="rId20255" Type="http://schemas.openxmlformats.org/officeDocument/2006/relationships/hyperlink" Target="https://www.daloopa.com/src/99100983" TargetMode="External"/><Relationship Id="rId366" Type="http://schemas.openxmlformats.org/officeDocument/2006/relationships/hyperlink" Target="https://www.daloopa.com/document/22944212" TargetMode="External"/><Relationship Id="rId2047" Type="http://schemas.openxmlformats.org/officeDocument/2006/relationships/hyperlink" Target="https://www.daloopa.com/src/779708" TargetMode="External"/><Relationship Id="rId6668" Type="http://schemas.openxmlformats.org/officeDocument/2006/relationships/hyperlink" Target="https://www.daloopa.com/src/2750534" TargetMode="External"/><Relationship Id="rId19082" Type="http://schemas.openxmlformats.org/officeDocument/2006/relationships/hyperlink" Target="https://www.daloopa.com/src/81128176" TargetMode="External"/><Relationship Id="rId7719" Type="http://schemas.openxmlformats.org/officeDocument/2006/relationships/hyperlink" Target="https://www.daloopa.com/src/757076" TargetMode="External"/><Relationship Id="rId8090" Type="http://schemas.openxmlformats.org/officeDocument/2006/relationships/hyperlink" Target="https://www.daloopa.com/src/760483" TargetMode="External"/><Relationship Id="rId9141" Type="http://schemas.openxmlformats.org/officeDocument/2006/relationships/hyperlink" Target="https://www.daloopa.com/src/46190632" TargetMode="External"/><Relationship Id="rId13520" Type="http://schemas.openxmlformats.org/officeDocument/2006/relationships/hyperlink" Target="https://www.daloopa.com/src/44057796" TargetMode="External"/><Relationship Id="rId11071" Type="http://schemas.openxmlformats.org/officeDocument/2006/relationships/hyperlink" Target="https://www.daloopa.com/src/35361482" TargetMode="External"/><Relationship Id="rId12122" Type="http://schemas.openxmlformats.org/officeDocument/2006/relationships/hyperlink" Target="https://www.daloopa.com/src/8731822" TargetMode="External"/><Relationship Id="rId15692" Type="http://schemas.openxmlformats.org/officeDocument/2006/relationships/hyperlink" Target="https://www.daloopa.com/src/56722046" TargetMode="External"/><Relationship Id="rId16743" Type="http://schemas.openxmlformats.org/officeDocument/2006/relationships/hyperlink" Target="https://www.daloopa.com/src/56736474" TargetMode="External"/><Relationship Id="rId500" Type="http://schemas.openxmlformats.org/officeDocument/2006/relationships/hyperlink" Target="https://www.daloopa.com/src/41990729" TargetMode="External"/><Relationship Id="rId1130" Type="http://schemas.openxmlformats.org/officeDocument/2006/relationships/hyperlink" Target="https://www.daloopa.com/src/782208" TargetMode="External"/><Relationship Id="rId5751" Type="http://schemas.openxmlformats.org/officeDocument/2006/relationships/hyperlink" Target="https://www.daloopa.com/src/777510" TargetMode="External"/><Relationship Id="rId6802" Type="http://schemas.openxmlformats.org/officeDocument/2006/relationships/hyperlink" Target="https://www.daloopa.com/src/61315044" TargetMode="External"/><Relationship Id="rId14294" Type="http://schemas.openxmlformats.org/officeDocument/2006/relationships/hyperlink" Target="https://www.daloopa.com/src/44095271" TargetMode="External"/><Relationship Id="rId15345" Type="http://schemas.openxmlformats.org/officeDocument/2006/relationships/hyperlink" Target="https://www.daloopa.com/src/56720680" TargetMode="External"/><Relationship Id="rId19966" Type="http://schemas.openxmlformats.org/officeDocument/2006/relationships/hyperlink" Target="https://www.daloopa.com/src/99100874" TargetMode="External"/><Relationship Id="rId4353" Type="http://schemas.openxmlformats.org/officeDocument/2006/relationships/hyperlink" Target="https://www.daloopa.com/src/12606372" TargetMode="External"/><Relationship Id="rId5404" Type="http://schemas.openxmlformats.org/officeDocument/2006/relationships/hyperlink" Target="https://www.daloopa.com/src/8649064" TargetMode="External"/><Relationship Id="rId8974" Type="http://schemas.openxmlformats.org/officeDocument/2006/relationships/hyperlink" Target="https://www.daloopa.com/src/44813441" TargetMode="External"/><Relationship Id="rId18568" Type="http://schemas.openxmlformats.org/officeDocument/2006/relationships/hyperlink" Target="https://www.daloopa.com/src/75779729" TargetMode="External"/><Relationship Id="rId19619" Type="http://schemas.openxmlformats.org/officeDocument/2006/relationships/hyperlink" Target="https://www.daloopa.com/src/91528540" TargetMode="External"/><Relationship Id="rId4006" Type="http://schemas.openxmlformats.org/officeDocument/2006/relationships/hyperlink" Target="https://www.daloopa.com/src/806091" TargetMode="External"/><Relationship Id="rId7576" Type="http://schemas.openxmlformats.org/officeDocument/2006/relationships/hyperlink" Target="https://www.daloopa.com/src/1501213" TargetMode="External"/><Relationship Id="rId8627" Type="http://schemas.openxmlformats.org/officeDocument/2006/relationships/hyperlink" Target="https://www.daloopa.com/src/46190535" TargetMode="External"/><Relationship Id="rId11955" Type="http://schemas.openxmlformats.org/officeDocument/2006/relationships/hyperlink" Target="https://www.daloopa.com/src/8731243" TargetMode="External"/><Relationship Id="rId6178" Type="http://schemas.openxmlformats.org/officeDocument/2006/relationships/hyperlink" Target="https://www.daloopa.com/src/797600" TargetMode="External"/><Relationship Id="rId7229" Type="http://schemas.openxmlformats.org/officeDocument/2006/relationships/hyperlink" Target="https://www.daloopa.com/src/770327" TargetMode="External"/><Relationship Id="rId10557" Type="http://schemas.openxmlformats.org/officeDocument/2006/relationships/hyperlink" Target="https://www.daloopa.com/src/756300" TargetMode="External"/><Relationship Id="rId11608" Type="http://schemas.openxmlformats.org/officeDocument/2006/relationships/hyperlink" Target="https://www.daloopa.com/src/805051" TargetMode="External"/><Relationship Id="rId13030" Type="http://schemas.openxmlformats.org/officeDocument/2006/relationships/hyperlink" Target="https://www.daloopa.com/src/18211542" TargetMode="External"/><Relationship Id="rId17651" Type="http://schemas.openxmlformats.org/officeDocument/2006/relationships/hyperlink" Target="https://www.daloopa.com/src/77415400" TargetMode="External"/><Relationship Id="rId18702" Type="http://schemas.openxmlformats.org/officeDocument/2006/relationships/hyperlink" Target="https://www.daloopa.com/src/75779675" TargetMode="External"/><Relationship Id="rId20996" Type="http://schemas.openxmlformats.org/officeDocument/2006/relationships/hyperlink" Target="https://www.daloopa.com/src/112173377" TargetMode="External"/><Relationship Id="rId2788" Type="http://schemas.openxmlformats.org/officeDocument/2006/relationships/hyperlink" Target="https://marketplace.daloopa.com/text-fundamental?id=775442&amp;value=0.93&amp;id=771739&amp;value=0.91&amp;id=771618&amp;value=0.91&amp;id=778843&amp;value=0.91&amp;id=771391&amp;value=0.93&amp;id=771079&amp;value=0.93&amp;id=1501255&amp;value=0.9&amp;id=2733924&amp;value=0.92&amp;id=4298200&amp;value=0.94&amp;id=7449812&amp;value=0.93&amp;id=10681136&amp;value=0.88&amp;" TargetMode="External"/><Relationship Id="rId3839" Type="http://schemas.openxmlformats.org/officeDocument/2006/relationships/hyperlink" Target="https://www.daloopa.com/src/44801884" TargetMode="External"/><Relationship Id="rId7710" Type="http://schemas.openxmlformats.org/officeDocument/2006/relationships/hyperlink" Target="https://www.daloopa.com/src/760229" TargetMode="External"/><Relationship Id="rId16253" Type="http://schemas.openxmlformats.org/officeDocument/2006/relationships/hyperlink" Target="https://www.daloopa.com/src/56723387" TargetMode="External"/><Relationship Id="rId17304" Type="http://schemas.openxmlformats.org/officeDocument/2006/relationships/hyperlink" Target="https://www.daloopa.com/src/66398780" TargetMode="External"/><Relationship Id="rId20649" Type="http://schemas.openxmlformats.org/officeDocument/2006/relationships/hyperlink" Target="https://www.daloopa.com/src/105788124" TargetMode="External"/><Relationship Id="rId5261" Type="http://schemas.openxmlformats.org/officeDocument/2006/relationships/hyperlink" Target="https://www.daloopa.com/src/8648956" TargetMode="External"/><Relationship Id="rId6312" Type="http://schemas.openxmlformats.org/officeDocument/2006/relationships/hyperlink" Target="https://marketplace.daloopa.com/text-fundamental?id=797536&amp;value=149.71&amp;id=797531&amp;value=117.97&amp;id=797526&amp;value=85.297&amp;id=6028657&amp;value=231&amp;id=9091751&amp;value=219&amp;id=12605268&amp;value=1370&amp;id=19045412&amp;value=1262&amp;id=28076085&amp;value=1168&amp;id=35361505&amp;value=1190&amp;id=41991041&amp;value=1085&amp;id=50787071&amp;value=950&amp;id=56765633&amp;value=882&amp;id=61315033&amp;value=799&amp;" TargetMode="External"/><Relationship Id="rId9882" Type="http://schemas.openxmlformats.org/officeDocument/2006/relationships/hyperlink" Target="https://www.daloopa.com/src/785880" TargetMode="External"/><Relationship Id="rId12863" Type="http://schemas.openxmlformats.org/officeDocument/2006/relationships/hyperlink" Target="https://www.daloopa.com/src/44105965" TargetMode="External"/><Relationship Id="rId19476" Type="http://schemas.openxmlformats.org/officeDocument/2006/relationships/hyperlink" Target="https://www.daloopa.com/src/86301076" TargetMode="External"/><Relationship Id="rId96" Type="http://schemas.openxmlformats.org/officeDocument/2006/relationships/hyperlink" Target="https://www.daloopa.com/document/10223947" TargetMode="External"/><Relationship Id="rId1871" Type="http://schemas.openxmlformats.org/officeDocument/2006/relationships/hyperlink" Target="https://www.daloopa.com/src/44115600" TargetMode="External"/><Relationship Id="rId2922" Type="http://schemas.openxmlformats.org/officeDocument/2006/relationships/hyperlink" Target="https://www.daloopa.com/src/1501257" TargetMode="External"/><Relationship Id="rId8484" Type="http://schemas.openxmlformats.org/officeDocument/2006/relationships/hyperlink" Target="https://www.daloopa.com/src/63963895" TargetMode="External"/><Relationship Id="rId9535" Type="http://schemas.openxmlformats.org/officeDocument/2006/relationships/hyperlink" Target="https://www.daloopa.com/src/63963928" TargetMode="External"/><Relationship Id="rId11465" Type="http://schemas.openxmlformats.org/officeDocument/2006/relationships/hyperlink" Target="https://www.daloopa.com/src/804994" TargetMode="External"/><Relationship Id="rId12516" Type="http://schemas.openxmlformats.org/officeDocument/2006/relationships/hyperlink" Target="https://www.daloopa.com/document/23181367" TargetMode="External"/><Relationship Id="rId13914" Type="http://schemas.openxmlformats.org/officeDocument/2006/relationships/hyperlink" Target="https://www.daloopa.com/src/44064427" TargetMode="External"/><Relationship Id="rId18078" Type="http://schemas.openxmlformats.org/officeDocument/2006/relationships/hyperlink" Target="https://www.daloopa.com/src/110481636" TargetMode="External"/><Relationship Id="rId19129" Type="http://schemas.openxmlformats.org/officeDocument/2006/relationships/hyperlink" Target="https://www.daloopa.com/src/81127658" TargetMode="External"/><Relationship Id="rId1524" Type="http://schemas.openxmlformats.org/officeDocument/2006/relationships/hyperlink" Target="https://www.daloopa.com/src/805450" TargetMode="External"/><Relationship Id="rId7086" Type="http://schemas.openxmlformats.org/officeDocument/2006/relationships/hyperlink" Target="https://www.daloopa.com/src/798167" TargetMode="External"/><Relationship Id="rId8137" Type="http://schemas.openxmlformats.org/officeDocument/2006/relationships/hyperlink" Target="https://www.daloopa.com/src/761050" TargetMode="External"/><Relationship Id="rId10067" Type="http://schemas.openxmlformats.org/officeDocument/2006/relationships/hyperlink" Target="https://www.daloopa.com/src/760745" TargetMode="External"/><Relationship Id="rId11118" Type="http://schemas.openxmlformats.org/officeDocument/2006/relationships/hyperlink" Target="https://www.daloopa.com/src/56765469" TargetMode="External"/><Relationship Id="rId3696" Type="http://schemas.openxmlformats.org/officeDocument/2006/relationships/hyperlink" Target="https://marketplace.daloopa.com/text-fundamental?id=805678&amp;value=1007.873&amp;id=805674&amp;value=1010.549&amp;id=805670&amp;value=995.119&amp;id=805666&amp;value=1041.699&amp;id=44801557&amp;value=4055.24&amp;id=805662&amp;value=1000.12&amp;id=805658&amp;value=1068.208&amp;id=805654&amp;value=1005.409&amp;id=805650&amp;value=1073.328&amp;id=44801754&amp;value=4147.065&amp;id=805646&amp;value=1109.181&amp;id=805642&amp;value=1162.158&amp;id=805638&amp;value=1217.768&amp;id=805634&amp;value=1306.404&amp;id=44801872&amp;value=4795.511&amp;id=805630&amp;value=1383.335&amp;id=805626&amp;value=1398.709&amp;id=805622&amp;value=1463.967&amp;id=805618&amp;value=1608.419&amp;id=44802117&amp;value=5854.43&amp;id=805614&amp;value=1681.646&amp;id=805610&amp;value=1772.19&amp;id=805606&amp;value=1841.074&amp;id=805602&amp;value=2006.595&amp;id=44802195&amp;value=7301.505&amp;id=805598&amp;value=2078.947&amp;id=805594&amp;value=2195.36&amp;id=805590&amp;value=2291.076&amp;id=805586&amp;value=2464.625&amp;id=44802439&amp;value=9030.008&amp;id=805582&amp;value=2600.946&amp;id=805578&amp;value=2744.28&amp;id=1501396&amp;value=2834.126&amp;id=2750754&amp;value=2991.944&amp;id=44802534&amp;value=11171.297&amp;id=3606671&amp;value=3091&amp;id=6028853&amp;value=3128&amp;id=9091852&amp;value=3225&amp;id=12606193&amp;value=3424&amp;id=44802616&amp;value=12868&amp;id=19045437&amp;value=3905&amp;id=28076110&amp;value=3835&amp;id=35361534&amp;value=3935&amp;id=41990817&amp;value=4110&amp;id=41990828&amp;value=15785&amp;id=50787150&amp;value=4262&amp;id=56765658&amp;value=4386&amp;id=61315106&amp;value=4433&amp;" TargetMode="External"/><Relationship Id="rId4747" Type="http://schemas.openxmlformats.org/officeDocument/2006/relationships/hyperlink" Target="https://www.daloopa.com/src/6028807" TargetMode="External"/><Relationship Id="rId14688" Type="http://schemas.openxmlformats.org/officeDocument/2006/relationships/hyperlink" Target="https://www.daloopa.com/src/44095162" TargetMode="External"/><Relationship Id="rId15739" Type="http://schemas.openxmlformats.org/officeDocument/2006/relationships/hyperlink" Target="https://www.daloopa.com/src/56722105" TargetMode="External"/><Relationship Id="rId17161" Type="http://schemas.openxmlformats.org/officeDocument/2006/relationships/hyperlink" Target="https://www.daloopa.com/src/65368737" TargetMode="External"/><Relationship Id="rId19610" Type="http://schemas.openxmlformats.org/officeDocument/2006/relationships/hyperlink" Target="https://www.daloopa.com/src/86312195" TargetMode="External"/><Relationship Id="rId2298" Type="http://schemas.openxmlformats.org/officeDocument/2006/relationships/hyperlink" Target="https://www.daloopa.com/src/775150" TargetMode="External"/><Relationship Id="rId3349" Type="http://schemas.openxmlformats.org/officeDocument/2006/relationships/hyperlink" Target="https://www.daloopa.com/src/44615583" TargetMode="External"/><Relationship Id="rId7220" Type="http://schemas.openxmlformats.org/officeDocument/2006/relationships/hyperlink" Target="https://www.daloopa.com/src/28076102" TargetMode="External"/><Relationship Id="rId18212" Type="http://schemas.openxmlformats.org/officeDocument/2006/relationships/hyperlink" Target="https://www.daloopa.com/src/110482318" TargetMode="External"/><Relationship Id="rId20159" Type="http://schemas.openxmlformats.org/officeDocument/2006/relationships/hyperlink" Target="https://www.daloopa.com/src/99978666" TargetMode="External"/><Relationship Id="rId9392" Type="http://schemas.openxmlformats.org/officeDocument/2006/relationships/hyperlink" Target="https://www.daloopa.com/src/44809146" TargetMode="External"/><Relationship Id="rId10201" Type="http://schemas.openxmlformats.org/officeDocument/2006/relationships/hyperlink" Target="https://www.daloopa.com/src/760500" TargetMode="External"/><Relationship Id="rId13771" Type="http://schemas.openxmlformats.org/officeDocument/2006/relationships/hyperlink" Target="https://marketplace.daloopa.com/text-fundamental?id=44066135&amp;value=129.602&amp;id=44067694&amp;value=134.525&amp;id=44066116&amp;value=109.243&amp;id=44066030&amp;value=113.314&amp;id=44065748&amp;value=103.47&amp;id=44067752&amp;value=124.849&amp;id=44064892&amp;value=80.52&amp;id=44064793&amp;value=121.738&amp;id=44064554&amp;value=90.179&amp;id=44067801&amp;value=117.591&amp;id=44064511&amp;value=98&amp;id=44064444&amp;value=44&amp;id=44064434&amp;value=61&amp;id=44067863&amp;value=55&amp;" TargetMode="External"/><Relationship Id="rId14822" Type="http://schemas.openxmlformats.org/officeDocument/2006/relationships/hyperlink" Target="https://www.daloopa.com/src/44095721" TargetMode="External"/><Relationship Id="rId3830" Type="http://schemas.openxmlformats.org/officeDocument/2006/relationships/hyperlink" Target="https://www.daloopa.com/src/19045440" TargetMode="External"/><Relationship Id="rId9045" Type="http://schemas.openxmlformats.org/officeDocument/2006/relationships/hyperlink" Target="https://marketplace.daloopa.com/text-fundamental?id=44808581&amp;value=110.958&amp;id=44808951&amp;value=85.243&amp;id=44809115&amp;value=96.17300000000003&amp;id=44812790&amp;value=68.11099999999999&amp;id=46190618&amp;value=360.485&amp;id=44809277&amp;value=46.12&amp;id=44809469&amp;value=82.541&amp;id=44809550&amp;value=784.6469999999999&amp;id=44812900&amp;value=-641.232&amp;id=46190619&amp;value=272.076&amp;id=44809947&amp;value=88.729&amp;id=44810096&amp;value=85.41000000000001&amp;id=44810262&amp;value=79.881&amp;id=44812922&amp;value=117.77000000000001&amp;id=46190620&amp;value=371.79&amp;id=44810548&amp;value=178.939&amp;id=44810589&amp;value=187.50300000000001&amp;id=44810737&amp;value=191.327&amp;id=44813061&amp;value=211.45899999999995&amp;id=46190621&amp;value=769.228&amp;id=44810830&amp;value=219.091&amp;id=44811028&amp;value=190.73899999999998&amp;id=44811194&amp;value=191.3&amp;id=44813123&amp;value=158.60699999999997&amp;id=46190622&amp;value=759.737&amp;id=44811364&amp;value=153.885&amp;id=44811543&amp;value=198.19299999999998&amp;id=44811676&amp;value=254.51600000000008&amp;id=44813390&amp;value=159.26599999999996&amp;id=46190623&amp;value=765.86&amp;id=44811742&amp;value=96.322&amp;id=44811904&amp;value=224.30700000000002&amp;id=44812139&amp;value=157.21099999999996&amp;id=44813415&amp;value=221.7&amp;id=46190624&amp;value=699.54&amp;id=44812365&amp;value=235&amp;id=44812468&amp;value=182&amp;id=44812549&amp;value=257&amp;id=44813542&amp;value=241&amp;id=46190625&amp;value=915&amp;id=44812573&amp;value=246&amp;id=44812642&amp;value=275&amp;id=44812718&amp;value=180&amp;id=44813593&amp;value=176&amp;id=46190626&amp;value=877&amp;id=51587551&amp;value=208&amp;id=57346345&amp;value=141&amp;id=62020258&amp;value=148&amp;" TargetMode="External"/><Relationship Id="rId12373" Type="http://schemas.openxmlformats.org/officeDocument/2006/relationships/hyperlink" Target="https://www.daloopa.com/src/8731849" TargetMode="External"/><Relationship Id="rId13424" Type="http://schemas.openxmlformats.org/officeDocument/2006/relationships/hyperlink" Target="https://www.daloopa.com/src/44058775" TargetMode="External"/><Relationship Id="rId16994" Type="http://schemas.openxmlformats.org/officeDocument/2006/relationships/hyperlink" Target="https://www.daloopa.com/src/65368716" TargetMode="External"/><Relationship Id="rId20640" Type="http://schemas.openxmlformats.org/officeDocument/2006/relationships/hyperlink" Target="https://www.daloopa.com/src/105788216" TargetMode="External"/><Relationship Id="rId751" Type="http://schemas.openxmlformats.org/officeDocument/2006/relationships/hyperlink" Target="https://www.daloopa.com/src/2750676" TargetMode="External"/><Relationship Id="rId1381" Type="http://schemas.openxmlformats.org/officeDocument/2006/relationships/hyperlink" Target="https://marketplace.daloopa.com/text-fundamental?id=46165925&amp;value=2&amp;id=46164755&amp;value=2&amp;id=46398867&amp;value=2&amp;id=46161334&amp;value=2&amp;id=46157146&amp;value=3&amp;" TargetMode="External"/><Relationship Id="rId2432" Type="http://schemas.openxmlformats.org/officeDocument/2006/relationships/hyperlink" Target="https://www.daloopa.com/src/778626" TargetMode="External"/><Relationship Id="rId12026" Type="http://schemas.openxmlformats.org/officeDocument/2006/relationships/hyperlink" Target="https://www.daloopa.com/src/8731134" TargetMode="External"/><Relationship Id="rId15596" Type="http://schemas.openxmlformats.org/officeDocument/2006/relationships/hyperlink" Target="https://www.daloopa.com/src/56735825" TargetMode="External"/><Relationship Id="rId16647" Type="http://schemas.openxmlformats.org/officeDocument/2006/relationships/hyperlink" Target="https://www.daloopa.com/src/56736509" TargetMode="External"/><Relationship Id="rId404" Type="http://schemas.openxmlformats.org/officeDocument/2006/relationships/hyperlink" Target="https://www.daloopa.com/src/56765771" TargetMode="External"/><Relationship Id="rId1034" Type="http://schemas.openxmlformats.org/officeDocument/2006/relationships/hyperlink" Target="https://www.daloopa.com/src/56765694" TargetMode="External"/><Relationship Id="rId5655" Type="http://schemas.openxmlformats.org/officeDocument/2006/relationships/hyperlink" Target="https://www.daloopa.com/src/779189" TargetMode="External"/><Relationship Id="rId6706" Type="http://schemas.openxmlformats.org/officeDocument/2006/relationships/hyperlink" Target="https://www.daloopa.com/src/797691" TargetMode="External"/><Relationship Id="rId14198" Type="http://schemas.openxmlformats.org/officeDocument/2006/relationships/hyperlink" Target="https://www.daloopa.com/src/44072059" TargetMode="External"/><Relationship Id="rId15249" Type="http://schemas.openxmlformats.org/officeDocument/2006/relationships/hyperlink" Target="https://www.daloopa.com/src/56734938" TargetMode="External"/><Relationship Id="rId19120" Type="http://schemas.openxmlformats.org/officeDocument/2006/relationships/hyperlink" Target="https://www.daloopa.com/src/80587805" TargetMode="External"/><Relationship Id="rId4257" Type="http://schemas.openxmlformats.org/officeDocument/2006/relationships/hyperlink" Target="https://www.daloopa.com/src/41990763" TargetMode="External"/><Relationship Id="rId5308" Type="http://schemas.openxmlformats.org/officeDocument/2006/relationships/hyperlink" Target="https://www.daloopa.com/src/8648841" TargetMode="External"/><Relationship Id="rId8878" Type="http://schemas.openxmlformats.org/officeDocument/2006/relationships/hyperlink" Target="https://www.daloopa.com/src/44813519" TargetMode="External"/><Relationship Id="rId9929" Type="http://schemas.openxmlformats.org/officeDocument/2006/relationships/hyperlink" Target="https://www.daloopa.com/src/785897" TargetMode="External"/><Relationship Id="rId11859" Type="http://schemas.openxmlformats.org/officeDocument/2006/relationships/hyperlink" Target="https://www.daloopa.com/document/18105310" TargetMode="External"/><Relationship Id="rId15730" Type="http://schemas.openxmlformats.org/officeDocument/2006/relationships/hyperlink" Target="https://www.daloopa.com/src/56735848" TargetMode="External"/><Relationship Id="rId1918" Type="http://schemas.openxmlformats.org/officeDocument/2006/relationships/hyperlink" Target="https://www.daloopa.com/src/62020255" TargetMode="External"/><Relationship Id="rId13281" Type="http://schemas.openxmlformats.org/officeDocument/2006/relationships/hyperlink" Target="https://www.daloopa.com/src/18210803" TargetMode="External"/><Relationship Id="rId14332" Type="http://schemas.openxmlformats.org/officeDocument/2006/relationships/hyperlink" Target="https://www.daloopa.com/src/44095147" TargetMode="External"/><Relationship Id="rId18953" Type="http://schemas.openxmlformats.org/officeDocument/2006/relationships/hyperlink" Target="https://www.daloopa.com/src/81128445" TargetMode="External"/><Relationship Id="rId261" Type="http://schemas.openxmlformats.org/officeDocument/2006/relationships/hyperlink" Target="https://www.daloopa.com/src/41990673" TargetMode="External"/><Relationship Id="rId3340" Type="http://schemas.openxmlformats.org/officeDocument/2006/relationships/hyperlink" Target="https://www.daloopa.com/src/805296" TargetMode="External"/><Relationship Id="rId7961" Type="http://schemas.openxmlformats.org/officeDocument/2006/relationships/hyperlink" Target="https://www.daloopa.com/src/44615898" TargetMode="External"/><Relationship Id="rId10942" Type="http://schemas.openxmlformats.org/officeDocument/2006/relationships/hyperlink" Target="https://www.daloopa.com/src/777910" TargetMode="External"/><Relationship Id="rId17555" Type="http://schemas.openxmlformats.org/officeDocument/2006/relationships/hyperlink" Target="https://www.daloopa.com/src/66396969" TargetMode="External"/><Relationship Id="rId18606" Type="http://schemas.openxmlformats.org/officeDocument/2006/relationships/hyperlink" Target="https://www.daloopa.com/src/76429711" TargetMode="External"/><Relationship Id="rId20150" Type="http://schemas.openxmlformats.org/officeDocument/2006/relationships/hyperlink" Target="https://www.daloopa.com/src/99978670" TargetMode="External"/><Relationship Id="rId6563" Type="http://schemas.openxmlformats.org/officeDocument/2006/relationships/hyperlink" Target="https://www.daloopa.com/src/760155" TargetMode="External"/><Relationship Id="rId7614" Type="http://schemas.openxmlformats.org/officeDocument/2006/relationships/hyperlink" Target="https://www.daloopa.com/src/758128" TargetMode="External"/><Relationship Id="rId16157" Type="http://schemas.openxmlformats.org/officeDocument/2006/relationships/hyperlink" Target="https://www.daloopa.com/src/56722685" TargetMode="External"/><Relationship Id="rId17208" Type="http://schemas.openxmlformats.org/officeDocument/2006/relationships/hyperlink" Target="https://www.daloopa.com/src/65369468" TargetMode="External"/><Relationship Id="rId5165" Type="http://schemas.openxmlformats.org/officeDocument/2006/relationships/hyperlink" Target="https://www.daloopa.com/src/13316905" TargetMode="External"/><Relationship Id="rId6216" Type="http://schemas.openxmlformats.org/officeDocument/2006/relationships/hyperlink" Target="https://www.daloopa.com/src/61315036" TargetMode="External"/><Relationship Id="rId9786" Type="http://schemas.openxmlformats.org/officeDocument/2006/relationships/hyperlink" Target="https://www.daloopa.com/src/46190751" TargetMode="External"/><Relationship Id="rId1775" Type="http://schemas.openxmlformats.org/officeDocument/2006/relationships/hyperlink" Target="https://www.daloopa.com/src/44125601" TargetMode="External"/><Relationship Id="rId2826" Type="http://schemas.openxmlformats.org/officeDocument/2006/relationships/hyperlink" Target="https://www.daloopa.com/src/28828346" TargetMode="External"/><Relationship Id="rId8388" Type="http://schemas.openxmlformats.org/officeDocument/2006/relationships/hyperlink" Target="https://www.daloopa.com/src/44812090" TargetMode="External"/><Relationship Id="rId9439" Type="http://schemas.openxmlformats.org/officeDocument/2006/relationships/hyperlink" Target="https://www.daloopa.com/document/23181367" TargetMode="External"/><Relationship Id="rId11369" Type="http://schemas.openxmlformats.org/officeDocument/2006/relationships/hyperlink" Target="https://www.daloopa.com/src/804951" TargetMode="External"/><Relationship Id="rId12767" Type="http://schemas.openxmlformats.org/officeDocument/2006/relationships/hyperlink" Target="https://www.daloopa.com/src/57345762" TargetMode="External"/><Relationship Id="rId13818" Type="http://schemas.openxmlformats.org/officeDocument/2006/relationships/hyperlink" Target="https://www.daloopa.com/document/23181367" TargetMode="External"/><Relationship Id="rId15240" Type="http://schemas.openxmlformats.org/officeDocument/2006/relationships/hyperlink" Target="https://www.daloopa.com/src/56720562" TargetMode="External"/><Relationship Id="rId1428" Type="http://schemas.openxmlformats.org/officeDocument/2006/relationships/hyperlink" Target="https://www.daloopa.com/src/19166109" TargetMode="External"/><Relationship Id="rId19861" Type="http://schemas.openxmlformats.org/officeDocument/2006/relationships/hyperlink" Target="https://www.daloopa.com/src/92469341" TargetMode="External"/><Relationship Id="rId4998" Type="http://schemas.openxmlformats.org/officeDocument/2006/relationships/hyperlink" Target="https://www.daloopa.com/src/18182682" TargetMode="External"/><Relationship Id="rId9920" Type="http://schemas.openxmlformats.org/officeDocument/2006/relationships/hyperlink" Target="https://www.daloopa.com/src/44615284" TargetMode="External"/><Relationship Id="rId11850" Type="http://schemas.openxmlformats.org/officeDocument/2006/relationships/hyperlink" Target="https://www.daloopa.com/src/8731259" TargetMode="External"/><Relationship Id="rId12901" Type="http://schemas.openxmlformats.org/officeDocument/2006/relationships/hyperlink" Target="https://www.daloopa.com/src/44106009" TargetMode="External"/><Relationship Id="rId18463" Type="http://schemas.openxmlformats.org/officeDocument/2006/relationships/hyperlink" Target="https://www.daloopa.com/src/70536392" TargetMode="External"/><Relationship Id="rId19514" Type="http://schemas.openxmlformats.org/officeDocument/2006/relationships/hyperlink" Target="https://www.daloopa.com/src/86301755" TargetMode="External"/><Relationship Id="rId6073" Type="http://schemas.openxmlformats.org/officeDocument/2006/relationships/hyperlink" Target="https://www.daloopa.com/src/41990376" TargetMode="External"/><Relationship Id="rId7124" Type="http://schemas.openxmlformats.org/officeDocument/2006/relationships/hyperlink" Target="https://www.daloopa.com/src/798198" TargetMode="External"/><Relationship Id="rId7471" Type="http://schemas.openxmlformats.org/officeDocument/2006/relationships/hyperlink" Target="https://www.daloopa.com/src/756670" TargetMode="External"/><Relationship Id="rId8522" Type="http://schemas.openxmlformats.org/officeDocument/2006/relationships/hyperlink" Target="https://www.daloopa.com/src/44812634" TargetMode="External"/><Relationship Id="rId10452" Type="http://schemas.openxmlformats.org/officeDocument/2006/relationships/hyperlink" Target="https://www.daloopa.com/src/50786868" TargetMode="External"/><Relationship Id="rId11503" Type="http://schemas.openxmlformats.org/officeDocument/2006/relationships/hyperlink" Target="https://www.daloopa.com/src/2734192" TargetMode="External"/><Relationship Id="rId17065" Type="http://schemas.openxmlformats.org/officeDocument/2006/relationships/hyperlink" Target="https://www.daloopa.com/src/65369439" TargetMode="External"/><Relationship Id="rId18116" Type="http://schemas.openxmlformats.org/officeDocument/2006/relationships/hyperlink" Target="https://www.daloopa.com/src/110482553" TargetMode="External"/><Relationship Id="rId10105" Type="http://schemas.openxmlformats.org/officeDocument/2006/relationships/hyperlink" Target="https://www.daloopa.com/src/45000036" TargetMode="External"/><Relationship Id="rId13675" Type="http://schemas.openxmlformats.org/officeDocument/2006/relationships/hyperlink" Target="https://www.daloopa.com/src/44057869" TargetMode="External"/><Relationship Id="rId14726" Type="http://schemas.openxmlformats.org/officeDocument/2006/relationships/hyperlink" Target="https://www.daloopa.com/src/62020231" TargetMode="External"/><Relationship Id="rId20891" Type="http://schemas.openxmlformats.org/officeDocument/2006/relationships/hyperlink" Target="https://www.daloopa.com/src/112172817" TargetMode="External"/><Relationship Id="rId2683" Type="http://schemas.openxmlformats.org/officeDocument/2006/relationships/hyperlink" Target="https://www.daloopa.com/src/7449786" TargetMode="External"/><Relationship Id="rId3734" Type="http://schemas.openxmlformats.org/officeDocument/2006/relationships/hyperlink" Target="https://www.daloopa.com/src/50787150" TargetMode="External"/><Relationship Id="rId9296" Type="http://schemas.openxmlformats.org/officeDocument/2006/relationships/hyperlink" Target="https://marketplace.daloopa.com/text-fundamental?id=44808578&amp;value=2.84&amp;id=44808954&amp;value=0.40000000000000036&amp;id=44809116&amp;value=0.1559999999999997&amp;id=44812791&amp;value=2.8369999999999997&amp;id=46190664&amp;value=6.233&amp;id=44809275&amp;value=0.779&amp;id=44809472&amp;value=0.11699999999999999&amp;id=44809552&amp;value=0.4680000000000001&amp;id=44812898&amp;value=2.168&amp;id=46190665&amp;value=3.532&amp;id=44809950&amp;value=1.146&amp;id=44810101&amp;value=0.8400000000000001&amp;id=44810265&amp;value=1.761&amp;id=44812916&amp;value=0.40200000000000014&amp;id=46190666&amp;value=4.149&amp;id=44810544&amp;value=0.106&amp;id=44810585&amp;value=0.14900000000000002&amp;id=44810741&amp;value=0.07600000000000001&amp;id=44813059&amp;value=5.446&amp;id=46190667&amp;value=5.777&amp;id=44810828&amp;value=0.545&amp;id=44811025&amp;value=0.21899999999999997&amp;id=44811195&amp;value=1.2699999999999998&amp;id=44813124&amp;value=0.10000000000000009&amp;id=46190668&amp;value=2.134&amp;id=44811361&amp;value=2.877&amp;id=44811545&amp;value=0.020000000000000018&amp;id=44811674&amp;value=0.01200000000000001&amp;id=44813391&amp;value=2.0140000000000002&amp;id=46190669&amp;value=4.923&amp;id=44811741&amp;value=0.458&amp;id=44811898&amp;value=1.198&amp;id=44812137&amp;value=0.018000000000000016&amp;id=44813411&amp;value=0.8759999999999999&amp;id=46190670&amp;value=2.55&amp;id=63963926&amp;value=0&amp;id=44812469&amp;value=4&amp;id=44812545&amp;value=4&amp;id=44813547&amp;value=1&amp;id=46190671&amp;value=9&amp;" TargetMode="External"/><Relationship Id="rId12277" Type="http://schemas.openxmlformats.org/officeDocument/2006/relationships/hyperlink" Target="https://www.daloopa.com/src/8731447" TargetMode="External"/><Relationship Id="rId13328" Type="http://schemas.openxmlformats.org/officeDocument/2006/relationships/hyperlink" Target="https://marketplace.daloopa.com/text-fundamental?id=44120257&amp;value=-1360&amp;" TargetMode="External"/><Relationship Id="rId20544" Type="http://schemas.openxmlformats.org/officeDocument/2006/relationships/hyperlink" Target="https://www.daloopa.com/src/105788156" TargetMode="External"/><Relationship Id="rId655" Type="http://schemas.openxmlformats.org/officeDocument/2006/relationships/hyperlink" Target="https://www.daloopa.com/src/6028756" TargetMode="External"/><Relationship Id="rId1285" Type="http://schemas.openxmlformats.org/officeDocument/2006/relationships/hyperlink" Target="https://www.daloopa.com/src/997159" TargetMode="External"/><Relationship Id="rId2336" Type="http://schemas.openxmlformats.org/officeDocument/2006/relationships/hyperlink" Target="https://www.daloopa.com/src/778802" TargetMode="External"/><Relationship Id="rId6957" Type="http://schemas.openxmlformats.org/officeDocument/2006/relationships/hyperlink" Target="https://www.daloopa.com/src/798429" TargetMode="External"/><Relationship Id="rId16898" Type="http://schemas.openxmlformats.org/officeDocument/2006/relationships/hyperlink" Target="https://www.daloopa.com/src/65368835" TargetMode="External"/><Relationship Id="rId17949" Type="http://schemas.openxmlformats.org/officeDocument/2006/relationships/hyperlink" Target="https://www.daloopa.com/src/84567108" TargetMode="External"/><Relationship Id="rId19371" Type="http://schemas.openxmlformats.org/officeDocument/2006/relationships/hyperlink" Target="https://www.daloopa.com/src/86312183" TargetMode="External"/><Relationship Id="rId308" Type="http://schemas.openxmlformats.org/officeDocument/2006/relationships/hyperlink" Target="https://www.daloopa.com/src/56765556" TargetMode="External"/><Relationship Id="rId5559" Type="http://schemas.openxmlformats.org/officeDocument/2006/relationships/hyperlink" Target="https://www.daloopa.com/src/777066" TargetMode="External"/><Relationship Id="rId9430" Type="http://schemas.openxmlformats.org/officeDocument/2006/relationships/hyperlink" Target="https://www.daloopa.com/src/46190682" TargetMode="External"/><Relationship Id="rId19024" Type="http://schemas.openxmlformats.org/officeDocument/2006/relationships/hyperlink" Target="https://www.daloopa.com/src/80587631" TargetMode="External"/><Relationship Id="rId8032" Type="http://schemas.openxmlformats.org/officeDocument/2006/relationships/hyperlink" Target="https://www.daloopa.com/src/774151" TargetMode="External"/><Relationship Id="rId11360" Type="http://schemas.openxmlformats.org/officeDocument/2006/relationships/hyperlink" Target="https://marketplace.daloopa.com/text-fundamental?id=804961&amp;value=1342343&amp;id=804950&amp;value=1272668&amp;id=1501355&amp;value=1371697&amp;id=2734119&amp;value=1534809&amp;" TargetMode="External"/><Relationship Id="rId12411" Type="http://schemas.openxmlformats.org/officeDocument/2006/relationships/hyperlink" Target="https://www.daloopa.com/src/13317198" TargetMode="External"/><Relationship Id="rId15981" Type="http://schemas.openxmlformats.org/officeDocument/2006/relationships/hyperlink" Target="https://www.daloopa.com/src/56722830" TargetMode="External"/><Relationship Id="rId11013" Type="http://schemas.openxmlformats.org/officeDocument/2006/relationships/hyperlink" Target="https://www.daloopa.com/src/777759" TargetMode="External"/><Relationship Id="rId14583" Type="http://schemas.openxmlformats.org/officeDocument/2006/relationships/hyperlink" Target="https://www.daloopa.com/src/62020233" TargetMode="External"/><Relationship Id="rId15634" Type="http://schemas.openxmlformats.org/officeDocument/2006/relationships/hyperlink" Target="https://www.daloopa.com/src/56735751" TargetMode="External"/><Relationship Id="rId3591" Type="http://schemas.openxmlformats.org/officeDocument/2006/relationships/hyperlink" Target="https://www.daloopa.com/src/44802525" TargetMode="External"/><Relationship Id="rId4642" Type="http://schemas.openxmlformats.org/officeDocument/2006/relationships/hyperlink" Target="https://www.daloopa.com/src/805842" TargetMode="External"/><Relationship Id="rId13185" Type="http://schemas.openxmlformats.org/officeDocument/2006/relationships/hyperlink" Target="https://www.daloopa.com/src/18209790" TargetMode="External"/><Relationship Id="rId14236" Type="http://schemas.openxmlformats.org/officeDocument/2006/relationships/hyperlink" Target="https://www.daloopa.com/src/44096259" TargetMode="External"/><Relationship Id="rId18857" Type="http://schemas.openxmlformats.org/officeDocument/2006/relationships/hyperlink" Target="https://www.daloopa.com/src/75779603" TargetMode="External"/><Relationship Id="rId19908" Type="http://schemas.openxmlformats.org/officeDocument/2006/relationships/hyperlink" Target="https://www.daloopa.com/src/91531474" TargetMode="External"/><Relationship Id="rId2193" Type="http://schemas.openxmlformats.org/officeDocument/2006/relationships/hyperlink" Target="https://www.daloopa.com/src/779448" TargetMode="External"/><Relationship Id="rId3244" Type="http://schemas.openxmlformats.org/officeDocument/2006/relationships/hyperlink" Target="https://www.daloopa.com/src/805278" TargetMode="External"/><Relationship Id="rId7865" Type="http://schemas.openxmlformats.org/officeDocument/2006/relationships/hyperlink" Target="https://www.daloopa.com/src/28076031" TargetMode="External"/><Relationship Id="rId8916" Type="http://schemas.openxmlformats.org/officeDocument/2006/relationships/hyperlink" Target="https://www.daloopa.com/src/44813188" TargetMode="External"/><Relationship Id="rId17459" Type="http://schemas.openxmlformats.org/officeDocument/2006/relationships/hyperlink" Target="https://www.daloopa.com/src/69114280" TargetMode="External"/><Relationship Id="rId20054" Type="http://schemas.openxmlformats.org/officeDocument/2006/relationships/hyperlink" Target="https://www.daloopa.com/src/99100847" TargetMode="External"/><Relationship Id="rId165" Type="http://schemas.openxmlformats.org/officeDocument/2006/relationships/hyperlink" Target="https://www.daloopa.com/src/41990666" TargetMode="External"/><Relationship Id="rId6467" Type="http://schemas.openxmlformats.org/officeDocument/2006/relationships/hyperlink" Target="https://www.daloopa.com/src/56765421" TargetMode="External"/><Relationship Id="rId7518" Type="http://schemas.openxmlformats.org/officeDocument/2006/relationships/hyperlink" Target="https://www.daloopa.com/src/757255" TargetMode="External"/><Relationship Id="rId10846" Type="http://schemas.openxmlformats.org/officeDocument/2006/relationships/hyperlink" Target="https://www.daloopa.com/src/758014" TargetMode="External"/><Relationship Id="rId5069" Type="http://schemas.openxmlformats.org/officeDocument/2006/relationships/hyperlink" Target="https://www.daloopa.com/src/18182293" TargetMode="External"/><Relationship Id="rId17940" Type="http://schemas.openxmlformats.org/officeDocument/2006/relationships/hyperlink" Target="https://www.daloopa.com/src/84567100" TargetMode="External"/><Relationship Id="rId1679" Type="http://schemas.openxmlformats.org/officeDocument/2006/relationships/hyperlink" Target="https://www.daloopa.com/src/805432" TargetMode="External"/><Relationship Id="rId14093" Type="http://schemas.openxmlformats.org/officeDocument/2006/relationships/hyperlink" Target="https://www.daloopa.com/src/44071561" TargetMode="External"/><Relationship Id="rId15491" Type="http://schemas.openxmlformats.org/officeDocument/2006/relationships/hyperlink" Target="https://www.daloopa.com/src/56722058" TargetMode="External"/><Relationship Id="rId16542" Type="http://schemas.openxmlformats.org/officeDocument/2006/relationships/hyperlink" Target="https://www.daloopa.com/src/56736735" TargetMode="External"/><Relationship Id="rId20938" Type="http://schemas.openxmlformats.org/officeDocument/2006/relationships/hyperlink" Target="https://www.daloopa.com/src/110482299" TargetMode="External"/><Relationship Id="rId4152" Type="http://schemas.openxmlformats.org/officeDocument/2006/relationships/hyperlink" Target="https://www.daloopa.com/src/806155" TargetMode="External"/><Relationship Id="rId5203" Type="http://schemas.openxmlformats.org/officeDocument/2006/relationships/hyperlink" Target="https://www.daloopa.com/src/8649045" TargetMode="External"/><Relationship Id="rId5550" Type="http://schemas.openxmlformats.org/officeDocument/2006/relationships/hyperlink" Target="https://www.daloopa.com/src/777107" TargetMode="External"/><Relationship Id="rId6601" Type="http://schemas.openxmlformats.org/officeDocument/2006/relationships/hyperlink" Target="https://marketplace.daloopa.com/text-fundamental?id=770058&amp;value=22.406&amp;id=770048&amp;value=20.083&amp;id=770041&amp;value=17.462&amp;id=769490&amp;value=14.676&amp;id=769351&amp;value=613.31&amp;id=769217&amp;value=609.742&amp;id=761244&amp;value=606.426&amp;id=760877&amp;value=603.229&amp;id=760647&amp;value=0.064&amp;" TargetMode="External"/><Relationship Id="rId15144" Type="http://schemas.openxmlformats.org/officeDocument/2006/relationships/hyperlink" Target="https://www.daloopa.com/src/56735117" TargetMode="External"/><Relationship Id="rId19765" Type="http://schemas.openxmlformats.org/officeDocument/2006/relationships/hyperlink" Target="https://www.daloopa.com/src/91527704" TargetMode="External"/><Relationship Id="rId8773" Type="http://schemas.openxmlformats.org/officeDocument/2006/relationships/hyperlink" Target="https://www.daloopa.com/src/46190565" TargetMode="External"/><Relationship Id="rId9824" Type="http://schemas.openxmlformats.org/officeDocument/2006/relationships/hyperlink" Target="https://www.daloopa.com/src/44812265" TargetMode="External"/><Relationship Id="rId11754" Type="http://schemas.openxmlformats.org/officeDocument/2006/relationships/hyperlink" Target="https://www.daloopa.com/src/44619791" TargetMode="External"/><Relationship Id="rId12805" Type="http://schemas.openxmlformats.org/officeDocument/2006/relationships/hyperlink" Target="https://www.daloopa.com/src/18181403" TargetMode="External"/><Relationship Id="rId18367" Type="http://schemas.openxmlformats.org/officeDocument/2006/relationships/hyperlink" Target="https://www.daloopa.com/src/70535878" TargetMode="External"/><Relationship Id="rId19418" Type="http://schemas.openxmlformats.org/officeDocument/2006/relationships/hyperlink" Target="https://www.daloopa.com/src/84566016" TargetMode="External"/><Relationship Id="rId38" Type="http://schemas.openxmlformats.org/officeDocument/2006/relationships/hyperlink" Target="https://www.daloopa.com/document/22971488" TargetMode="External"/><Relationship Id="rId1813" Type="http://schemas.openxmlformats.org/officeDocument/2006/relationships/hyperlink" Target="https://www.daloopa.com/src/44616259" TargetMode="External"/><Relationship Id="rId7375" Type="http://schemas.openxmlformats.org/officeDocument/2006/relationships/hyperlink" Target="https://www.daloopa.com/src/44615802" TargetMode="External"/><Relationship Id="rId8426" Type="http://schemas.openxmlformats.org/officeDocument/2006/relationships/hyperlink" Target="https://www.daloopa.com/src/44813650" TargetMode="External"/><Relationship Id="rId10356" Type="http://schemas.openxmlformats.org/officeDocument/2006/relationships/hyperlink" Target="https://www.daloopa.com/src/758158" TargetMode="External"/><Relationship Id="rId11407" Type="http://schemas.openxmlformats.org/officeDocument/2006/relationships/hyperlink" Target="https://www.daloopa.com/src/2734122" TargetMode="External"/><Relationship Id="rId3985" Type="http://schemas.openxmlformats.org/officeDocument/2006/relationships/hyperlink" Target="https://www.daloopa.com/src/41990762" TargetMode="External"/><Relationship Id="rId7028" Type="http://schemas.openxmlformats.org/officeDocument/2006/relationships/hyperlink" Target="https://www.daloopa.com/src/798431" TargetMode="External"/><Relationship Id="rId10009" Type="http://schemas.openxmlformats.org/officeDocument/2006/relationships/hyperlink" Target="https://www.daloopa.com/src/770771" TargetMode="External"/><Relationship Id="rId13579" Type="http://schemas.openxmlformats.org/officeDocument/2006/relationships/hyperlink" Target="https://www.daloopa.com/src/44618536" TargetMode="External"/><Relationship Id="rId14977" Type="http://schemas.openxmlformats.org/officeDocument/2006/relationships/hyperlink" Target="https://www.daloopa.com/src/44092282" TargetMode="External"/><Relationship Id="rId17450" Type="http://schemas.openxmlformats.org/officeDocument/2006/relationships/hyperlink" Target="https://www.daloopa.com/src/69114260" TargetMode="External"/><Relationship Id="rId20795" Type="http://schemas.openxmlformats.org/officeDocument/2006/relationships/hyperlink" Target="https://www.daloopa.com/src/110480901" TargetMode="External"/><Relationship Id="rId2587" Type="http://schemas.openxmlformats.org/officeDocument/2006/relationships/hyperlink" Target="https://www.daloopa.com/src/44615523" TargetMode="External"/><Relationship Id="rId3638" Type="http://schemas.openxmlformats.org/officeDocument/2006/relationships/hyperlink" Target="https://www.daloopa.com/src/44802127" TargetMode="External"/><Relationship Id="rId16052" Type="http://schemas.openxmlformats.org/officeDocument/2006/relationships/hyperlink" Target="https://www.daloopa.com/src/56723417" TargetMode="External"/><Relationship Id="rId17103" Type="http://schemas.openxmlformats.org/officeDocument/2006/relationships/hyperlink" Target="https://www.daloopa.com/src/65368541" TargetMode="External"/><Relationship Id="rId18501" Type="http://schemas.openxmlformats.org/officeDocument/2006/relationships/hyperlink" Target="https://www.daloopa.com/src/69114595" TargetMode="External"/><Relationship Id="rId20448" Type="http://schemas.openxmlformats.org/officeDocument/2006/relationships/hyperlink" Target="https://www.daloopa.com/src/105190921" TargetMode="External"/><Relationship Id="rId559" Type="http://schemas.openxmlformats.org/officeDocument/2006/relationships/hyperlink" Target="https://www.daloopa.com/src/3606951" TargetMode="External"/><Relationship Id="rId1189" Type="http://schemas.openxmlformats.org/officeDocument/2006/relationships/hyperlink" Target="https://www.daloopa.com/src/44619989" TargetMode="External"/><Relationship Id="rId5060" Type="http://schemas.openxmlformats.org/officeDocument/2006/relationships/hyperlink" Target="https://www.daloopa.com/src/18187041" TargetMode="External"/><Relationship Id="rId6111" Type="http://schemas.openxmlformats.org/officeDocument/2006/relationships/hyperlink" Target="https://www.daloopa.com/src/19045328" TargetMode="External"/><Relationship Id="rId9681" Type="http://schemas.openxmlformats.org/officeDocument/2006/relationships/hyperlink" Target="https://www.daloopa.com/src/44813612" TargetMode="External"/><Relationship Id="rId8283" Type="http://schemas.openxmlformats.org/officeDocument/2006/relationships/hyperlink" Target="https://www.daloopa.com/src/44811515" TargetMode="External"/><Relationship Id="rId9334" Type="http://schemas.openxmlformats.org/officeDocument/2006/relationships/hyperlink" Target="https://www.daloopa.com/src/46190668" TargetMode="External"/><Relationship Id="rId12662" Type="http://schemas.openxmlformats.org/officeDocument/2006/relationships/hyperlink" Target="https://www.daloopa.com/src/8732261" TargetMode="External"/><Relationship Id="rId13713" Type="http://schemas.openxmlformats.org/officeDocument/2006/relationships/hyperlink" Target="https://www.daloopa.com/src/44066620" TargetMode="External"/><Relationship Id="rId19275" Type="http://schemas.openxmlformats.org/officeDocument/2006/relationships/hyperlink" Target="https://www.daloopa.com/src/84566050" TargetMode="External"/><Relationship Id="rId1670" Type="http://schemas.openxmlformats.org/officeDocument/2006/relationships/hyperlink" Target="https://www.daloopa.com/src/805488" TargetMode="External"/><Relationship Id="rId2721" Type="http://schemas.openxmlformats.org/officeDocument/2006/relationships/hyperlink" Target="https://www.daloopa.com/src/44616664" TargetMode="External"/><Relationship Id="rId11264" Type="http://schemas.openxmlformats.org/officeDocument/2006/relationships/hyperlink" Target="https://www.daloopa.com/src/978778" TargetMode="External"/><Relationship Id="rId12315" Type="http://schemas.openxmlformats.org/officeDocument/2006/relationships/hyperlink" Target="https://www.daloopa.com/src/8731511" TargetMode="External"/><Relationship Id="rId15885" Type="http://schemas.openxmlformats.org/officeDocument/2006/relationships/hyperlink" Target="https://www.daloopa.com/src/56722018" TargetMode="External"/><Relationship Id="rId16936" Type="http://schemas.openxmlformats.org/officeDocument/2006/relationships/hyperlink" Target="https://www.daloopa.com/src/65368606" TargetMode="External"/><Relationship Id="rId1323" Type="http://schemas.openxmlformats.org/officeDocument/2006/relationships/hyperlink" Target="https://www.daloopa.com/src/997214" TargetMode="External"/><Relationship Id="rId4893" Type="http://schemas.openxmlformats.org/officeDocument/2006/relationships/hyperlink" Target="https://www.daloopa.com/src/28828639" TargetMode="External"/><Relationship Id="rId5944" Type="http://schemas.openxmlformats.org/officeDocument/2006/relationships/hyperlink" Target="https://www.daloopa.com/document/23181367" TargetMode="External"/><Relationship Id="rId14487" Type="http://schemas.openxmlformats.org/officeDocument/2006/relationships/hyperlink" Target="https://www.daloopa.com/src/44092230" TargetMode="External"/><Relationship Id="rId15538" Type="http://schemas.openxmlformats.org/officeDocument/2006/relationships/hyperlink" Target="https://www.daloopa.com/src/56722193" TargetMode="External"/><Relationship Id="rId3495" Type="http://schemas.openxmlformats.org/officeDocument/2006/relationships/hyperlink" Target="https://www.daloopa.com/src/18204622" TargetMode="External"/><Relationship Id="rId4546" Type="http://schemas.openxmlformats.org/officeDocument/2006/relationships/hyperlink" Target="https://www.daloopa.com/src/3606687" TargetMode="External"/><Relationship Id="rId13089" Type="http://schemas.openxmlformats.org/officeDocument/2006/relationships/hyperlink" Target="https://www.daloopa.com/src/18301701" TargetMode="External"/><Relationship Id="rId18011" Type="http://schemas.openxmlformats.org/officeDocument/2006/relationships/hyperlink" Target="https://www.daloopa.com/src/110481825" TargetMode="External"/><Relationship Id="rId2097" Type="http://schemas.openxmlformats.org/officeDocument/2006/relationships/hyperlink" Target="https://www.daloopa.com/src/779705" TargetMode="External"/><Relationship Id="rId3148" Type="http://schemas.openxmlformats.org/officeDocument/2006/relationships/hyperlink" Target="https://www.daloopa.com/src/46341533" TargetMode="External"/><Relationship Id="rId7769" Type="http://schemas.openxmlformats.org/officeDocument/2006/relationships/hyperlink" Target="https://www.daloopa.com/src/44615873" TargetMode="External"/><Relationship Id="rId10000" Type="http://schemas.openxmlformats.org/officeDocument/2006/relationships/hyperlink" Target="https://www.daloopa.com/src/786093" TargetMode="External"/><Relationship Id="rId9191" Type="http://schemas.openxmlformats.org/officeDocument/2006/relationships/hyperlink" Target="https://www.daloopa.com/src/44808956" TargetMode="External"/><Relationship Id="rId12172" Type="http://schemas.openxmlformats.org/officeDocument/2006/relationships/hyperlink" Target="https://www.daloopa.com/src/35961624" TargetMode="External"/><Relationship Id="rId13570" Type="http://schemas.openxmlformats.org/officeDocument/2006/relationships/hyperlink" Target="https://www.daloopa.com/src/44057601" TargetMode="External"/><Relationship Id="rId14621" Type="http://schemas.openxmlformats.org/officeDocument/2006/relationships/hyperlink" Target="https://www.daloopa.com/src/44618943" TargetMode="External"/><Relationship Id="rId550" Type="http://schemas.openxmlformats.org/officeDocument/2006/relationships/hyperlink" Target="https://www.daloopa.com/src/61315165" TargetMode="External"/><Relationship Id="rId1180" Type="http://schemas.openxmlformats.org/officeDocument/2006/relationships/hyperlink" Target="https://www.daloopa.com/src/44624973" TargetMode="External"/><Relationship Id="rId2231" Type="http://schemas.openxmlformats.org/officeDocument/2006/relationships/hyperlink" Target="https://www.daloopa.com/src/35961573" TargetMode="External"/><Relationship Id="rId13223" Type="http://schemas.openxmlformats.org/officeDocument/2006/relationships/hyperlink" Target="https://marketplace.daloopa.com/text-fundamental?id=18211037&amp;value=3.317&amp;id=18210800&amp;value=4.713&amp;id=18210505&amp;value=-14.975&amp;id=18210321&amp;value=15.222&amp;id=18209799&amp;value=33.578&amp;id=18208106&amp;value=28.612&amp;id=18206132&amp;value=30.893&amp;id=18206324&amp;value=79&amp;id=44617870&amp;value=103&amp;" TargetMode="External"/><Relationship Id="rId16793" Type="http://schemas.openxmlformats.org/officeDocument/2006/relationships/hyperlink" Target="https://www.daloopa.com/src/56736476" TargetMode="External"/><Relationship Id="rId17844" Type="http://schemas.openxmlformats.org/officeDocument/2006/relationships/hyperlink" Target="https://www.daloopa.com/src/84566336" TargetMode="External"/><Relationship Id="rId203" Type="http://schemas.openxmlformats.org/officeDocument/2006/relationships/hyperlink" Target="https://www.daloopa.com/document/22944212" TargetMode="External"/><Relationship Id="rId6852" Type="http://schemas.openxmlformats.org/officeDocument/2006/relationships/hyperlink" Target="https://www.daloopa.com/src/56765640" TargetMode="External"/><Relationship Id="rId7903" Type="http://schemas.openxmlformats.org/officeDocument/2006/relationships/hyperlink" Target="https://www.daloopa.com/src/755945" TargetMode="External"/><Relationship Id="rId15395" Type="http://schemas.openxmlformats.org/officeDocument/2006/relationships/hyperlink" Target="https://marketplace.daloopa.com/text-fundamental?id=56735090&amp;value=6710&amp;id=56734955&amp;value=7067&amp;id=56734943&amp;value=7473&amp;id=56734931&amp;value=7859&amp;id=56734872&amp;value=8398&amp;" TargetMode="External"/><Relationship Id="rId16446" Type="http://schemas.openxmlformats.org/officeDocument/2006/relationships/hyperlink" Target="https://www.daloopa.com/src/56736539" TargetMode="External"/><Relationship Id="rId4056" Type="http://schemas.openxmlformats.org/officeDocument/2006/relationships/hyperlink" Target="https://www.daloopa.com/src/806092" TargetMode="External"/><Relationship Id="rId5454" Type="http://schemas.openxmlformats.org/officeDocument/2006/relationships/hyperlink" Target="https://www.daloopa.com/src/779169" TargetMode="External"/><Relationship Id="rId6505" Type="http://schemas.openxmlformats.org/officeDocument/2006/relationships/hyperlink" Target="https://www.daloopa.com/src/35361415" TargetMode="External"/><Relationship Id="rId15048" Type="http://schemas.openxmlformats.org/officeDocument/2006/relationships/hyperlink" Target="https://www.daloopa.com/src/44092279" TargetMode="External"/><Relationship Id="rId19669" Type="http://schemas.openxmlformats.org/officeDocument/2006/relationships/hyperlink" Target="https://www.daloopa.com/src/92469276" TargetMode="External"/><Relationship Id="rId5107" Type="http://schemas.openxmlformats.org/officeDocument/2006/relationships/hyperlink" Target="https://www.daloopa.com/src/18181449" TargetMode="External"/><Relationship Id="rId8677" Type="http://schemas.openxmlformats.org/officeDocument/2006/relationships/hyperlink" Target="https://www.daloopa.com/src/46190551" TargetMode="External"/><Relationship Id="rId9728" Type="http://schemas.openxmlformats.org/officeDocument/2006/relationships/hyperlink" Target="https://www.daloopa.com/src/44812606" TargetMode="External"/><Relationship Id="rId11658" Type="http://schemas.openxmlformats.org/officeDocument/2006/relationships/hyperlink" Target="https://www.daloopa.com/src/805017" TargetMode="External"/><Relationship Id="rId1717" Type="http://schemas.openxmlformats.org/officeDocument/2006/relationships/hyperlink" Target="https://www.daloopa.com/src/44126075" TargetMode="External"/><Relationship Id="rId7279" Type="http://schemas.openxmlformats.org/officeDocument/2006/relationships/hyperlink" Target="https://www.daloopa.com/src/770328" TargetMode="External"/><Relationship Id="rId12709" Type="http://schemas.openxmlformats.org/officeDocument/2006/relationships/hyperlink" Target="https://www.daloopa.com/src/19442606" TargetMode="External"/><Relationship Id="rId13080" Type="http://schemas.openxmlformats.org/officeDocument/2006/relationships/hyperlink" Target="https://www.daloopa.com/src/18301703" TargetMode="External"/><Relationship Id="rId14131" Type="http://schemas.openxmlformats.org/officeDocument/2006/relationships/hyperlink" Target="https://www.daloopa.com/src/44072014" TargetMode="External"/><Relationship Id="rId3889" Type="http://schemas.openxmlformats.org/officeDocument/2006/relationships/hyperlink" Target="https://www.daloopa.com/src/6028863" TargetMode="External"/><Relationship Id="rId18752" Type="http://schemas.openxmlformats.org/officeDocument/2006/relationships/hyperlink" Target="https://www.daloopa.com/src/75779666" TargetMode="External"/><Relationship Id="rId19803" Type="http://schemas.openxmlformats.org/officeDocument/2006/relationships/hyperlink" Target="https://www.daloopa.com/src/92469295" TargetMode="External"/><Relationship Id="rId21000" Type="http://schemas.openxmlformats.org/officeDocument/2006/relationships/vmlDrawing" Target="../drawings/vmlDrawing2.vml"/><Relationship Id="rId6362" Type="http://schemas.openxmlformats.org/officeDocument/2006/relationships/hyperlink" Target="https://www.daloopa.com/src/797564" TargetMode="External"/><Relationship Id="rId7413" Type="http://schemas.openxmlformats.org/officeDocument/2006/relationships/hyperlink" Target="https://www.daloopa.com/src/50786840" TargetMode="External"/><Relationship Id="rId7760" Type="http://schemas.openxmlformats.org/officeDocument/2006/relationships/hyperlink" Target="https://www.daloopa.com/src/756266" TargetMode="External"/><Relationship Id="rId8811" Type="http://schemas.openxmlformats.org/officeDocument/2006/relationships/hyperlink" Target="https://www.daloopa.com/src/44813518" TargetMode="External"/><Relationship Id="rId10741" Type="http://schemas.openxmlformats.org/officeDocument/2006/relationships/hyperlink" Target="https://www.daloopa.com/src/757841" TargetMode="External"/><Relationship Id="rId17354" Type="http://schemas.openxmlformats.org/officeDocument/2006/relationships/hyperlink" Target="https://www.daloopa.com/src/66399207" TargetMode="External"/><Relationship Id="rId18405" Type="http://schemas.openxmlformats.org/officeDocument/2006/relationships/hyperlink" Target="https://www.daloopa.com/src/70535321" TargetMode="External"/><Relationship Id="rId20699" Type="http://schemas.openxmlformats.org/officeDocument/2006/relationships/hyperlink" Target="https://www.daloopa.com/src/112173333" TargetMode="External"/><Relationship Id="rId6015" Type="http://schemas.openxmlformats.org/officeDocument/2006/relationships/hyperlink" Target="https://www.daloopa.com/src/757180" TargetMode="External"/><Relationship Id="rId13964" Type="http://schemas.openxmlformats.org/officeDocument/2006/relationships/hyperlink" Target="https://www.daloopa.com/document/22727591" TargetMode="External"/><Relationship Id="rId17007" Type="http://schemas.openxmlformats.org/officeDocument/2006/relationships/hyperlink" Target="https://www.daloopa.com/src/65368659" TargetMode="External"/><Relationship Id="rId2972" Type="http://schemas.openxmlformats.org/officeDocument/2006/relationships/hyperlink" Target="https://www.daloopa.com/src/1501258" TargetMode="External"/><Relationship Id="rId8187" Type="http://schemas.openxmlformats.org/officeDocument/2006/relationships/hyperlink" Target="https://www.daloopa.com/src/761051" TargetMode="External"/><Relationship Id="rId9585" Type="http://schemas.openxmlformats.org/officeDocument/2006/relationships/hyperlink" Target="https://www.daloopa.com/document/18105310" TargetMode="External"/><Relationship Id="rId12566" Type="http://schemas.openxmlformats.org/officeDocument/2006/relationships/hyperlink" Target="https://www.daloopa.com/src/8732264" TargetMode="External"/><Relationship Id="rId13617" Type="http://schemas.openxmlformats.org/officeDocument/2006/relationships/hyperlink" Target="https://www.daloopa.com/src/44057241" TargetMode="External"/><Relationship Id="rId19179" Type="http://schemas.openxmlformats.org/officeDocument/2006/relationships/hyperlink" Target="https://www.daloopa.com/src/80587904" TargetMode="External"/><Relationship Id="rId20833" Type="http://schemas.openxmlformats.org/officeDocument/2006/relationships/hyperlink" Target="https://www.daloopa.com/src/112172841" TargetMode="External"/><Relationship Id="rId944" Type="http://schemas.openxmlformats.org/officeDocument/2006/relationships/hyperlink" Target="https://www.daloopa.com/src/44619885" TargetMode="External"/><Relationship Id="rId1574" Type="http://schemas.openxmlformats.org/officeDocument/2006/relationships/hyperlink" Target="https://www.daloopa.com/src/805449" TargetMode="External"/><Relationship Id="rId2625" Type="http://schemas.openxmlformats.org/officeDocument/2006/relationships/hyperlink" Target="https://www.daloopa.com/src/775601" TargetMode="External"/><Relationship Id="rId9238" Type="http://schemas.openxmlformats.org/officeDocument/2006/relationships/hyperlink" Target="https://marketplace.daloopa.com/text-fundamental?id=63963905&amp;value=0.0&amp;id=44812792&amp;value=24.26&amp;id=46190653&amp;value=24.26&amp;id=63963925&amp;value=0.0&amp;id=44812917&amp;value=57.779&amp;id=46190654&amp;value=57.779&amp;" TargetMode="External"/><Relationship Id="rId11168" Type="http://schemas.openxmlformats.org/officeDocument/2006/relationships/hyperlink" Target="https://www.daloopa.com/document/23143637" TargetMode="External"/><Relationship Id="rId12219" Type="http://schemas.openxmlformats.org/officeDocument/2006/relationships/hyperlink" Target="https://www.daloopa.com/src/8731847" TargetMode="External"/><Relationship Id="rId15789" Type="http://schemas.openxmlformats.org/officeDocument/2006/relationships/hyperlink" Target="https://www.daloopa.com/src/56722107" TargetMode="External"/><Relationship Id="rId19660" Type="http://schemas.openxmlformats.org/officeDocument/2006/relationships/hyperlink" Target="https://www.daloopa.com/src/92469267" TargetMode="External"/><Relationship Id="rId1227" Type="http://schemas.openxmlformats.org/officeDocument/2006/relationships/hyperlink" Target="https://www.daloopa.com/src/997160" TargetMode="External"/><Relationship Id="rId4797" Type="http://schemas.openxmlformats.org/officeDocument/2006/relationships/hyperlink" Target="https://www.daloopa.com/src/6028818" TargetMode="External"/><Relationship Id="rId5848" Type="http://schemas.openxmlformats.org/officeDocument/2006/relationships/hyperlink" Target="https://www.daloopa.com/src/44616137" TargetMode="External"/><Relationship Id="rId18262" Type="http://schemas.openxmlformats.org/officeDocument/2006/relationships/hyperlink" Target="https://www.daloopa.com/src/110482445" TargetMode="External"/><Relationship Id="rId19313" Type="http://schemas.openxmlformats.org/officeDocument/2006/relationships/hyperlink" Target="https://www.daloopa.com/src/86312139" TargetMode="External"/><Relationship Id="rId3399" Type="http://schemas.openxmlformats.org/officeDocument/2006/relationships/hyperlink" Target="https://www.daloopa.com/src/979886" TargetMode="External"/><Relationship Id="rId7270" Type="http://schemas.openxmlformats.org/officeDocument/2006/relationships/hyperlink" Target="https://www.daloopa.com/src/44615779" TargetMode="External"/><Relationship Id="rId8321" Type="http://schemas.openxmlformats.org/officeDocument/2006/relationships/hyperlink" Target="https://www.daloopa.com/src/44810069" TargetMode="External"/><Relationship Id="rId10251" Type="http://schemas.openxmlformats.org/officeDocument/2006/relationships/hyperlink" Target="https://www.daloopa.com/src/760501" TargetMode="External"/><Relationship Id="rId12700" Type="http://schemas.openxmlformats.org/officeDocument/2006/relationships/hyperlink" Target="https://www.daloopa.com/src/8732218" TargetMode="External"/><Relationship Id="rId11302" Type="http://schemas.openxmlformats.org/officeDocument/2006/relationships/hyperlink" Target="https://www.daloopa.com/src/978790" TargetMode="External"/><Relationship Id="rId14872" Type="http://schemas.openxmlformats.org/officeDocument/2006/relationships/hyperlink" Target="https://www.daloopa.com/src/44091400" TargetMode="External"/><Relationship Id="rId15923" Type="http://schemas.openxmlformats.org/officeDocument/2006/relationships/hyperlink" Target="https://www.daloopa.com/src/56736518" TargetMode="External"/><Relationship Id="rId3880" Type="http://schemas.openxmlformats.org/officeDocument/2006/relationships/hyperlink" Target="https://www.daloopa.com/src/805793" TargetMode="External"/><Relationship Id="rId4931" Type="http://schemas.openxmlformats.org/officeDocument/2006/relationships/hyperlink" Target="https://www.daloopa.com/src/18187042" TargetMode="External"/><Relationship Id="rId9095" Type="http://schemas.openxmlformats.org/officeDocument/2006/relationships/hyperlink" Target="https://marketplace.daloopa.com/text-fundamental?id=44808579&amp;value=366.808&amp;id=44808950&amp;value=274.395&amp;id=44809122&amp;value=443.6700000000001&amp;id=44812788&amp;value=365.08799999999997&amp;id=46190627&amp;value=1449.961&amp;id=44809281&amp;value=269.732&amp;id=44809471&amp;value=317.652&amp;id=44809549&amp;value=-378.212&amp;id=44812896&amp;value=1234.405&amp;id=46190628&amp;value=1443.577&amp;id=44809953&amp;value=382.611&amp;id=44810100&amp;value=278.571&amp;id=44810261&amp;value=270.08500000000004&amp;id=44812923&amp;value=245.20900000000006&amp;id=46190629&amp;value=1176.476&amp;id=44810547&amp;value=194.515&amp;id=44810586&amp;value=255.67200000000003&amp;id=44810742&amp;value=248.29899999999998&amp;id=44813062&amp;value=162.36300000000006&amp;id=46190630&amp;value=860.849&amp;id=44810831&amp;value=426.243&amp;id=44811030&amp;value=316.99100000000004&amp;id=44811198&amp;value=235.50299999999993&amp;id=44813129&amp;value=415.1920000000001&amp;id=46190631&amp;value=1393.929&amp;id=44811365&amp;value=186.114&amp;id=44811542&amp;value=14.343999999999994&amp;id=44811679&amp;value=37.845&amp;id=44813385&amp;value=1471.1770000000001&amp;id=46190632&amp;value=1709.48&amp;id=44811743&amp;value=13.948&amp;id=44811900&amp;value=15.524999999999999&amp;id=44812134&amp;value=36.989999999999995&amp;id=44813409&amp;value=19.674000000000007&amp;id=46190633&amp;value=86.137&amp;id=44812369&amp;value=26&amp;id=44812471&amp;value=44&amp;id=44812547&amp;value=53&amp;id=44813541&amp;value=44&amp;id=46190634&amp;value=167&amp;id=44812574&amp;value=39&amp;id=44812641&amp;value=65&amp;id=44812715&amp;value=34&amp;id=44813595&amp;value=53&amp;id=46190635&amp;value=191&amp;id=51587555&amp;value=54&amp;id=57346346&amp;value=105&amp;id=62020260&amp;value=62&amp;" TargetMode="External"/><Relationship Id="rId13474" Type="http://schemas.openxmlformats.org/officeDocument/2006/relationships/hyperlink" Target="https://www.daloopa.com/src/44058554" TargetMode="External"/><Relationship Id="rId14525" Type="http://schemas.openxmlformats.org/officeDocument/2006/relationships/hyperlink" Target="https://www.daloopa.com/src/44092402" TargetMode="External"/><Relationship Id="rId20690" Type="http://schemas.openxmlformats.org/officeDocument/2006/relationships/hyperlink" Target="https://www.daloopa.com/src/110481777" TargetMode="External"/><Relationship Id="rId1084" Type="http://schemas.openxmlformats.org/officeDocument/2006/relationships/hyperlink" Target="https://www.daloopa.com/src/781079" TargetMode="External"/><Relationship Id="rId2482" Type="http://schemas.openxmlformats.org/officeDocument/2006/relationships/hyperlink" Target="https://www.daloopa.com/src/775248" TargetMode="External"/><Relationship Id="rId3533" Type="http://schemas.openxmlformats.org/officeDocument/2006/relationships/hyperlink" Target="https://marketplace.daloopa.com/text-fundamental?id=18205636&amp;value=4055.24&amp;id=18205461&amp;value=4147.065&amp;id=18204624&amp;value=4795.511&amp;id=18203623&amp;value=5854.43&amp;id=18203302&amp;value=7301.505&amp;id=18202996&amp;value=9030.008&amp;id=18201550&amp;value=11171.297&amp;id=18199480&amp;value=12868&amp;id=44617815&amp;value=15785&amp;" TargetMode="External"/><Relationship Id="rId12076" Type="http://schemas.openxmlformats.org/officeDocument/2006/relationships/hyperlink" Target="https://www.daloopa.com/src/8731338" TargetMode="External"/><Relationship Id="rId13127" Type="http://schemas.openxmlformats.org/officeDocument/2006/relationships/hyperlink" Target="https://www.daloopa.com/src/44116781" TargetMode="External"/><Relationship Id="rId16697" Type="http://schemas.openxmlformats.org/officeDocument/2006/relationships/hyperlink" Target="https://www.daloopa.com/src/56723405" TargetMode="External"/><Relationship Id="rId17748" Type="http://schemas.openxmlformats.org/officeDocument/2006/relationships/hyperlink" Target="https://www.daloopa.com/src/84565941" TargetMode="External"/><Relationship Id="rId20343" Type="http://schemas.openxmlformats.org/officeDocument/2006/relationships/hyperlink" Target="https://www.daloopa.com/src/105788190" TargetMode="External"/><Relationship Id="rId107" Type="http://schemas.openxmlformats.org/officeDocument/2006/relationships/hyperlink" Target="https://www.daloopa.com/document/10223957" TargetMode="External"/><Relationship Id="rId454" Type="http://schemas.openxmlformats.org/officeDocument/2006/relationships/hyperlink" Target="https://www.daloopa.com/src/28076130" TargetMode="External"/><Relationship Id="rId2135" Type="http://schemas.openxmlformats.org/officeDocument/2006/relationships/hyperlink" Target="https://www.daloopa.com/src/779550" TargetMode="External"/><Relationship Id="rId6756" Type="http://schemas.openxmlformats.org/officeDocument/2006/relationships/hyperlink" Target="https://www.daloopa.com/src/28076095" TargetMode="External"/><Relationship Id="rId7807" Type="http://schemas.openxmlformats.org/officeDocument/2006/relationships/hyperlink" Target="https://www.daloopa.com/src/755890" TargetMode="External"/><Relationship Id="rId15299" Type="http://schemas.openxmlformats.org/officeDocument/2006/relationships/hyperlink" Target="https://www.daloopa.com/document/12155094" TargetMode="External"/><Relationship Id="rId19170" Type="http://schemas.openxmlformats.org/officeDocument/2006/relationships/hyperlink" Target="https://www.daloopa.com/src/81130119" TargetMode="External"/><Relationship Id="rId5358" Type="http://schemas.openxmlformats.org/officeDocument/2006/relationships/hyperlink" Target="https://www.daloopa.com/src/8649028" TargetMode="External"/><Relationship Id="rId6409" Type="http://schemas.openxmlformats.org/officeDocument/2006/relationships/hyperlink" Target="https://www.daloopa.com/src/797681" TargetMode="External"/><Relationship Id="rId9979" Type="http://schemas.openxmlformats.org/officeDocument/2006/relationships/hyperlink" Target="https://www.daloopa.com/src/785986" TargetMode="External"/><Relationship Id="rId12210" Type="http://schemas.openxmlformats.org/officeDocument/2006/relationships/hyperlink" Target="https://www.daloopa.com/src/8731728" TargetMode="External"/><Relationship Id="rId1968" Type="http://schemas.openxmlformats.org/officeDocument/2006/relationships/hyperlink" Target="https://www.daloopa.com/src/44619203" TargetMode="External"/><Relationship Id="rId14382" Type="http://schemas.openxmlformats.org/officeDocument/2006/relationships/hyperlink" Target="https://www.daloopa.com/src/44092503" TargetMode="External"/><Relationship Id="rId15780" Type="http://schemas.openxmlformats.org/officeDocument/2006/relationships/hyperlink" Target="https://www.daloopa.com/src/56735850" TargetMode="External"/><Relationship Id="rId16831" Type="http://schemas.openxmlformats.org/officeDocument/2006/relationships/hyperlink" Target="https://www.daloopa.com/src/56736593" TargetMode="External"/><Relationship Id="rId3390" Type="http://schemas.openxmlformats.org/officeDocument/2006/relationships/hyperlink" Target="https://www.daloopa.com/src/13310450" TargetMode="External"/><Relationship Id="rId4441" Type="http://schemas.openxmlformats.org/officeDocument/2006/relationships/hyperlink" Target="https://www.daloopa.com/src/805892" TargetMode="External"/><Relationship Id="rId14035" Type="http://schemas.openxmlformats.org/officeDocument/2006/relationships/hyperlink" Target="https://www.daloopa.com/src/44067870" TargetMode="External"/><Relationship Id="rId15433" Type="http://schemas.openxmlformats.org/officeDocument/2006/relationships/hyperlink" Target="https://www.daloopa.com/src/56735762" TargetMode="External"/><Relationship Id="rId3043" Type="http://schemas.openxmlformats.org/officeDocument/2006/relationships/hyperlink" Target="https://www.daloopa.com/src/47276688" TargetMode="External"/><Relationship Id="rId10992" Type="http://schemas.openxmlformats.org/officeDocument/2006/relationships/hyperlink" Target="https://www.daloopa.com/src/35361481" TargetMode="External"/><Relationship Id="rId18656" Type="http://schemas.openxmlformats.org/officeDocument/2006/relationships/hyperlink" Target="https://www.daloopa.com/src/76434931" TargetMode="External"/><Relationship Id="rId19707" Type="http://schemas.openxmlformats.org/officeDocument/2006/relationships/hyperlink" Target="https://www.daloopa.com/src/91528286" TargetMode="External"/><Relationship Id="rId6266" Type="http://schemas.openxmlformats.org/officeDocument/2006/relationships/hyperlink" Target="https://www.daloopa.com/src/35361503" TargetMode="External"/><Relationship Id="rId7664" Type="http://schemas.openxmlformats.org/officeDocument/2006/relationships/hyperlink" Target="https://www.daloopa.com/src/758129" TargetMode="External"/><Relationship Id="rId8715" Type="http://schemas.openxmlformats.org/officeDocument/2006/relationships/hyperlink" Target="https://www.daloopa.com/src/44813646" TargetMode="External"/><Relationship Id="rId10645" Type="http://schemas.openxmlformats.org/officeDocument/2006/relationships/hyperlink" Target="https://www.daloopa.com/src/758475" TargetMode="External"/><Relationship Id="rId17258" Type="http://schemas.openxmlformats.org/officeDocument/2006/relationships/hyperlink" Target="https://www.daloopa.com/src/66404674" TargetMode="External"/><Relationship Id="rId18309" Type="http://schemas.openxmlformats.org/officeDocument/2006/relationships/hyperlink" Target="https://www.daloopa.com/src/110482585" TargetMode="External"/><Relationship Id="rId7317" Type="http://schemas.openxmlformats.org/officeDocument/2006/relationships/hyperlink" Target="https://www.daloopa.com/src/44615785" TargetMode="External"/><Relationship Id="rId13868" Type="http://schemas.openxmlformats.org/officeDocument/2006/relationships/hyperlink" Target="https://www.daloopa.com/src/44067193" TargetMode="External"/><Relationship Id="rId14919" Type="http://schemas.openxmlformats.org/officeDocument/2006/relationships/hyperlink" Target="https://www.daloopa.com/src/62020240" TargetMode="External"/><Relationship Id="rId2876" Type="http://schemas.openxmlformats.org/officeDocument/2006/relationships/hyperlink" Target="https://www.daloopa.com/src/10681140" TargetMode="External"/><Relationship Id="rId3927" Type="http://schemas.openxmlformats.org/officeDocument/2006/relationships/hyperlink" Target="https://www.daloopa.com/src/2750763" TargetMode="External"/><Relationship Id="rId9489" Type="http://schemas.openxmlformats.org/officeDocument/2006/relationships/hyperlink" Target="https://www.daloopa.com/document/23181367" TargetMode="External"/><Relationship Id="rId15290" Type="http://schemas.openxmlformats.org/officeDocument/2006/relationships/hyperlink" Target="https://www.daloopa.com/src/56725745" TargetMode="External"/><Relationship Id="rId16341" Type="http://schemas.openxmlformats.org/officeDocument/2006/relationships/hyperlink" Target="https://www.daloopa.com/document/23143762" TargetMode="External"/><Relationship Id="rId20737" Type="http://schemas.openxmlformats.org/officeDocument/2006/relationships/hyperlink" Target="https://www.daloopa.com/src/110481564" TargetMode="External"/><Relationship Id="rId848" Type="http://schemas.openxmlformats.org/officeDocument/2006/relationships/hyperlink" Target="https://www.daloopa.com/document/479731" TargetMode="External"/><Relationship Id="rId1478" Type="http://schemas.openxmlformats.org/officeDocument/2006/relationships/hyperlink" Target="https://www.daloopa.com/src/18240197" TargetMode="External"/><Relationship Id="rId2529" Type="http://schemas.openxmlformats.org/officeDocument/2006/relationships/hyperlink" Target="https://www.daloopa.com/src/775282" TargetMode="External"/><Relationship Id="rId6400" Type="http://schemas.openxmlformats.org/officeDocument/2006/relationships/hyperlink" Target="https://www.daloopa.com/src/797672" TargetMode="External"/><Relationship Id="rId9970" Type="http://schemas.openxmlformats.org/officeDocument/2006/relationships/hyperlink" Target="https://www.daloopa.com/src/44615292" TargetMode="External"/><Relationship Id="rId5002" Type="http://schemas.openxmlformats.org/officeDocument/2006/relationships/hyperlink" Target="https://www.daloopa.com/src/18187101" TargetMode="External"/><Relationship Id="rId8572" Type="http://schemas.openxmlformats.org/officeDocument/2006/relationships/hyperlink" Target="https://www.daloopa.com/src/44810709" TargetMode="External"/><Relationship Id="rId9623" Type="http://schemas.openxmlformats.org/officeDocument/2006/relationships/hyperlink" Target="https://www.daloopa.com/src/44813465" TargetMode="External"/><Relationship Id="rId12951" Type="http://schemas.openxmlformats.org/officeDocument/2006/relationships/hyperlink" Target="https://www.daloopa.com/src/44619155" TargetMode="External"/><Relationship Id="rId18166" Type="http://schemas.openxmlformats.org/officeDocument/2006/relationships/hyperlink" Target="https://www.daloopa.com/src/112172703" TargetMode="External"/><Relationship Id="rId19217" Type="http://schemas.openxmlformats.org/officeDocument/2006/relationships/hyperlink" Target="https://www.daloopa.com/src/80588019" TargetMode="External"/><Relationship Id="rId19564" Type="http://schemas.openxmlformats.org/officeDocument/2006/relationships/hyperlink" Target="https://www.daloopa.com/src/84567042" TargetMode="External"/><Relationship Id="rId7174" Type="http://schemas.openxmlformats.org/officeDocument/2006/relationships/hyperlink" Target="https://www.daloopa.com/src/3606387" TargetMode="External"/><Relationship Id="rId8225" Type="http://schemas.openxmlformats.org/officeDocument/2006/relationships/hyperlink" Target="https://www.daloopa.com/src/769410" TargetMode="External"/><Relationship Id="rId11553" Type="http://schemas.openxmlformats.org/officeDocument/2006/relationships/hyperlink" Target="https://www.daloopa.com/src/805086" TargetMode="External"/><Relationship Id="rId12604" Type="http://schemas.openxmlformats.org/officeDocument/2006/relationships/hyperlink" Target="https://www.daloopa.com/src/8732263" TargetMode="External"/><Relationship Id="rId1612" Type="http://schemas.openxmlformats.org/officeDocument/2006/relationships/hyperlink" Target="https://www.daloopa.com/src/805455" TargetMode="External"/><Relationship Id="rId10155" Type="http://schemas.openxmlformats.org/officeDocument/2006/relationships/hyperlink" Target="https://www.daloopa.com/src/756717" TargetMode="External"/><Relationship Id="rId11206" Type="http://schemas.openxmlformats.org/officeDocument/2006/relationships/hyperlink" Target="https://www.daloopa.com/src/56765808" TargetMode="External"/><Relationship Id="rId14776" Type="http://schemas.openxmlformats.org/officeDocument/2006/relationships/hyperlink" Target="https://www.daloopa.com/src/44092774" TargetMode="External"/><Relationship Id="rId15827" Type="http://schemas.openxmlformats.org/officeDocument/2006/relationships/hyperlink" Target="https://www.daloopa.com/src/56735909" TargetMode="External"/><Relationship Id="rId3784" Type="http://schemas.openxmlformats.org/officeDocument/2006/relationships/hyperlink" Target="https://www.daloopa.com/src/50787152" TargetMode="External"/><Relationship Id="rId4835" Type="http://schemas.openxmlformats.org/officeDocument/2006/relationships/hyperlink" Target="https://www.daloopa.com/src/799686" TargetMode="External"/><Relationship Id="rId13378" Type="http://schemas.openxmlformats.org/officeDocument/2006/relationships/hyperlink" Target="https://www.daloopa.com/src/44120262" TargetMode="External"/><Relationship Id="rId14429" Type="http://schemas.openxmlformats.org/officeDocument/2006/relationships/hyperlink" Target="https://www.daloopa.com/src/51587418" TargetMode="External"/><Relationship Id="rId17999" Type="http://schemas.openxmlformats.org/officeDocument/2006/relationships/hyperlink" Target="https://www.daloopa.com/src/84567322" TargetMode="External"/><Relationship Id="rId18300" Type="http://schemas.openxmlformats.org/officeDocument/2006/relationships/hyperlink" Target="https://www.daloopa.com/src/110482576" TargetMode="External"/><Relationship Id="rId20594" Type="http://schemas.openxmlformats.org/officeDocument/2006/relationships/hyperlink" Target="https://www.daloopa.com/src/105191120" TargetMode="External"/><Relationship Id="rId2386" Type="http://schemas.openxmlformats.org/officeDocument/2006/relationships/hyperlink" Target="https://www.daloopa.com/src/778803" TargetMode="External"/><Relationship Id="rId3437" Type="http://schemas.openxmlformats.org/officeDocument/2006/relationships/hyperlink" Target="https://www.daloopa.com/src/979890" TargetMode="External"/><Relationship Id="rId20247" Type="http://schemas.openxmlformats.org/officeDocument/2006/relationships/hyperlink" Target="https://www.daloopa.com/src/99100974" TargetMode="External"/><Relationship Id="rId358" Type="http://schemas.openxmlformats.org/officeDocument/2006/relationships/hyperlink" Target="https://www.daloopa.com/document/22944212" TargetMode="External"/><Relationship Id="rId2039" Type="http://schemas.openxmlformats.org/officeDocument/2006/relationships/hyperlink" Target="https://www.daloopa.com/src/44619206" TargetMode="External"/><Relationship Id="rId9480" Type="http://schemas.openxmlformats.org/officeDocument/2006/relationships/hyperlink" Target="https://www.daloopa.com/src/46190691" TargetMode="External"/><Relationship Id="rId12461" Type="http://schemas.openxmlformats.org/officeDocument/2006/relationships/hyperlink" Target="https://www.daloopa.com/src/47334921" TargetMode="External"/><Relationship Id="rId14910" Type="http://schemas.openxmlformats.org/officeDocument/2006/relationships/hyperlink" Target="https://www.daloopa.com/src/44091632" TargetMode="External"/><Relationship Id="rId19074" Type="http://schemas.openxmlformats.org/officeDocument/2006/relationships/hyperlink" Target="https://www.daloopa.com/src/81128166" TargetMode="External"/><Relationship Id="rId2520" Type="http://schemas.openxmlformats.org/officeDocument/2006/relationships/hyperlink" Target="https://www.daloopa.com/src/775341" TargetMode="External"/><Relationship Id="rId8082" Type="http://schemas.openxmlformats.org/officeDocument/2006/relationships/hyperlink" Target="https://www.daloopa.com/src/770467" TargetMode="External"/><Relationship Id="rId9133" Type="http://schemas.openxmlformats.org/officeDocument/2006/relationships/hyperlink" Target="https://www.daloopa.com/src/51587555" TargetMode="External"/><Relationship Id="rId11063" Type="http://schemas.openxmlformats.org/officeDocument/2006/relationships/hyperlink" Target="https://www.daloopa.com/src/777806" TargetMode="External"/><Relationship Id="rId12114" Type="http://schemas.openxmlformats.org/officeDocument/2006/relationships/hyperlink" Target="https://marketplace.daloopa.com/text-fundamental?id=8731810&amp;value=-0.11&amp;id=8731803&amp;value=-0.12&amp;id=8731796&amp;value=-0.02&amp;id=8731817&amp;value=-0.08&amp;id=8731786&amp;value=-0.05&amp;id=8731780&amp;value=-0.05&amp;id=8731822&amp;value=-0.04&amp;" TargetMode="External"/><Relationship Id="rId13512" Type="http://schemas.openxmlformats.org/officeDocument/2006/relationships/hyperlink" Target="https://www.daloopa.com/src/44058587" TargetMode="External"/><Relationship Id="rId1122" Type="http://schemas.openxmlformats.org/officeDocument/2006/relationships/hyperlink" Target="https://www.daloopa.com/src/782332" TargetMode="External"/><Relationship Id="rId15684" Type="http://schemas.openxmlformats.org/officeDocument/2006/relationships/hyperlink" Target="https://www.daloopa.com/src/56735753" TargetMode="External"/><Relationship Id="rId16735" Type="http://schemas.openxmlformats.org/officeDocument/2006/relationships/hyperlink" Target="https://marketplace.daloopa.com/text-fundamental?id=56736742&amp;value=1.55&amp;id=56736705&amp;value=1.66&amp;id=56736667&amp;value=1.73&amp;id=56736629&amp;value=1.83&amp;id=56736590&amp;value=6.76&amp;id=56736551&amp;value=1.71&amp;id=56736512&amp;value=1.83&amp;id=56736474&amp;value=2.05&amp;id=56736435&amp;value=2.29&amp;id=56736396&amp;value=7.87&amp;id=56723481&amp;value=2.27&amp;id=56723443&amp;value=2.45&amp;id=56723407&amp;value=2.57&amp;id=56723105&amp;value=2.81&amp;id=56722933&amp;value=10.1&amp;id=56722861&amp;value=3.14&amp;id=56722765&amp;value=3.03&amp;id=56722709&amp;value=3.11&amp;id=56722644&amp;value=3.2&amp;id=56722584&amp;value=12.48&amp;id=56722517&amp;value=3.37&amp;id=56765502&amp;value=3.35&amp;id=61315636&amp;value=3.4&amp;" TargetMode="External"/><Relationship Id="rId3294" Type="http://schemas.openxmlformats.org/officeDocument/2006/relationships/hyperlink" Target="https://www.daloopa.com/src/805279" TargetMode="External"/><Relationship Id="rId4345" Type="http://schemas.openxmlformats.org/officeDocument/2006/relationships/hyperlink" Target="https://www.daloopa.com/src/805851" TargetMode="External"/><Relationship Id="rId4692" Type="http://schemas.openxmlformats.org/officeDocument/2006/relationships/hyperlink" Target="https://www.daloopa.com/src/815825" TargetMode="External"/><Relationship Id="rId5743" Type="http://schemas.openxmlformats.org/officeDocument/2006/relationships/hyperlink" Target="https://www.daloopa.com/src/777614" TargetMode="External"/><Relationship Id="rId14286" Type="http://schemas.openxmlformats.org/officeDocument/2006/relationships/hyperlink" Target="https://www.daloopa.com/src/51587422" TargetMode="External"/><Relationship Id="rId15337" Type="http://schemas.openxmlformats.org/officeDocument/2006/relationships/hyperlink" Target="https://www.daloopa.com/src/56734869" TargetMode="External"/><Relationship Id="rId19958" Type="http://schemas.openxmlformats.org/officeDocument/2006/relationships/hyperlink" Target="https://www.daloopa.com/src/99100894" TargetMode="External"/><Relationship Id="rId8966" Type="http://schemas.openxmlformats.org/officeDocument/2006/relationships/hyperlink" Target="https://www.daloopa.com/src/44813186" TargetMode="External"/><Relationship Id="rId10896" Type="http://schemas.openxmlformats.org/officeDocument/2006/relationships/hyperlink" Target="https://www.daloopa.com/src/774553" TargetMode="External"/><Relationship Id="rId11947" Type="http://schemas.openxmlformats.org/officeDocument/2006/relationships/hyperlink" Target="https://www.daloopa.com/src/8731262" TargetMode="External"/><Relationship Id="rId7568" Type="http://schemas.openxmlformats.org/officeDocument/2006/relationships/hyperlink" Target="https://www.daloopa.com/src/757256" TargetMode="External"/><Relationship Id="rId8619" Type="http://schemas.openxmlformats.org/officeDocument/2006/relationships/hyperlink" Target="https://www.daloopa.com/src/46190527" TargetMode="External"/><Relationship Id="rId10549" Type="http://schemas.openxmlformats.org/officeDocument/2006/relationships/hyperlink" Target="https://www.daloopa.com/src/757831" TargetMode="External"/><Relationship Id="rId14420" Type="http://schemas.openxmlformats.org/officeDocument/2006/relationships/hyperlink" Target="https://www.daloopa.com/src/44096254" TargetMode="External"/><Relationship Id="rId13022" Type="http://schemas.openxmlformats.org/officeDocument/2006/relationships/hyperlink" Target="https://www.daloopa.com/src/18206760" TargetMode="External"/><Relationship Id="rId16592" Type="http://schemas.openxmlformats.org/officeDocument/2006/relationships/hyperlink" Target="https://www.daloopa.com/src/56736737" TargetMode="External"/><Relationship Id="rId17990" Type="http://schemas.openxmlformats.org/officeDocument/2006/relationships/hyperlink" Target="https://www.daloopa.com/src/84567313" TargetMode="External"/><Relationship Id="rId2030" Type="http://schemas.openxmlformats.org/officeDocument/2006/relationships/hyperlink" Target="https://www.daloopa.com/src/62020253" TargetMode="External"/><Relationship Id="rId6651" Type="http://schemas.openxmlformats.org/officeDocument/2006/relationships/hyperlink" Target="https://www.daloopa.com/src/760157" TargetMode="External"/><Relationship Id="rId7702" Type="http://schemas.openxmlformats.org/officeDocument/2006/relationships/hyperlink" Target="https://www.daloopa.com/src/770351" TargetMode="External"/><Relationship Id="rId15194" Type="http://schemas.openxmlformats.org/officeDocument/2006/relationships/hyperlink" Target="https://www.daloopa.com/src/56735119" TargetMode="External"/><Relationship Id="rId16245" Type="http://schemas.openxmlformats.org/officeDocument/2006/relationships/hyperlink" Target="https://www.daloopa.com/src/56736648" TargetMode="External"/><Relationship Id="rId17643" Type="http://schemas.openxmlformats.org/officeDocument/2006/relationships/hyperlink" Target="https://www.daloopa.com/src/66399200" TargetMode="External"/><Relationship Id="rId20988" Type="http://schemas.openxmlformats.org/officeDocument/2006/relationships/hyperlink" Target="https://www.daloopa.com/src/112173354" TargetMode="External"/><Relationship Id="rId5253" Type="http://schemas.openxmlformats.org/officeDocument/2006/relationships/hyperlink" Target="https://www.daloopa.com/src/8649012" TargetMode="External"/><Relationship Id="rId6304" Type="http://schemas.openxmlformats.org/officeDocument/2006/relationships/hyperlink" Target="https://www.daloopa.com/src/12605270" TargetMode="External"/><Relationship Id="rId8476" Type="http://schemas.openxmlformats.org/officeDocument/2006/relationships/hyperlink" Target="https://www.daloopa.com/src/46190510" TargetMode="External"/><Relationship Id="rId9874" Type="http://schemas.openxmlformats.org/officeDocument/2006/relationships/hyperlink" Target="https://www.daloopa.com/src/57346371" TargetMode="External"/><Relationship Id="rId12855" Type="http://schemas.openxmlformats.org/officeDocument/2006/relationships/hyperlink" Target="https://www.daloopa.com/src/18193927" TargetMode="External"/><Relationship Id="rId13906" Type="http://schemas.openxmlformats.org/officeDocument/2006/relationships/hyperlink" Target="https://www.daloopa.com/document/23181367" TargetMode="External"/><Relationship Id="rId19468" Type="http://schemas.openxmlformats.org/officeDocument/2006/relationships/hyperlink" Target="https://www.daloopa.com/src/84566329" TargetMode="External"/><Relationship Id="rId88" Type="http://schemas.openxmlformats.org/officeDocument/2006/relationships/hyperlink" Target="https://www.daloopa.com/document/10223997" TargetMode="External"/><Relationship Id="rId1863" Type="http://schemas.openxmlformats.org/officeDocument/2006/relationships/hyperlink" Target="https://www.daloopa.com/src/44125941" TargetMode="External"/><Relationship Id="rId2914" Type="http://schemas.openxmlformats.org/officeDocument/2006/relationships/hyperlink" Target="https://www.daloopa.com/src/775696" TargetMode="External"/><Relationship Id="rId7078" Type="http://schemas.openxmlformats.org/officeDocument/2006/relationships/hyperlink" Target="https://www.daloopa.com/src/798227" TargetMode="External"/><Relationship Id="rId8129" Type="http://schemas.openxmlformats.org/officeDocument/2006/relationships/hyperlink" Target="https://www.daloopa.com/document/23143637" TargetMode="External"/><Relationship Id="rId9527" Type="http://schemas.openxmlformats.org/officeDocument/2006/relationships/hyperlink" Target="https://www.daloopa.com/src/46190701" TargetMode="External"/><Relationship Id="rId11457" Type="http://schemas.openxmlformats.org/officeDocument/2006/relationships/hyperlink" Target="https://www.daloopa.com/src/1501370" TargetMode="External"/><Relationship Id="rId12508" Type="http://schemas.openxmlformats.org/officeDocument/2006/relationships/hyperlink" Target="https://www.daloopa.com/src/8732147" TargetMode="External"/><Relationship Id="rId1516" Type="http://schemas.openxmlformats.org/officeDocument/2006/relationships/hyperlink" Target="https://www.daloopa.com/src/805469" TargetMode="External"/><Relationship Id="rId10059" Type="http://schemas.openxmlformats.org/officeDocument/2006/relationships/hyperlink" Target="https://www.daloopa.com/src/770772" TargetMode="External"/><Relationship Id="rId18551" Type="http://schemas.openxmlformats.org/officeDocument/2006/relationships/hyperlink" Target="https://www.daloopa.com/src/75779785" TargetMode="External"/><Relationship Id="rId19602" Type="http://schemas.openxmlformats.org/officeDocument/2006/relationships/hyperlink" Target="https://www.daloopa.com/src/84566290" TargetMode="External"/><Relationship Id="rId3688" Type="http://schemas.openxmlformats.org/officeDocument/2006/relationships/hyperlink" Target="https://www.daloopa.com/src/9091851" TargetMode="External"/><Relationship Id="rId4739" Type="http://schemas.openxmlformats.org/officeDocument/2006/relationships/hyperlink" Target="https://www.daloopa.com/src/799598" TargetMode="External"/><Relationship Id="rId8610" Type="http://schemas.openxmlformats.org/officeDocument/2006/relationships/hyperlink" Target="https://www.daloopa.com/src/44812528" TargetMode="External"/><Relationship Id="rId10540" Type="http://schemas.openxmlformats.org/officeDocument/2006/relationships/hyperlink" Target="https://www.daloopa.com/src/761318" TargetMode="External"/><Relationship Id="rId17153" Type="http://schemas.openxmlformats.org/officeDocument/2006/relationships/hyperlink" Target="https://www.daloopa.com/src/65368691" TargetMode="External"/><Relationship Id="rId18204" Type="http://schemas.openxmlformats.org/officeDocument/2006/relationships/hyperlink" Target="https://www.daloopa.com/src/112172934" TargetMode="External"/><Relationship Id="rId20498" Type="http://schemas.openxmlformats.org/officeDocument/2006/relationships/hyperlink" Target="https://www.daloopa.com/src/105788236" TargetMode="External"/><Relationship Id="rId6161" Type="http://schemas.openxmlformats.org/officeDocument/2006/relationships/hyperlink" Target="https://www.daloopa.com/src/756181" TargetMode="External"/><Relationship Id="rId7212" Type="http://schemas.openxmlformats.org/officeDocument/2006/relationships/hyperlink" Target="https://www.daloopa.com/src/798548" TargetMode="External"/><Relationship Id="rId9384" Type="http://schemas.openxmlformats.org/officeDocument/2006/relationships/hyperlink" Target="https://www.daloopa.com/src/46190677" TargetMode="External"/><Relationship Id="rId13763" Type="http://schemas.openxmlformats.org/officeDocument/2006/relationships/hyperlink" Target="https://www.daloopa.com/src/44064442" TargetMode="External"/><Relationship Id="rId14814" Type="http://schemas.openxmlformats.org/officeDocument/2006/relationships/hyperlink" Target="https://www.daloopa.com/src/44095529" TargetMode="External"/><Relationship Id="rId1373" Type="http://schemas.openxmlformats.org/officeDocument/2006/relationships/hyperlink" Target="https://www.daloopa.com/src/12609638" TargetMode="External"/><Relationship Id="rId2771" Type="http://schemas.openxmlformats.org/officeDocument/2006/relationships/hyperlink" Target="https://www.daloopa.com/src/778841" TargetMode="External"/><Relationship Id="rId3822" Type="http://schemas.openxmlformats.org/officeDocument/2006/relationships/hyperlink" Target="https://www.daloopa.com/src/805808" TargetMode="External"/><Relationship Id="rId9037" Type="http://schemas.openxmlformats.org/officeDocument/2006/relationships/hyperlink" Target="https://www.daloopa.com/src/46190610" TargetMode="External"/><Relationship Id="rId12365" Type="http://schemas.openxmlformats.org/officeDocument/2006/relationships/hyperlink" Target="https://www.daloopa.com/src/35961627" TargetMode="External"/><Relationship Id="rId13416" Type="http://schemas.openxmlformats.org/officeDocument/2006/relationships/hyperlink" Target="https://www.daloopa.com/src/44120617" TargetMode="External"/><Relationship Id="rId16986" Type="http://schemas.openxmlformats.org/officeDocument/2006/relationships/hyperlink" Target="https://www.daloopa.com/src/65368682" TargetMode="External"/><Relationship Id="rId20632" Type="http://schemas.openxmlformats.org/officeDocument/2006/relationships/hyperlink" Target="https://www.daloopa.com/src/105191161" TargetMode="External"/><Relationship Id="rId743" Type="http://schemas.openxmlformats.org/officeDocument/2006/relationships/hyperlink" Target="https://www.daloopa.com/src/6028784" TargetMode="External"/><Relationship Id="rId1026" Type="http://schemas.openxmlformats.org/officeDocument/2006/relationships/hyperlink" Target="https://www.daloopa.com/src/6028949" TargetMode="External"/><Relationship Id="rId2424" Type="http://schemas.openxmlformats.org/officeDocument/2006/relationships/hyperlink" Target="https://www.daloopa.com/src/51587207" TargetMode="External"/><Relationship Id="rId5994" Type="http://schemas.openxmlformats.org/officeDocument/2006/relationships/hyperlink" Target="https://www.daloopa.com/src/61314780" TargetMode="External"/><Relationship Id="rId12018" Type="http://schemas.openxmlformats.org/officeDocument/2006/relationships/hyperlink" Target="https://www.daloopa.com/src/8731164" TargetMode="External"/><Relationship Id="rId15588" Type="http://schemas.openxmlformats.org/officeDocument/2006/relationships/hyperlink" Target="https://www.daloopa.com/src/56722195" TargetMode="External"/><Relationship Id="rId16639" Type="http://schemas.openxmlformats.org/officeDocument/2006/relationships/hyperlink" Target="https://www.daloopa.com/src/56722579" TargetMode="External"/><Relationship Id="rId4596" Type="http://schemas.openxmlformats.org/officeDocument/2006/relationships/hyperlink" Target="https://www.daloopa.com/src/3606688" TargetMode="External"/><Relationship Id="rId5647" Type="http://schemas.openxmlformats.org/officeDocument/2006/relationships/hyperlink" Target="https://www.daloopa.com/src/776994" TargetMode="External"/><Relationship Id="rId18061" Type="http://schemas.openxmlformats.org/officeDocument/2006/relationships/hyperlink" Target="https://www.daloopa.com/src/110481551" TargetMode="External"/><Relationship Id="rId19112" Type="http://schemas.openxmlformats.org/officeDocument/2006/relationships/hyperlink" Target="https://www.daloopa.com/src/80587789" TargetMode="External"/><Relationship Id="rId3198" Type="http://schemas.openxmlformats.org/officeDocument/2006/relationships/hyperlink" Target="https://www.daloopa.com/src/1501389" TargetMode="External"/><Relationship Id="rId4249" Type="http://schemas.openxmlformats.org/officeDocument/2006/relationships/hyperlink" Target="https://www.daloopa.com/src/2750769" TargetMode="External"/><Relationship Id="rId8120" Type="http://schemas.openxmlformats.org/officeDocument/2006/relationships/hyperlink" Target="https://www.daloopa.com/src/44615943" TargetMode="External"/><Relationship Id="rId10050" Type="http://schemas.openxmlformats.org/officeDocument/2006/relationships/hyperlink" Target="https://www.daloopa.com/src/44998914" TargetMode="External"/><Relationship Id="rId11101" Type="http://schemas.openxmlformats.org/officeDocument/2006/relationships/hyperlink" Target="https://www.daloopa.com/src/777909" TargetMode="External"/><Relationship Id="rId14671" Type="http://schemas.openxmlformats.org/officeDocument/2006/relationships/hyperlink" Target="https://www.daloopa.com/src/44093030" TargetMode="External"/><Relationship Id="rId4730" Type="http://schemas.openxmlformats.org/officeDocument/2006/relationships/hyperlink" Target="https://www.daloopa.com/src/799627" TargetMode="External"/><Relationship Id="rId13273" Type="http://schemas.openxmlformats.org/officeDocument/2006/relationships/hyperlink" Target="https://www.daloopa.com/src/18209788" TargetMode="External"/><Relationship Id="rId14324" Type="http://schemas.openxmlformats.org/officeDocument/2006/relationships/hyperlink" Target="https://www.daloopa.com/src/44091331" TargetMode="External"/><Relationship Id="rId15722" Type="http://schemas.openxmlformats.org/officeDocument/2006/relationships/hyperlink" Target="https://www.daloopa.com/src/56735737" TargetMode="External"/><Relationship Id="rId2281" Type="http://schemas.openxmlformats.org/officeDocument/2006/relationships/hyperlink" Target="https://www.daloopa.com/src/35961559" TargetMode="External"/><Relationship Id="rId3332" Type="http://schemas.openxmlformats.org/officeDocument/2006/relationships/hyperlink" Target="https://www.daloopa.com/src/805372" TargetMode="External"/><Relationship Id="rId17894" Type="http://schemas.openxmlformats.org/officeDocument/2006/relationships/hyperlink" Target="https://www.daloopa.com/src/86307326" TargetMode="External"/><Relationship Id="rId18945" Type="http://schemas.openxmlformats.org/officeDocument/2006/relationships/hyperlink" Target="https://www.daloopa.com/src/81128612" TargetMode="External"/><Relationship Id="rId20142" Type="http://schemas.openxmlformats.org/officeDocument/2006/relationships/hyperlink" Target="https://www.daloopa.com/src/99978638" TargetMode="External"/><Relationship Id="rId253" Type="http://schemas.openxmlformats.org/officeDocument/2006/relationships/hyperlink" Target="https://marketplace.daloopa.com/text-fundamental?id=1015359&amp;value=3.75&amp;id=1000490&amp;value=7.75&amp;id=1000451&amp;value=7.8&amp;id=2750857&amp;value=9.75&amp;id=12608809&amp;value=11.2&amp;id=19045488&amp;value=11.85&amp;id=41990673&amp;value=13.7&amp;id=56765747&amp;value=13.5&amp;" TargetMode="External"/><Relationship Id="rId6555" Type="http://schemas.openxmlformats.org/officeDocument/2006/relationships/hyperlink" Target="https://www.daloopa.com/src/770043" TargetMode="External"/><Relationship Id="rId7953" Type="http://schemas.openxmlformats.org/officeDocument/2006/relationships/hyperlink" Target="https://www.daloopa.com/src/760719" TargetMode="External"/><Relationship Id="rId10934" Type="http://schemas.openxmlformats.org/officeDocument/2006/relationships/hyperlink" Target="https://www.daloopa.com/src/778026" TargetMode="External"/><Relationship Id="rId15098" Type="http://schemas.openxmlformats.org/officeDocument/2006/relationships/hyperlink" Target="https://www.daloopa.com/src/56734944" TargetMode="External"/><Relationship Id="rId16496" Type="http://schemas.openxmlformats.org/officeDocument/2006/relationships/hyperlink" Target="https://www.daloopa.com/src/56736541" TargetMode="External"/><Relationship Id="rId17547" Type="http://schemas.openxmlformats.org/officeDocument/2006/relationships/hyperlink" Target="https://www.daloopa.com/src/66397015" TargetMode="External"/><Relationship Id="rId5157" Type="http://schemas.openxmlformats.org/officeDocument/2006/relationships/hyperlink" Target="https://www.daloopa.com/src/62020165" TargetMode="External"/><Relationship Id="rId6208" Type="http://schemas.openxmlformats.org/officeDocument/2006/relationships/hyperlink" Target="https://www.daloopa.com/src/9091747" TargetMode="External"/><Relationship Id="rId7606" Type="http://schemas.openxmlformats.org/officeDocument/2006/relationships/hyperlink" Target="https://www.daloopa.com/src/761273" TargetMode="External"/><Relationship Id="rId16149" Type="http://schemas.openxmlformats.org/officeDocument/2006/relationships/hyperlink" Target="https://www.daloopa.com/src/56736450" TargetMode="External"/><Relationship Id="rId9778" Type="http://schemas.openxmlformats.org/officeDocument/2006/relationships/hyperlink" Target="https://www.daloopa.com/src/44812609" TargetMode="External"/><Relationship Id="rId12759" Type="http://schemas.openxmlformats.org/officeDocument/2006/relationships/hyperlink" Target="https://www.daloopa.com/src/8732190" TargetMode="External"/><Relationship Id="rId16630" Type="http://schemas.openxmlformats.org/officeDocument/2006/relationships/hyperlink" Target="https://www.daloopa.com/src/56722760" TargetMode="External"/><Relationship Id="rId1767" Type="http://schemas.openxmlformats.org/officeDocument/2006/relationships/hyperlink" Target="https://www.daloopa.com/src/44126004" TargetMode="External"/><Relationship Id="rId2818" Type="http://schemas.openxmlformats.org/officeDocument/2006/relationships/hyperlink" Target="https://www.daloopa.com/src/51587222" TargetMode="External"/><Relationship Id="rId14181" Type="http://schemas.openxmlformats.org/officeDocument/2006/relationships/hyperlink" Target="https://www.daloopa.com/src/44072021" TargetMode="External"/><Relationship Id="rId15232" Type="http://schemas.openxmlformats.org/officeDocument/2006/relationships/hyperlink" Target="https://www.daloopa.com/src/56720512" TargetMode="External"/><Relationship Id="rId4240" Type="http://schemas.openxmlformats.org/officeDocument/2006/relationships/hyperlink" Target="https://www.daloopa.com/src/805918" TargetMode="External"/><Relationship Id="rId8861" Type="http://schemas.openxmlformats.org/officeDocument/2006/relationships/hyperlink" Target="https://www.daloopa.com/src/44810719" TargetMode="External"/><Relationship Id="rId9912" Type="http://schemas.openxmlformats.org/officeDocument/2006/relationships/hyperlink" Target="https://www.daloopa.com/src/35961584" TargetMode="External"/><Relationship Id="rId18455" Type="http://schemas.openxmlformats.org/officeDocument/2006/relationships/hyperlink" Target="https://www.daloopa.com/src/70536285" TargetMode="External"/><Relationship Id="rId19853" Type="http://schemas.openxmlformats.org/officeDocument/2006/relationships/hyperlink" Target="https://www.daloopa.com/src/92469332" TargetMode="External"/><Relationship Id="rId7463" Type="http://schemas.openxmlformats.org/officeDocument/2006/relationships/hyperlink" Target="https://www.daloopa.com/src/758262" TargetMode="External"/><Relationship Id="rId8514" Type="http://schemas.openxmlformats.org/officeDocument/2006/relationships/hyperlink" Target="https://www.daloopa.com/src/44811873" TargetMode="External"/><Relationship Id="rId10791" Type="http://schemas.openxmlformats.org/officeDocument/2006/relationships/hyperlink" Target="https://www.daloopa.com/src/2750623" TargetMode="External"/><Relationship Id="rId11842" Type="http://schemas.openxmlformats.org/officeDocument/2006/relationships/hyperlink" Target="https://www.daloopa.com/src/8731141" TargetMode="External"/><Relationship Id="rId17057" Type="http://schemas.openxmlformats.org/officeDocument/2006/relationships/hyperlink" Target="https://www.daloopa.com/src/65369421" TargetMode="External"/><Relationship Id="rId18108" Type="http://schemas.openxmlformats.org/officeDocument/2006/relationships/hyperlink" Target="https://www.daloopa.com/src/110482540" TargetMode="External"/><Relationship Id="rId19506" Type="http://schemas.openxmlformats.org/officeDocument/2006/relationships/hyperlink" Target="https://www.daloopa.com/src/86301682" TargetMode="External"/><Relationship Id="rId1901" Type="http://schemas.openxmlformats.org/officeDocument/2006/relationships/hyperlink" Target="https://www.daloopa.com/src/44125567" TargetMode="External"/><Relationship Id="rId6065" Type="http://schemas.openxmlformats.org/officeDocument/2006/relationships/hyperlink" Target="https://www.daloopa.com/src/2750497" TargetMode="External"/><Relationship Id="rId7116" Type="http://schemas.openxmlformats.org/officeDocument/2006/relationships/hyperlink" Target="https://www.daloopa.com/src/798246" TargetMode="External"/><Relationship Id="rId10444" Type="http://schemas.openxmlformats.org/officeDocument/2006/relationships/hyperlink" Target="https://www.daloopa.com/src/2750615" TargetMode="External"/><Relationship Id="rId9288" Type="http://schemas.openxmlformats.org/officeDocument/2006/relationships/hyperlink" Target="https://www.daloopa.com/src/46190656" TargetMode="External"/><Relationship Id="rId13667" Type="http://schemas.openxmlformats.org/officeDocument/2006/relationships/hyperlink" Target="https://www.daloopa.com/src/44058738" TargetMode="External"/><Relationship Id="rId14718" Type="http://schemas.openxmlformats.org/officeDocument/2006/relationships/hyperlink" Target="https://www.daloopa.com/src/44091442" TargetMode="External"/><Relationship Id="rId20883" Type="http://schemas.openxmlformats.org/officeDocument/2006/relationships/hyperlink" Target="https://www.daloopa.com/src/112172810" TargetMode="External"/><Relationship Id="rId994" Type="http://schemas.openxmlformats.org/officeDocument/2006/relationships/hyperlink" Target="https://www.daloopa.com/src/62020022" TargetMode="External"/><Relationship Id="rId2675" Type="http://schemas.openxmlformats.org/officeDocument/2006/relationships/hyperlink" Target="https://www.daloopa.com/src/771734" TargetMode="External"/><Relationship Id="rId3726" Type="http://schemas.openxmlformats.org/officeDocument/2006/relationships/hyperlink" Target="https://www.daloopa.com/src/3606671" TargetMode="External"/><Relationship Id="rId12269" Type="http://schemas.openxmlformats.org/officeDocument/2006/relationships/hyperlink" Target="https://www.daloopa.com/src/8731818" TargetMode="External"/><Relationship Id="rId16140" Type="http://schemas.openxmlformats.org/officeDocument/2006/relationships/hyperlink" Target="https://www.daloopa.com/src/56722559" TargetMode="External"/><Relationship Id="rId20536" Type="http://schemas.openxmlformats.org/officeDocument/2006/relationships/hyperlink" Target="https://www.daloopa.com/src/105788145" TargetMode="External"/><Relationship Id="rId647" Type="http://schemas.openxmlformats.org/officeDocument/2006/relationships/hyperlink" Target="https://www.daloopa.com/document/23143637" TargetMode="External"/><Relationship Id="rId1277" Type="http://schemas.openxmlformats.org/officeDocument/2006/relationships/hyperlink" Target="https://www.daloopa.com/src/56765713" TargetMode="External"/><Relationship Id="rId2328" Type="http://schemas.openxmlformats.org/officeDocument/2006/relationships/hyperlink" Target="https://www.daloopa.com/src/44615454" TargetMode="External"/><Relationship Id="rId5898" Type="http://schemas.openxmlformats.org/officeDocument/2006/relationships/hyperlink" Target="https://www.daloopa.com/src/2734022" TargetMode="External"/><Relationship Id="rId6949" Type="http://schemas.openxmlformats.org/officeDocument/2006/relationships/hyperlink" Target="https://www.daloopa.com/src/61315047" TargetMode="External"/><Relationship Id="rId12750" Type="http://schemas.openxmlformats.org/officeDocument/2006/relationships/hyperlink" Target="https://www.daloopa.com/src/8732237" TargetMode="External"/><Relationship Id="rId19363" Type="http://schemas.openxmlformats.org/officeDocument/2006/relationships/hyperlink" Target="https://www.daloopa.com/src/84565901" TargetMode="External"/><Relationship Id="rId8371" Type="http://schemas.openxmlformats.org/officeDocument/2006/relationships/hyperlink" Target="https://www.daloopa.com/src/44810072" TargetMode="External"/><Relationship Id="rId9422" Type="http://schemas.openxmlformats.org/officeDocument/2006/relationships/hyperlink" Target="https://www.daloopa.com/src/44812610" TargetMode="External"/><Relationship Id="rId11352" Type="http://schemas.openxmlformats.org/officeDocument/2006/relationships/hyperlink" Target="https://www.daloopa.com/src/978770" TargetMode="External"/><Relationship Id="rId12403" Type="http://schemas.openxmlformats.org/officeDocument/2006/relationships/hyperlink" Target="https://www.daloopa.com/src/57345752" TargetMode="External"/><Relationship Id="rId13801" Type="http://schemas.openxmlformats.org/officeDocument/2006/relationships/hyperlink" Target="https://www.daloopa.com/src/44066596" TargetMode="External"/><Relationship Id="rId19016" Type="http://schemas.openxmlformats.org/officeDocument/2006/relationships/hyperlink" Target="https://www.daloopa.com/src/81127518" TargetMode="External"/><Relationship Id="rId1411" Type="http://schemas.openxmlformats.org/officeDocument/2006/relationships/hyperlink" Target="https://marketplace.daloopa.com/text-fundamental?id=46170027&amp;value=0.5&amp;id=46168517&amp;value=0.7&amp;id=46163317&amp;value=1&amp;id=46162283&amp;value=1.3&amp;id=46157902&amp;value=1.75&amp;" TargetMode="External"/><Relationship Id="rId8024" Type="http://schemas.openxmlformats.org/officeDocument/2006/relationships/hyperlink" Target="https://www.daloopa.com/src/56765440" TargetMode="External"/><Relationship Id="rId11005" Type="http://schemas.openxmlformats.org/officeDocument/2006/relationships/hyperlink" Target="https://www.daloopa.com/src/777933" TargetMode="External"/><Relationship Id="rId15973" Type="http://schemas.openxmlformats.org/officeDocument/2006/relationships/hyperlink" Target="https://www.daloopa.com/src/56736520" TargetMode="External"/><Relationship Id="rId3583" Type="http://schemas.openxmlformats.org/officeDocument/2006/relationships/hyperlink" Target="https://www.daloopa.com/src/56765657" TargetMode="External"/><Relationship Id="rId4981" Type="http://schemas.openxmlformats.org/officeDocument/2006/relationships/hyperlink" Target="https://www.daloopa.com/document/23286" TargetMode="External"/><Relationship Id="rId13177" Type="http://schemas.openxmlformats.org/officeDocument/2006/relationships/hyperlink" Target="https://www.daloopa.com/src/18206334" TargetMode="External"/><Relationship Id="rId14575" Type="http://schemas.openxmlformats.org/officeDocument/2006/relationships/hyperlink" Target="https://www.daloopa.com/src/44091445" TargetMode="External"/><Relationship Id="rId15626" Type="http://schemas.openxmlformats.org/officeDocument/2006/relationships/hyperlink" Target="https://www.daloopa.com/document/23143762" TargetMode="External"/><Relationship Id="rId20393" Type="http://schemas.openxmlformats.org/officeDocument/2006/relationships/hyperlink" Target="https://www.daloopa.com/src/105190952" TargetMode="External"/><Relationship Id="rId2185" Type="http://schemas.openxmlformats.org/officeDocument/2006/relationships/hyperlink" Target="https://www.daloopa.com/src/44615428" TargetMode="External"/><Relationship Id="rId3236" Type="http://schemas.openxmlformats.org/officeDocument/2006/relationships/hyperlink" Target="https://www.daloopa.com/src/805310" TargetMode="External"/><Relationship Id="rId4634" Type="http://schemas.openxmlformats.org/officeDocument/2006/relationships/hyperlink" Target="https://www.daloopa.com/src/805951" TargetMode="External"/><Relationship Id="rId14228" Type="http://schemas.openxmlformats.org/officeDocument/2006/relationships/hyperlink" Target="https://www.daloopa.com/src/44095628" TargetMode="External"/><Relationship Id="rId17798" Type="http://schemas.openxmlformats.org/officeDocument/2006/relationships/hyperlink" Target="https://www.daloopa.com/src/84566933" TargetMode="External"/><Relationship Id="rId18849" Type="http://schemas.openxmlformats.org/officeDocument/2006/relationships/hyperlink" Target="https://www.daloopa.com/src/75779562" TargetMode="External"/><Relationship Id="rId20046" Type="http://schemas.openxmlformats.org/officeDocument/2006/relationships/hyperlink" Target="https://www.daloopa.com/src/99100853" TargetMode="External"/><Relationship Id="rId157" Type="http://schemas.openxmlformats.org/officeDocument/2006/relationships/hyperlink" Target="https://marketplace.daloopa.com/text-fundamental?id=1015352&amp;value=0.2&amp;id=1000483&amp;value=0.2&amp;id=1000444&amp;value=0.2&amp;id=2750848&amp;value=0.19&amp;id=12608801&amp;value=0.19&amp;id=19045480&amp;value=0.22&amp;id=41990666&amp;value=0.14&amp;id=56765740&amp;value=0.12&amp;" TargetMode="External"/><Relationship Id="rId7857" Type="http://schemas.openxmlformats.org/officeDocument/2006/relationships/hyperlink" Target="https://www.daloopa.com/src/755943" TargetMode="External"/><Relationship Id="rId8908" Type="http://schemas.openxmlformats.org/officeDocument/2006/relationships/hyperlink" Target="https://www.daloopa.com/src/44812934" TargetMode="External"/><Relationship Id="rId10838" Type="http://schemas.openxmlformats.org/officeDocument/2006/relationships/hyperlink" Target="https://www.daloopa.com/src/761177" TargetMode="External"/><Relationship Id="rId6459" Type="http://schemas.openxmlformats.org/officeDocument/2006/relationships/hyperlink" Target="https://www.daloopa.com/src/6028660" TargetMode="External"/><Relationship Id="rId12260" Type="http://schemas.openxmlformats.org/officeDocument/2006/relationships/hyperlink" Target="https://www.daloopa.com/src/8731782" TargetMode="External"/><Relationship Id="rId13311" Type="http://schemas.openxmlformats.org/officeDocument/2006/relationships/hyperlink" Target="https://www.daloopa.com/src/44121844" TargetMode="External"/><Relationship Id="rId16881" Type="http://schemas.openxmlformats.org/officeDocument/2006/relationships/hyperlink" Target="https://www.daloopa.com/src/65368811" TargetMode="External"/><Relationship Id="rId6940" Type="http://schemas.openxmlformats.org/officeDocument/2006/relationships/hyperlink" Target="https://www.daloopa.com/src/6028809" TargetMode="External"/><Relationship Id="rId15483" Type="http://schemas.openxmlformats.org/officeDocument/2006/relationships/hyperlink" Target="https://www.daloopa.com/src/56735764" TargetMode="External"/><Relationship Id="rId16534" Type="http://schemas.openxmlformats.org/officeDocument/2006/relationships/hyperlink" Target="https://www.daloopa.com/src/56765493" TargetMode="External"/><Relationship Id="rId17932" Type="http://schemas.openxmlformats.org/officeDocument/2006/relationships/hyperlink" Target="https://www.daloopa.com/src/84567090" TargetMode="External"/><Relationship Id="rId4491" Type="http://schemas.openxmlformats.org/officeDocument/2006/relationships/hyperlink" Target="https://www.daloopa.com/src/805853" TargetMode="External"/><Relationship Id="rId5542" Type="http://schemas.openxmlformats.org/officeDocument/2006/relationships/hyperlink" Target="https://www.daloopa.com/src/777212" TargetMode="External"/><Relationship Id="rId14085" Type="http://schemas.openxmlformats.org/officeDocument/2006/relationships/hyperlink" Target="https://www.daloopa.com/document/21946882" TargetMode="External"/><Relationship Id="rId15136" Type="http://schemas.openxmlformats.org/officeDocument/2006/relationships/hyperlink" Target="https://www.daloopa.com/src/56765558" TargetMode="External"/><Relationship Id="rId3093" Type="http://schemas.openxmlformats.org/officeDocument/2006/relationships/hyperlink" Target="https://www.daloopa.com/src/47277254" TargetMode="External"/><Relationship Id="rId4144" Type="http://schemas.openxmlformats.org/officeDocument/2006/relationships/hyperlink" Target="https://www.daloopa.com/src/44802433" TargetMode="External"/><Relationship Id="rId8765" Type="http://schemas.openxmlformats.org/officeDocument/2006/relationships/hyperlink" Target="https://www.daloopa.com/src/44813647" TargetMode="External"/><Relationship Id="rId19757" Type="http://schemas.openxmlformats.org/officeDocument/2006/relationships/hyperlink" Target="https://www.daloopa.com/src/91527801" TargetMode="External"/><Relationship Id="rId7367" Type="http://schemas.openxmlformats.org/officeDocument/2006/relationships/hyperlink" Target="https://www.daloopa.com/src/44615794" TargetMode="External"/><Relationship Id="rId8418" Type="http://schemas.openxmlformats.org/officeDocument/2006/relationships/hyperlink" Target="https://www.daloopa.com/document/23181367" TargetMode="External"/><Relationship Id="rId9816" Type="http://schemas.openxmlformats.org/officeDocument/2006/relationships/hyperlink" Target="https://www.daloopa.com/src/44811318" TargetMode="External"/><Relationship Id="rId10695" Type="http://schemas.openxmlformats.org/officeDocument/2006/relationships/hyperlink" Target="https://www.daloopa.com/src/761309" TargetMode="External"/><Relationship Id="rId11746" Type="http://schemas.openxmlformats.org/officeDocument/2006/relationships/hyperlink" Target="https://www.daloopa.com/src/8583211" TargetMode="External"/><Relationship Id="rId18359" Type="http://schemas.openxmlformats.org/officeDocument/2006/relationships/hyperlink" Target="https://www.daloopa.com/src/70534824" TargetMode="External"/><Relationship Id="rId1805" Type="http://schemas.openxmlformats.org/officeDocument/2006/relationships/hyperlink" Target="https://www.daloopa.com/src/44616257" TargetMode="External"/><Relationship Id="rId10348" Type="http://schemas.openxmlformats.org/officeDocument/2006/relationships/hyperlink" Target="https://www.daloopa.com/src/761302" TargetMode="External"/><Relationship Id="rId14969" Type="http://schemas.openxmlformats.org/officeDocument/2006/relationships/hyperlink" Target="https://www.daloopa.com/src/44092841" TargetMode="External"/><Relationship Id="rId18840" Type="http://schemas.openxmlformats.org/officeDocument/2006/relationships/hyperlink" Target="https://www.daloopa.com/src/75779552" TargetMode="External"/><Relationship Id="rId3977" Type="http://schemas.openxmlformats.org/officeDocument/2006/relationships/hyperlink" Target="https://www.daloopa.com/src/2750764" TargetMode="External"/><Relationship Id="rId16391" Type="http://schemas.openxmlformats.org/officeDocument/2006/relationships/hyperlink" Target="https://www.daloopa.com/document/23143762" TargetMode="External"/><Relationship Id="rId17442" Type="http://schemas.openxmlformats.org/officeDocument/2006/relationships/hyperlink" Target="https://www.daloopa.com/src/69114201" TargetMode="External"/><Relationship Id="rId20787" Type="http://schemas.openxmlformats.org/officeDocument/2006/relationships/hyperlink" Target="https://www.daloopa.com/src/110481391" TargetMode="External"/><Relationship Id="rId898" Type="http://schemas.openxmlformats.org/officeDocument/2006/relationships/hyperlink" Target="https://www.daloopa.com/src/50787763" TargetMode="External"/><Relationship Id="rId2579" Type="http://schemas.openxmlformats.org/officeDocument/2006/relationships/hyperlink" Target="https://www.daloopa.com/src/44615521" TargetMode="External"/><Relationship Id="rId6450" Type="http://schemas.openxmlformats.org/officeDocument/2006/relationships/hyperlink" Target="https://www.daloopa.com/src/756836" TargetMode="External"/><Relationship Id="rId7501" Type="http://schemas.openxmlformats.org/officeDocument/2006/relationships/hyperlink" Target="https://www.daloopa.com/src/770333" TargetMode="External"/><Relationship Id="rId16044" Type="http://schemas.openxmlformats.org/officeDocument/2006/relationships/hyperlink" Target="https://www.daloopa.com/src/56736678" TargetMode="External"/><Relationship Id="rId5052" Type="http://schemas.openxmlformats.org/officeDocument/2006/relationships/hyperlink" Target="https://www.daloopa.com/src/18180508" TargetMode="External"/><Relationship Id="rId6103" Type="http://schemas.openxmlformats.org/officeDocument/2006/relationships/hyperlink" Target="https://www.daloopa.com/src/756180" TargetMode="External"/><Relationship Id="rId9673" Type="http://schemas.openxmlformats.org/officeDocument/2006/relationships/hyperlink" Target="https://www.daloopa.com/src/44813469" TargetMode="External"/><Relationship Id="rId19267" Type="http://schemas.openxmlformats.org/officeDocument/2006/relationships/hyperlink" Target="https://www.daloopa.com/src/84566087" TargetMode="External"/><Relationship Id="rId1662" Type="http://schemas.openxmlformats.org/officeDocument/2006/relationships/hyperlink" Target="https://www.daloopa.com/src/805456" TargetMode="External"/><Relationship Id="rId8275" Type="http://schemas.openxmlformats.org/officeDocument/2006/relationships/hyperlink" Target="https://www.daloopa.com/src/44810600" TargetMode="External"/><Relationship Id="rId9326" Type="http://schemas.openxmlformats.org/officeDocument/2006/relationships/hyperlink" Target="https://www.daloopa.com/src/63963926" TargetMode="External"/><Relationship Id="rId11256" Type="http://schemas.openxmlformats.org/officeDocument/2006/relationships/hyperlink" Target="https://www.daloopa.com/src/978840" TargetMode="External"/><Relationship Id="rId12654" Type="http://schemas.openxmlformats.org/officeDocument/2006/relationships/hyperlink" Target="https://www.daloopa.com/src/8732202" TargetMode="External"/><Relationship Id="rId13705" Type="http://schemas.openxmlformats.org/officeDocument/2006/relationships/hyperlink" Target="https://www.daloopa.com/src/44067196" TargetMode="External"/><Relationship Id="rId20921" Type="http://schemas.openxmlformats.org/officeDocument/2006/relationships/hyperlink" Target="https://www.daloopa.com/src/112172802" TargetMode="External"/><Relationship Id="rId1315" Type="http://schemas.openxmlformats.org/officeDocument/2006/relationships/hyperlink" Target="https://www.daloopa.com/src/46405924" TargetMode="External"/><Relationship Id="rId2713" Type="http://schemas.openxmlformats.org/officeDocument/2006/relationships/hyperlink" Target="https://www.daloopa.com/src/19432937" TargetMode="External"/><Relationship Id="rId12307" Type="http://schemas.openxmlformats.org/officeDocument/2006/relationships/hyperlink" Target="https://www.daloopa.com/src/8731793" TargetMode="External"/><Relationship Id="rId15877" Type="http://schemas.openxmlformats.org/officeDocument/2006/relationships/hyperlink" Target="https://www.daloopa.com/src/56722389" TargetMode="External"/><Relationship Id="rId16928" Type="http://schemas.openxmlformats.org/officeDocument/2006/relationships/hyperlink" Target="https://www.daloopa.com/src/65368586" TargetMode="External"/><Relationship Id="rId4885" Type="http://schemas.openxmlformats.org/officeDocument/2006/relationships/hyperlink" Target="https://www.daloopa.com/src/18184601" TargetMode="External"/><Relationship Id="rId5936" Type="http://schemas.openxmlformats.org/officeDocument/2006/relationships/hyperlink" Target="https://www.daloopa.com/src/35961656" TargetMode="External"/><Relationship Id="rId14479" Type="http://schemas.openxmlformats.org/officeDocument/2006/relationships/hyperlink" Target="https://www.daloopa.com/src/44092913" TargetMode="External"/><Relationship Id="rId18350" Type="http://schemas.openxmlformats.org/officeDocument/2006/relationships/hyperlink" Target="https://www.daloopa.com/src/70534651" TargetMode="External"/><Relationship Id="rId19401" Type="http://schemas.openxmlformats.org/officeDocument/2006/relationships/hyperlink" Target="https://www.daloopa.com/src/84566002" TargetMode="External"/><Relationship Id="rId21" Type="http://schemas.openxmlformats.org/officeDocument/2006/relationships/hyperlink" Target="https://www.daloopa.com/document/23286" TargetMode="External"/><Relationship Id="rId2089" Type="http://schemas.openxmlformats.org/officeDocument/2006/relationships/hyperlink" Target="https://www.daloopa.com/src/44616772" TargetMode="External"/><Relationship Id="rId3487" Type="http://schemas.openxmlformats.org/officeDocument/2006/relationships/hyperlink" Target="https://www.daloopa.com/src/18199488" TargetMode="External"/><Relationship Id="rId4538" Type="http://schemas.openxmlformats.org/officeDocument/2006/relationships/hyperlink" Target="https://www.daloopa.com/src/805896" TargetMode="External"/><Relationship Id="rId14960" Type="http://schemas.openxmlformats.org/officeDocument/2006/relationships/hyperlink" Target="https://www.daloopa.com/src/44094674" TargetMode="External"/><Relationship Id="rId18003" Type="http://schemas.openxmlformats.org/officeDocument/2006/relationships/hyperlink" Target="https://www.daloopa.com/src/86312191" TargetMode="External"/><Relationship Id="rId20297" Type="http://schemas.openxmlformats.org/officeDocument/2006/relationships/hyperlink" Target="https://www.daloopa.com/src/99978684" TargetMode="External"/><Relationship Id="rId7011" Type="http://schemas.openxmlformats.org/officeDocument/2006/relationships/hyperlink" Target="https://www.daloopa.com/src/6028677" TargetMode="External"/><Relationship Id="rId13562" Type="http://schemas.openxmlformats.org/officeDocument/2006/relationships/hyperlink" Target="https://www.daloopa.com/src/44057753" TargetMode="External"/><Relationship Id="rId14613" Type="http://schemas.openxmlformats.org/officeDocument/2006/relationships/hyperlink" Target="https://www.daloopa.com/src/44096223" TargetMode="External"/><Relationship Id="rId2570" Type="http://schemas.openxmlformats.org/officeDocument/2006/relationships/hyperlink" Target="https://www.daloopa.com/src/775613" TargetMode="External"/><Relationship Id="rId3621" Type="http://schemas.openxmlformats.org/officeDocument/2006/relationships/hyperlink" Target="https://www.daloopa.com/src/805576" TargetMode="External"/><Relationship Id="rId9183" Type="http://schemas.openxmlformats.org/officeDocument/2006/relationships/hyperlink" Target="https://www.daloopa.com/src/46190639" TargetMode="External"/><Relationship Id="rId12164" Type="http://schemas.openxmlformats.org/officeDocument/2006/relationships/hyperlink" Target="https://www.daloopa.com/src/8731761" TargetMode="External"/><Relationship Id="rId13215" Type="http://schemas.openxmlformats.org/officeDocument/2006/relationships/hyperlink" Target="https://www.daloopa.com/src/18210797" TargetMode="External"/><Relationship Id="rId20431" Type="http://schemas.openxmlformats.org/officeDocument/2006/relationships/hyperlink" Target="https://www.daloopa.com/src/105190908" TargetMode="External"/><Relationship Id="rId542" Type="http://schemas.openxmlformats.org/officeDocument/2006/relationships/hyperlink" Target="https://www.daloopa.com/src/9092103" TargetMode="External"/><Relationship Id="rId1172" Type="http://schemas.openxmlformats.org/officeDocument/2006/relationships/hyperlink" Target="https://www.daloopa.com/src/44615366" TargetMode="External"/><Relationship Id="rId2223" Type="http://schemas.openxmlformats.org/officeDocument/2006/relationships/hyperlink" Target="https://www.daloopa.com/src/1501292" TargetMode="External"/><Relationship Id="rId5793" Type="http://schemas.openxmlformats.org/officeDocument/2006/relationships/hyperlink" Target="https://www.daloopa.com/src/777494" TargetMode="External"/><Relationship Id="rId6844" Type="http://schemas.openxmlformats.org/officeDocument/2006/relationships/hyperlink" Target="https://www.daloopa.com/src/6028670" TargetMode="External"/><Relationship Id="rId15387" Type="http://schemas.openxmlformats.org/officeDocument/2006/relationships/hyperlink" Target="https://www.daloopa.com/src/56765548" TargetMode="External"/><Relationship Id="rId16785" Type="http://schemas.openxmlformats.org/officeDocument/2006/relationships/hyperlink" Target="https://marketplace.daloopa.com/text-fundamental?id=56736744&amp;value=0.066&amp;id=56736707&amp;value=0.067&amp;id=56736669&amp;value=0.07&amp;id=56736631&amp;value=0.068&amp;id=56736592&amp;value=0.068&amp;id=56736553&amp;value=0.07200000000000001&amp;id=56736514&amp;value=0.07400000000000001&amp;id=56736476&amp;value=0.07&amp;id=56736437&amp;value=0.069&amp;id=56736398&amp;value=0.071&amp;id=56723483&amp;value=0.069&amp;id=56723445&amp;value=0.073&amp;id=56723409&amp;value=0.076&amp;id=56723107&amp;value=0.07&amp;id=56722935&amp;value=0.07200000000000001&amp;id=56722863&amp;value=0.073&amp;id=56722767&amp;value=0.07&amp;id=56722711&amp;value=0.073&amp;id=56722646&amp;value=0.065&amp;id=56722586&amp;value=0.07&amp;id=56722519&amp;value=0.073&amp;id=56765504&amp;value=0.079&amp;id=61315638&amp;value=0.084&amp;" TargetMode="External"/><Relationship Id="rId17836" Type="http://schemas.openxmlformats.org/officeDocument/2006/relationships/hyperlink" Target="https://www.daloopa.com/src/84566314" TargetMode="External"/><Relationship Id="rId4395" Type="http://schemas.openxmlformats.org/officeDocument/2006/relationships/hyperlink" Target="https://www.daloopa.com/src/805852" TargetMode="External"/><Relationship Id="rId5446" Type="http://schemas.openxmlformats.org/officeDocument/2006/relationships/hyperlink" Target="https://www.daloopa.com/src/44616066" TargetMode="External"/><Relationship Id="rId16438" Type="http://schemas.openxmlformats.org/officeDocument/2006/relationships/hyperlink" Target="https://www.daloopa.com/src/56722920" TargetMode="External"/><Relationship Id="rId4048" Type="http://schemas.openxmlformats.org/officeDocument/2006/relationships/hyperlink" Target="https://marketplace.daloopa.com/text-fundamental?id=806182&amp;value=398.033&amp;id=806167&amp;value=402.208&amp;id=806152&amp;value=388.673&amp;id=806137&amp;value=431.54&amp;id=44801566&amp;value=1620.454&amp;id=806122&amp;value=410.141&amp;id=806107&amp;value=426.83&amp;id=806092&amp;value=406.475&amp;id=806077&amp;value=428.362&amp;id=44801758&amp;value=1671.808&amp;id=806062&amp;value=392.741&amp;id=806047&amp;value=426.998&amp;id=806032&amp;value=422.031&amp;id=806017&amp;value=441.472&amp;id=44801867&amp;value=1683.242&amp;id=806002&amp;value=474.891&amp;id=805987&amp;value=462.789&amp;id=805972&amp;value=477.475&amp;id=805957&amp;value=495.042&amp;id=44802113&amp;value=1910.197&amp;id=805943&amp;value=520.297&amp;id=805929&amp;value=553.098&amp;id=805915&amp;value=550.093&amp;id=805901&amp;value=574.104&amp;id=44802189&amp;value=2197.592&amp;id=805887&amp;value=580.957&amp;id=805873&amp;value=646.215&amp;id=805859&amp;value=670.084&amp;id=805845&amp;value=723.573&amp;id=44802431&amp;value=2620.829&amp;id=805831&amp;value=781.518&amp;id=805817&amp;value=848.927&amp;id=1501408&amp;value=812.314&amp;id=2750766&amp;value=801.588&amp;id=44802533&amp;value=3244.347&amp;id=3606678&amp;value=857&amp;id=6028874&amp;value=901&amp;id=9091860&amp;value=892&amp;id=12606363&amp;value=941&amp;id=44802610&amp;value=3591&amp;id=19045443&amp;value=1049&amp;id=28076127&amp;value=1073&amp;id=35361547&amp;value=1068&amp;id=41990760&amp;value=1131&amp;id=41990781&amp;value=4321&amp;id=50787162&amp;value=1158&amp;id=56765669&amp;value=1247&amp;id=61315118&amp;value=1266&amp;" TargetMode="External"/><Relationship Id="rId11997" Type="http://schemas.openxmlformats.org/officeDocument/2006/relationships/hyperlink" Target="https://www.daloopa.com/src/13316972" TargetMode="External"/><Relationship Id="rId8669" Type="http://schemas.openxmlformats.org/officeDocument/2006/relationships/hyperlink" Target="https://www.daloopa.com/src/46190543" TargetMode="External"/><Relationship Id="rId10599" Type="http://schemas.openxmlformats.org/officeDocument/2006/relationships/hyperlink" Target="https://www.daloopa.com/src/757838" TargetMode="External"/><Relationship Id="rId14470" Type="http://schemas.openxmlformats.org/officeDocument/2006/relationships/hyperlink" Target="https://www.daloopa.com/src/44095323" TargetMode="External"/><Relationship Id="rId15521" Type="http://schemas.openxmlformats.org/officeDocument/2006/relationships/hyperlink" Target="https://www.daloopa.com/src/56735822" TargetMode="External"/><Relationship Id="rId1709" Type="http://schemas.openxmlformats.org/officeDocument/2006/relationships/hyperlink" Target="https://marketplace.daloopa.com/text-fundamental?id=44126226&amp;value=688.4&amp;id=44126188&amp;value=670&amp;id=44126155&amp;value=636.7&amp;id=44616249&amp;value=630.8&amp;id=44115596&amp;value=2625.9&amp;id=44126130&amp;value=641.1&amp;id=44126108&amp;value=691.6&amp;id=44126075&amp;value=621.4&amp;id=44616250&amp;value=649.0999999999999&amp;id=44115507&amp;value=2603.2&amp;id=44126007&amp;value=702.8&amp;id=44125964&amp;value=747.5&amp;id=44125946&amp;value=769.7&amp;id=44616251&amp;value=875.1999999999998&amp;id=44115178&amp;value=3095.2&amp;id=44125944&amp;value=931.7&amp;id=44125806&amp;value=943.1&amp;id=44125668&amp;value=990&amp;id=44616252&amp;value=1076.1999999999998&amp;id=44115157&amp;value=3941&amp;id=44125650&amp;value=1138.1&amp;id=44125633&amp;value=1212&amp;id=44125602&amp;value=1270.2&amp;id=44616253&amp;value=1390.3000000000002&amp;id=44115107&amp;value=5010.6&amp;id=44125591&amp;value=1460.5&amp;id=44125569&amp;value=1546.4&amp;id=44125382&amp;value=1608.9&amp;id=44616254&amp;value=1709.5&amp;id=44115084&amp;value=6325.3&amp;id=44125340&amp;value=1776.6&amp;id=44125316&amp;value=1890.2&amp;id=44125139&amp;value=1962.2&amp;id=44616255&amp;value=2078.0&amp;id=44114789&amp;value=7707&amp;id=44125106&amp;value=2169&amp;id=44125074&amp;value=2232&amp;id=44125058&amp;value=2337&amp;id=44616256&amp;value=2495&amp;id=44114784&amp;value=9233&amp;id=44124482&amp;value=2859&amp;id=44124364&amp;value=2787&amp;id=44124271&amp;value=2865&amp;id=44625020&amp;value=3009&amp;id=44619205&amp;value=11520&amp;id=51587484&amp;value=3110&amp;id=57345984&amp;value=3200&amp;id=62020254&amp;value=3232&amp;" TargetMode="External"/><Relationship Id="rId13072" Type="http://schemas.openxmlformats.org/officeDocument/2006/relationships/hyperlink" Target="https://www.daloopa.com/src/18200363" TargetMode="External"/><Relationship Id="rId14123" Type="http://schemas.openxmlformats.org/officeDocument/2006/relationships/hyperlink" Target="https://www.daloopa.com/src/44071878" TargetMode="External"/><Relationship Id="rId17693" Type="http://schemas.openxmlformats.org/officeDocument/2006/relationships/hyperlink" Target="https://www.daloopa.com/src/86306616" TargetMode="External"/><Relationship Id="rId18744" Type="http://schemas.openxmlformats.org/officeDocument/2006/relationships/hyperlink" Target="https://www.daloopa.com/src/76424510" TargetMode="External"/><Relationship Id="rId2080" Type="http://schemas.openxmlformats.org/officeDocument/2006/relationships/hyperlink" Target="https://www.daloopa.com/src/62020379" TargetMode="External"/><Relationship Id="rId3131" Type="http://schemas.openxmlformats.org/officeDocument/2006/relationships/hyperlink" Target="https://www.daloopa.com/src/47276487" TargetMode="External"/><Relationship Id="rId7752" Type="http://schemas.openxmlformats.org/officeDocument/2006/relationships/hyperlink" Target="https://www.daloopa.com/src/760711" TargetMode="External"/><Relationship Id="rId8803" Type="http://schemas.openxmlformats.org/officeDocument/2006/relationships/hyperlink" Target="https://www.daloopa.com/src/44813367" TargetMode="External"/><Relationship Id="rId16295" Type="http://schemas.openxmlformats.org/officeDocument/2006/relationships/hyperlink" Target="https://www.daloopa.com/src/56736650" TargetMode="External"/><Relationship Id="rId17346" Type="http://schemas.openxmlformats.org/officeDocument/2006/relationships/hyperlink" Target="https://www.daloopa.com/src/66399157" TargetMode="External"/><Relationship Id="rId6354" Type="http://schemas.openxmlformats.org/officeDocument/2006/relationships/hyperlink" Target="https://www.daloopa.com/src/797632" TargetMode="External"/><Relationship Id="rId7405" Type="http://schemas.openxmlformats.org/officeDocument/2006/relationships/hyperlink" Target="https://www.daloopa.com/src/2750562" TargetMode="External"/><Relationship Id="rId10733" Type="http://schemas.openxmlformats.org/officeDocument/2006/relationships/hyperlink" Target="https://www.daloopa.com/src/44999423" TargetMode="External"/><Relationship Id="rId6007" Type="http://schemas.openxmlformats.org/officeDocument/2006/relationships/hyperlink" Target="https://www.daloopa.com/src/760102" TargetMode="External"/><Relationship Id="rId9577" Type="http://schemas.openxmlformats.org/officeDocument/2006/relationships/hyperlink" Target="https://www.daloopa.com/src/44812818" TargetMode="External"/><Relationship Id="rId13956" Type="http://schemas.openxmlformats.org/officeDocument/2006/relationships/hyperlink" Target="https://www.daloopa.com/src/44064429" TargetMode="External"/><Relationship Id="rId2964" Type="http://schemas.openxmlformats.org/officeDocument/2006/relationships/hyperlink" Target="https://www.daloopa.com/src/775697" TargetMode="External"/><Relationship Id="rId8179" Type="http://schemas.openxmlformats.org/officeDocument/2006/relationships/hyperlink" Target="https://www.daloopa.com/document/23143637" TargetMode="External"/><Relationship Id="rId12558" Type="http://schemas.openxmlformats.org/officeDocument/2006/relationships/hyperlink" Target="https://www.daloopa.com/src/8732247" TargetMode="External"/><Relationship Id="rId13609" Type="http://schemas.openxmlformats.org/officeDocument/2006/relationships/hyperlink" Target="https://www.daloopa.com/src/44057636" TargetMode="External"/><Relationship Id="rId20825" Type="http://schemas.openxmlformats.org/officeDocument/2006/relationships/hyperlink" Target="https://www.daloopa.com/src/112172854" TargetMode="External"/><Relationship Id="rId936" Type="http://schemas.openxmlformats.org/officeDocument/2006/relationships/hyperlink" Target="https://www.daloopa.com/src/44619883" TargetMode="External"/><Relationship Id="rId1219" Type="http://schemas.openxmlformats.org/officeDocument/2006/relationships/hyperlink" Target="https://www.daloopa.com/src/1001398" TargetMode="External"/><Relationship Id="rId1566" Type="http://schemas.openxmlformats.org/officeDocument/2006/relationships/hyperlink" Target="https://www.daloopa.com/src/805470" TargetMode="External"/><Relationship Id="rId2617" Type="http://schemas.openxmlformats.org/officeDocument/2006/relationships/hyperlink" Target="https://www.daloopa.com/src/779073" TargetMode="External"/><Relationship Id="rId15031" Type="http://schemas.openxmlformats.org/officeDocument/2006/relationships/hyperlink" Target="https://www.daloopa.com/src/44095362" TargetMode="External"/><Relationship Id="rId19652" Type="http://schemas.openxmlformats.org/officeDocument/2006/relationships/hyperlink" Target="https://www.daloopa.com/src/92469309" TargetMode="External"/><Relationship Id="rId4789" Type="http://schemas.openxmlformats.org/officeDocument/2006/relationships/hyperlink" Target="https://www.daloopa.com/src/799676" TargetMode="External"/><Relationship Id="rId8660" Type="http://schemas.openxmlformats.org/officeDocument/2006/relationships/hyperlink" Target="https://www.daloopa.com/src/44812533" TargetMode="External"/><Relationship Id="rId9711" Type="http://schemas.openxmlformats.org/officeDocument/2006/relationships/hyperlink" Target="https://www.daloopa.com/src/44813001" TargetMode="External"/><Relationship Id="rId10590" Type="http://schemas.openxmlformats.org/officeDocument/2006/relationships/hyperlink" Target="https://www.daloopa.com/src/761174" TargetMode="External"/><Relationship Id="rId11641" Type="http://schemas.openxmlformats.org/officeDocument/2006/relationships/hyperlink" Target="https://marketplace.daloopa.com/text-fundamental?id=805024&amp;value=2307174&amp;id=805015&amp;value=2449653&amp;id=1501346&amp;value=2547396&amp;id=44616159&amp;value=2690240&amp;id=2734200&amp;value=9994463&amp;" TargetMode="External"/><Relationship Id="rId18254" Type="http://schemas.openxmlformats.org/officeDocument/2006/relationships/hyperlink" Target="https://www.daloopa.com/src/110482437" TargetMode="External"/><Relationship Id="rId19305" Type="http://schemas.openxmlformats.org/officeDocument/2006/relationships/hyperlink" Target="https://www.daloopa.com/src/86312128" TargetMode="External"/><Relationship Id="rId1700" Type="http://schemas.openxmlformats.org/officeDocument/2006/relationships/hyperlink" Target="https://www.daloopa.com/src/805462" TargetMode="External"/><Relationship Id="rId7262" Type="http://schemas.openxmlformats.org/officeDocument/2006/relationships/hyperlink" Target="https://www.daloopa.com/src/35361418" TargetMode="External"/><Relationship Id="rId8313" Type="http://schemas.openxmlformats.org/officeDocument/2006/relationships/hyperlink" Target="https://www.daloopa.com/src/44808898" TargetMode="External"/><Relationship Id="rId10243" Type="http://schemas.openxmlformats.org/officeDocument/2006/relationships/hyperlink" Target="https://www.daloopa.com/src/770794" TargetMode="External"/><Relationship Id="rId3872" Type="http://schemas.openxmlformats.org/officeDocument/2006/relationships/hyperlink" Target="https://www.daloopa.com/src/805761" TargetMode="External"/><Relationship Id="rId13466" Type="http://schemas.openxmlformats.org/officeDocument/2006/relationships/hyperlink" Target="https://www.daloopa.com/src/44058883" TargetMode="External"/><Relationship Id="rId14864" Type="http://schemas.openxmlformats.org/officeDocument/2006/relationships/hyperlink" Target="https://www.daloopa.com/src/44092280" TargetMode="External"/><Relationship Id="rId15915" Type="http://schemas.openxmlformats.org/officeDocument/2006/relationships/hyperlink" Target="https://www.daloopa.com/src/56722900" TargetMode="External"/><Relationship Id="rId20682" Type="http://schemas.openxmlformats.org/officeDocument/2006/relationships/hyperlink" Target="https://www.daloopa.com/src/110481736" TargetMode="External"/><Relationship Id="rId793" Type="http://schemas.openxmlformats.org/officeDocument/2006/relationships/hyperlink" Target="https://www.daloopa.com/src/12611929" TargetMode="External"/><Relationship Id="rId2474" Type="http://schemas.openxmlformats.org/officeDocument/2006/relationships/hyperlink" Target="https://www.daloopa.com/src/775292" TargetMode="External"/><Relationship Id="rId3525" Type="http://schemas.openxmlformats.org/officeDocument/2006/relationships/hyperlink" Target="https://www.daloopa.com/src/18205460" TargetMode="External"/><Relationship Id="rId4923" Type="http://schemas.openxmlformats.org/officeDocument/2006/relationships/hyperlink" Target="https://www.daloopa.com/src/35961643" TargetMode="External"/><Relationship Id="rId9087" Type="http://schemas.openxmlformats.org/officeDocument/2006/relationships/hyperlink" Target="https://www.daloopa.com/src/46190619" TargetMode="External"/><Relationship Id="rId12068" Type="http://schemas.openxmlformats.org/officeDocument/2006/relationships/hyperlink" Target="https://www.daloopa.com/src/8731135" TargetMode="External"/><Relationship Id="rId13119" Type="http://schemas.openxmlformats.org/officeDocument/2006/relationships/hyperlink" Target="https://www.daloopa.com/document/21946882" TargetMode="External"/><Relationship Id="rId14517" Type="http://schemas.openxmlformats.org/officeDocument/2006/relationships/hyperlink" Target="https://www.daloopa.com/src/44093147" TargetMode="External"/><Relationship Id="rId20335" Type="http://schemas.openxmlformats.org/officeDocument/2006/relationships/hyperlink" Target="https://www.daloopa.com/src/105190576" TargetMode="External"/><Relationship Id="rId446" Type="http://schemas.openxmlformats.org/officeDocument/2006/relationships/hyperlink" Target="https://www.daloopa.com/src/806262" TargetMode="External"/><Relationship Id="rId1076" Type="http://schemas.openxmlformats.org/officeDocument/2006/relationships/hyperlink" Target="https://www.daloopa.com/document/23143637" TargetMode="External"/><Relationship Id="rId2127" Type="http://schemas.openxmlformats.org/officeDocument/2006/relationships/hyperlink" Target="https://www.daloopa.com/src/779669" TargetMode="External"/><Relationship Id="rId16689" Type="http://schemas.openxmlformats.org/officeDocument/2006/relationships/hyperlink" Target="https://www.daloopa.com/src/56722581" TargetMode="External"/><Relationship Id="rId4299" Type="http://schemas.openxmlformats.org/officeDocument/2006/relationships/hyperlink" Target="https://www.daloopa.com/src/2750770" TargetMode="External"/><Relationship Id="rId5697" Type="http://schemas.openxmlformats.org/officeDocument/2006/relationships/hyperlink" Target="https://marketplace.daloopa.com/text-fundamental?id=777644&amp;value=2.45&amp;id=777635&amp;value=2.36&amp;id=777613&amp;value=2.609&amp;id=44616110&amp;value=-0.4580000000000002&amp;id=779224&amp;value=6.961&amp;id=777594&amp;value=1.538&amp;id=777565&amp;value=1.682&amp;id=777552&amp;value=1.666&amp;id=44616111&amp;value=1.7330000000000005&amp;id=779276&amp;value=6.619&amp;id=777542&amp;value=1.857&amp;id=777524&amp;value=1.429&amp;id=777509&amp;value=1.425&amp;id=44616112&amp;value=1.7349999999999994&amp;id=779297&amp;value=6.446&amp;id=777492&amp;value=1.895&amp;id=777477&amp;value=1.738&amp;id=777462&amp;value=1.861&amp;id=44616113&amp;value=2.0280000000000005&amp;id=779319&amp;value=7.522&amp;id=777447&amp;value=3.065&amp;id=777431&amp;value=1.677&amp;id=777416&amp;value=2.409&amp;id=44616114&amp;value=2.4510000000000005&amp;id=779335&amp;value=9.602&amp;id=777400&amp;value=2.986&amp;id=777395&amp;value=2.68&amp;id=777378&amp;value=2.789&amp;id=44616115&amp;value=3.6560000000000006&amp;id=779350&amp;value=12.111&amp;id=777349&amp;value=3.817&amp;id=777340&amp;value=4.152&amp;id=3613185&amp;value=4.446&amp;id=44616116&amp;value=6.120000000000001&amp;id=2734018&amp;value=18.535&amp;" TargetMode="External"/><Relationship Id="rId6748" Type="http://schemas.openxmlformats.org/officeDocument/2006/relationships/hyperlink" Target="https://www.daloopa.com/src/797687" TargetMode="External"/><Relationship Id="rId8170" Type="http://schemas.openxmlformats.org/officeDocument/2006/relationships/hyperlink" Target="https://www.daloopa.com/src/44615952" TargetMode="External"/><Relationship Id="rId13600" Type="http://schemas.openxmlformats.org/officeDocument/2006/relationships/hyperlink" Target="https://www.daloopa.com/src/44059128" TargetMode="External"/><Relationship Id="rId19162" Type="http://schemas.openxmlformats.org/officeDocument/2006/relationships/hyperlink" Target="https://www.daloopa.com/src/81130061" TargetMode="External"/><Relationship Id="rId9221" Type="http://schemas.openxmlformats.org/officeDocument/2006/relationships/hyperlink" Target="https://www.daloopa.com/src/44813543" TargetMode="External"/><Relationship Id="rId11151" Type="http://schemas.openxmlformats.org/officeDocument/2006/relationships/hyperlink" Target="https://www.daloopa.com/src/50787773" TargetMode="External"/><Relationship Id="rId12202" Type="http://schemas.openxmlformats.org/officeDocument/2006/relationships/hyperlink" Target="https://www.daloopa.com/src/62020184" TargetMode="External"/><Relationship Id="rId15772" Type="http://schemas.openxmlformats.org/officeDocument/2006/relationships/hyperlink" Target="https://www.daloopa.com/src/56735739" TargetMode="External"/><Relationship Id="rId16823" Type="http://schemas.openxmlformats.org/officeDocument/2006/relationships/hyperlink" Target="https://www.daloopa.com/src/56723108" TargetMode="External"/><Relationship Id="rId1210" Type="http://schemas.openxmlformats.org/officeDocument/2006/relationships/hyperlink" Target="https://www.daloopa.com/src/10681208" TargetMode="External"/><Relationship Id="rId4780" Type="http://schemas.openxmlformats.org/officeDocument/2006/relationships/hyperlink" Target="https://www.daloopa.com/src/799695" TargetMode="External"/><Relationship Id="rId5831" Type="http://schemas.openxmlformats.org/officeDocument/2006/relationships/hyperlink" Target="https://www.daloopa.com/src/777512" TargetMode="External"/><Relationship Id="rId14374" Type="http://schemas.openxmlformats.org/officeDocument/2006/relationships/hyperlink" Target="https://www.daloopa.com/src/44093272" TargetMode="External"/><Relationship Id="rId15425" Type="http://schemas.openxmlformats.org/officeDocument/2006/relationships/hyperlink" Target="https://marketplace.daloopa.com/text-fundamental?id=56735893&amp;value=431&amp;id=56735874&amp;value=469&amp;id=56735855&amp;value=495&amp;id=56735836&amp;value=554&amp;id=56735819&amp;value=1949&amp;id=56735800&amp;value=612&amp;id=56735781&amp;value=654&amp;id=56735762&amp;value=679&amp;id=56735743&amp;value=726&amp;id=56735726&amp;value=2671&amp;id=56722371&amp;value=639&amp;id=56722352&amp;value=656&amp;id=56722333&amp;value=669&amp;id=56722189&amp;value=696&amp;id=56722172&amp;value=2660&amp;id=56722093&amp;value=812&amp;id=56722074&amp;value=817&amp;id=56722055&amp;value=864&amp;id=56722036&amp;value=886&amp;id=56722019&amp;value=3379&amp;id=56722000&amp;value=932&amp;id=56765519&amp;value=961&amp;id=61315463&amp;value=981&amp;" TargetMode="External"/><Relationship Id="rId3382" Type="http://schemas.openxmlformats.org/officeDocument/2006/relationships/hyperlink" Target="https://www.daloopa.com/document/21946882" TargetMode="External"/><Relationship Id="rId4433" Type="http://schemas.openxmlformats.org/officeDocument/2006/relationships/hyperlink" Target="https://www.daloopa.com/src/806008" TargetMode="External"/><Relationship Id="rId14027" Type="http://schemas.openxmlformats.org/officeDocument/2006/relationships/hyperlink" Target="https://www.daloopa.com/src/44067755" TargetMode="External"/><Relationship Id="rId17597" Type="http://schemas.openxmlformats.org/officeDocument/2006/relationships/hyperlink" Target="https://www.daloopa.com/src/66398895" TargetMode="External"/><Relationship Id="rId18995" Type="http://schemas.openxmlformats.org/officeDocument/2006/relationships/hyperlink" Target="https://www.daloopa.com/src/80587590" TargetMode="External"/><Relationship Id="rId20192" Type="http://schemas.openxmlformats.org/officeDocument/2006/relationships/hyperlink" Target="https://www.daloopa.com/src/99978744" TargetMode="External"/><Relationship Id="rId3035" Type="http://schemas.openxmlformats.org/officeDocument/2006/relationships/hyperlink" Target="https://marketplace.daloopa.com/text-fundamental?id=47276172&amp;value=0.5&amp;id=47276266&amp;value=0.52&amp;id=47276323&amp;value=0.54&amp;id=47276054&amp;value=0.53&amp;id=47276428&amp;value=0.54&amp;id=47276488&amp;value=0.54&amp;id=47276587&amp;value=0.58&amp;id=47275938&amp;value=0.56&amp;id=47276688&amp;value=0.58&amp;id=47276980&amp;value=0.58&amp;id=47277142&amp;value=0.57&amp;id=47275891&amp;value=0.58&amp;id=47277176&amp;value=0.58&amp;id=47277183&amp;value=0.59&amp;id=47277255&amp;value=0.58&amp;id=47275804&amp;value=0.58&amp;id=47277284&amp;value=0.58&amp;id=47277307&amp;value=0.58&amp;id=47277335&amp;value=0.58&amp;id=47275746&amp;value=0.58&amp;id=46343212&amp;value=0.56&amp;id=46342741&amp;value=0.56&amp;id=46342445&amp;value=0.57&amp;id=46341727&amp;value=0.57&amp;id=47275738&amp;value=0.57&amp;id=46341643&amp;value=0.58&amp;id=46341557&amp;value=0.58&amp;id=46341531&amp;value=0.58&amp;id=46341304&amp;value=0.59&amp;id=47275645&amp;value=0.58&amp;id=46339298&amp;value=0.58&amp;id=46338423&amp;value=0.58&amp;id=47275341&amp;value=0.58&amp;id=46337915&amp;value=0.58&amp;id=47275517&amp;value=0.58&amp;id=47277404&amp;value=0.57&amp;id=46337783&amp;value=0.57&amp;id=47275211&amp;value=0.57&amp;id=46337660&amp;value=0.57&amp;id=47275600&amp;value=0.57&amp;id=51587690&amp;value=0.57&amp;id=56765651&amp;value=0.58&amp;id=62020300&amp;value=0.59&amp;" TargetMode="External"/><Relationship Id="rId7656" Type="http://schemas.openxmlformats.org/officeDocument/2006/relationships/hyperlink" Target="https://www.daloopa.com/src/761274" TargetMode="External"/><Relationship Id="rId8707" Type="http://schemas.openxmlformats.org/officeDocument/2006/relationships/hyperlink" Target="https://www.daloopa.com/src/44813438" TargetMode="External"/><Relationship Id="rId10984" Type="http://schemas.openxmlformats.org/officeDocument/2006/relationships/hyperlink" Target="https://www.daloopa.com/src/777854" TargetMode="External"/><Relationship Id="rId16199" Type="http://schemas.openxmlformats.org/officeDocument/2006/relationships/hyperlink" Target="https://www.daloopa.com/src/56736452" TargetMode="External"/><Relationship Id="rId18648" Type="http://schemas.openxmlformats.org/officeDocument/2006/relationships/hyperlink" Target="https://www.daloopa.com/src/75779699" TargetMode="External"/><Relationship Id="rId6258" Type="http://schemas.openxmlformats.org/officeDocument/2006/relationships/hyperlink" Target="https://www.daloopa.com/src/1501187" TargetMode="External"/><Relationship Id="rId7309" Type="http://schemas.openxmlformats.org/officeDocument/2006/relationships/hyperlink" Target="https://www.daloopa.com/src/12599250" TargetMode="External"/><Relationship Id="rId10637" Type="http://schemas.openxmlformats.org/officeDocument/2006/relationships/hyperlink" Target="https://www.daloopa.com/src/769433" TargetMode="External"/><Relationship Id="rId13110" Type="http://schemas.openxmlformats.org/officeDocument/2006/relationships/hyperlink" Target="https://www.daloopa.com/document/8465102" TargetMode="External"/><Relationship Id="rId16680" Type="http://schemas.openxmlformats.org/officeDocument/2006/relationships/hyperlink" Target="https://www.daloopa.com/src/56722762" TargetMode="External"/><Relationship Id="rId17731" Type="http://schemas.openxmlformats.org/officeDocument/2006/relationships/hyperlink" Target="https://www.daloopa.com/src/86301039" TargetMode="External"/><Relationship Id="rId2868" Type="http://schemas.openxmlformats.org/officeDocument/2006/relationships/hyperlink" Target="https://www.daloopa.com/src/771619" TargetMode="External"/><Relationship Id="rId3919" Type="http://schemas.openxmlformats.org/officeDocument/2006/relationships/hyperlink" Target="https://www.daloopa.com/src/805790" TargetMode="External"/><Relationship Id="rId15282" Type="http://schemas.openxmlformats.org/officeDocument/2006/relationships/hyperlink" Target="https://www.daloopa.com/src/56720690" TargetMode="External"/><Relationship Id="rId16333" Type="http://schemas.openxmlformats.org/officeDocument/2006/relationships/hyperlink" Target="https://www.daloopa.com/src/56722500" TargetMode="External"/><Relationship Id="rId20729" Type="http://schemas.openxmlformats.org/officeDocument/2006/relationships/hyperlink" Target="https://www.daloopa.com/src/112172999" TargetMode="External"/><Relationship Id="rId4290" Type="http://schemas.openxmlformats.org/officeDocument/2006/relationships/hyperlink" Target="https://www.daloopa.com/src/805919" TargetMode="External"/><Relationship Id="rId5341" Type="http://schemas.openxmlformats.org/officeDocument/2006/relationships/hyperlink" Target="https://www.daloopa.com/src/8648923" TargetMode="External"/><Relationship Id="rId9962" Type="http://schemas.openxmlformats.org/officeDocument/2006/relationships/hyperlink" Target="https://www.daloopa.com/src/35961583" TargetMode="External"/><Relationship Id="rId11892" Type="http://schemas.openxmlformats.org/officeDocument/2006/relationships/hyperlink" Target="https://www.daloopa.com/src/8731142" TargetMode="External"/><Relationship Id="rId19556" Type="http://schemas.openxmlformats.org/officeDocument/2006/relationships/hyperlink" Target="https://www.daloopa.com/src/84567034" TargetMode="External"/><Relationship Id="rId1951" Type="http://schemas.openxmlformats.org/officeDocument/2006/relationships/hyperlink" Target="https://www.daloopa.com/src/44125315" TargetMode="External"/><Relationship Id="rId8564" Type="http://schemas.openxmlformats.org/officeDocument/2006/relationships/hyperlink" Target="https://www.daloopa.com/src/44809600" TargetMode="External"/><Relationship Id="rId9615" Type="http://schemas.openxmlformats.org/officeDocument/2006/relationships/hyperlink" Target="https://www.daloopa.com/src/44813228" TargetMode="External"/><Relationship Id="rId10494" Type="http://schemas.openxmlformats.org/officeDocument/2006/relationships/hyperlink" Target="https://www.daloopa.com/src/3606418" TargetMode="External"/><Relationship Id="rId11545" Type="http://schemas.openxmlformats.org/officeDocument/2006/relationships/hyperlink" Target="https://www.daloopa.com/src/1501375" TargetMode="External"/><Relationship Id="rId12943" Type="http://schemas.openxmlformats.org/officeDocument/2006/relationships/hyperlink" Target="https://www.daloopa.com/document/23181367" TargetMode="External"/><Relationship Id="rId18158" Type="http://schemas.openxmlformats.org/officeDocument/2006/relationships/hyperlink" Target="https://www.daloopa.com/src/110481003" TargetMode="External"/><Relationship Id="rId19209" Type="http://schemas.openxmlformats.org/officeDocument/2006/relationships/hyperlink" Target="https://www.daloopa.com/src/80588011" TargetMode="External"/><Relationship Id="rId1604" Type="http://schemas.openxmlformats.org/officeDocument/2006/relationships/hyperlink" Target="https://www.daloopa.com/src/805425" TargetMode="External"/><Relationship Id="rId7166" Type="http://schemas.openxmlformats.org/officeDocument/2006/relationships/hyperlink" Target="https://www.daloopa.com/src/798181" TargetMode="External"/><Relationship Id="rId8217" Type="http://schemas.openxmlformats.org/officeDocument/2006/relationships/hyperlink" Target="https://www.daloopa.com/src/56765444" TargetMode="External"/><Relationship Id="rId10147" Type="http://schemas.openxmlformats.org/officeDocument/2006/relationships/hyperlink" Target="https://www.daloopa.com/src/758306" TargetMode="External"/><Relationship Id="rId14768" Type="http://schemas.openxmlformats.org/officeDocument/2006/relationships/hyperlink" Target="https://www.daloopa.com/src/44093333" TargetMode="External"/><Relationship Id="rId15819" Type="http://schemas.openxmlformats.org/officeDocument/2006/relationships/hyperlink" Target="https://www.daloopa.com/src/56765534" TargetMode="External"/><Relationship Id="rId16190" Type="http://schemas.openxmlformats.org/officeDocument/2006/relationships/hyperlink" Target="https://www.daloopa.com/src/56722561" TargetMode="External"/><Relationship Id="rId697" Type="http://schemas.openxmlformats.org/officeDocument/2006/relationships/hyperlink" Target="https://www.daloopa.com/src/28076075" TargetMode="External"/><Relationship Id="rId2378" Type="http://schemas.openxmlformats.org/officeDocument/2006/relationships/hyperlink" Target="https://www.daloopa.com/src/44615462" TargetMode="External"/><Relationship Id="rId3429" Type="http://schemas.openxmlformats.org/officeDocument/2006/relationships/hyperlink" Target="https://www.daloopa.com/src/979889" TargetMode="External"/><Relationship Id="rId3776" Type="http://schemas.openxmlformats.org/officeDocument/2006/relationships/hyperlink" Target="https://www.daloopa.com/src/3606672" TargetMode="External"/><Relationship Id="rId4827" Type="http://schemas.openxmlformats.org/officeDocument/2006/relationships/hyperlink" Target="https://www.daloopa.com/src/799702" TargetMode="External"/><Relationship Id="rId17241" Type="http://schemas.openxmlformats.org/officeDocument/2006/relationships/hyperlink" Target="https://www.daloopa.com/src/66404650" TargetMode="External"/><Relationship Id="rId20586" Type="http://schemas.openxmlformats.org/officeDocument/2006/relationships/hyperlink" Target="https://www.daloopa.com/src/105191112" TargetMode="External"/><Relationship Id="rId6999" Type="http://schemas.openxmlformats.org/officeDocument/2006/relationships/hyperlink" Target="https://www.daloopa.com/src/798207" TargetMode="External"/><Relationship Id="rId7300" Type="http://schemas.openxmlformats.org/officeDocument/2006/relationships/hyperlink" Target="https://www.daloopa.com/src/756542" TargetMode="External"/><Relationship Id="rId13851" Type="http://schemas.openxmlformats.org/officeDocument/2006/relationships/hyperlink" Target="https://www.daloopa.com/src/44064398" TargetMode="External"/><Relationship Id="rId14902" Type="http://schemas.openxmlformats.org/officeDocument/2006/relationships/hyperlink" Target="https://www.daloopa.com/src/44092439" TargetMode="External"/><Relationship Id="rId20239" Type="http://schemas.openxmlformats.org/officeDocument/2006/relationships/hyperlink" Target="https://www.daloopa.com/src/99100966" TargetMode="External"/><Relationship Id="rId3910" Type="http://schemas.openxmlformats.org/officeDocument/2006/relationships/hyperlink" Target="https://www.daloopa.com/src/805754" TargetMode="External"/><Relationship Id="rId9472" Type="http://schemas.openxmlformats.org/officeDocument/2006/relationships/hyperlink" Target="https://www.daloopa.com/src/44812604" TargetMode="External"/><Relationship Id="rId12453" Type="http://schemas.openxmlformats.org/officeDocument/2006/relationships/hyperlink" Target="https://www.daloopa.com/src/8731955" TargetMode="External"/><Relationship Id="rId13504" Type="http://schemas.openxmlformats.org/officeDocument/2006/relationships/hyperlink" Target="https://www.daloopa.com/src/44058884" TargetMode="External"/><Relationship Id="rId19066" Type="http://schemas.openxmlformats.org/officeDocument/2006/relationships/hyperlink" Target="https://www.daloopa.com/src/80587695" TargetMode="External"/><Relationship Id="rId20720" Type="http://schemas.openxmlformats.org/officeDocument/2006/relationships/hyperlink" Target="https://www.daloopa.com/src/112173378" TargetMode="External"/><Relationship Id="rId831" Type="http://schemas.openxmlformats.org/officeDocument/2006/relationships/hyperlink" Target="https://www.daloopa.com/src/793424" TargetMode="External"/><Relationship Id="rId1461" Type="http://schemas.openxmlformats.org/officeDocument/2006/relationships/hyperlink" Target="https://marketplace.daloopa.com/text-fundamental?id=19172567&amp;value=3000&amp;" TargetMode="External"/><Relationship Id="rId2512" Type="http://schemas.openxmlformats.org/officeDocument/2006/relationships/hyperlink" Target="https://www.daloopa.com/src/779018" TargetMode="External"/><Relationship Id="rId8074" Type="http://schemas.openxmlformats.org/officeDocument/2006/relationships/hyperlink" Target="https://www.daloopa.com/src/44615937" TargetMode="External"/><Relationship Id="rId9125" Type="http://schemas.openxmlformats.org/officeDocument/2006/relationships/hyperlink" Target="https://www.daloopa.com/src/44812369" TargetMode="External"/><Relationship Id="rId11055" Type="http://schemas.openxmlformats.org/officeDocument/2006/relationships/hyperlink" Target="https://www.daloopa.com/src/777944" TargetMode="External"/><Relationship Id="rId12106" Type="http://schemas.openxmlformats.org/officeDocument/2006/relationships/hyperlink" Target="https://www.daloopa.com/src/8731816" TargetMode="External"/><Relationship Id="rId15676" Type="http://schemas.openxmlformats.org/officeDocument/2006/relationships/hyperlink" Target="https://www.daloopa.com/document/23143762" TargetMode="External"/><Relationship Id="rId1114" Type="http://schemas.openxmlformats.org/officeDocument/2006/relationships/hyperlink" Target="https://www.daloopa.com/document/23143637" TargetMode="External"/><Relationship Id="rId4684" Type="http://schemas.openxmlformats.org/officeDocument/2006/relationships/hyperlink" Target="https://www.daloopa.com/src/799613" TargetMode="External"/><Relationship Id="rId5735" Type="http://schemas.openxmlformats.org/officeDocument/2006/relationships/hyperlink" Target="https://www.daloopa.com/document/12555016" TargetMode="External"/><Relationship Id="rId14278" Type="http://schemas.openxmlformats.org/officeDocument/2006/relationships/hyperlink" Target="https://www.daloopa.com/src/44091801" TargetMode="External"/><Relationship Id="rId15329" Type="http://schemas.openxmlformats.org/officeDocument/2006/relationships/hyperlink" Target="https://www.daloopa.com/document/23143762" TargetMode="External"/><Relationship Id="rId16727" Type="http://schemas.openxmlformats.org/officeDocument/2006/relationships/hyperlink" Target="https://www.daloopa.com/src/56722643" TargetMode="External"/><Relationship Id="rId19200" Type="http://schemas.openxmlformats.org/officeDocument/2006/relationships/hyperlink" Target="https://www.daloopa.com/src/80587929" TargetMode="External"/><Relationship Id="rId3286" Type="http://schemas.openxmlformats.org/officeDocument/2006/relationships/hyperlink" Target="https://www.daloopa.com/src/805311" TargetMode="External"/><Relationship Id="rId4337" Type="http://schemas.openxmlformats.org/officeDocument/2006/relationships/hyperlink" Target="https://www.daloopa.com/src/805964" TargetMode="External"/><Relationship Id="rId18899" Type="http://schemas.openxmlformats.org/officeDocument/2006/relationships/hyperlink" Target="https://www.daloopa.com/src/77310591" TargetMode="External"/><Relationship Id="rId20096" Type="http://schemas.openxmlformats.org/officeDocument/2006/relationships/hyperlink" Target="https://www.daloopa.com/src/99100784" TargetMode="External"/><Relationship Id="rId8958" Type="http://schemas.openxmlformats.org/officeDocument/2006/relationships/hyperlink" Target="https://www.daloopa.com/src/44812936" TargetMode="External"/><Relationship Id="rId10888" Type="http://schemas.openxmlformats.org/officeDocument/2006/relationships/hyperlink" Target="https://www.daloopa.com/src/774598" TargetMode="External"/><Relationship Id="rId11939" Type="http://schemas.openxmlformats.org/officeDocument/2006/relationships/hyperlink" Target="https://www.daloopa.com/src/8731214" TargetMode="External"/><Relationship Id="rId15810" Type="http://schemas.openxmlformats.org/officeDocument/2006/relationships/hyperlink" Target="https://www.daloopa.com/src/56722386" TargetMode="External"/><Relationship Id="rId13361" Type="http://schemas.openxmlformats.org/officeDocument/2006/relationships/hyperlink" Target="https://www.daloopa.com/src/44122062" TargetMode="External"/><Relationship Id="rId14412" Type="http://schemas.openxmlformats.org/officeDocument/2006/relationships/hyperlink" Target="https://www.daloopa.com/src/44095632" TargetMode="External"/><Relationship Id="rId17982" Type="http://schemas.openxmlformats.org/officeDocument/2006/relationships/hyperlink" Target="https://www.daloopa.com/src/84567305" TargetMode="External"/><Relationship Id="rId3420" Type="http://schemas.openxmlformats.org/officeDocument/2006/relationships/hyperlink" Target="https://www.daloopa.com/src/979880" TargetMode="External"/><Relationship Id="rId6990" Type="http://schemas.openxmlformats.org/officeDocument/2006/relationships/hyperlink" Target="https://www.daloopa.com/src/798351" TargetMode="External"/><Relationship Id="rId13014" Type="http://schemas.openxmlformats.org/officeDocument/2006/relationships/hyperlink" Target="https://www.daloopa.com/src/18206762" TargetMode="External"/><Relationship Id="rId16584" Type="http://schemas.openxmlformats.org/officeDocument/2006/relationships/hyperlink" Target="https://www.daloopa.com/src/56765495" TargetMode="External"/><Relationship Id="rId17635" Type="http://schemas.openxmlformats.org/officeDocument/2006/relationships/hyperlink" Target="https://www.daloopa.com/src/66399197" TargetMode="External"/><Relationship Id="rId20230" Type="http://schemas.openxmlformats.org/officeDocument/2006/relationships/hyperlink" Target="https://www.daloopa.com/src/99100954" TargetMode="External"/><Relationship Id="rId341" Type="http://schemas.openxmlformats.org/officeDocument/2006/relationships/hyperlink" Target="https://www.daloopa.com/src/41990804" TargetMode="External"/><Relationship Id="rId2022" Type="http://schemas.openxmlformats.org/officeDocument/2006/relationships/hyperlink" Target="https://www.daloopa.com/src/44125064" TargetMode="External"/><Relationship Id="rId5592" Type="http://schemas.openxmlformats.org/officeDocument/2006/relationships/hyperlink" Target="https://www.daloopa.com/src/777097" TargetMode="External"/><Relationship Id="rId6643" Type="http://schemas.openxmlformats.org/officeDocument/2006/relationships/hyperlink" Target="https://www.daloopa.com/src/770045" TargetMode="External"/><Relationship Id="rId15186" Type="http://schemas.openxmlformats.org/officeDocument/2006/relationships/hyperlink" Target="https://www.daloopa.com/src/56765560" TargetMode="External"/><Relationship Id="rId16237" Type="http://schemas.openxmlformats.org/officeDocument/2006/relationships/hyperlink" Target="https://www.daloopa.com/src/56736569" TargetMode="External"/><Relationship Id="rId4194" Type="http://schemas.openxmlformats.org/officeDocument/2006/relationships/hyperlink" Target="https://www.daloopa.com/src/44802428" TargetMode="External"/><Relationship Id="rId5245" Type="http://schemas.openxmlformats.org/officeDocument/2006/relationships/hyperlink" Target="https://www.daloopa.com/src/8649025" TargetMode="External"/><Relationship Id="rId9866" Type="http://schemas.openxmlformats.org/officeDocument/2006/relationships/hyperlink" Target="https://www.daloopa.com/src/44812474" TargetMode="External"/><Relationship Id="rId8468" Type="http://schemas.openxmlformats.org/officeDocument/2006/relationships/hyperlink" Target="https://www.daloopa.com/src/44812733" TargetMode="External"/><Relationship Id="rId9519" Type="http://schemas.openxmlformats.org/officeDocument/2006/relationships/hyperlink" Target="https://www.daloopa.com/src/44812615" TargetMode="External"/><Relationship Id="rId10398" Type="http://schemas.openxmlformats.org/officeDocument/2006/relationships/hyperlink" Target="https://www.daloopa.com/src/12599809" TargetMode="External"/><Relationship Id="rId11796" Type="http://schemas.openxmlformats.org/officeDocument/2006/relationships/hyperlink" Target="https://www.daloopa.com/src/8583212" TargetMode="External"/><Relationship Id="rId12847" Type="http://schemas.openxmlformats.org/officeDocument/2006/relationships/hyperlink" Target="https://www.daloopa.com/src/18194350" TargetMode="External"/><Relationship Id="rId1508" Type="http://schemas.openxmlformats.org/officeDocument/2006/relationships/hyperlink" Target="https://www.daloopa.com/src/44617920" TargetMode="External"/><Relationship Id="rId1855" Type="http://schemas.openxmlformats.org/officeDocument/2006/relationships/hyperlink" Target="https://www.daloopa.com/src/44126129" TargetMode="External"/><Relationship Id="rId2906" Type="http://schemas.openxmlformats.org/officeDocument/2006/relationships/hyperlink" Target="https://www.daloopa.com/src/775744" TargetMode="External"/><Relationship Id="rId11449" Type="http://schemas.openxmlformats.org/officeDocument/2006/relationships/hyperlink" Target="https://www.daloopa.com/src/804982" TargetMode="External"/><Relationship Id="rId15320" Type="http://schemas.openxmlformats.org/officeDocument/2006/relationships/hyperlink" Target="https://www.daloopa.com/document/22326542" TargetMode="External"/><Relationship Id="rId18890" Type="http://schemas.openxmlformats.org/officeDocument/2006/relationships/hyperlink" Target="https://www.daloopa.com/src/76436097" TargetMode="External"/><Relationship Id="rId19941" Type="http://schemas.openxmlformats.org/officeDocument/2006/relationships/hyperlink" Target="https://www.daloopa.com/src/92469325" TargetMode="External"/><Relationship Id="rId11930" Type="http://schemas.openxmlformats.org/officeDocument/2006/relationships/hyperlink" Target="https://www.daloopa.com/document/21833" TargetMode="External"/><Relationship Id="rId17492" Type="http://schemas.openxmlformats.org/officeDocument/2006/relationships/hyperlink" Target="https://www.daloopa.com/src/66396928" TargetMode="External"/><Relationship Id="rId18543" Type="http://schemas.openxmlformats.org/officeDocument/2006/relationships/hyperlink" Target="https://www.daloopa.com/src/70535427" TargetMode="External"/><Relationship Id="rId7551" Type="http://schemas.openxmlformats.org/officeDocument/2006/relationships/hyperlink" Target="https://www.daloopa.com/src/770334" TargetMode="External"/><Relationship Id="rId8602" Type="http://schemas.openxmlformats.org/officeDocument/2006/relationships/hyperlink" Target="https://www.daloopa.com/src/44811646" TargetMode="External"/><Relationship Id="rId10532" Type="http://schemas.openxmlformats.org/officeDocument/2006/relationships/hyperlink" Target="https://www.daloopa.com/document/23143637" TargetMode="External"/><Relationship Id="rId16094" Type="http://schemas.openxmlformats.org/officeDocument/2006/relationships/hyperlink" Target="https://www.daloopa.com/src/56736680" TargetMode="External"/><Relationship Id="rId17145" Type="http://schemas.openxmlformats.org/officeDocument/2006/relationships/hyperlink" Target="https://www.daloopa.com/src/65368711" TargetMode="External"/><Relationship Id="rId6153" Type="http://schemas.openxmlformats.org/officeDocument/2006/relationships/hyperlink" Target="https://www.daloopa.com/src/757719" TargetMode="External"/><Relationship Id="rId7204" Type="http://schemas.openxmlformats.org/officeDocument/2006/relationships/hyperlink" Target="https://www.daloopa.com/src/798628" TargetMode="External"/><Relationship Id="rId13755" Type="http://schemas.openxmlformats.org/officeDocument/2006/relationships/hyperlink" Target="https://www.daloopa.com/src/44064218" TargetMode="External"/><Relationship Id="rId20971" Type="http://schemas.openxmlformats.org/officeDocument/2006/relationships/hyperlink" Target="https://www.daloopa.com/src/110482397" TargetMode="External"/><Relationship Id="rId2763" Type="http://schemas.openxmlformats.org/officeDocument/2006/relationships/hyperlink" Target="https://www.daloopa.com/src/44615495" TargetMode="External"/><Relationship Id="rId3814" Type="http://schemas.openxmlformats.org/officeDocument/2006/relationships/hyperlink" Target="https://www.daloopa.com/src/805776" TargetMode="External"/><Relationship Id="rId9376" Type="http://schemas.openxmlformats.org/officeDocument/2006/relationships/hyperlink" Target="https://www.daloopa.com/src/51587553" TargetMode="External"/><Relationship Id="rId12357" Type="http://schemas.openxmlformats.org/officeDocument/2006/relationships/hyperlink" Target="https://www.daloopa.com/src/8731454" TargetMode="External"/><Relationship Id="rId13408" Type="http://schemas.openxmlformats.org/officeDocument/2006/relationships/hyperlink" Target="https://www.daloopa.com/src/44619404" TargetMode="External"/><Relationship Id="rId14806" Type="http://schemas.openxmlformats.org/officeDocument/2006/relationships/hyperlink" Target="https://www.daloopa.com/src/44095361" TargetMode="External"/><Relationship Id="rId20624" Type="http://schemas.openxmlformats.org/officeDocument/2006/relationships/hyperlink" Target="https://www.daloopa.com/src/105191152" TargetMode="External"/><Relationship Id="rId735" Type="http://schemas.openxmlformats.org/officeDocument/2006/relationships/hyperlink" Target="https://www.daloopa.com/src/35361499" TargetMode="External"/><Relationship Id="rId1365" Type="http://schemas.openxmlformats.org/officeDocument/2006/relationships/hyperlink" Target="https://www.daloopa.com/document/23143637" TargetMode="External"/><Relationship Id="rId2416" Type="http://schemas.openxmlformats.org/officeDocument/2006/relationships/hyperlink" Target="https://www.daloopa.com/src/771054" TargetMode="External"/><Relationship Id="rId9029" Type="http://schemas.openxmlformats.org/officeDocument/2006/relationships/hyperlink" Target="https://www.daloopa.com/src/44812579" TargetMode="External"/><Relationship Id="rId16978" Type="http://schemas.openxmlformats.org/officeDocument/2006/relationships/hyperlink" Target="https://www.daloopa.com/src/65368649" TargetMode="External"/><Relationship Id="rId1018" Type="http://schemas.openxmlformats.org/officeDocument/2006/relationships/hyperlink" Target="https://www.daloopa.com/src/995718" TargetMode="External"/><Relationship Id="rId4588" Type="http://schemas.openxmlformats.org/officeDocument/2006/relationships/hyperlink" Target="https://www.daloopa.com/src/805897" TargetMode="External"/><Relationship Id="rId5639" Type="http://schemas.openxmlformats.org/officeDocument/2006/relationships/hyperlink" Target="https://www.daloopa.com/src/777068" TargetMode="External"/><Relationship Id="rId5986" Type="http://schemas.openxmlformats.org/officeDocument/2006/relationships/hyperlink" Target="https://www.daloopa.com/src/9091362" TargetMode="External"/><Relationship Id="rId18053" Type="http://schemas.openxmlformats.org/officeDocument/2006/relationships/hyperlink" Target="https://www.daloopa.com/src/112172684" TargetMode="External"/><Relationship Id="rId19451" Type="http://schemas.openxmlformats.org/officeDocument/2006/relationships/hyperlink" Target="https://www.daloopa.com/src/86299911" TargetMode="External"/><Relationship Id="rId71" Type="http://schemas.openxmlformats.org/officeDocument/2006/relationships/hyperlink" Target="https://www.daloopa.com/document/17737760" TargetMode="External"/><Relationship Id="rId7061" Type="http://schemas.openxmlformats.org/officeDocument/2006/relationships/hyperlink" Target="https://www.daloopa.com/src/61315062" TargetMode="External"/><Relationship Id="rId8112" Type="http://schemas.openxmlformats.org/officeDocument/2006/relationships/hyperlink" Target="https://www.daloopa.com/src/19045355" TargetMode="External"/><Relationship Id="rId9510" Type="http://schemas.openxmlformats.org/officeDocument/2006/relationships/hyperlink" Target="https://www.daloopa.com/src/44811774" TargetMode="External"/><Relationship Id="rId11440" Type="http://schemas.openxmlformats.org/officeDocument/2006/relationships/hyperlink" Target="https://www.daloopa.com/src/2734168" TargetMode="External"/><Relationship Id="rId19104" Type="http://schemas.openxmlformats.org/officeDocument/2006/relationships/hyperlink" Target="https://www.daloopa.com/src/80587769" TargetMode="External"/><Relationship Id="rId10042" Type="http://schemas.openxmlformats.org/officeDocument/2006/relationships/hyperlink" Target="https://www.daloopa.com/src/28076051" TargetMode="External"/><Relationship Id="rId14663" Type="http://schemas.openxmlformats.org/officeDocument/2006/relationships/hyperlink" Target="https://www.daloopa.com/src/44094798" TargetMode="External"/><Relationship Id="rId15714" Type="http://schemas.openxmlformats.org/officeDocument/2006/relationships/hyperlink" Target="https://www.daloopa.com/src/56722104" TargetMode="External"/><Relationship Id="rId3671" Type="http://schemas.openxmlformats.org/officeDocument/2006/relationships/hyperlink" Target="https://www.daloopa.com/src/805625" TargetMode="External"/><Relationship Id="rId4722" Type="http://schemas.openxmlformats.org/officeDocument/2006/relationships/hyperlink" Target="https://www.daloopa.com/src/799649" TargetMode="External"/><Relationship Id="rId13265" Type="http://schemas.openxmlformats.org/officeDocument/2006/relationships/hyperlink" Target="https://www.daloopa.com/src/18206325" TargetMode="External"/><Relationship Id="rId14316" Type="http://schemas.openxmlformats.org/officeDocument/2006/relationships/hyperlink" Target="https://www.daloopa.com/src/44092192" TargetMode="External"/><Relationship Id="rId17886" Type="http://schemas.openxmlformats.org/officeDocument/2006/relationships/hyperlink" Target="https://www.daloopa.com/src/86307317" TargetMode="External"/><Relationship Id="rId20481" Type="http://schemas.openxmlformats.org/officeDocument/2006/relationships/hyperlink" Target="https://www.daloopa.com/src/105788222" TargetMode="External"/><Relationship Id="rId592" Type="http://schemas.openxmlformats.org/officeDocument/2006/relationships/hyperlink" Target="https://www.daloopa.com/src/2750869" TargetMode="External"/><Relationship Id="rId2273" Type="http://schemas.openxmlformats.org/officeDocument/2006/relationships/hyperlink" Target="https://www.daloopa.com/src/1501244" TargetMode="External"/><Relationship Id="rId3324" Type="http://schemas.openxmlformats.org/officeDocument/2006/relationships/hyperlink" Target="https://www.daloopa.com/src/805340" TargetMode="External"/><Relationship Id="rId6894" Type="http://schemas.openxmlformats.org/officeDocument/2006/relationships/hyperlink" Target="https://www.daloopa.com/src/797695" TargetMode="External"/><Relationship Id="rId7945" Type="http://schemas.openxmlformats.org/officeDocument/2006/relationships/hyperlink" Target="https://www.daloopa.com/src/770428" TargetMode="External"/><Relationship Id="rId16488" Type="http://schemas.openxmlformats.org/officeDocument/2006/relationships/hyperlink" Target="https://www.daloopa.com/src/56722922" TargetMode="External"/><Relationship Id="rId17539" Type="http://schemas.openxmlformats.org/officeDocument/2006/relationships/hyperlink" Target="https://www.daloopa.com/src/66399076" TargetMode="External"/><Relationship Id="rId18937" Type="http://schemas.openxmlformats.org/officeDocument/2006/relationships/hyperlink" Target="https://www.daloopa.com/src/80587607" TargetMode="External"/><Relationship Id="rId20134" Type="http://schemas.openxmlformats.org/officeDocument/2006/relationships/hyperlink" Target="https://www.daloopa.com/src/99978637" TargetMode="External"/><Relationship Id="rId245" Type="http://schemas.openxmlformats.org/officeDocument/2006/relationships/hyperlink" Target="https://www.daloopa.com/src/1015358" TargetMode="External"/><Relationship Id="rId5496" Type="http://schemas.openxmlformats.org/officeDocument/2006/relationships/hyperlink" Target="https://www.daloopa.com/document/12555016" TargetMode="External"/><Relationship Id="rId6547" Type="http://schemas.openxmlformats.org/officeDocument/2006/relationships/hyperlink" Target="https://www.daloopa.com/src/41990395" TargetMode="External"/><Relationship Id="rId10926" Type="http://schemas.openxmlformats.org/officeDocument/2006/relationships/hyperlink" Target="https://www.daloopa.com/src/44999784" TargetMode="External"/><Relationship Id="rId4098" Type="http://schemas.openxmlformats.org/officeDocument/2006/relationships/hyperlink" Target="https://marketplace.daloopa.com/text-fundamental?id=806183&amp;value=132.853&amp;id=806168&amp;value=120.87&amp;id=806153&amp;value=128.043&amp;id=806138&amp;value=138.358&amp;id=44801567&amp;value=520.124&amp;id=806123&amp;value=138.984&amp;id=806108&amp;value=129.138&amp;id=806093&amp;value=141.676&amp;id=806078&amp;value=133.534&amp;id=44801768&amp;value=543.332&amp;id=806063&amp;value=145.081&amp;id=806048&amp;value=130.208&amp;id=806033&amp;value=122.578&amp;id=806018&amp;value=134.052&amp;id=44801871&amp;value=531.919&amp;id=806003&amp;value=146.935&amp;id=805988&amp;value=138.596&amp;id=805973&amp;value=143.702&amp;id=805958&amp;value=148.477&amp;id=44802114&amp;value=577.71&amp;id=805944&amp;value=150.808&amp;id=805930&amp;value=156.929&amp;id=805916&amp;value=147.402&amp;id=805902&amp;value=169.567&amp;id=44802198&amp;value=624.706&amp;id=805888&amp;value=170.44&amp;id=805874&amp;value=178.04&amp;id=805860&amp;value=184.063&amp;id=805846&amp;value=212.355&amp;id=44802433&amp;value=744.898&amp;id=805832&amp;value=216.109&amp;id=805818&amp;value=219.334&amp;id=1501409&amp;value=219.256&amp;id=2750767&amp;value=225.938&amp;id=44802527&amp;value=880.637&amp;id=3606679&amp;value=271&amp;id=6028875&amp;value=224&amp;id=9091864&amp;value=230&amp;id=12606365&amp;value=243&amp;id=44802629&amp;value=968&amp;id=19045445&amp;value=290&amp;id=28076115&amp;value=256&amp;id=35361546&amp;value=265&amp;id=41990761&amp;value=274&amp;id=41990782&amp;value=1085&amp;id=50787159&amp;value=269&amp;id=56765676&amp;value=291&amp;id=61315123&amp;value=319&amp;" TargetMode="External"/><Relationship Id="rId5149" Type="http://schemas.openxmlformats.org/officeDocument/2006/relationships/hyperlink" Target="https://www.daloopa.com/src/8648845" TargetMode="External"/><Relationship Id="rId9020" Type="http://schemas.openxmlformats.org/officeDocument/2006/relationships/hyperlink" Target="https://www.daloopa.com/src/44813388" TargetMode="External"/><Relationship Id="rId12001" Type="http://schemas.openxmlformats.org/officeDocument/2006/relationships/hyperlink" Target="https://www.daloopa.com/src/8731250" TargetMode="External"/><Relationship Id="rId15571" Type="http://schemas.openxmlformats.org/officeDocument/2006/relationships/hyperlink" Target="https://www.daloopa.com/src/56735824" TargetMode="External"/><Relationship Id="rId16622" Type="http://schemas.openxmlformats.org/officeDocument/2006/relationships/hyperlink" Target="https://www.daloopa.com/src/56736508" TargetMode="External"/><Relationship Id="rId1759" Type="http://schemas.openxmlformats.org/officeDocument/2006/relationships/hyperlink" Target="https://marketplace.daloopa.com/text-fundamental?id=44126224&amp;value=0.68&amp;id=44126187&amp;value=0.66&amp;id=44126154&amp;value=0.64&amp;id=44115597&amp;value=0.65&amp;id=44126127&amp;value=0.64&amp;id=44126107&amp;value=0.65&amp;id=44126073&amp;value=0.62&amp;id=44115508&amp;value=0.63&amp;id=44126004&amp;value=0.63&amp;id=44125965&amp;value=0.64&amp;id=44125950&amp;value=0.63&amp;id=44115183&amp;value=0.65&amp;id=44125945&amp;value=0.68&amp;id=44125809&amp;value=0.68&amp;id=44125673&amp;value=0.68&amp;id=44115159&amp;value=0.67&amp;id=44125651&amp;value=0.68&amp;id=44125631&amp;value=0.68&amp;id=44125601&amp;value=0.69&amp;id=44115110&amp;value=0.69&amp;id=44125590&amp;value=0.7&amp;id=44125568&amp;value=0.7&amp;id=44125388&amp;value=0.7&amp;id=44115087&amp;value=0.7&amp;id=44125341&amp;value=0.68&amp;id=44125314&amp;value=0.69&amp;id=44125140&amp;value=0.69&amp;id=44114790&amp;value=0.69&amp;id=44125105&amp;value=0.7&amp;id=44125072&amp;value=0.71&amp;id=44125059&amp;value=0.72&amp;id=44114782&amp;value=0.72&amp;id=44124484&amp;value=0.73&amp;id=44124365&amp;value=0.73&amp;id=44124272&amp;value=0.73&amp;id=44619202&amp;value=0.73&amp;id=51587486&amp;value=0.73&amp;id=57345983&amp;value=0.73&amp;id=62020256&amp;value=0.73&amp;" TargetMode="External"/><Relationship Id="rId3181" Type="http://schemas.openxmlformats.org/officeDocument/2006/relationships/hyperlink" Target="https://www.daloopa.com/src/805365" TargetMode="External"/><Relationship Id="rId5630" Type="http://schemas.openxmlformats.org/officeDocument/2006/relationships/hyperlink" Target="https://www.daloopa.com/src/777109" TargetMode="External"/><Relationship Id="rId14173" Type="http://schemas.openxmlformats.org/officeDocument/2006/relationships/hyperlink" Target="https://www.daloopa.com/src/44071776" TargetMode="External"/><Relationship Id="rId15224" Type="http://schemas.openxmlformats.org/officeDocument/2006/relationships/hyperlink" Target="https://www.daloopa.com/src/56734937" TargetMode="External"/><Relationship Id="rId18794" Type="http://schemas.openxmlformats.org/officeDocument/2006/relationships/hyperlink" Target="https://www.daloopa.com/src/76431609" TargetMode="External"/><Relationship Id="rId19845" Type="http://schemas.openxmlformats.org/officeDocument/2006/relationships/hyperlink" Target="https://www.daloopa.com/src/92469360" TargetMode="External"/><Relationship Id="rId4232" Type="http://schemas.openxmlformats.org/officeDocument/2006/relationships/hyperlink" Target="https://www.daloopa.com/src/806036" TargetMode="External"/><Relationship Id="rId8853" Type="http://schemas.openxmlformats.org/officeDocument/2006/relationships/hyperlink" Target="https://www.daloopa.com/src/44809590" TargetMode="External"/><Relationship Id="rId9904" Type="http://schemas.openxmlformats.org/officeDocument/2006/relationships/hyperlink" Target="https://www.daloopa.com/src/1501226" TargetMode="External"/><Relationship Id="rId10783" Type="http://schemas.openxmlformats.org/officeDocument/2006/relationships/hyperlink" Target="https://www.daloopa.com/src/757458" TargetMode="External"/><Relationship Id="rId11834" Type="http://schemas.openxmlformats.org/officeDocument/2006/relationships/hyperlink" Target="https://www.daloopa.com/src/8731171" TargetMode="External"/><Relationship Id="rId17396" Type="http://schemas.openxmlformats.org/officeDocument/2006/relationships/hyperlink" Target="https://www.daloopa.com/src/69114063" TargetMode="External"/><Relationship Id="rId18447" Type="http://schemas.openxmlformats.org/officeDocument/2006/relationships/hyperlink" Target="https://www.daloopa.com/src/70536249" TargetMode="External"/><Relationship Id="rId7455" Type="http://schemas.openxmlformats.org/officeDocument/2006/relationships/hyperlink" Target="https://www.daloopa.com/src/769244" TargetMode="External"/><Relationship Id="rId8506" Type="http://schemas.openxmlformats.org/officeDocument/2006/relationships/hyperlink" Target="https://www.daloopa.com/src/44811040" TargetMode="External"/><Relationship Id="rId10436" Type="http://schemas.openxmlformats.org/officeDocument/2006/relationships/hyperlink" Target="https://www.daloopa.com/src/774313" TargetMode="External"/><Relationship Id="rId17049" Type="http://schemas.openxmlformats.org/officeDocument/2006/relationships/hyperlink" Target="https://www.daloopa.com/src/65369407" TargetMode="External"/><Relationship Id="rId6057" Type="http://schemas.openxmlformats.org/officeDocument/2006/relationships/hyperlink" Target="https://www.daloopa.com/src/756984" TargetMode="External"/><Relationship Id="rId7108" Type="http://schemas.openxmlformats.org/officeDocument/2006/relationships/hyperlink" Target="https://www.daloopa.com/src/798476" TargetMode="External"/><Relationship Id="rId986" Type="http://schemas.openxmlformats.org/officeDocument/2006/relationships/hyperlink" Target="https://www.daloopa.com/src/10681207" TargetMode="External"/><Relationship Id="rId2667" Type="http://schemas.openxmlformats.org/officeDocument/2006/relationships/hyperlink" Target="https://www.daloopa.com/src/4298194" TargetMode="External"/><Relationship Id="rId3718" Type="http://schemas.openxmlformats.org/officeDocument/2006/relationships/hyperlink" Target="https://www.daloopa.com/src/805598" TargetMode="External"/><Relationship Id="rId13659" Type="http://schemas.openxmlformats.org/officeDocument/2006/relationships/hyperlink" Target="https://www.daloopa.com/src/57345797" TargetMode="External"/><Relationship Id="rId15081" Type="http://schemas.openxmlformats.org/officeDocument/2006/relationships/hyperlink" Target="https://www.daloopa.com/src/44091757" TargetMode="External"/><Relationship Id="rId16132" Type="http://schemas.openxmlformats.org/officeDocument/2006/relationships/hyperlink" Target="https://www.daloopa.com/src/56722684" TargetMode="External"/><Relationship Id="rId17530" Type="http://schemas.openxmlformats.org/officeDocument/2006/relationships/hyperlink" Target="https://www.daloopa.com/src/66399325" TargetMode="External"/><Relationship Id="rId20875" Type="http://schemas.openxmlformats.org/officeDocument/2006/relationships/hyperlink" Target="https://www.daloopa.com/src/112172987" TargetMode="External"/><Relationship Id="rId639" Type="http://schemas.openxmlformats.org/officeDocument/2006/relationships/hyperlink" Target="https://www.daloopa.com/src/19045388" TargetMode="External"/><Relationship Id="rId1269" Type="http://schemas.openxmlformats.org/officeDocument/2006/relationships/hyperlink" Target="https://www.daloopa.com/src/6028981" TargetMode="External"/><Relationship Id="rId5140" Type="http://schemas.openxmlformats.org/officeDocument/2006/relationships/hyperlink" Target="https://www.daloopa.com/src/8648925" TargetMode="External"/><Relationship Id="rId20528" Type="http://schemas.openxmlformats.org/officeDocument/2006/relationships/hyperlink" Target="https://www.daloopa.com/src/105788075" TargetMode="External"/><Relationship Id="rId9761" Type="http://schemas.openxmlformats.org/officeDocument/2006/relationships/hyperlink" Target="https://www.daloopa.com/src/44812996" TargetMode="External"/><Relationship Id="rId11691" Type="http://schemas.openxmlformats.org/officeDocument/2006/relationships/hyperlink" Target="https://www.daloopa.com/src/44616165" TargetMode="External"/><Relationship Id="rId12742" Type="http://schemas.openxmlformats.org/officeDocument/2006/relationships/hyperlink" Target="https://www.daloopa.com/src/8732269" TargetMode="External"/><Relationship Id="rId19355" Type="http://schemas.openxmlformats.org/officeDocument/2006/relationships/hyperlink" Target="https://www.daloopa.com/src/84565930" TargetMode="External"/><Relationship Id="rId1750" Type="http://schemas.openxmlformats.org/officeDocument/2006/relationships/hyperlink" Target="https://www.daloopa.com/src/44115596" TargetMode="External"/><Relationship Id="rId2801" Type="http://schemas.openxmlformats.org/officeDocument/2006/relationships/hyperlink" Target="https://marketplace.daloopa.com/text-fundamental?id=13303219&amp;value=510&amp;id=19432984&amp;value=112&amp;id=28828347&amp;value=110&amp;id=35961565&amp;value=85&amp;id=44624999&amp;value=91&amp;id=44616692&amp;value=398&amp;id=51587223&amp;value=95&amp;id=57345657&amp;value=91&amp;id=62020062&amp;value=81&amp;" TargetMode="External"/><Relationship Id="rId8016" Type="http://schemas.openxmlformats.org/officeDocument/2006/relationships/hyperlink" Target="https://www.daloopa.com/src/6028695" TargetMode="External"/><Relationship Id="rId8363" Type="http://schemas.openxmlformats.org/officeDocument/2006/relationships/hyperlink" Target="https://www.daloopa.com/src/44808897" TargetMode="External"/><Relationship Id="rId9414" Type="http://schemas.openxmlformats.org/officeDocument/2006/relationships/hyperlink" Target="https://www.daloopa.com/src/44811773" TargetMode="External"/><Relationship Id="rId10293" Type="http://schemas.openxmlformats.org/officeDocument/2006/relationships/hyperlink" Target="https://www.daloopa.com/src/770795" TargetMode="External"/><Relationship Id="rId11344" Type="http://schemas.openxmlformats.org/officeDocument/2006/relationships/hyperlink" Target="https://www.daloopa.com/src/978804" TargetMode="External"/><Relationship Id="rId15965" Type="http://schemas.openxmlformats.org/officeDocument/2006/relationships/hyperlink" Target="https://www.daloopa.com/src/56722901" TargetMode="External"/><Relationship Id="rId19008" Type="http://schemas.openxmlformats.org/officeDocument/2006/relationships/hyperlink" Target="https://www.daloopa.com/src/81127759" TargetMode="External"/><Relationship Id="rId1403" Type="http://schemas.openxmlformats.org/officeDocument/2006/relationships/hyperlink" Target="https://www.daloopa.com/document/12155095" TargetMode="External"/><Relationship Id="rId4973" Type="http://schemas.openxmlformats.org/officeDocument/2006/relationships/hyperlink" Target="https://www.daloopa.com/src/18186830" TargetMode="External"/><Relationship Id="rId14567" Type="http://schemas.openxmlformats.org/officeDocument/2006/relationships/hyperlink" Target="https://www.daloopa.com/src/44092353" TargetMode="External"/><Relationship Id="rId15618" Type="http://schemas.openxmlformats.org/officeDocument/2006/relationships/hyperlink" Target="https://www.daloopa.com/src/56722007" TargetMode="External"/><Relationship Id="rId3575" Type="http://schemas.openxmlformats.org/officeDocument/2006/relationships/hyperlink" Target="https://www.daloopa.com/src/6028850" TargetMode="External"/><Relationship Id="rId4626" Type="http://schemas.openxmlformats.org/officeDocument/2006/relationships/hyperlink" Target="https://www.daloopa.com/src/806074" TargetMode="External"/><Relationship Id="rId13169" Type="http://schemas.openxmlformats.org/officeDocument/2006/relationships/hyperlink" Target="https://www.daloopa.com/document/21946882" TargetMode="External"/><Relationship Id="rId17040" Type="http://schemas.openxmlformats.org/officeDocument/2006/relationships/hyperlink" Target="https://www.daloopa.com/src/65369389" TargetMode="External"/><Relationship Id="rId20385" Type="http://schemas.openxmlformats.org/officeDocument/2006/relationships/hyperlink" Target="https://www.daloopa.com/src/105190939" TargetMode="External"/><Relationship Id="rId496" Type="http://schemas.openxmlformats.org/officeDocument/2006/relationships/hyperlink" Target="https://www.daloopa.com/src/12628766" TargetMode="External"/><Relationship Id="rId2177" Type="http://schemas.openxmlformats.org/officeDocument/2006/relationships/hyperlink" Target="https://www.daloopa.com/src/62020377" TargetMode="External"/><Relationship Id="rId3228" Type="http://schemas.openxmlformats.org/officeDocument/2006/relationships/hyperlink" Target="https://www.daloopa.com/src/805354" TargetMode="External"/><Relationship Id="rId6798" Type="http://schemas.openxmlformats.org/officeDocument/2006/relationships/hyperlink" Target="https://www.daloopa.com/src/35361514" TargetMode="External"/><Relationship Id="rId7849" Type="http://schemas.openxmlformats.org/officeDocument/2006/relationships/hyperlink" Target="https://www.daloopa.com/src/757606" TargetMode="External"/><Relationship Id="rId20038" Type="http://schemas.openxmlformats.org/officeDocument/2006/relationships/hyperlink" Target="https://www.daloopa.com/src/99100833" TargetMode="External"/><Relationship Id="rId149" Type="http://schemas.openxmlformats.org/officeDocument/2006/relationships/hyperlink" Target="https://www.daloopa.com/src/1015351" TargetMode="External"/><Relationship Id="rId9271" Type="http://schemas.openxmlformats.org/officeDocument/2006/relationships/hyperlink" Target="https://www.daloopa.com/src/44813389" TargetMode="External"/><Relationship Id="rId13650" Type="http://schemas.openxmlformats.org/officeDocument/2006/relationships/hyperlink" Target="https://www.daloopa.com/src/44059351" TargetMode="External"/><Relationship Id="rId14701" Type="http://schemas.openxmlformats.org/officeDocument/2006/relationships/hyperlink" Target="https://www.daloopa.com/src/44093149" TargetMode="External"/><Relationship Id="rId1260" Type="http://schemas.openxmlformats.org/officeDocument/2006/relationships/hyperlink" Target="https://www.daloopa.com/src/997007" TargetMode="External"/><Relationship Id="rId12252" Type="http://schemas.openxmlformats.org/officeDocument/2006/relationships/hyperlink" Target="https://www.daloopa.com/src/8731862" TargetMode="External"/><Relationship Id="rId13303" Type="http://schemas.openxmlformats.org/officeDocument/2006/relationships/hyperlink" Target="https://www.daloopa.com/src/18206135" TargetMode="External"/><Relationship Id="rId16873" Type="http://schemas.openxmlformats.org/officeDocument/2006/relationships/hyperlink" Target="https://www.daloopa.com/src/65368800" TargetMode="External"/><Relationship Id="rId17924" Type="http://schemas.openxmlformats.org/officeDocument/2006/relationships/hyperlink" Target="https://www.daloopa.com/src/84567082" TargetMode="External"/><Relationship Id="rId630" Type="http://schemas.openxmlformats.org/officeDocument/2006/relationships/hyperlink" Target="https://www.daloopa.com/src/779889" TargetMode="External"/><Relationship Id="rId2311" Type="http://schemas.openxmlformats.org/officeDocument/2006/relationships/hyperlink" Target="https://www.daloopa.com/src/774035" TargetMode="External"/><Relationship Id="rId5881" Type="http://schemas.openxmlformats.org/officeDocument/2006/relationships/hyperlink" Target="https://www.daloopa.com/src/777404" TargetMode="External"/><Relationship Id="rId6932" Type="http://schemas.openxmlformats.org/officeDocument/2006/relationships/hyperlink" Target="https://www.daloopa.com/src/798120" TargetMode="External"/><Relationship Id="rId15475" Type="http://schemas.openxmlformats.org/officeDocument/2006/relationships/hyperlink" Target="https://marketplace.daloopa.com/text-fundamental?id=56735895&amp;value=587&amp;id=56735876&amp;value=622&amp;id=56735857&amp;value=647&amp;id=56735838&amp;value=694&amp;id=56735821&amp;value=2550&amp;id=56735802&amp;value=703&amp;id=56735783&amp;value=729&amp;id=56735764&amp;value=755&amp;id=56735745&amp;value=788&amp;id=56735728&amp;value=2975&amp;id=56722374&amp;value=817&amp;id=56722355&amp;value=825&amp;id=56722336&amp;value=851&amp;id=56722192&amp;value=907&amp;id=56722175&amp;value=3400&amp;id=56722096&amp;value=1052&amp;id=56722077&amp;value=1026&amp;id=56722058&amp;value=1061&amp;id=56722039&amp;value=1113&amp;id=56722022&amp;value=4252&amp;id=56722003&amp;value=1136&amp;id=56765521&amp;value=1157&amp;id=61315465&amp;value=1143&amp;" TargetMode="External"/><Relationship Id="rId16526" Type="http://schemas.openxmlformats.org/officeDocument/2006/relationships/hyperlink" Target="https://www.daloopa.com/src/56723435" TargetMode="External"/><Relationship Id="rId4483" Type="http://schemas.openxmlformats.org/officeDocument/2006/relationships/hyperlink" Target="https://www.daloopa.com/src/805966" TargetMode="External"/><Relationship Id="rId5534" Type="http://schemas.openxmlformats.org/officeDocument/2006/relationships/hyperlink" Target="https://www.daloopa.com/src/779198" TargetMode="External"/><Relationship Id="rId14077" Type="http://schemas.openxmlformats.org/officeDocument/2006/relationships/hyperlink" Target="https://www.daloopa.com/src/44064394" TargetMode="External"/><Relationship Id="rId15128" Type="http://schemas.openxmlformats.org/officeDocument/2006/relationships/hyperlink" Target="https://www.daloopa.com/src/56720385" TargetMode="External"/><Relationship Id="rId18698" Type="http://schemas.openxmlformats.org/officeDocument/2006/relationships/hyperlink" Target="https://www.daloopa.com/src/75779710" TargetMode="External"/><Relationship Id="rId19749" Type="http://schemas.openxmlformats.org/officeDocument/2006/relationships/hyperlink" Target="https://www.daloopa.com/src/91528051" TargetMode="External"/><Relationship Id="rId3085" Type="http://schemas.openxmlformats.org/officeDocument/2006/relationships/hyperlink" Target="https://www.daloopa.com/src/47276429" TargetMode="External"/><Relationship Id="rId4136" Type="http://schemas.openxmlformats.org/officeDocument/2006/relationships/hyperlink" Target="https://www.daloopa.com/src/50787159" TargetMode="External"/><Relationship Id="rId8757" Type="http://schemas.openxmlformats.org/officeDocument/2006/relationships/hyperlink" Target="https://www.daloopa.com/src/44813439" TargetMode="External"/><Relationship Id="rId9808" Type="http://schemas.openxmlformats.org/officeDocument/2006/relationships/hyperlink" Target="https://www.daloopa.com/src/44810526" TargetMode="External"/><Relationship Id="rId10687" Type="http://schemas.openxmlformats.org/officeDocument/2006/relationships/hyperlink" Target="https://marketplace.daloopa.com/text-fundamental?id=770886&amp;value=0.11&amp;id=770906&amp;value=0.06&amp;id=770913&amp;value=0.06&amp;id=769642&amp;value=0.06&amp;id=44995458&amp;value=0.3&amp;id=769434&amp;value=0.06&amp;id=769296&amp;value=0.06&amp;id=761309&amp;value=0.06&amp;id=761172&amp;value=0.06&amp;id=44998313&amp;value=0.25&amp;id=760763&amp;value=0.07&amp;id=760527&amp;value=0.08&amp;id=760350&amp;value=0.08&amp;id=758677&amp;value=0.07&amp;id=44999001&amp;value=0.3&amp;id=758476&amp;value=0.07&amp;id=758339&amp;value=0.06&amp;id=758165&amp;value=0.07&amp;id=758012&amp;value=0.06&amp;id=44999165&amp;value=0.27&amp;id=757840&amp;value=0.07&amp;id=757654&amp;value=0.07&amp;id=757477&amp;value=0.07&amp;id=757457&amp;value=0.07&amp;id=44999318&amp;value=0.29&amp;id=757447&amp;value=0.06&amp;id=756752&amp;value=0.06&amp;id=756577&amp;value=0.09&amp;id=756464&amp;value=0.13&amp;id=44999423&amp;value=0.35&amp;id=780003&amp;value=0.21&amp;id=779994&amp;value=0.2&amp;id=1501240&amp;value=0.2&amp;id=2750621&amp;value=0.2&amp;id=44999785&amp;value=0.8&amp;id=3606422&amp;value=0.19&amp;id=6028715&amp;value=0.19&amp;id=9091557&amp;value=0.19&amp;id=12599901&amp;value=0.17&amp;id=45000120&amp;value=0.74&amp;id=19045379&amp;value=0.19&amp;id=28076062&amp;value=0.18&amp;id=35361475&amp;value=0.17&amp;id=41990540&amp;value=0.19&amp;id=41990574&amp;value=0.73&amp;id=50786876&amp;value=0.21&amp;id=56765458&amp;value=0.21&amp;id=61314973&amp;value=0.21&amp;" TargetMode="External"/><Relationship Id="rId7359" Type="http://schemas.openxmlformats.org/officeDocument/2006/relationships/hyperlink" Target="https://www.daloopa.com/src/12599252" TargetMode="External"/><Relationship Id="rId11738" Type="http://schemas.openxmlformats.org/officeDocument/2006/relationships/hyperlink" Target="https://www.daloopa.com/src/44616173" TargetMode="External"/><Relationship Id="rId13160" Type="http://schemas.openxmlformats.org/officeDocument/2006/relationships/hyperlink" Target="https://www.daloopa.com/src/44117606" TargetMode="External"/><Relationship Id="rId14211" Type="http://schemas.openxmlformats.org/officeDocument/2006/relationships/hyperlink" Target="https://www.daloopa.com/src/44095001" TargetMode="External"/><Relationship Id="rId17781" Type="http://schemas.openxmlformats.org/officeDocument/2006/relationships/hyperlink" Target="https://www.daloopa.com/src/86299099" TargetMode="External"/><Relationship Id="rId18832" Type="http://schemas.openxmlformats.org/officeDocument/2006/relationships/hyperlink" Target="https://www.daloopa.com/src/75779544" TargetMode="External"/><Relationship Id="rId140" Type="http://schemas.openxmlformats.org/officeDocument/2006/relationships/hyperlink" Target="https://www.daloopa.com/document/10223948" TargetMode="External"/><Relationship Id="rId3969" Type="http://schemas.openxmlformats.org/officeDocument/2006/relationships/hyperlink" Target="https://www.daloopa.com/src/805899" TargetMode="External"/><Relationship Id="rId5391" Type="http://schemas.openxmlformats.org/officeDocument/2006/relationships/hyperlink" Target="https://www.daloopa.com/src/10681251" TargetMode="External"/><Relationship Id="rId7840" Type="http://schemas.openxmlformats.org/officeDocument/2006/relationships/hyperlink" Target="https://www.daloopa.com/src/760718" TargetMode="External"/><Relationship Id="rId10821" Type="http://schemas.openxmlformats.org/officeDocument/2006/relationships/hyperlink" Target="https://marketplace.daloopa.com/text-fundamental?id=760351&amp;value=-0.02&amp;id=44999008&amp;value=-0.02&amp;" TargetMode="External"/><Relationship Id="rId16383" Type="http://schemas.openxmlformats.org/officeDocument/2006/relationships/hyperlink" Target="https://www.daloopa.com/src/56722502" TargetMode="External"/><Relationship Id="rId17434" Type="http://schemas.openxmlformats.org/officeDocument/2006/relationships/hyperlink" Target="https://www.daloopa.com/src/69114185" TargetMode="External"/><Relationship Id="rId20779" Type="http://schemas.openxmlformats.org/officeDocument/2006/relationships/hyperlink" Target="https://www.daloopa.com/src/110480872" TargetMode="External"/><Relationship Id="rId6" Type="http://schemas.openxmlformats.org/officeDocument/2006/relationships/hyperlink" Target="https://www.daloopa.com/document/22984" TargetMode="External"/><Relationship Id="rId5044" Type="http://schemas.openxmlformats.org/officeDocument/2006/relationships/hyperlink" Target="https://www.daloopa.com/src/18180679" TargetMode="External"/><Relationship Id="rId6442" Type="http://schemas.openxmlformats.org/officeDocument/2006/relationships/hyperlink" Target="https://www.daloopa.com/src/758393" TargetMode="External"/><Relationship Id="rId12993" Type="http://schemas.openxmlformats.org/officeDocument/2006/relationships/hyperlink" Target="https://marketplace.daloopa.com/text-fundamental?id=18208014&amp;value=2248.427&amp;" TargetMode="External"/><Relationship Id="rId16036" Type="http://schemas.openxmlformats.org/officeDocument/2006/relationships/hyperlink" Target="https://www.daloopa.com/src/61315607" TargetMode="External"/><Relationship Id="rId9665" Type="http://schemas.openxmlformats.org/officeDocument/2006/relationships/hyperlink" Target="https://www.daloopa.com/src/44813216" TargetMode="External"/><Relationship Id="rId11595" Type="http://schemas.openxmlformats.org/officeDocument/2006/relationships/hyperlink" Target="https://www.daloopa.com/src/1501382" TargetMode="External"/><Relationship Id="rId12646" Type="http://schemas.openxmlformats.org/officeDocument/2006/relationships/hyperlink" Target="https://www.daloopa.com/src/62020196" TargetMode="External"/><Relationship Id="rId19259" Type="http://schemas.openxmlformats.org/officeDocument/2006/relationships/hyperlink" Target="https://www.daloopa.com/src/84566058" TargetMode="External"/><Relationship Id="rId20913" Type="http://schemas.openxmlformats.org/officeDocument/2006/relationships/hyperlink" Target="https://www.daloopa.com/src/112172797" TargetMode="External"/><Relationship Id="rId1654" Type="http://schemas.openxmlformats.org/officeDocument/2006/relationships/hyperlink" Target="https://www.daloopa.com/src/805427" TargetMode="External"/><Relationship Id="rId2705" Type="http://schemas.openxmlformats.org/officeDocument/2006/relationships/hyperlink" Target="https://www.daloopa.com/src/44624986" TargetMode="External"/><Relationship Id="rId8267" Type="http://schemas.openxmlformats.org/officeDocument/2006/relationships/hyperlink" Target="https://www.daloopa.com/src/44809398" TargetMode="External"/><Relationship Id="rId9318" Type="http://schemas.openxmlformats.org/officeDocument/2006/relationships/hyperlink" Target="https://www.daloopa.com/src/44811361" TargetMode="External"/><Relationship Id="rId10197" Type="http://schemas.openxmlformats.org/officeDocument/2006/relationships/hyperlink" Target="https://www.daloopa.com/src/769282" TargetMode="External"/><Relationship Id="rId11248" Type="http://schemas.openxmlformats.org/officeDocument/2006/relationships/hyperlink" Target="https://www.daloopa.com/src/61315325" TargetMode="External"/><Relationship Id="rId1307" Type="http://schemas.openxmlformats.org/officeDocument/2006/relationships/hyperlink" Target="https://www.daloopa.com/src/41990690" TargetMode="External"/><Relationship Id="rId4877" Type="http://schemas.openxmlformats.org/officeDocument/2006/relationships/hyperlink" Target="https://www.daloopa.com/src/18186763" TargetMode="External"/><Relationship Id="rId5928" Type="http://schemas.openxmlformats.org/officeDocument/2006/relationships/hyperlink" Target="https://www.daloopa.com/src/57345772" TargetMode="External"/><Relationship Id="rId15869" Type="http://schemas.openxmlformats.org/officeDocument/2006/relationships/hyperlink" Target="https://www.daloopa.com/src/56735911" TargetMode="External"/><Relationship Id="rId17291" Type="http://schemas.openxmlformats.org/officeDocument/2006/relationships/hyperlink" Target="https://www.daloopa.com/src/66398758" TargetMode="External"/><Relationship Id="rId18342" Type="http://schemas.openxmlformats.org/officeDocument/2006/relationships/hyperlink" Target="https://www.daloopa.com/src/70534968" TargetMode="External"/><Relationship Id="rId19740" Type="http://schemas.openxmlformats.org/officeDocument/2006/relationships/hyperlink" Target="https://www.daloopa.com/src/91527787" TargetMode="External"/><Relationship Id="rId13" Type="http://schemas.openxmlformats.org/officeDocument/2006/relationships/hyperlink" Target="https://www.daloopa.com/document/23032" TargetMode="External"/><Relationship Id="rId3479" Type="http://schemas.openxmlformats.org/officeDocument/2006/relationships/hyperlink" Target="https://www.daloopa.com/src/18203625" TargetMode="External"/><Relationship Id="rId7350" Type="http://schemas.openxmlformats.org/officeDocument/2006/relationships/hyperlink" Target="https://www.daloopa.com/src/756543" TargetMode="External"/><Relationship Id="rId8401" Type="http://schemas.openxmlformats.org/officeDocument/2006/relationships/hyperlink" Target="https://www.daloopa.com/src/46190494" TargetMode="External"/><Relationship Id="rId20289" Type="http://schemas.openxmlformats.org/officeDocument/2006/relationships/hyperlink" Target="https://www.daloopa.com/src/99101017" TargetMode="External"/><Relationship Id="rId7003" Type="http://schemas.openxmlformats.org/officeDocument/2006/relationships/hyperlink" Target="https://www.daloopa.com/src/798171" TargetMode="External"/><Relationship Id="rId10331" Type="http://schemas.openxmlformats.org/officeDocument/2006/relationships/hyperlink" Target="https://www.daloopa.com/src/44994358" TargetMode="External"/><Relationship Id="rId14952" Type="http://schemas.openxmlformats.org/officeDocument/2006/relationships/hyperlink" Target="https://www.daloopa.com/src/44095207" TargetMode="External"/><Relationship Id="rId3960" Type="http://schemas.openxmlformats.org/officeDocument/2006/relationships/hyperlink" Target="https://www.daloopa.com/src/806030" TargetMode="External"/><Relationship Id="rId9175" Type="http://schemas.openxmlformats.org/officeDocument/2006/relationships/hyperlink" Target="https://www.daloopa.com/src/44812712" TargetMode="External"/><Relationship Id="rId13554" Type="http://schemas.openxmlformats.org/officeDocument/2006/relationships/hyperlink" Target="https://www.daloopa.com/src/44057981" TargetMode="External"/><Relationship Id="rId14605" Type="http://schemas.openxmlformats.org/officeDocument/2006/relationships/hyperlink" Target="https://www.daloopa.com/src/44095603" TargetMode="External"/><Relationship Id="rId20770" Type="http://schemas.openxmlformats.org/officeDocument/2006/relationships/hyperlink" Target="https://www.daloopa.com/src/110481145" TargetMode="External"/><Relationship Id="rId881" Type="http://schemas.openxmlformats.org/officeDocument/2006/relationships/hyperlink" Target="https://www.daloopa.com/document/23143637" TargetMode="External"/><Relationship Id="rId2562" Type="http://schemas.openxmlformats.org/officeDocument/2006/relationships/hyperlink" Target="https://www.daloopa.com/src/779088" TargetMode="External"/><Relationship Id="rId3613" Type="http://schemas.openxmlformats.org/officeDocument/2006/relationships/hyperlink" Target="https://www.daloopa.com/src/805608" TargetMode="External"/><Relationship Id="rId12156" Type="http://schemas.openxmlformats.org/officeDocument/2006/relationships/hyperlink" Target="https://www.daloopa.com/src/8731715" TargetMode="External"/><Relationship Id="rId13207" Type="http://schemas.openxmlformats.org/officeDocument/2006/relationships/hyperlink" Target="https://www.daloopa.com/src/18209792" TargetMode="External"/><Relationship Id="rId16777" Type="http://schemas.openxmlformats.org/officeDocument/2006/relationships/hyperlink" Target="https://www.daloopa.com/src/56722645" TargetMode="External"/><Relationship Id="rId17828" Type="http://schemas.openxmlformats.org/officeDocument/2006/relationships/hyperlink" Target="https://www.daloopa.com/src/86312119" TargetMode="External"/><Relationship Id="rId20423" Type="http://schemas.openxmlformats.org/officeDocument/2006/relationships/hyperlink" Target="https://www.daloopa.com/src/105190734" TargetMode="External"/><Relationship Id="rId534" Type="http://schemas.openxmlformats.org/officeDocument/2006/relationships/hyperlink" Target="https://www.daloopa.com/src/1015457" TargetMode="External"/><Relationship Id="rId1164" Type="http://schemas.openxmlformats.org/officeDocument/2006/relationships/hyperlink" Target="https://www.daloopa.com/src/44615364" TargetMode="External"/><Relationship Id="rId2215" Type="http://schemas.openxmlformats.org/officeDocument/2006/relationships/hyperlink" Target="https://www.daloopa.com/src/779537" TargetMode="External"/><Relationship Id="rId5785" Type="http://schemas.openxmlformats.org/officeDocument/2006/relationships/hyperlink" Target="https://www.daloopa.com/src/777596" TargetMode="External"/><Relationship Id="rId6836" Type="http://schemas.openxmlformats.org/officeDocument/2006/relationships/hyperlink" Target="https://www.daloopa.com/src/35361516" TargetMode="External"/><Relationship Id="rId15379" Type="http://schemas.openxmlformats.org/officeDocument/2006/relationships/hyperlink" Target="https://www.daloopa.com/src/56720681" TargetMode="External"/><Relationship Id="rId19250" Type="http://schemas.openxmlformats.org/officeDocument/2006/relationships/hyperlink" Target="https://www.daloopa.com/src/81128211" TargetMode="External"/><Relationship Id="rId4387" Type="http://schemas.openxmlformats.org/officeDocument/2006/relationships/hyperlink" Target="https://www.daloopa.com/src/805965" TargetMode="External"/><Relationship Id="rId5438" Type="http://schemas.openxmlformats.org/officeDocument/2006/relationships/hyperlink" Target="https://www.daloopa.com/src/44616064" TargetMode="External"/><Relationship Id="rId11989" Type="http://schemas.openxmlformats.org/officeDocument/2006/relationships/hyperlink" Target="https://www.daloopa.com/src/8731348" TargetMode="External"/><Relationship Id="rId15860" Type="http://schemas.openxmlformats.org/officeDocument/2006/relationships/hyperlink" Target="https://www.daloopa.com/src/56722110" TargetMode="External"/><Relationship Id="rId16911" Type="http://schemas.openxmlformats.org/officeDocument/2006/relationships/hyperlink" Target="https://www.daloopa.com/src/65368560" TargetMode="External"/><Relationship Id="rId3470" Type="http://schemas.openxmlformats.org/officeDocument/2006/relationships/hyperlink" Target="https://www.daloopa.com/src/18203002" TargetMode="External"/><Relationship Id="rId13064" Type="http://schemas.openxmlformats.org/officeDocument/2006/relationships/hyperlink" Target="https://www.daloopa.com/document/21946882" TargetMode="External"/><Relationship Id="rId14462" Type="http://schemas.openxmlformats.org/officeDocument/2006/relationships/hyperlink" Target="https://www.daloopa.com/document/23181367" TargetMode="External"/><Relationship Id="rId15513" Type="http://schemas.openxmlformats.org/officeDocument/2006/relationships/hyperlink" Target="https://www.daloopa.com/src/56722190" TargetMode="External"/><Relationship Id="rId20280" Type="http://schemas.openxmlformats.org/officeDocument/2006/relationships/hyperlink" Target="https://www.daloopa.com/src/99101008" TargetMode="External"/><Relationship Id="rId391" Type="http://schemas.openxmlformats.org/officeDocument/2006/relationships/hyperlink" Target="https://www.daloopa.com/src/41991222" TargetMode="External"/><Relationship Id="rId2072" Type="http://schemas.openxmlformats.org/officeDocument/2006/relationships/hyperlink" Target="https://www.daloopa.com/src/10681164" TargetMode="External"/><Relationship Id="rId3123" Type="http://schemas.openxmlformats.org/officeDocument/2006/relationships/hyperlink" Target="https://www.daloopa.com/src/47275515" TargetMode="External"/><Relationship Id="rId4521" Type="http://schemas.openxmlformats.org/officeDocument/2006/relationships/hyperlink" Target="https://www.daloopa.com/src/806147" TargetMode="External"/><Relationship Id="rId14115" Type="http://schemas.openxmlformats.org/officeDocument/2006/relationships/hyperlink" Target="https://www.daloopa.com/src/44071555" TargetMode="External"/><Relationship Id="rId17685" Type="http://schemas.openxmlformats.org/officeDocument/2006/relationships/hyperlink" Target="https://www.daloopa.com/src/86300603" TargetMode="External"/><Relationship Id="rId18736" Type="http://schemas.openxmlformats.org/officeDocument/2006/relationships/hyperlink" Target="https://www.daloopa.com/src/76424470" TargetMode="External"/><Relationship Id="rId6693" Type="http://schemas.openxmlformats.org/officeDocument/2006/relationships/hyperlink" Target="https://www.daloopa.com/src/797938" TargetMode="External"/><Relationship Id="rId7744" Type="http://schemas.openxmlformats.org/officeDocument/2006/relationships/hyperlink" Target="https://www.daloopa.com/src/44615867" TargetMode="External"/><Relationship Id="rId10725" Type="http://schemas.openxmlformats.org/officeDocument/2006/relationships/hyperlink" Target="https://www.daloopa.com/src/50786876" TargetMode="External"/><Relationship Id="rId16287" Type="http://schemas.openxmlformats.org/officeDocument/2006/relationships/hyperlink" Target="https://www.daloopa.com/src/56736571" TargetMode="External"/><Relationship Id="rId17338" Type="http://schemas.openxmlformats.org/officeDocument/2006/relationships/hyperlink" Target="https://www.daloopa.com/src/66399135" TargetMode="External"/><Relationship Id="rId5295" Type="http://schemas.openxmlformats.org/officeDocument/2006/relationships/hyperlink" Target="https://www.daloopa.com/src/8648950" TargetMode="External"/><Relationship Id="rId6346" Type="http://schemas.openxmlformats.org/officeDocument/2006/relationships/hyperlink" Target="https://marketplace.daloopa.com/text-fundamental?id=797604&amp;value=97.32&amp;id=797609&amp;value=93.174&amp;id=797614&amp;value=90.774&amp;id=797615&amp;value=90.121&amp;id=797623&amp;value=92.55&amp;id=797628&amp;value=102.052&amp;id=797632&amp;value=110.297&amp;id=797639&amp;value=126.315&amp;id=797644&amp;value=146.019&amp;id=797649&amp;value=149.179&amp;id=797654&amp;value=145.635&amp;id=797579&amp;value=159.832&amp;id=797574&amp;value=178.291&amp;id=797569&amp;value=162.954&amp;id=797564&amp;value=169.358&amp;id=797559&amp;value=149.758&amp;id=797554&amp;value=144.275&amp;id=797549&amp;value=146.058&amp;id=797545&amp;value=144.626&amp;id=797541&amp;value=143.548&amp;id=797537&amp;value=153.648&amp;id=797532&amp;value=166.234&amp;id=797527&amp;value=183.821&amp;id=797522&amp;value=186.522&amp;id=797517&amp;value=542.938&amp;id=797514&amp;value=503.221&amp;id=1501189&amp;value=557.08&amp;id=2750528&amp;value=562.696&amp;id=3606352&amp;value=598&amp;id=6028658&amp;value=617&amp;id=9091750&amp;value=650&amp;id=12605266&amp;value=663&amp;id=19045414&amp;value=758&amp;id=28076083&amp;value=805&amp;id=35361500&amp;value=859&amp;id=41991044&amp;value=848&amp;id=50787072&amp;value=874&amp;id=56765631&amp;value=865&amp;id=61315034&amp;value=880&amp;" TargetMode="External"/><Relationship Id="rId12897" Type="http://schemas.openxmlformats.org/officeDocument/2006/relationships/hyperlink" Target="https://www.daloopa.com/src/62020250" TargetMode="External"/><Relationship Id="rId2956" Type="http://schemas.openxmlformats.org/officeDocument/2006/relationships/hyperlink" Target="https://www.daloopa.com/src/775745" TargetMode="External"/><Relationship Id="rId9569" Type="http://schemas.openxmlformats.org/officeDocument/2006/relationships/hyperlink" Target="https://www.daloopa.com/src/44812505" TargetMode="External"/><Relationship Id="rId11499" Type="http://schemas.openxmlformats.org/officeDocument/2006/relationships/hyperlink" Target="https://www.daloopa.com/document/8465102" TargetMode="External"/><Relationship Id="rId13948" Type="http://schemas.openxmlformats.org/officeDocument/2006/relationships/hyperlink" Target="https://www.daloopa.com/src/44065743" TargetMode="External"/><Relationship Id="rId15370" Type="http://schemas.openxmlformats.org/officeDocument/2006/relationships/hyperlink" Target="https://www.daloopa.com/src/56725763" TargetMode="External"/><Relationship Id="rId16421" Type="http://schemas.openxmlformats.org/officeDocument/2006/relationships/hyperlink" Target="https://www.daloopa.com/src/56736538" TargetMode="External"/><Relationship Id="rId928" Type="http://schemas.openxmlformats.org/officeDocument/2006/relationships/hyperlink" Target="https://www.daloopa.com/src/979929" TargetMode="External"/><Relationship Id="rId1558" Type="http://schemas.openxmlformats.org/officeDocument/2006/relationships/hyperlink" Target="https://www.daloopa.com/src/44617220" TargetMode="External"/><Relationship Id="rId2609" Type="http://schemas.openxmlformats.org/officeDocument/2006/relationships/hyperlink" Target="https://www.daloopa.com/src/775540" TargetMode="External"/><Relationship Id="rId15023" Type="http://schemas.openxmlformats.org/officeDocument/2006/relationships/hyperlink" Target="https://www.daloopa.com/document/7102163" TargetMode="External"/><Relationship Id="rId19991" Type="http://schemas.openxmlformats.org/officeDocument/2006/relationships/hyperlink" Target="https://www.daloopa.com/src/99100940" TargetMode="External"/><Relationship Id="rId20817" Type="http://schemas.openxmlformats.org/officeDocument/2006/relationships/hyperlink" Target="https://www.daloopa.com/src/112172859" TargetMode="External"/><Relationship Id="rId4031" Type="http://schemas.openxmlformats.org/officeDocument/2006/relationships/hyperlink" Target="https://www.daloopa.com/src/12606371" TargetMode="External"/><Relationship Id="rId11980" Type="http://schemas.openxmlformats.org/officeDocument/2006/relationships/hyperlink" Target="https://www.daloopa.com/src/44616222" TargetMode="External"/><Relationship Id="rId17195" Type="http://schemas.openxmlformats.org/officeDocument/2006/relationships/hyperlink" Target="https://www.daloopa.com/src/65369440" TargetMode="External"/><Relationship Id="rId18593" Type="http://schemas.openxmlformats.org/officeDocument/2006/relationships/hyperlink" Target="https://www.daloopa.com/src/76430281" TargetMode="External"/><Relationship Id="rId19644" Type="http://schemas.openxmlformats.org/officeDocument/2006/relationships/hyperlink" Target="https://www.daloopa.com/src/91529580" TargetMode="External"/><Relationship Id="rId7254" Type="http://schemas.openxmlformats.org/officeDocument/2006/relationships/hyperlink" Target="https://www.daloopa.com/src/1501207" TargetMode="External"/><Relationship Id="rId8305" Type="http://schemas.openxmlformats.org/officeDocument/2006/relationships/hyperlink" Target="https://www.daloopa.com/src/46190480" TargetMode="External"/><Relationship Id="rId8652" Type="http://schemas.openxmlformats.org/officeDocument/2006/relationships/hyperlink" Target="https://www.daloopa.com/src/44811657" TargetMode="External"/><Relationship Id="rId9703" Type="http://schemas.openxmlformats.org/officeDocument/2006/relationships/hyperlink" Target="https://www.daloopa.com/src/44812848" TargetMode="External"/><Relationship Id="rId10582" Type="http://schemas.openxmlformats.org/officeDocument/2006/relationships/hyperlink" Target="https://www.daloopa.com/document/23143637" TargetMode="External"/><Relationship Id="rId11633" Type="http://schemas.openxmlformats.org/officeDocument/2006/relationships/hyperlink" Target="https://www.daloopa.com/src/1501387" TargetMode="External"/><Relationship Id="rId18246" Type="http://schemas.openxmlformats.org/officeDocument/2006/relationships/hyperlink" Target="https://www.daloopa.com/src/110482426" TargetMode="External"/><Relationship Id="rId10235" Type="http://schemas.openxmlformats.org/officeDocument/2006/relationships/hyperlink" Target="https://www.daloopa.com/src/44999244" TargetMode="External"/><Relationship Id="rId14856" Type="http://schemas.openxmlformats.org/officeDocument/2006/relationships/hyperlink" Target="https://www.daloopa.com/src/44092994" TargetMode="External"/><Relationship Id="rId15907" Type="http://schemas.openxmlformats.org/officeDocument/2006/relationships/hyperlink" Target="https://www.daloopa.com/src/56722732" TargetMode="External"/><Relationship Id="rId3864" Type="http://schemas.openxmlformats.org/officeDocument/2006/relationships/hyperlink" Target="https://www.daloopa.com/src/805729" TargetMode="External"/><Relationship Id="rId4915" Type="http://schemas.openxmlformats.org/officeDocument/2006/relationships/hyperlink" Target="https://www.daloopa.com/src/44617739" TargetMode="External"/><Relationship Id="rId13458" Type="http://schemas.openxmlformats.org/officeDocument/2006/relationships/hyperlink" Target="https://www.daloopa.com/src/51587406" TargetMode="External"/><Relationship Id="rId14509" Type="http://schemas.openxmlformats.org/officeDocument/2006/relationships/hyperlink" Target="https://www.daloopa.com/src/44094886" TargetMode="External"/><Relationship Id="rId20674" Type="http://schemas.openxmlformats.org/officeDocument/2006/relationships/hyperlink" Target="https://www.daloopa.com/src/110481950" TargetMode="External"/><Relationship Id="rId785" Type="http://schemas.openxmlformats.org/officeDocument/2006/relationships/hyperlink" Target="https://www.daloopa.com/document/23143637" TargetMode="External"/><Relationship Id="rId2466" Type="http://schemas.openxmlformats.org/officeDocument/2006/relationships/hyperlink" Target="https://www.daloopa.com/src/775339" TargetMode="External"/><Relationship Id="rId3517" Type="http://schemas.openxmlformats.org/officeDocument/2006/relationships/hyperlink" Target="https://www.daloopa.com/src/18203627" TargetMode="External"/><Relationship Id="rId9079" Type="http://schemas.openxmlformats.org/officeDocument/2006/relationships/hyperlink" Target="https://www.daloopa.com/src/44812573" TargetMode="External"/><Relationship Id="rId20327" Type="http://schemas.openxmlformats.org/officeDocument/2006/relationships/hyperlink" Target="https://www.daloopa.com/src/105190572" TargetMode="External"/><Relationship Id="rId438" Type="http://schemas.openxmlformats.org/officeDocument/2006/relationships/hyperlink" Target="https://www.daloopa.com/src/41990755" TargetMode="External"/><Relationship Id="rId1068" Type="http://schemas.openxmlformats.org/officeDocument/2006/relationships/hyperlink" Target="https://www.daloopa.com/src/19045461" TargetMode="External"/><Relationship Id="rId2119" Type="http://schemas.openxmlformats.org/officeDocument/2006/relationships/hyperlink" Target="https://www.daloopa.com/src/38173224" TargetMode="External"/><Relationship Id="rId5689" Type="http://schemas.openxmlformats.org/officeDocument/2006/relationships/hyperlink" Target="https://www.daloopa.com/src/44616109" TargetMode="External"/><Relationship Id="rId9560" Type="http://schemas.openxmlformats.org/officeDocument/2006/relationships/hyperlink" Target="https://www.daloopa.com/src/44810147" TargetMode="External"/><Relationship Id="rId19154" Type="http://schemas.openxmlformats.org/officeDocument/2006/relationships/hyperlink" Target="https://www.daloopa.com/src/81129872" TargetMode="External"/><Relationship Id="rId8162" Type="http://schemas.openxmlformats.org/officeDocument/2006/relationships/hyperlink" Target="https://www.daloopa.com/src/19045358" TargetMode="External"/><Relationship Id="rId9213" Type="http://schemas.openxmlformats.org/officeDocument/2006/relationships/hyperlink" Target="https://www.daloopa.com/src/44813387" TargetMode="External"/><Relationship Id="rId10092" Type="http://schemas.openxmlformats.org/officeDocument/2006/relationships/hyperlink" Target="https://www.daloopa.com/src/28076053" TargetMode="External"/><Relationship Id="rId11143" Type="http://schemas.openxmlformats.org/officeDocument/2006/relationships/hyperlink" Target="https://www.daloopa.com/src/50787771" TargetMode="External"/><Relationship Id="rId11490" Type="http://schemas.openxmlformats.org/officeDocument/2006/relationships/hyperlink" Target="https://www.daloopa.com/src/1501342" TargetMode="External"/><Relationship Id="rId12541" Type="http://schemas.openxmlformats.org/officeDocument/2006/relationships/hyperlink" Target="https://www.daloopa.com/src/51587381" TargetMode="External"/><Relationship Id="rId1202" Type="http://schemas.openxmlformats.org/officeDocument/2006/relationships/hyperlink" Target="https://www.daloopa.com/src/1001391" TargetMode="External"/><Relationship Id="rId2600" Type="http://schemas.openxmlformats.org/officeDocument/2006/relationships/hyperlink" Target="https://www.daloopa.com/src/775596" TargetMode="External"/><Relationship Id="rId15764" Type="http://schemas.openxmlformats.org/officeDocument/2006/relationships/hyperlink" Target="https://www.daloopa.com/src/56722106" TargetMode="External"/><Relationship Id="rId16815" Type="http://schemas.openxmlformats.org/officeDocument/2006/relationships/hyperlink" Target="https://www.daloopa.com/src/56736632" TargetMode="External"/><Relationship Id="rId4772" Type="http://schemas.openxmlformats.org/officeDocument/2006/relationships/hyperlink" Target="https://www.daloopa.com/src/799711" TargetMode="External"/><Relationship Id="rId5823" Type="http://schemas.openxmlformats.org/officeDocument/2006/relationships/hyperlink" Target="https://www.daloopa.com/src/777616" TargetMode="External"/><Relationship Id="rId14366" Type="http://schemas.openxmlformats.org/officeDocument/2006/relationships/hyperlink" Target="https://www.daloopa.com/src/44094975" TargetMode="External"/><Relationship Id="rId15417" Type="http://schemas.openxmlformats.org/officeDocument/2006/relationships/hyperlink" Target="https://www.daloopa.com/document/22326542" TargetMode="External"/><Relationship Id="rId18987" Type="http://schemas.openxmlformats.org/officeDocument/2006/relationships/hyperlink" Target="https://www.daloopa.com/src/80587588" TargetMode="External"/><Relationship Id="rId295" Type="http://schemas.openxmlformats.org/officeDocument/2006/relationships/hyperlink" Target="https://marketplace.daloopa.com/text-fundamental?id=2750930&amp;value=0.74&amp;id=12604352&amp;value=0.7&amp;id=19045407&amp;value=0.71&amp;id=41990825&amp;value=0.83&amp;id=56765555&amp;value=0.85&amp;" TargetMode="External"/><Relationship Id="rId3374" Type="http://schemas.openxmlformats.org/officeDocument/2006/relationships/hyperlink" Target="https://www.daloopa.com/src/979853" TargetMode="External"/><Relationship Id="rId4425" Type="http://schemas.openxmlformats.org/officeDocument/2006/relationships/hyperlink" Target="https://www.daloopa.com/src/806128" TargetMode="External"/><Relationship Id="rId7995" Type="http://schemas.openxmlformats.org/officeDocument/2006/relationships/hyperlink" Target="https://www.daloopa.com/src/56765443" TargetMode="External"/><Relationship Id="rId10976" Type="http://schemas.openxmlformats.org/officeDocument/2006/relationships/hyperlink" Target="https://www.daloopa.com/src/777922" TargetMode="External"/><Relationship Id="rId14019" Type="http://schemas.openxmlformats.org/officeDocument/2006/relationships/hyperlink" Target="https://www.daloopa.com/src/44067646" TargetMode="External"/><Relationship Id="rId17589" Type="http://schemas.openxmlformats.org/officeDocument/2006/relationships/hyperlink" Target="https://www.daloopa.com/src/66404599" TargetMode="External"/><Relationship Id="rId20184" Type="http://schemas.openxmlformats.org/officeDocument/2006/relationships/hyperlink" Target="https://www.daloopa.com/src/99978478" TargetMode="External"/><Relationship Id="rId3027" Type="http://schemas.openxmlformats.org/officeDocument/2006/relationships/hyperlink" Target="https://www.daloopa.com/src/778897" TargetMode="External"/><Relationship Id="rId6597" Type="http://schemas.openxmlformats.org/officeDocument/2006/relationships/hyperlink" Target="https://www.daloopa.com/src/2750531" TargetMode="External"/><Relationship Id="rId7648" Type="http://schemas.openxmlformats.org/officeDocument/2006/relationships/hyperlink" Target="https://marketplace.daloopa.com/text-fundamental?id=770359&amp;value=-60.19&amp;id=770355&amp;value=-46.249&amp;id=770350&amp;value=-46.798&amp;id=769528&amp;value=-35.121&amp;id=44615852&amp;value=-188.358&amp;id=769383&amp;value=-29.393&amp;id=769246&amp;value=-27.198&amp;id=761274&amp;value=-54.966&amp;id=760992&amp;value=-36.775&amp;id=44615853&amp;value=-148.332&amp;id=760709&amp;value=-35.546&amp;id=760474&amp;value=-35.73&amp;id=760228&amp;value=-48.984&amp;id=758627&amp;value=-64.676&amp;id=44615854&amp;value=-184.93599999999998&amp;id=758425&amp;value=-46.2&amp;id=758272&amp;value=-53.759&amp;id=758129&amp;value=-55.213&amp;id=757934&amp;value=-48.633&amp;id=44615855&amp;value=-203.805&amp;id=757791&amp;value=-30.903&amp;id=757603&amp;value=-55.297&amp;id=757281&amp;value=-54.238&amp;id=757075&amp;value=-37.684&amp;id=44615856&amp;value=-178.12199999999999&amp;id=756919&amp;value=-95.142&amp;id=756677&amp;value=-45.316&amp;id=756549&amp;value=-63.558&amp;id=756414&amp;value=-62.563&amp;id=44615857&amp;value=-266.579&amp;id=756264&amp;value=-65.268&amp;id=755888&amp;value=-85.492&amp;id=1501215&amp;value=-89.125&amp;id=2750571&amp;value=-94.096&amp;id=44615858&amp;value=-333.981&amp;id=3606397&amp;value=-94&amp;id=6028691&amp;value=-96&amp;id=9091405&amp;value=-126&amp;id=12599554&amp;value=-103&amp;id=44615859&amp;value=-419&amp;id=19045347&amp;value=-59&amp;id=28076024&amp;value=-95&amp;id=35361427&amp;value=-95&amp;id=41990449&amp;value=-81&amp;id=44615860&amp;value=-330&amp;id=50786852&amp;value=-100&amp;id=56765438&amp;value=-126&amp;id=61314905&amp;value=-125&amp;" TargetMode="External"/><Relationship Id="rId10629" Type="http://schemas.openxmlformats.org/officeDocument/2006/relationships/hyperlink" Target="https://www.daloopa.com/src/45000123" TargetMode="External"/><Relationship Id="rId14500" Type="http://schemas.openxmlformats.org/officeDocument/2006/relationships/hyperlink" Target="https://www.daloopa.com/src/57345871" TargetMode="External"/><Relationship Id="rId5199" Type="http://schemas.openxmlformats.org/officeDocument/2006/relationships/hyperlink" Target="https://www.daloopa.com/src/8649017" TargetMode="External"/><Relationship Id="rId9070" Type="http://schemas.openxmlformats.org/officeDocument/2006/relationships/hyperlink" Target="https://www.daloopa.com/src/44813390" TargetMode="External"/><Relationship Id="rId12051" Type="http://schemas.openxmlformats.org/officeDocument/2006/relationships/hyperlink" Target="https://www.daloopa.com/src/8731210" TargetMode="External"/><Relationship Id="rId13102" Type="http://schemas.openxmlformats.org/officeDocument/2006/relationships/hyperlink" Target="https://www.daloopa.com/document/8465102" TargetMode="External"/><Relationship Id="rId2110" Type="http://schemas.openxmlformats.org/officeDocument/2006/relationships/hyperlink" Target="https://www.daloopa.com/src/779535" TargetMode="External"/><Relationship Id="rId5680" Type="http://schemas.openxmlformats.org/officeDocument/2006/relationships/hyperlink" Target="https://www.daloopa.com/src/777415" TargetMode="External"/><Relationship Id="rId15274" Type="http://schemas.openxmlformats.org/officeDocument/2006/relationships/hyperlink" Target="https://www.daloopa.com/src/56734939" TargetMode="External"/><Relationship Id="rId16672" Type="http://schemas.openxmlformats.org/officeDocument/2006/relationships/hyperlink" Target="https://www.daloopa.com/src/56736510" TargetMode="External"/><Relationship Id="rId17723" Type="http://schemas.openxmlformats.org/officeDocument/2006/relationships/hyperlink" Target="https://www.daloopa.com/src/86300467" TargetMode="External"/><Relationship Id="rId4282" Type="http://schemas.openxmlformats.org/officeDocument/2006/relationships/hyperlink" Target="https://www.daloopa.com/src/806037" TargetMode="External"/><Relationship Id="rId5333" Type="http://schemas.openxmlformats.org/officeDocument/2006/relationships/hyperlink" Target="https://www.daloopa.com/src/8648972" TargetMode="External"/><Relationship Id="rId6731" Type="http://schemas.openxmlformats.org/officeDocument/2006/relationships/hyperlink" Target="https://www.daloopa.com/src/797860" TargetMode="External"/><Relationship Id="rId16325" Type="http://schemas.openxmlformats.org/officeDocument/2006/relationships/hyperlink" Target="https://www.daloopa.com/src/56723464" TargetMode="External"/><Relationship Id="rId19895" Type="http://schemas.openxmlformats.org/officeDocument/2006/relationships/hyperlink" Target="https://www.daloopa.com/src/91531415" TargetMode="External"/><Relationship Id="rId9954" Type="http://schemas.openxmlformats.org/officeDocument/2006/relationships/hyperlink" Target="https://www.daloopa.com/src/1501227" TargetMode="External"/><Relationship Id="rId11884" Type="http://schemas.openxmlformats.org/officeDocument/2006/relationships/hyperlink" Target="https://www.daloopa.com/src/8731172" TargetMode="External"/><Relationship Id="rId12935" Type="http://schemas.openxmlformats.org/officeDocument/2006/relationships/hyperlink" Target="https://www.daloopa.com/src/57345894" TargetMode="External"/><Relationship Id="rId18497" Type="http://schemas.openxmlformats.org/officeDocument/2006/relationships/hyperlink" Target="https://www.daloopa.com/src/69114591" TargetMode="External"/><Relationship Id="rId19548" Type="http://schemas.openxmlformats.org/officeDocument/2006/relationships/hyperlink" Target="https://www.daloopa.com/src/84567007" TargetMode="External"/><Relationship Id="rId1943" Type="http://schemas.openxmlformats.org/officeDocument/2006/relationships/hyperlink" Target="https://www.daloopa.com/src/44619207" TargetMode="External"/><Relationship Id="rId8556" Type="http://schemas.openxmlformats.org/officeDocument/2006/relationships/hyperlink" Target="https://www.daloopa.com/src/46190537" TargetMode="External"/><Relationship Id="rId9607" Type="http://schemas.openxmlformats.org/officeDocument/2006/relationships/hyperlink" Target="https://www.daloopa.com/src/44812983" TargetMode="External"/><Relationship Id="rId10486" Type="http://schemas.openxmlformats.org/officeDocument/2006/relationships/hyperlink" Target="https://www.daloopa.com/src/774357" TargetMode="External"/><Relationship Id="rId11537" Type="http://schemas.openxmlformats.org/officeDocument/2006/relationships/hyperlink" Target="https://www.daloopa.com/src/805075" TargetMode="External"/><Relationship Id="rId17099" Type="http://schemas.openxmlformats.org/officeDocument/2006/relationships/hyperlink" Target="https://www.daloopa.com/src/65368840" TargetMode="External"/><Relationship Id="rId7158" Type="http://schemas.openxmlformats.org/officeDocument/2006/relationships/hyperlink" Target="https://www.daloopa.com/src/798241" TargetMode="External"/><Relationship Id="rId8209" Type="http://schemas.openxmlformats.org/officeDocument/2006/relationships/hyperlink" Target="https://www.daloopa.com/src/6028699" TargetMode="External"/><Relationship Id="rId10139" Type="http://schemas.openxmlformats.org/officeDocument/2006/relationships/hyperlink" Target="https://www.daloopa.com/src/769281" TargetMode="External"/><Relationship Id="rId14010" Type="http://schemas.openxmlformats.org/officeDocument/2006/relationships/hyperlink" Target="https://www.daloopa.com/src/44066721" TargetMode="External"/><Relationship Id="rId17580" Type="http://schemas.openxmlformats.org/officeDocument/2006/relationships/hyperlink" Target="https://www.daloopa.com/src/66404590" TargetMode="External"/><Relationship Id="rId18631" Type="http://schemas.openxmlformats.org/officeDocument/2006/relationships/hyperlink" Target="https://www.daloopa.com/src/75779566" TargetMode="External"/><Relationship Id="rId3768" Type="http://schemas.openxmlformats.org/officeDocument/2006/relationships/hyperlink" Target="https://www.daloopa.com/src/805791" TargetMode="External"/><Relationship Id="rId4819" Type="http://schemas.openxmlformats.org/officeDocument/2006/relationships/hyperlink" Target="https://www.daloopa.com/src/799718" TargetMode="External"/><Relationship Id="rId16182" Type="http://schemas.openxmlformats.org/officeDocument/2006/relationships/hyperlink" Target="https://www.daloopa.com/src/56722686" TargetMode="External"/><Relationship Id="rId17233" Type="http://schemas.openxmlformats.org/officeDocument/2006/relationships/hyperlink" Target="https://www.daloopa.com/src/66404635" TargetMode="External"/><Relationship Id="rId20578" Type="http://schemas.openxmlformats.org/officeDocument/2006/relationships/hyperlink" Target="https://www.daloopa.com/src/105191102" TargetMode="External"/><Relationship Id="rId689" Type="http://schemas.openxmlformats.org/officeDocument/2006/relationships/hyperlink" Target="https://www.daloopa.com/src/780015" TargetMode="External"/><Relationship Id="rId5190" Type="http://schemas.openxmlformats.org/officeDocument/2006/relationships/hyperlink" Target="https://www.daloopa.com/src/8648846" TargetMode="External"/><Relationship Id="rId6241" Type="http://schemas.openxmlformats.org/officeDocument/2006/relationships/hyperlink" Target="https://www.daloopa.com/src/797646" TargetMode="External"/><Relationship Id="rId10620" Type="http://schemas.openxmlformats.org/officeDocument/2006/relationships/hyperlink" Target="https://www.daloopa.com/src/56765462" TargetMode="External"/><Relationship Id="rId9464" Type="http://schemas.openxmlformats.org/officeDocument/2006/relationships/hyperlink" Target="https://www.daloopa.com/src/44811768" TargetMode="External"/><Relationship Id="rId12792" Type="http://schemas.openxmlformats.org/officeDocument/2006/relationships/hyperlink" Target="https://www.daloopa.com/src/18194156" TargetMode="External"/><Relationship Id="rId13843" Type="http://schemas.openxmlformats.org/officeDocument/2006/relationships/hyperlink" Target="https://www.daloopa.com/src/44064890" TargetMode="External"/><Relationship Id="rId19058" Type="http://schemas.openxmlformats.org/officeDocument/2006/relationships/hyperlink" Target="https://www.daloopa.com/src/80587681" TargetMode="External"/><Relationship Id="rId2851" Type="http://schemas.openxmlformats.org/officeDocument/2006/relationships/hyperlink" Target="https://www.daloopa.com/src/775774" TargetMode="External"/><Relationship Id="rId3902" Type="http://schemas.openxmlformats.org/officeDocument/2006/relationships/hyperlink" Target="https://www.daloopa.com/src/805722" TargetMode="External"/><Relationship Id="rId8066" Type="http://schemas.openxmlformats.org/officeDocument/2006/relationships/hyperlink" Target="https://www.daloopa.com/src/41990467" TargetMode="External"/><Relationship Id="rId9117" Type="http://schemas.openxmlformats.org/officeDocument/2006/relationships/hyperlink" Target="https://www.daloopa.com/src/44811365" TargetMode="External"/><Relationship Id="rId11394" Type="http://schemas.openxmlformats.org/officeDocument/2006/relationships/hyperlink" Target="https://www.daloopa.com/src/1501360" TargetMode="External"/><Relationship Id="rId12445" Type="http://schemas.openxmlformats.org/officeDocument/2006/relationships/hyperlink" Target="https://www.daloopa.com/src/8732129" TargetMode="External"/><Relationship Id="rId20712" Type="http://schemas.openxmlformats.org/officeDocument/2006/relationships/hyperlink" Target="https://www.daloopa.com/src/112173346" TargetMode="External"/><Relationship Id="rId823" Type="http://schemas.openxmlformats.org/officeDocument/2006/relationships/hyperlink" Target="https://marketplace.daloopa.com/text-fundamental?id=793422&amp;value=0.01&amp;" TargetMode="External"/><Relationship Id="rId1453" Type="http://schemas.openxmlformats.org/officeDocument/2006/relationships/hyperlink" Target="https://www.daloopa.com/src/46159963" TargetMode="External"/><Relationship Id="rId2504" Type="http://schemas.openxmlformats.org/officeDocument/2006/relationships/hyperlink" Target="https://www.daloopa.com/src/775285" TargetMode="External"/><Relationship Id="rId11047" Type="http://schemas.openxmlformats.org/officeDocument/2006/relationships/hyperlink" Target="https://marketplace.daloopa.com/text-fundamental?id=777985&amp;value=-0.006&amp;" TargetMode="External"/><Relationship Id="rId15668" Type="http://schemas.openxmlformats.org/officeDocument/2006/relationships/hyperlink" Target="https://www.daloopa.com/src/56722009" TargetMode="External"/><Relationship Id="rId16719" Type="http://schemas.openxmlformats.org/officeDocument/2006/relationships/hyperlink" Target="https://www.daloopa.com/src/56736434" TargetMode="External"/><Relationship Id="rId1106" Type="http://schemas.openxmlformats.org/officeDocument/2006/relationships/hyperlink" Target="https://www.daloopa.com/src/19045462" TargetMode="External"/><Relationship Id="rId4676" Type="http://schemas.openxmlformats.org/officeDocument/2006/relationships/hyperlink" Target="https://www.daloopa.com/src/799638" TargetMode="External"/><Relationship Id="rId5727" Type="http://schemas.openxmlformats.org/officeDocument/2006/relationships/hyperlink" Target="https://www.daloopa.com/src/779224" TargetMode="External"/><Relationship Id="rId17090" Type="http://schemas.openxmlformats.org/officeDocument/2006/relationships/hyperlink" Target="https://www.daloopa.com/src/65369493" TargetMode="External"/><Relationship Id="rId18141" Type="http://schemas.openxmlformats.org/officeDocument/2006/relationships/hyperlink" Target="https://www.daloopa.com/src/112173311" TargetMode="External"/><Relationship Id="rId3278" Type="http://schemas.openxmlformats.org/officeDocument/2006/relationships/hyperlink" Target="https://www.daloopa.com/src/805355" TargetMode="External"/><Relationship Id="rId4329" Type="http://schemas.openxmlformats.org/officeDocument/2006/relationships/hyperlink" Target="https://www.daloopa.com/src/806084" TargetMode="External"/><Relationship Id="rId7899" Type="http://schemas.openxmlformats.org/officeDocument/2006/relationships/hyperlink" Target="https://www.daloopa.com/src/756690" TargetMode="External"/><Relationship Id="rId8200" Type="http://schemas.openxmlformats.org/officeDocument/2006/relationships/hyperlink" Target="https://www.daloopa.com/src/756933" TargetMode="External"/><Relationship Id="rId10130" Type="http://schemas.openxmlformats.org/officeDocument/2006/relationships/hyperlink" Target="https://www.daloopa.com/src/44999207" TargetMode="External"/><Relationship Id="rId20088" Type="http://schemas.openxmlformats.org/officeDocument/2006/relationships/hyperlink" Target="https://www.daloopa.com/src/99100819" TargetMode="External"/><Relationship Id="rId199" Type="http://schemas.openxmlformats.org/officeDocument/2006/relationships/hyperlink" Target="https://www.daloopa.com/src/19045481" TargetMode="External"/><Relationship Id="rId13353" Type="http://schemas.openxmlformats.org/officeDocument/2006/relationships/hyperlink" Target="https://marketplace.daloopa.com/text-fundamental?id=44120307&amp;value=-224.214&amp;id=44120260&amp;value=-337&amp;id=44619409&amp;value=-23&amp;" TargetMode="External"/><Relationship Id="rId14751" Type="http://schemas.openxmlformats.org/officeDocument/2006/relationships/hyperlink" Target="https://www.daloopa.com/src/44092355" TargetMode="External"/><Relationship Id="rId15802" Type="http://schemas.openxmlformats.org/officeDocument/2006/relationships/hyperlink" Target="https://www.daloopa.com/src/56735908" TargetMode="External"/><Relationship Id="rId680" Type="http://schemas.openxmlformats.org/officeDocument/2006/relationships/hyperlink" Target="https://www.daloopa.com/src/41990926" TargetMode="External"/><Relationship Id="rId2361" Type="http://schemas.openxmlformats.org/officeDocument/2006/relationships/hyperlink" Target="https://www.daloopa.com/src/774036" TargetMode="External"/><Relationship Id="rId3412" Type="http://schemas.openxmlformats.org/officeDocument/2006/relationships/hyperlink" Target="https://www.daloopa.com/src/13310446" TargetMode="External"/><Relationship Id="rId4810" Type="http://schemas.openxmlformats.org/officeDocument/2006/relationships/hyperlink" Target="https://www.daloopa.com/src/44802129" TargetMode="External"/><Relationship Id="rId13006" Type="http://schemas.openxmlformats.org/officeDocument/2006/relationships/hyperlink" Target="https://www.daloopa.com/document/132833" TargetMode="External"/><Relationship Id="rId14404" Type="http://schemas.openxmlformats.org/officeDocument/2006/relationships/hyperlink" Target="https://www.daloopa.com/src/44095428" TargetMode="External"/><Relationship Id="rId17974" Type="http://schemas.openxmlformats.org/officeDocument/2006/relationships/hyperlink" Target="https://www.daloopa.com/src/84567297" TargetMode="External"/><Relationship Id="rId20222" Type="http://schemas.openxmlformats.org/officeDocument/2006/relationships/hyperlink" Target="https://www.daloopa.com/src/99978736" TargetMode="External"/><Relationship Id="rId333" Type="http://schemas.openxmlformats.org/officeDocument/2006/relationships/hyperlink" Target="https://www.daloopa.com/src/19045458" TargetMode="External"/><Relationship Id="rId2014" Type="http://schemas.openxmlformats.org/officeDocument/2006/relationships/hyperlink" Target="https://www.daloopa.com/src/44125385" TargetMode="External"/><Relationship Id="rId6982" Type="http://schemas.openxmlformats.org/officeDocument/2006/relationships/hyperlink" Target="https://www.daloopa.com/src/798303" TargetMode="External"/><Relationship Id="rId16576" Type="http://schemas.openxmlformats.org/officeDocument/2006/relationships/hyperlink" Target="https://www.daloopa.com/src/56723437" TargetMode="External"/><Relationship Id="rId17627" Type="http://schemas.openxmlformats.org/officeDocument/2006/relationships/hyperlink" Target="https://www.daloopa.com/src/66399101" TargetMode="External"/><Relationship Id="rId4186" Type="http://schemas.openxmlformats.org/officeDocument/2006/relationships/hyperlink" Target="https://www.daloopa.com/src/50787161" TargetMode="External"/><Relationship Id="rId5584" Type="http://schemas.openxmlformats.org/officeDocument/2006/relationships/hyperlink" Target="https://www.daloopa.com/src/777150" TargetMode="External"/><Relationship Id="rId6635" Type="http://schemas.openxmlformats.org/officeDocument/2006/relationships/hyperlink" Target="https://www.daloopa.com/src/760648" TargetMode="External"/><Relationship Id="rId15178" Type="http://schemas.openxmlformats.org/officeDocument/2006/relationships/hyperlink" Target="https://www.daloopa.com/src/56720387" TargetMode="External"/><Relationship Id="rId16229" Type="http://schemas.openxmlformats.org/officeDocument/2006/relationships/hyperlink" Target="https://www.daloopa.com/src/56723084" TargetMode="External"/><Relationship Id="rId19799" Type="http://schemas.openxmlformats.org/officeDocument/2006/relationships/hyperlink" Target="https://www.daloopa.com/src/92469317" TargetMode="External"/><Relationship Id="rId5237" Type="http://schemas.openxmlformats.org/officeDocument/2006/relationships/hyperlink" Target="https://www.daloopa.com/src/8648878" TargetMode="External"/><Relationship Id="rId9858" Type="http://schemas.openxmlformats.org/officeDocument/2006/relationships/hyperlink" Target="https://www.daloopa.com/src/44811574" TargetMode="External"/><Relationship Id="rId11788" Type="http://schemas.openxmlformats.org/officeDocument/2006/relationships/hyperlink" Target="https://www.daloopa.com/src/44616181" TargetMode="External"/><Relationship Id="rId12839" Type="http://schemas.openxmlformats.org/officeDocument/2006/relationships/hyperlink" Target="https://www.daloopa.com/src/18193926" TargetMode="External"/><Relationship Id="rId16710" Type="http://schemas.openxmlformats.org/officeDocument/2006/relationships/hyperlink" Target="https://marketplace.daloopa.com/text-fundamental?id=56736741&amp;value=0.05&amp;id=56736704&amp;value=-0.02&amp;id=56736666&amp;value=-0.02&amp;id=56736628&amp;value=-0.02&amp;id=56736589&amp;value=-0.01&amp;id=56736550&amp;value=-0.15&amp;id=56736511&amp;value=-0.07&amp;id=56736473&amp;value=-0.16&amp;id=56736434&amp;value=-0.07&amp;id=56736395&amp;value=-0.45&amp;id=56723480&amp;value=-0.33&amp;id=56723442&amp;value=-0.48&amp;id=56723406&amp;value=-0.07&amp;id=56723104&amp;value=-2.48&amp;id=56722932&amp;value=-3.34&amp;id=56722860&amp;value=-0.24&amp;id=56722764&amp;value=-0.01&amp;id=56722708&amp;value=-0.17&amp;id=56722643&amp;value=-0.12&amp;id=56722583&amp;value=-0.54&amp;id=56722516&amp;value=-0.18&amp;id=56765501&amp;value=-0.1&amp;id=61315635&amp;value=-0.03&amp;" TargetMode="External"/><Relationship Id="rId1847" Type="http://schemas.openxmlformats.org/officeDocument/2006/relationships/hyperlink" Target="https://www.daloopa.com/src/44115160" TargetMode="External"/><Relationship Id="rId14261" Type="http://schemas.openxmlformats.org/officeDocument/2006/relationships/hyperlink" Target="https://www.daloopa.com/src/44095426" TargetMode="External"/><Relationship Id="rId15312" Type="http://schemas.openxmlformats.org/officeDocument/2006/relationships/hyperlink" Target="https://marketplace.daloopa.com/text-fundamental?id=56725749&amp;value=8784&amp;id=56720696&amp;value=9121&amp;id=56720691&amp;value=9526&amp;id=56720686&amp;value=9874&amp;id=56720678&amp;value=10304&amp;" TargetMode="External"/><Relationship Id="rId4320" Type="http://schemas.openxmlformats.org/officeDocument/2006/relationships/hyperlink" Target="https://marketplace.daloopa.com/text-fundamental?id=806189&amp;value=-16.834&amp;id=806174&amp;value=-17.205&amp;id=806159&amp;value=-16.747&amp;id=806144&amp;value=-16.722&amp;id=44801573&amp;value=-67.508&amp;id=806129&amp;value=-16.59&amp;id=806114&amp;value=-17.103&amp;id=806099&amp;value=-13.361&amp;id=806084&amp;value=-12.678&amp;id=44801772&amp;value=-59.732&amp;id=806069&amp;value=-14.545&amp;id=806053&amp;value=-16.605&amp;id=806039&amp;value=-16.519&amp;id=806024&amp;value=-16.515&amp;id=44801885&amp;value=-64.184&amp;id=806009&amp;value=-18.469&amp;id=805994&amp;value=-17.174&amp;id=805979&amp;value=-17.281&amp;id=805964&amp;value=-17.518&amp;id=44802121&amp;value=-70.442&amp;id=805949&amp;value=-18.13&amp;id=805935&amp;value=-18.347&amp;id=805921&amp;value=-18.809&amp;id=805907&amp;value=-19.116&amp;id=44802206&amp;value=-74.402&amp;id=805893&amp;value=-19.899&amp;id=805879&amp;value=-20.363&amp;id=805870&amp;value=-21.107&amp;id=805851&amp;value=-27.873&amp;id=44802440&amp;value=-89.242&amp;id=805837&amp;value=-40.593&amp;id=805823&amp;value=-40.577&amp;id=1501414&amp;value=-39.529&amp;id=2750772&amp;value=-36.515&amp;id=44802524&amp;value=-157.214&amp;id=3606683&amp;value=-33&amp;id=6028879&amp;value=-28&amp;id=9091872&amp;value=-28&amp;id=12606372&amp;value=-27&amp;id=44802620&amp;value=-116&amp;id=19045455&amp;value=-30&amp;id=28076122&amp;value=-28&amp;id=35361541&amp;value=-27&amp;id=41990765&amp;value=-28&amp;id=41990775&amp;value=-113&amp;id=50787156&amp;value=-28&amp;id=56765678&amp;value=-28&amp;id=61315122&amp;value=-28&amp;" TargetMode="External"/><Relationship Id="rId7890" Type="http://schemas.openxmlformats.org/officeDocument/2006/relationships/hyperlink" Target="https://www.daloopa.com/src/760721" TargetMode="External"/><Relationship Id="rId17484" Type="http://schemas.openxmlformats.org/officeDocument/2006/relationships/hyperlink" Target="https://www.daloopa.com/src/69113978" TargetMode="External"/><Relationship Id="rId18882" Type="http://schemas.openxmlformats.org/officeDocument/2006/relationships/hyperlink" Target="https://www.daloopa.com/src/75779629" TargetMode="External"/><Relationship Id="rId19933" Type="http://schemas.openxmlformats.org/officeDocument/2006/relationships/hyperlink" Target="https://www.daloopa.com/src/91531502" TargetMode="External"/><Relationship Id="rId190" Type="http://schemas.openxmlformats.org/officeDocument/2006/relationships/hyperlink" Target="https://marketplace.daloopa.com/text-fundamental?id=1015355&amp;value=0.3&amp;" TargetMode="External"/><Relationship Id="rId6492" Type="http://schemas.openxmlformats.org/officeDocument/2006/relationships/hyperlink" Target="https://www.daloopa.com/src/756643" TargetMode="External"/><Relationship Id="rId7543" Type="http://schemas.openxmlformats.org/officeDocument/2006/relationships/hyperlink" Target="https://www.daloopa.com/src/44615827" TargetMode="External"/><Relationship Id="rId8941" Type="http://schemas.openxmlformats.org/officeDocument/2006/relationships/hyperlink" Target="https://www.daloopa.com/src/46190596" TargetMode="External"/><Relationship Id="rId10871" Type="http://schemas.openxmlformats.org/officeDocument/2006/relationships/hyperlink" Target="https://www.daloopa.com/src/44998318" TargetMode="External"/><Relationship Id="rId11922" Type="http://schemas.openxmlformats.org/officeDocument/2006/relationships/hyperlink" Target="https://www.daloopa.com/src/8731185" TargetMode="External"/><Relationship Id="rId16086" Type="http://schemas.openxmlformats.org/officeDocument/2006/relationships/hyperlink" Target="https://www.daloopa.com/src/61315609" TargetMode="External"/><Relationship Id="rId17137" Type="http://schemas.openxmlformats.org/officeDocument/2006/relationships/hyperlink" Target="https://www.daloopa.com/src/65369519" TargetMode="External"/><Relationship Id="rId18535" Type="http://schemas.openxmlformats.org/officeDocument/2006/relationships/hyperlink" Target="https://www.daloopa.com/src/70538271" TargetMode="External"/><Relationship Id="rId5094" Type="http://schemas.openxmlformats.org/officeDocument/2006/relationships/hyperlink" Target="https://www.daloopa.com/src/18186919" TargetMode="External"/><Relationship Id="rId6145" Type="http://schemas.openxmlformats.org/officeDocument/2006/relationships/hyperlink" Target="https://www.daloopa.com/src/760598" TargetMode="External"/><Relationship Id="rId10524" Type="http://schemas.openxmlformats.org/officeDocument/2006/relationships/hyperlink" Target="https://www.daloopa.com/document/479839" TargetMode="External"/><Relationship Id="rId12696" Type="http://schemas.openxmlformats.org/officeDocument/2006/relationships/hyperlink" Target="https://www.daloopa.com/src/8732239" TargetMode="External"/><Relationship Id="rId13747" Type="http://schemas.openxmlformats.org/officeDocument/2006/relationships/hyperlink" Target="https://www.daloopa.com/src/44064556" TargetMode="External"/><Relationship Id="rId20963" Type="http://schemas.openxmlformats.org/officeDocument/2006/relationships/hyperlink" Target="https://www.daloopa.com/src/110482388" TargetMode="External"/><Relationship Id="rId2755" Type="http://schemas.openxmlformats.org/officeDocument/2006/relationships/hyperlink" Target="https://www.daloopa.com/src/10681138" TargetMode="External"/><Relationship Id="rId3806" Type="http://schemas.openxmlformats.org/officeDocument/2006/relationships/hyperlink" Target="https://www.daloopa.com/src/805744" TargetMode="External"/><Relationship Id="rId9368" Type="http://schemas.openxmlformats.org/officeDocument/2006/relationships/hyperlink" Target="https://www.daloopa.com/src/44812367" TargetMode="External"/><Relationship Id="rId11298" Type="http://schemas.openxmlformats.org/officeDocument/2006/relationships/hyperlink" Target="https://www.daloopa.com/document/21946882" TargetMode="External"/><Relationship Id="rId12349" Type="http://schemas.openxmlformats.org/officeDocument/2006/relationships/hyperlink" Target="https://www.daloopa.com/src/8731706" TargetMode="External"/><Relationship Id="rId16220" Type="http://schemas.openxmlformats.org/officeDocument/2006/relationships/hyperlink" Target="https://www.daloopa.com/src/56736647" TargetMode="External"/><Relationship Id="rId19790" Type="http://schemas.openxmlformats.org/officeDocument/2006/relationships/hyperlink" Target="https://www.daloopa.com/src/92469219" TargetMode="External"/><Relationship Id="rId20616" Type="http://schemas.openxmlformats.org/officeDocument/2006/relationships/hyperlink" Target="https://www.daloopa.com/src/105191144" TargetMode="External"/><Relationship Id="rId727" Type="http://schemas.openxmlformats.org/officeDocument/2006/relationships/hyperlink" Target="https://www.daloopa.com/src/780035" TargetMode="External"/><Relationship Id="rId1357" Type="http://schemas.openxmlformats.org/officeDocument/2006/relationships/hyperlink" Target="https://www.daloopa.com/src/46406228" TargetMode="External"/><Relationship Id="rId2408" Type="http://schemas.openxmlformats.org/officeDocument/2006/relationships/hyperlink" Target="https://www.daloopa.com/src/774037" TargetMode="External"/><Relationship Id="rId5978" Type="http://schemas.openxmlformats.org/officeDocument/2006/relationships/hyperlink" Target="https://www.daloopa.com/src/756503" TargetMode="External"/><Relationship Id="rId18392" Type="http://schemas.openxmlformats.org/officeDocument/2006/relationships/hyperlink" Target="https://www.daloopa.com/src/70535390" TargetMode="External"/><Relationship Id="rId19443" Type="http://schemas.openxmlformats.org/officeDocument/2006/relationships/hyperlink" Target="https://www.daloopa.com/src/86300084" TargetMode="External"/><Relationship Id="rId63" Type="http://schemas.openxmlformats.org/officeDocument/2006/relationships/hyperlink" Target="https://www.daloopa.com/document/479979" TargetMode="External"/><Relationship Id="rId8451" Type="http://schemas.openxmlformats.org/officeDocument/2006/relationships/hyperlink" Target="https://www.daloopa.com/src/44811038" TargetMode="External"/><Relationship Id="rId9502" Type="http://schemas.openxmlformats.org/officeDocument/2006/relationships/hyperlink" Target="https://www.daloopa.com/src/44810882" TargetMode="External"/><Relationship Id="rId10381" Type="http://schemas.openxmlformats.org/officeDocument/2006/relationships/hyperlink" Target="https://www.daloopa.com/src/758159" TargetMode="External"/><Relationship Id="rId11432" Type="http://schemas.openxmlformats.org/officeDocument/2006/relationships/hyperlink" Target="https://www.daloopa.com/src/804987" TargetMode="External"/><Relationship Id="rId12830" Type="http://schemas.openxmlformats.org/officeDocument/2006/relationships/hyperlink" Target="https://www.daloopa.com/document/18105310" TargetMode="External"/><Relationship Id="rId18045" Type="http://schemas.openxmlformats.org/officeDocument/2006/relationships/hyperlink" Target="https://www.daloopa.com/src/112172657" TargetMode="External"/><Relationship Id="rId7053" Type="http://schemas.openxmlformats.org/officeDocument/2006/relationships/hyperlink" Target="https://www.daloopa.com/src/9091789" TargetMode="External"/><Relationship Id="rId8104" Type="http://schemas.openxmlformats.org/officeDocument/2006/relationships/hyperlink" Target="https://www.daloopa.com/src/756441" TargetMode="External"/><Relationship Id="rId10034" Type="http://schemas.openxmlformats.org/officeDocument/2006/relationships/hyperlink" Target="https://www.daloopa.com/src/755990" TargetMode="External"/><Relationship Id="rId14655" Type="http://schemas.openxmlformats.org/officeDocument/2006/relationships/hyperlink" Target="https://marketplace.daloopa.com/text-fundamental?id=44095163&amp;value=-5.369&amp;id=44095118&amp;value=-2.55&amp;id=44095046&amp;value=-5.988&amp;id=44095263&amp;value=-2.172&amp;id=44094970&amp;value=-2.044&amp;id=44094890&amp;value=-1.686&amp;id=44094798&amp;value=-0.956&amp;id=44095347&amp;value=-0.382&amp;id=44094662&amp;value=-0.197&amp;id=44094613&amp;value=-0.462&amp;id=44093331&amp;value=-0.684&amp;id=44095397&amp;value=-0.358&amp;id=44093255&amp;value=-0.358&amp;id=44093151&amp;value=-0.492&amp;id=44093030&amp;value=-0.765&amp;id=44095512&amp;value=-0.177&amp;id=44092920&amp;value=-0.361&amp;id=44092858&amp;value=-0.531&amp;id=44092771&amp;value=-0.586&amp;id=44095604&amp;value=-0.17&amp;id=44092487&amp;value=-0.329&amp;id=44092400&amp;value=-0.503&amp;" TargetMode="External"/><Relationship Id="rId15706" Type="http://schemas.openxmlformats.org/officeDocument/2006/relationships/hyperlink" Target="https://www.daloopa.com/src/56735811" TargetMode="External"/><Relationship Id="rId584" Type="http://schemas.openxmlformats.org/officeDocument/2006/relationships/hyperlink" Target="https://www.daloopa.com/src/61315168" TargetMode="External"/><Relationship Id="rId2265" Type="http://schemas.openxmlformats.org/officeDocument/2006/relationships/hyperlink" Target="https://www.daloopa.com/src/774024" TargetMode="External"/><Relationship Id="rId3663" Type="http://schemas.openxmlformats.org/officeDocument/2006/relationships/hyperlink" Target="https://www.daloopa.com/src/805657" TargetMode="External"/><Relationship Id="rId4714" Type="http://schemas.openxmlformats.org/officeDocument/2006/relationships/hyperlink" Target="https://www.daloopa.com/src/44802611" TargetMode="External"/><Relationship Id="rId13257" Type="http://schemas.openxmlformats.org/officeDocument/2006/relationships/hyperlink" Target="https://www.daloopa.com/document/21946882" TargetMode="External"/><Relationship Id="rId14308" Type="http://schemas.openxmlformats.org/officeDocument/2006/relationships/hyperlink" Target="https://www.daloopa.com/src/44092876" TargetMode="External"/><Relationship Id="rId17878" Type="http://schemas.openxmlformats.org/officeDocument/2006/relationships/hyperlink" Target="https://www.daloopa.com/src/86307510" TargetMode="External"/><Relationship Id="rId18929" Type="http://schemas.openxmlformats.org/officeDocument/2006/relationships/hyperlink" Target="https://www.daloopa.com/src/80587606" TargetMode="External"/><Relationship Id="rId20473" Type="http://schemas.openxmlformats.org/officeDocument/2006/relationships/hyperlink" Target="https://www.daloopa.com/src/105190763" TargetMode="External"/><Relationship Id="rId237" Type="http://schemas.openxmlformats.org/officeDocument/2006/relationships/hyperlink" Target="https://www.daloopa.com/src/56765748" TargetMode="External"/><Relationship Id="rId3316" Type="http://schemas.openxmlformats.org/officeDocument/2006/relationships/hyperlink" Target="https://www.daloopa.com/src/805275" TargetMode="External"/><Relationship Id="rId6886" Type="http://schemas.openxmlformats.org/officeDocument/2006/relationships/hyperlink" Target="https://www.daloopa.com/src/798045" TargetMode="External"/><Relationship Id="rId7937" Type="http://schemas.openxmlformats.org/officeDocument/2006/relationships/hyperlink" Target="https://marketplace.daloopa.com/text-fundamental?id=770429&amp;value=25.703&amp;id=44615915&amp;value=25.703&amp;id=760720&amp;value=989.28&amp;id=44615916&amp;value=989.28&amp;" TargetMode="External"/><Relationship Id="rId10918" Type="http://schemas.openxmlformats.org/officeDocument/2006/relationships/hyperlink" Target="https://www.daloopa.com/src/56765464" TargetMode="External"/><Relationship Id="rId20126" Type="http://schemas.openxmlformats.org/officeDocument/2006/relationships/hyperlink" Target="https://www.daloopa.com/src/99100770" TargetMode="External"/><Relationship Id="rId5488" Type="http://schemas.openxmlformats.org/officeDocument/2006/relationships/hyperlink" Target="https://www.daloopa.com/src/779206" TargetMode="External"/><Relationship Id="rId6539" Type="http://schemas.openxmlformats.org/officeDocument/2006/relationships/hyperlink" Target="https://www.daloopa.com/src/2750532" TargetMode="External"/><Relationship Id="rId12340" Type="http://schemas.openxmlformats.org/officeDocument/2006/relationships/hyperlink" Target="https://www.daloopa.com/src/8731808" TargetMode="External"/><Relationship Id="rId9012" Type="http://schemas.openxmlformats.org/officeDocument/2006/relationships/hyperlink" Target="https://www.daloopa.com/src/44813060" TargetMode="External"/><Relationship Id="rId15563" Type="http://schemas.openxmlformats.org/officeDocument/2006/relationships/hyperlink" Target="https://www.daloopa.com/src/56722194" TargetMode="External"/><Relationship Id="rId16961" Type="http://schemas.openxmlformats.org/officeDocument/2006/relationships/hyperlink" Target="https://www.daloopa.com/src/65368638" TargetMode="External"/><Relationship Id="rId1001" Type="http://schemas.openxmlformats.org/officeDocument/2006/relationships/hyperlink" Target="https://www.daloopa.com/src/995143" TargetMode="External"/><Relationship Id="rId4571" Type="http://schemas.openxmlformats.org/officeDocument/2006/relationships/hyperlink" Target="https://www.daloopa.com/src/806148" TargetMode="External"/><Relationship Id="rId5622" Type="http://schemas.openxmlformats.org/officeDocument/2006/relationships/hyperlink" Target="https://www.daloopa.com/src/777214" TargetMode="External"/><Relationship Id="rId14165" Type="http://schemas.openxmlformats.org/officeDocument/2006/relationships/hyperlink" Target="https://www.daloopa.com/src/44618883" TargetMode="External"/><Relationship Id="rId15216" Type="http://schemas.openxmlformats.org/officeDocument/2006/relationships/hyperlink" Target="https://www.daloopa.com/src/56720502" TargetMode="External"/><Relationship Id="rId16614" Type="http://schemas.openxmlformats.org/officeDocument/2006/relationships/hyperlink" Target="https://www.daloopa.com/src/56722578" TargetMode="External"/><Relationship Id="rId3173" Type="http://schemas.openxmlformats.org/officeDocument/2006/relationships/hyperlink" Target="https://www.daloopa.com/src/805333" TargetMode="External"/><Relationship Id="rId4224" Type="http://schemas.openxmlformats.org/officeDocument/2006/relationships/hyperlink" Target="https://www.daloopa.com/src/806156" TargetMode="External"/><Relationship Id="rId18786" Type="http://schemas.openxmlformats.org/officeDocument/2006/relationships/hyperlink" Target="https://www.daloopa.com/src/76435869" TargetMode="External"/><Relationship Id="rId19837" Type="http://schemas.openxmlformats.org/officeDocument/2006/relationships/hyperlink" Target="https://www.daloopa.com/src/92469356" TargetMode="External"/><Relationship Id="rId6396" Type="http://schemas.openxmlformats.org/officeDocument/2006/relationships/hyperlink" Target="https://www.daloopa.com/src/797668" TargetMode="External"/><Relationship Id="rId7794" Type="http://schemas.openxmlformats.org/officeDocument/2006/relationships/hyperlink" Target="https://www.daloopa.com/src/758427" TargetMode="External"/><Relationship Id="rId8845" Type="http://schemas.openxmlformats.org/officeDocument/2006/relationships/hyperlink" Target="https://marketplace.daloopa.com/text-fundamental?id=44808554&amp;value=-29.187&amp;id=44808893&amp;value=-0.9450000000000003&amp;id=44809184&amp;value=-45.775999999999996&amp;id=44812774&amp;value=17.033&amp;id=46190582&amp;value=-58.875&amp;id=44809233&amp;value=6.336&amp;id=44809401&amp;value=5.555&amp;id=44809590&amp;value=-6.939&amp;id=44812870&amp;value=6.054&amp;id=46190583&amp;value=11.006&amp;id=44810037&amp;value=21.61&amp;id=44810075&amp;value=39.384&amp;id=44810285&amp;value=22.313000000000002&amp;id=44812935&amp;value=-53.506&amp;id=46190584&amp;value=29.801&amp;id=44810491&amp;value=2.085&amp;id=44810608&amp;value=22.787&amp;id=44810719&amp;value=1.7850000000000001&amp;id=44813023&amp;value=-58.644&amp;id=46190585&amp;value=-31.987&amp;id=44810844&amp;value=-61.639&amp;id=44811042&amp;value=101.51400000000001&amp;id=44811141&amp;value=-32.995&amp;id=44813190&amp;value=-41.373000000000005&amp;id=46190586&amp;value=-34.493&amp;id=44811347&amp;value=511.292&amp;id=44811521&amp;value=-51.34899999999999&amp;id=44811651&amp;value=-26.383999999999958&amp;id=44813370&amp;value=45.625&amp;id=46190587&amp;value=479.184&amp;id=44811822&amp;value=5.995&amp;id=44811869&amp;value=5.934&amp;id=44812085&amp;value=-51.1&amp;id=44813437&amp;value=43.323&amp;id=46190588&amp;value=4.152&amp;id=44812391&amp;value=10&amp;id=44812444&amp;value=-8&amp;id=44812523&amp;value=18&amp;id=44813519&amp;value=-92&amp;id=46190589&amp;value=-72&amp;id=44812586&amp;value=29&amp;id=44812623&amp;value=-55&amp;id=44812722&amp;value=39&amp;id=44813653&amp;value=-11&amp;id=46190590&amp;value=2&amp;id=51587564&amp;value=36&amp;id=57346355&amp;value=-56&amp;id=62020276&amp;value=22&amp;" TargetMode="External"/><Relationship Id="rId10775" Type="http://schemas.openxmlformats.org/officeDocument/2006/relationships/hyperlink" Target="https://www.daloopa.com/src/758675" TargetMode="External"/><Relationship Id="rId11826" Type="http://schemas.openxmlformats.org/officeDocument/2006/relationships/hyperlink" Target="https://www.daloopa.com/src/8731211" TargetMode="External"/><Relationship Id="rId17388" Type="http://schemas.openxmlformats.org/officeDocument/2006/relationships/hyperlink" Target="https://www.daloopa.com/src/69114353" TargetMode="External"/><Relationship Id="rId18439" Type="http://schemas.openxmlformats.org/officeDocument/2006/relationships/hyperlink" Target="https://www.daloopa.com/src/70536435" TargetMode="External"/><Relationship Id="rId6049" Type="http://schemas.openxmlformats.org/officeDocument/2006/relationships/hyperlink" Target="https://www.daloopa.com/src/758557" TargetMode="External"/><Relationship Id="rId7447" Type="http://schemas.openxmlformats.org/officeDocument/2006/relationships/hyperlink" Target="https://www.daloopa.com/src/44615833" TargetMode="External"/><Relationship Id="rId10428" Type="http://schemas.openxmlformats.org/officeDocument/2006/relationships/hyperlink" Target="https://www.daloopa.com/src/758668" TargetMode="External"/><Relationship Id="rId13998" Type="http://schemas.openxmlformats.org/officeDocument/2006/relationships/hyperlink" Target="https://www.daloopa.com/src/44064345" TargetMode="External"/><Relationship Id="rId18920" Type="http://schemas.openxmlformats.org/officeDocument/2006/relationships/hyperlink" Target="https://www.daloopa.com/src/80587709" TargetMode="External"/><Relationship Id="rId16471" Type="http://schemas.openxmlformats.org/officeDocument/2006/relationships/hyperlink" Target="https://www.daloopa.com/src/56736540" TargetMode="External"/><Relationship Id="rId17522" Type="http://schemas.openxmlformats.org/officeDocument/2006/relationships/hyperlink" Target="https://www.daloopa.com/src/66397568" TargetMode="External"/><Relationship Id="rId20867" Type="http://schemas.openxmlformats.org/officeDocument/2006/relationships/hyperlink" Target="https://www.daloopa.com/src/110481100" TargetMode="External"/><Relationship Id="rId978" Type="http://schemas.openxmlformats.org/officeDocument/2006/relationships/hyperlink" Target="https://www.daloopa.com/src/970424" TargetMode="External"/><Relationship Id="rId2659" Type="http://schemas.openxmlformats.org/officeDocument/2006/relationships/hyperlink" Target="https://www.daloopa.com/src/775196" TargetMode="External"/><Relationship Id="rId6530" Type="http://schemas.openxmlformats.org/officeDocument/2006/relationships/hyperlink" Target="https://www.daloopa.com/src/757216" TargetMode="External"/><Relationship Id="rId15073" Type="http://schemas.openxmlformats.org/officeDocument/2006/relationships/hyperlink" Target="https://www.daloopa.com/src/44092478" TargetMode="External"/><Relationship Id="rId16124" Type="http://schemas.openxmlformats.org/officeDocument/2006/relationships/hyperlink" Target="https://www.daloopa.com/src/56736449" TargetMode="External"/><Relationship Id="rId19694" Type="http://schemas.openxmlformats.org/officeDocument/2006/relationships/hyperlink" Target="https://www.daloopa.com/src/91528078" TargetMode="External"/><Relationship Id="rId4081" Type="http://schemas.openxmlformats.org/officeDocument/2006/relationships/hyperlink" Target="https://www.daloopa.com/src/12606363" TargetMode="External"/><Relationship Id="rId5132" Type="http://schemas.openxmlformats.org/officeDocument/2006/relationships/hyperlink" Target="https://www.daloopa.com/src/8648981" TargetMode="External"/><Relationship Id="rId9753" Type="http://schemas.openxmlformats.org/officeDocument/2006/relationships/hyperlink" Target="https://www.daloopa.com/src/44812853" TargetMode="External"/><Relationship Id="rId18296" Type="http://schemas.openxmlformats.org/officeDocument/2006/relationships/hyperlink" Target="https://www.daloopa.com/src/110482572" TargetMode="External"/><Relationship Id="rId19347" Type="http://schemas.openxmlformats.org/officeDocument/2006/relationships/hyperlink" Target="https://www.daloopa.com/src/84565921" TargetMode="External"/><Relationship Id="rId8355" Type="http://schemas.openxmlformats.org/officeDocument/2006/relationships/hyperlink" Target="https://www.daloopa.com/src/46190489" TargetMode="External"/><Relationship Id="rId9406" Type="http://schemas.openxmlformats.org/officeDocument/2006/relationships/hyperlink" Target="https://www.daloopa.com/src/44810878" TargetMode="External"/><Relationship Id="rId11683" Type="http://schemas.openxmlformats.org/officeDocument/2006/relationships/hyperlink" Target="https://www.daloopa.com/src/1501351" TargetMode="External"/><Relationship Id="rId12734" Type="http://schemas.openxmlformats.org/officeDocument/2006/relationships/hyperlink" Target="https://www.daloopa.com/src/10681284" TargetMode="External"/><Relationship Id="rId1742" Type="http://schemas.openxmlformats.org/officeDocument/2006/relationships/hyperlink" Target="https://www.daloopa.com/src/44616256" TargetMode="External"/><Relationship Id="rId8008" Type="http://schemas.openxmlformats.org/officeDocument/2006/relationships/hyperlink" Target="https://www.daloopa.com/src/3606402" TargetMode="External"/><Relationship Id="rId10285" Type="http://schemas.openxmlformats.org/officeDocument/2006/relationships/hyperlink" Target="https://www.daloopa.com/src/44999291" TargetMode="External"/><Relationship Id="rId11336" Type="http://schemas.openxmlformats.org/officeDocument/2006/relationships/hyperlink" Target="https://www.daloopa.com/src/13310292" TargetMode="External"/><Relationship Id="rId15957" Type="http://schemas.openxmlformats.org/officeDocument/2006/relationships/hyperlink" Target="https://www.daloopa.com/src/56722733" TargetMode="External"/><Relationship Id="rId4965" Type="http://schemas.openxmlformats.org/officeDocument/2006/relationships/hyperlink" Target="https://www.daloopa.com/src/18180506" TargetMode="External"/><Relationship Id="rId14559" Type="http://schemas.openxmlformats.org/officeDocument/2006/relationships/hyperlink" Target="https://www.daloopa.com/src/44093036" TargetMode="External"/><Relationship Id="rId18430" Type="http://schemas.openxmlformats.org/officeDocument/2006/relationships/hyperlink" Target="https://www.daloopa.com/src/70536022" TargetMode="External"/><Relationship Id="rId3567" Type="http://schemas.openxmlformats.org/officeDocument/2006/relationships/hyperlink" Target="https://www.daloopa.com/src/805591" TargetMode="External"/><Relationship Id="rId4618" Type="http://schemas.openxmlformats.org/officeDocument/2006/relationships/hyperlink" Target="https://www.daloopa.com/src/806194" TargetMode="External"/><Relationship Id="rId17032" Type="http://schemas.openxmlformats.org/officeDocument/2006/relationships/hyperlink" Target="https://www.daloopa.com/src/65369380" TargetMode="External"/><Relationship Id="rId20377" Type="http://schemas.openxmlformats.org/officeDocument/2006/relationships/hyperlink" Target="https://www.daloopa.com/src/105788186" TargetMode="External"/><Relationship Id="rId488" Type="http://schemas.openxmlformats.org/officeDocument/2006/relationships/hyperlink" Target="https://marketplace.daloopa.com/text-fundamental?id=6029260&amp;value=0.14&amp;id=9091930&amp;value=0.12&amp;" TargetMode="External"/><Relationship Id="rId2169" Type="http://schemas.openxmlformats.org/officeDocument/2006/relationships/hyperlink" Target="https://marketplace.daloopa.com/text-fundamental?id=13305570&amp;value=153&amp;id=19434149&amp;value=41&amp;id=28828358&amp;value=35&amp;id=35961574&amp;value=36&amp;id=44624981&amp;value=34&amp;id=44616771&amp;value=146&amp;id=51587238&amp;value=31&amp;id=57345704&amp;value=30&amp;id=62020377&amp;value=31&amp;" TargetMode="External"/><Relationship Id="rId6040" Type="http://schemas.openxmlformats.org/officeDocument/2006/relationships/hyperlink" Target="https://www.daloopa.com/src/769933" TargetMode="External"/><Relationship Id="rId12591" Type="http://schemas.openxmlformats.org/officeDocument/2006/relationships/hyperlink" Target="https://www.daloopa.com/src/8732288" TargetMode="External"/><Relationship Id="rId13642" Type="http://schemas.openxmlformats.org/officeDocument/2006/relationships/hyperlink" Target="https://www.daloopa.com/src/44057722" TargetMode="External"/><Relationship Id="rId2650" Type="http://schemas.openxmlformats.org/officeDocument/2006/relationships/hyperlink" Target="https://www.daloopa.com/src/1501248" TargetMode="External"/><Relationship Id="rId3701" Type="http://schemas.openxmlformats.org/officeDocument/2006/relationships/hyperlink" Target="https://www.daloopa.com/src/805666" TargetMode="External"/><Relationship Id="rId9263" Type="http://schemas.openxmlformats.org/officeDocument/2006/relationships/hyperlink" Target="https://www.daloopa.com/src/44813057" TargetMode="External"/><Relationship Id="rId11193" Type="http://schemas.openxmlformats.org/officeDocument/2006/relationships/hyperlink" Target="https://www.daloopa.com/src/56765806" TargetMode="External"/><Relationship Id="rId12244" Type="http://schemas.openxmlformats.org/officeDocument/2006/relationships/hyperlink" Target="https://www.daloopa.com/src/35961626" TargetMode="External"/><Relationship Id="rId20511" Type="http://schemas.openxmlformats.org/officeDocument/2006/relationships/hyperlink" Target="https://www.daloopa.com/src/105190771" TargetMode="External"/><Relationship Id="rId622" Type="http://schemas.openxmlformats.org/officeDocument/2006/relationships/hyperlink" Target="https://www.daloopa.com/src/35361488" TargetMode="External"/><Relationship Id="rId1252" Type="http://schemas.openxmlformats.org/officeDocument/2006/relationships/hyperlink" Target="https://www.daloopa.com/src/61315163" TargetMode="External"/><Relationship Id="rId2303" Type="http://schemas.openxmlformats.org/officeDocument/2006/relationships/hyperlink" Target="https://www.daloopa.com/src/774059" TargetMode="External"/><Relationship Id="rId16865" Type="http://schemas.openxmlformats.org/officeDocument/2006/relationships/hyperlink" Target="https://www.daloopa.com/src/65369347" TargetMode="External"/><Relationship Id="rId17916" Type="http://schemas.openxmlformats.org/officeDocument/2006/relationships/hyperlink" Target="https://www.daloopa.com/src/84567028" TargetMode="External"/><Relationship Id="rId4475" Type="http://schemas.openxmlformats.org/officeDocument/2006/relationships/hyperlink" Target="https://www.daloopa.com/src/806086" TargetMode="External"/><Relationship Id="rId5873" Type="http://schemas.openxmlformats.org/officeDocument/2006/relationships/hyperlink" Target="https://www.daloopa.com/src/777496" TargetMode="External"/><Relationship Id="rId6924" Type="http://schemas.openxmlformats.org/officeDocument/2006/relationships/hyperlink" Target="https://www.daloopa.com/src/798128" TargetMode="External"/><Relationship Id="rId14069" Type="http://schemas.openxmlformats.org/officeDocument/2006/relationships/hyperlink" Target="https://www.daloopa.com/src/44064897" TargetMode="External"/><Relationship Id="rId15467" Type="http://schemas.openxmlformats.org/officeDocument/2006/relationships/hyperlink" Target="https://www.daloopa.com/src/56722038" TargetMode="External"/><Relationship Id="rId16518" Type="http://schemas.openxmlformats.org/officeDocument/2006/relationships/hyperlink" Target="https://www.daloopa.com/src/56736697" TargetMode="External"/><Relationship Id="rId3077" Type="http://schemas.openxmlformats.org/officeDocument/2006/relationships/hyperlink" Target="https://www.daloopa.com/src/47275645" TargetMode="External"/><Relationship Id="rId4128" Type="http://schemas.openxmlformats.org/officeDocument/2006/relationships/hyperlink" Target="https://www.daloopa.com/src/3606679" TargetMode="External"/><Relationship Id="rId5526" Type="http://schemas.openxmlformats.org/officeDocument/2006/relationships/hyperlink" Target="https://www.daloopa.com/src/777018" TargetMode="External"/><Relationship Id="rId7698" Type="http://schemas.openxmlformats.org/officeDocument/2006/relationships/hyperlink" Target="https://marketplace.daloopa.com/text-fundamental?id=770360&amp;value=-43.793&amp;id=770356&amp;value=-12.735&amp;id=770351&amp;value=-4.896&amp;id=769530&amp;value=-0.294&amp;id=44615861&amp;value=-61.717999999999996&amp;id=769384&amp;value=-3.283&amp;id=769247&amp;value=-2.767&amp;id=761275&amp;value=-5.082&amp;id=760993&amp;value=-2.908&amp;id=44615862&amp;value=-14.04&amp;id=760710&amp;value=-14.885&amp;id=760475&amp;value=-1.083&amp;id=760229&amp;value=-1.138&amp;id=758629&amp;value=-1.524&amp;id=44615863&amp;value=-18.630000000000003&amp;id=758426&amp;value=-51.786&amp;id=758273&amp;value=-0.522&amp;id=758130&amp;value=-3.774&amp;id=757935&amp;value=3.426&amp;id=44615864&amp;value=-52.656&amp;id=757792&amp;value=-17.673&amp;id=757604&amp;value=-2.171&amp;id=757282&amp;value=-3.791&amp;id=757076&amp;value=-4.149&amp;id=44615865&amp;value=-27.784&amp;id=756920&amp;value=-6.514&amp;id=756678&amp;value=-4.287&amp;id=756550&amp;value=-1.578&amp;id=756415&amp;value=-1.211&amp;id=44615866&amp;value=-13.59&amp;id=756265&amp;value=-77.103&amp;id=755889&amp;value=-4.921&amp;id=1501216&amp;value=-36.196&amp;id=2750572&amp;value=12.036&amp;id=44615867&amp;value=-106.184&amp;id=3606398&amp;value=-2&amp;id=9091404&amp;value=2&amp;id=12599553&amp;value=-6&amp;id=44615868&amp;value=-6&amp;id=19045348&amp;value=-25&amp;id=28076026&amp;value=-2&amp;id=35361426&amp;value=-10&amp;id=41990448&amp;value=-5&amp;id=44615869&amp;value=-42&amp;id=50786851&amp;value=-28&amp;id=56765435&amp;value=-2&amp;id=61314903&amp;value=-9&amp;" TargetMode="External"/><Relationship Id="rId8749" Type="http://schemas.openxmlformats.org/officeDocument/2006/relationships/hyperlink" Target="https://www.daloopa.com/src/44813189" TargetMode="External"/><Relationship Id="rId10679" Type="http://schemas.openxmlformats.org/officeDocument/2006/relationships/hyperlink" Target="https://www.daloopa.com/src/45000122" TargetMode="External"/><Relationship Id="rId14550" Type="http://schemas.openxmlformats.org/officeDocument/2006/relationships/hyperlink" Target="https://www.daloopa.com/src/44094887" TargetMode="External"/><Relationship Id="rId15601" Type="http://schemas.openxmlformats.org/officeDocument/2006/relationships/hyperlink" Target="https://www.daloopa.com/document/23143762" TargetMode="External"/><Relationship Id="rId13152" Type="http://schemas.openxmlformats.org/officeDocument/2006/relationships/hyperlink" Target="https://www.daloopa.com/src/44619223" TargetMode="External"/><Relationship Id="rId14203" Type="http://schemas.openxmlformats.org/officeDocument/2006/relationships/hyperlink" Target="https://www.daloopa.com/src/44071773" TargetMode="External"/><Relationship Id="rId17773" Type="http://schemas.openxmlformats.org/officeDocument/2006/relationships/hyperlink" Target="https://www.daloopa.com/src/86296351" TargetMode="External"/><Relationship Id="rId2160" Type="http://schemas.openxmlformats.org/officeDocument/2006/relationships/hyperlink" Target="https://www.daloopa.com/src/35961575" TargetMode="External"/><Relationship Id="rId3211" Type="http://schemas.openxmlformats.org/officeDocument/2006/relationships/hyperlink" Target="https://www.daloopa.com/src/805341" TargetMode="External"/><Relationship Id="rId6781" Type="http://schemas.openxmlformats.org/officeDocument/2006/relationships/hyperlink" Target="https://www.daloopa.com/src/798060" TargetMode="External"/><Relationship Id="rId7832" Type="http://schemas.openxmlformats.org/officeDocument/2006/relationships/hyperlink" Target="https://www.daloopa.com/src/770427" TargetMode="External"/><Relationship Id="rId16375" Type="http://schemas.openxmlformats.org/officeDocument/2006/relationships/hyperlink" Target="https://www.daloopa.com/src/56723466" TargetMode="External"/><Relationship Id="rId17426" Type="http://schemas.openxmlformats.org/officeDocument/2006/relationships/hyperlink" Target="https://www.daloopa.com/src/69114190" TargetMode="External"/><Relationship Id="rId18824" Type="http://schemas.openxmlformats.org/officeDocument/2006/relationships/hyperlink" Target="https://www.daloopa.com/src/75779569" TargetMode="External"/><Relationship Id="rId20021" Type="http://schemas.openxmlformats.org/officeDocument/2006/relationships/hyperlink" Target="https://www.daloopa.com/src/99978658" TargetMode="External"/><Relationship Id="rId132" Type="http://schemas.openxmlformats.org/officeDocument/2006/relationships/hyperlink" Target="https://www.daloopa.com/document/10224070" TargetMode="External"/><Relationship Id="rId5383" Type="http://schemas.openxmlformats.org/officeDocument/2006/relationships/hyperlink" Target="https://www.daloopa.com/src/8648896" TargetMode="External"/><Relationship Id="rId6434" Type="http://schemas.openxmlformats.org/officeDocument/2006/relationships/hyperlink" Target="https://www.daloopa.com/src/769349" TargetMode="External"/><Relationship Id="rId10813" Type="http://schemas.openxmlformats.org/officeDocument/2006/relationships/hyperlink" Target="https://www.daloopa.com/document/479731" TargetMode="External"/><Relationship Id="rId16028" Type="http://schemas.openxmlformats.org/officeDocument/2006/relationships/hyperlink" Target="https://www.daloopa.com/src/56723378" TargetMode="External"/><Relationship Id="rId5036" Type="http://schemas.openxmlformats.org/officeDocument/2006/relationships/hyperlink" Target="https://marketplace.daloopa.com/text-fundamental?id=18186768&amp;value=0.03&amp;id=18186730&amp;value=-0.01&amp;id=18186400&amp;value=0.02&amp;id=18182295&amp;value=0.02&amp;id=18181620&amp;value=0.01&amp;id=18181445&amp;value=0.03&amp;id=18179855&amp;value=0.02&amp;id=18180679&amp;value=0.03&amp;id=28828637&amp;value=0.04&amp;id=35961645&amp;value=0.02&amp;id=44617741&amp;value=0.02&amp;" TargetMode="External"/><Relationship Id="rId12985" Type="http://schemas.openxmlformats.org/officeDocument/2006/relationships/hyperlink" Target="https://www.daloopa.com/document/8465102" TargetMode="External"/><Relationship Id="rId19598" Type="http://schemas.openxmlformats.org/officeDocument/2006/relationships/hyperlink" Target="https://www.daloopa.com/src/86312175" TargetMode="External"/><Relationship Id="rId1993" Type="http://schemas.openxmlformats.org/officeDocument/2006/relationships/hyperlink" Target="https://www.daloopa.com/src/44126191" TargetMode="External"/><Relationship Id="rId8259" Type="http://schemas.openxmlformats.org/officeDocument/2006/relationships/hyperlink" Target="https://www.daloopa.com/src/61314932" TargetMode="External"/><Relationship Id="rId9657" Type="http://schemas.openxmlformats.org/officeDocument/2006/relationships/hyperlink" Target="https://www.daloopa.com/src/44812982" TargetMode="External"/><Relationship Id="rId11587" Type="http://schemas.openxmlformats.org/officeDocument/2006/relationships/hyperlink" Target="https://www.daloopa.com/src/805048" TargetMode="External"/><Relationship Id="rId12638" Type="http://schemas.openxmlformats.org/officeDocument/2006/relationships/hyperlink" Target="https://www.daloopa.com/src/8732225" TargetMode="External"/><Relationship Id="rId20905" Type="http://schemas.openxmlformats.org/officeDocument/2006/relationships/hyperlink" Target="https://www.daloopa.com/src/112172784" TargetMode="External"/><Relationship Id="rId1646" Type="http://schemas.openxmlformats.org/officeDocument/2006/relationships/hyperlink" Target="https://www.daloopa.com/src/44624977" TargetMode="External"/><Relationship Id="rId10189" Type="http://schemas.openxmlformats.org/officeDocument/2006/relationships/hyperlink" Target="https://www.daloopa.com/src/44998911" TargetMode="External"/><Relationship Id="rId14060" Type="http://schemas.openxmlformats.org/officeDocument/2006/relationships/hyperlink" Target="https://www.daloopa.com/src/44067641" TargetMode="External"/><Relationship Id="rId15111" Type="http://schemas.openxmlformats.org/officeDocument/2006/relationships/hyperlink" Target="https://www.daloopa.com/src/56765569" TargetMode="External"/><Relationship Id="rId18681" Type="http://schemas.openxmlformats.org/officeDocument/2006/relationships/hyperlink" Target="https://www.daloopa.com/src/75779589" TargetMode="External"/><Relationship Id="rId19732" Type="http://schemas.openxmlformats.org/officeDocument/2006/relationships/hyperlink" Target="https://www.daloopa.com/src/91527940" TargetMode="External"/><Relationship Id="rId4869" Type="http://schemas.openxmlformats.org/officeDocument/2006/relationships/hyperlink" Target="https://www.daloopa.com/src/18187268" TargetMode="External"/><Relationship Id="rId8740" Type="http://schemas.openxmlformats.org/officeDocument/2006/relationships/hyperlink" Target="https://www.daloopa.com/src/44810297" TargetMode="External"/><Relationship Id="rId10670" Type="http://schemas.openxmlformats.org/officeDocument/2006/relationships/hyperlink" Target="https://www.daloopa.com/src/56765461" TargetMode="External"/><Relationship Id="rId11721" Type="http://schemas.openxmlformats.org/officeDocument/2006/relationships/hyperlink" Target="https://www.daloopa.com/src/8583090" TargetMode="External"/><Relationship Id="rId17283" Type="http://schemas.openxmlformats.org/officeDocument/2006/relationships/hyperlink" Target="https://www.daloopa.com/src/66398754" TargetMode="External"/><Relationship Id="rId18334" Type="http://schemas.openxmlformats.org/officeDocument/2006/relationships/hyperlink" Target="https://www.daloopa.com/src/70535190" TargetMode="External"/><Relationship Id="rId6291" Type="http://schemas.openxmlformats.org/officeDocument/2006/relationships/hyperlink" Target="https://www.daloopa.com/src/797544" TargetMode="External"/><Relationship Id="rId7342" Type="http://schemas.openxmlformats.org/officeDocument/2006/relationships/hyperlink" Target="https://www.daloopa.com/src/758123" TargetMode="External"/><Relationship Id="rId10323" Type="http://schemas.openxmlformats.org/officeDocument/2006/relationships/hyperlink" Target="https://www.daloopa.com/src/12599808" TargetMode="External"/><Relationship Id="rId12495" Type="http://schemas.openxmlformats.org/officeDocument/2006/relationships/hyperlink" Target="https://www.daloopa.com/src/8732325" TargetMode="External"/><Relationship Id="rId13893" Type="http://schemas.openxmlformats.org/officeDocument/2006/relationships/hyperlink" Target="https://www.daloopa.com/src/44067791" TargetMode="External"/><Relationship Id="rId14944" Type="http://schemas.openxmlformats.org/officeDocument/2006/relationships/hyperlink" Target="https://www.daloopa.com/src/44092341" TargetMode="External"/><Relationship Id="rId873" Type="http://schemas.openxmlformats.org/officeDocument/2006/relationships/hyperlink" Target="https://www.daloopa.com/src/61315211" TargetMode="External"/><Relationship Id="rId2554" Type="http://schemas.openxmlformats.org/officeDocument/2006/relationships/hyperlink" Target="https://www.daloopa.com/src/775545" TargetMode="External"/><Relationship Id="rId3952" Type="http://schemas.openxmlformats.org/officeDocument/2006/relationships/hyperlink" Target="https://www.daloopa.com/src/806150" TargetMode="External"/><Relationship Id="rId9167" Type="http://schemas.openxmlformats.org/officeDocument/2006/relationships/hyperlink" Target="https://www.daloopa.com/src/44811677" TargetMode="External"/><Relationship Id="rId11097" Type="http://schemas.openxmlformats.org/officeDocument/2006/relationships/hyperlink" Target="https://www.daloopa.com/src/777935" TargetMode="External"/><Relationship Id="rId12148" Type="http://schemas.openxmlformats.org/officeDocument/2006/relationships/hyperlink" Target="https://www.daloopa.com/src/10681277" TargetMode="External"/><Relationship Id="rId13546" Type="http://schemas.openxmlformats.org/officeDocument/2006/relationships/hyperlink" Target="https://www.daloopa.com/src/44058774" TargetMode="External"/><Relationship Id="rId20762" Type="http://schemas.openxmlformats.org/officeDocument/2006/relationships/hyperlink" Target="https://www.daloopa.com/src/112173364" TargetMode="External"/><Relationship Id="rId526" Type="http://schemas.openxmlformats.org/officeDocument/2006/relationships/hyperlink" Target="https://www.daloopa.com/src/28076146" TargetMode="External"/><Relationship Id="rId1156" Type="http://schemas.openxmlformats.org/officeDocument/2006/relationships/hyperlink" Target="https://www.daloopa.com/document/23181367" TargetMode="External"/><Relationship Id="rId2207" Type="http://schemas.openxmlformats.org/officeDocument/2006/relationships/hyperlink" Target="https://www.daloopa.com/src/779643" TargetMode="External"/><Relationship Id="rId3605" Type="http://schemas.openxmlformats.org/officeDocument/2006/relationships/hyperlink" Target="https://www.daloopa.com/src/805640" TargetMode="External"/><Relationship Id="rId16769" Type="http://schemas.openxmlformats.org/officeDocument/2006/relationships/hyperlink" Target="https://www.daloopa.com/src/56736436" TargetMode="External"/><Relationship Id="rId20415" Type="http://schemas.openxmlformats.org/officeDocument/2006/relationships/hyperlink" Target="https://www.daloopa.com/src/105788079" TargetMode="External"/><Relationship Id="rId5777" Type="http://schemas.openxmlformats.org/officeDocument/2006/relationships/hyperlink" Target="https://www.daloopa.com/src/779351" TargetMode="External"/><Relationship Id="rId6828" Type="http://schemas.openxmlformats.org/officeDocument/2006/relationships/hyperlink" Target="https://www.daloopa.com/src/1501199" TargetMode="External"/><Relationship Id="rId18191" Type="http://schemas.openxmlformats.org/officeDocument/2006/relationships/hyperlink" Target="https://www.daloopa.com/src/112173046" TargetMode="External"/><Relationship Id="rId19242" Type="http://schemas.openxmlformats.org/officeDocument/2006/relationships/hyperlink" Target="https://www.daloopa.com/src/80588046" TargetMode="External"/><Relationship Id="rId4379" Type="http://schemas.openxmlformats.org/officeDocument/2006/relationships/hyperlink" Target="https://www.daloopa.com/src/806085" TargetMode="External"/><Relationship Id="rId8250" Type="http://schemas.openxmlformats.org/officeDocument/2006/relationships/hyperlink" Target="https://www.daloopa.com/src/6028700" TargetMode="External"/><Relationship Id="rId9301" Type="http://schemas.openxmlformats.org/officeDocument/2006/relationships/hyperlink" Target="https://www.daloopa.com/src/44812791" TargetMode="External"/><Relationship Id="rId10180" Type="http://schemas.openxmlformats.org/officeDocument/2006/relationships/hyperlink" Target="https://www.daloopa.com/src/45000037" TargetMode="External"/><Relationship Id="rId11231" Type="http://schemas.openxmlformats.org/officeDocument/2006/relationships/hyperlink" Target="https://marketplace.daloopa.com/text-fundamental?id=50787791&amp;value=0.15&amp;id=56765813&amp;value=0.18&amp;id=61315323&amp;value=0.14&amp;" TargetMode="External"/><Relationship Id="rId15852" Type="http://schemas.openxmlformats.org/officeDocument/2006/relationships/hyperlink" Target="https://www.daloopa.com/src/56735817" TargetMode="External"/><Relationship Id="rId4860" Type="http://schemas.openxmlformats.org/officeDocument/2006/relationships/hyperlink" Target="https://www.daloopa.com/src/44802105" TargetMode="External"/><Relationship Id="rId5911" Type="http://schemas.openxmlformats.org/officeDocument/2006/relationships/hyperlink" Target="https://www.daloopa.com/document/23181367" TargetMode="External"/><Relationship Id="rId14454" Type="http://schemas.openxmlformats.org/officeDocument/2006/relationships/hyperlink" Target="https://www.daloopa.com/src/44092501" TargetMode="External"/><Relationship Id="rId15505" Type="http://schemas.openxmlformats.org/officeDocument/2006/relationships/hyperlink" Target="https://www.daloopa.com/src/56735839" TargetMode="External"/><Relationship Id="rId16903" Type="http://schemas.openxmlformats.org/officeDocument/2006/relationships/hyperlink" Target="https://www.daloopa.com/src/65368538" TargetMode="External"/><Relationship Id="rId3462" Type="http://schemas.openxmlformats.org/officeDocument/2006/relationships/hyperlink" Target="https://www.daloopa.com/src/44617817" TargetMode="External"/><Relationship Id="rId4513" Type="http://schemas.openxmlformats.org/officeDocument/2006/relationships/hyperlink" Target="https://www.daloopa.com/src/44802522" TargetMode="External"/><Relationship Id="rId13056" Type="http://schemas.openxmlformats.org/officeDocument/2006/relationships/hyperlink" Target="https://www.daloopa.com/src/18203473" TargetMode="External"/><Relationship Id="rId14107" Type="http://schemas.openxmlformats.org/officeDocument/2006/relationships/hyperlink" Target="https://www.daloopa.com/document/21946882" TargetMode="External"/><Relationship Id="rId20272" Type="http://schemas.openxmlformats.org/officeDocument/2006/relationships/hyperlink" Target="https://www.daloopa.com/src/99101000" TargetMode="External"/><Relationship Id="rId383" Type="http://schemas.openxmlformats.org/officeDocument/2006/relationships/hyperlink" Target="https://www.daloopa.com/src/41991203" TargetMode="External"/><Relationship Id="rId2064" Type="http://schemas.openxmlformats.org/officeDocument/2006/relationships/hyperlink" Target="https://www.daloopa.com/src/779456" TargetMode="External"/><Relationship Id="rId3115" Type="http://schemas.openxmlformats.org/officeDocument/2006/relationships/hyperlink" Target="https://www.daloopa.com/src/62020302" TargetMode="External"/><Relationship Id="rId6685" Type="http://schemas.openxmlformats.org/officeDocument/2006/relationships/hyperlink" Target="https://www.daloopa.com/src/797784" TargetMode="External"/><Relationship Id="rId16279" Type="http://schemas.openxmlformats.org/officeDocument/2006/relationships/hyperlink" Target="https://www.daloopa.com/src/56723086" TargetMode="External"/><Relationship Id="rId17677" Type="http://schemas.openxmlformats.org/officeDocument/2006/relationships/hyperlink" Target="https://www.daloopa.com/src/77415645" TargetMode="External"/><Relationship Id="rId18728" Type="http://schemas.openxmlformats.org/officeDocument/2006/relationships/hyperlink" Target="https://www.daloopa.com/src/76424487" TargetMode="External"/><Relationship Id="rId5287" Type="http://schemas.openxmlformats.org/officeDocument/2006/relationships/hyperlink" Target="https://www.daloopa.com/src/8649006" TargetMode="External"/><Relationship Id="rId6338" Type="http://schemas.openxmlformats.org/officeDocument/2006/relationships/hyperlink" Target="https://www.daloopa.com/src/797648" TargetMode="External"/><Relationship Id="rId7736" Type="http://schemas.openxmlformats.org/officeDocument/2006/relationships/hyperlink" Target="https://www.daloopa.com/src/56765435" TargetMode="External"/><Relationship Id="rId10717" Type="http://schemas.openxmlformats.org/officeDocument/2006/relationships/hyperlink" Target="https://www.daloopa.com/src/3606422" TargetMode="External"/><Relationship Id="rId12889" Type="http://schemas.openxmlformats.org/officeDocument/2006/relationships/hyperlink" Target="https://www.daloopa.com/src/44105967" TargetMode="External"/><Relationship Id="rId16760" Type="http://schemas.openxmlformats.org/officeDocument/2006/relationships/hyperlink" Target="https://marketplace.daloopa.com/text-fundamental?id=56736743&amp;value=0.33799999999999997&amp;id=56736706&amp;value=0.318&amp;id=56736668&amp;value=0.314&amp;id=56736630&amp;value=0.292&amp;id=56736591&amp;value=0.315&amp;id=56736552&amp;value=0.267&amp;id=56736513&amp;value=0.273&amp;id=56736475&amp;value=0.301&amp;id=56736436&amp;value=0.324&amp;id=56736397&amp;value=0.292&amp;id=56723482&amp;value=0.303&amp;id=56723444&amp;value=0.325&amp;id=56723408&amp;value=0.331&amp;id=56723106&amp;value=0.355&amp;id=56722934&amp;value=0.32899999999999996&amp;id=56722862&amp;value=0.37200000000000005&amp;id=56722766&amp;value=0.36700000000000005&amp;id=56722710&amp;value=0.366&amp;id=56722645&amp;value=0.365&amp;id=56722585&amp;value=0.368&amp;id=56722518&amp;value=0.371&amp;id=56765503&amp;value=0.349&amp;id=61315637&amp;value=0.335&amp;" TargetMode="External"/><Relationship Id="rId17811" Type="http://schemas.openxmlformats.org/officeDocument/2006/relationships/hyperlink" Target="https://www.daloopa.com/src/86312102" TargetMode="External"/><Relationship Id="rId1897" Type="http://schemas.openxmlformats.org/officeDocument/2006/relationships/hyperlink" Target="https://www.daloopa.com/src/44115111" TargetMode="External"/><Relationship Id="rId2948" Type="http://schemas.openxmlformats.org/officeDocument/2006/relationships/hyperlink" Target="https://www.daloopa.com/src/775784" TargetMode="External"/><Relationship Id="rId15362" Type="http://schemas.openxmlformats.org/officeDocument/2006/relationships/hyperlink" Target="https://www.daloopa.com/src/56734954" TargetMode="External"/><Relationship Id="rId16413" Type="http://schemas.openxmlformats.org/officeDocument/2006/relationships/hyperlink" Target="https://www.daloopa.com/src/56722919" TargetMode="External"/><Relationship Id="rId19983" Type="http://schemas.openxmlformats.org/officeDocument/2006/relationships/hyperlink" Target="https://www.daloopa.com/src/99978779" TargetMode="External"/><Relationship Id="rId20809" Type="http://schemas.openxmlformats.org/officeDocument/2006/relationships/hyperlink" Target="https://www.daloopa.com/src/110480955" TargetMode="External"/><Relationship Id="rId4370" Type="http://schemas.openxmlformats.org/officeDocument/2006/relationships/hyperlink" Target="https://marketplace.daloopa.com/text-fundamental?id=806190&amp;value=0.848&amp;id=806175&amp;value=-4.245&amp;id=806160&amp;value=-2.079&amp;id=806145&amp;value=1.461&amp;id=44801574&amp;value=-4.015&amp;id=806130&amp;value=-0.409&amp;id=806115&amp;value=0.553&amp;id=806100&amp;value=0.669&amp;id=806085&amp;value=0.343&amp;id=44801776&amp;value=1.156&amp;id=806070&amp;value=1.43&amp;id=806054&amp;value=0.223&amp;id=806040&amp;value=-1.314&amp;id=806025&amp;value=0.622&amp;id=44801891&amp;value=0.961&amp;id=806010&amp;value=-1.169&amp;id=805995&amp;value=-3.318&amp;id=805980&amp;value=1.532&amp;id=805965&amp;value=1.385&amp;id=44802122&amp;value=-1.57&amp;id=805950&amp;value=2.557&amp;id=805936&amp;value=1.729&amp;id=805922&amp;value=0.975&amp;id=805908&amp;value=2.292&amp;id=44802208&amp;value=7.553&amp;id=805894&amp;value=2.996&amp;id=805880&amp;value=1.079&amp;id=805869&amp;value=2.251&amp;id=805852&amp;value=-3.113&amp;id=44802415&amp;value=3.213&amp;id=805838&amp;value=43.831&amp;id=805824&amp;value=-0.756&amp;id=1501415&amp;value=3.653&amp;id=2750773&amp;value=4.852&amp;id=44802517&amp;value=51.579&amp;id=3606684&amp;value=-3&amp;id=9091868&amp;value=10&amp;id=12606373&amp;value=6&amp;id=44802628&amp;value=13&amp;id=19045453&amp;value=5&amp;id=28076120&amp;value=8&amp;id=35361554&amp;value=7&amp;id=41990769&amp;value=-4&amp;id=41990783&amp;value=16&amp;id=50787160&amp;value=-9&amp;id=56765674&amp;value=-8&amp;id=61315126&amp;value=-6&amp;" TargetMode="External"/><Relationship Id="rId5421" Type="http://schemas.openxmlformats.org/officeDocument/2006/relationships/hyperlink" Target="https://marketplace.daloopa.com/text-fundamental?id=777209&amp;value=0.637&amp;id=777188&amp;value=0.446&amp;id=777146&amp;value=0.38&amp;id=44616061&amp;value=0.5960000000000001&amp;id=779205&amp;value=2.059&amp;id=777123&amp;value=0.461&amp;id=777121&amp;value=0.505&amp;id=777116&amp;value=0.458&amp;id=44616062&amp;value=0.43100000000000005&amp;id=779196&amp;value=1.855&amp;id=777110&amp;value=0.441&amp;id=777099&amp;value=0.371&amp;id=777093&amp;value=0.258&amp;id=44616063&amp;value=0.379&amp;id=779184&amp;value=1.449&amp;id=777087&amp;value=0.373&amp;id=777083&amp;value=0.413&amp;id=777075&amp;value=0.333&amp;id=44616064&amp;value=0.355&amp;id=779169&amp;value=1.474&amp;id=777069&amp;value=0.393&amp;id=777063&amp;value=0.878&amp;id=777057&amp;value=0.628&amp;id=44616065&amp;value=-1.719&amp;id=779154&amp;value=0.18&amp;id=777051&amp;value=0.768&amp;id=777048&amp;value=0.729&amp;id=777039&amp;value=0.934&amp;id=44616066&amp;value=1.6710000000000003&amp;id=802524&amp;value=4.102&amp;id=777016&amp;value=1.39&amp;id=776992&amp;value=1.5&amp;id=3612924&amp;value=1.742&amp;id=44616067&amp;value=1.1910000000000007&amp;id=2733990&amp;value=5.823&amp;" TargetMode="External"/><Relationship Id="rId8991" Type="http://schemas.openxmlformats.org/officeDocument/2006/relationships/hyperlink" Target="https://www.daloopa.com/src/46190605" TargetMode="External"/><Relationship Id="rId15015" Type="http://schemas.openxmlformats.org/officeDocument/2006/relationships/hyperlink" Target="https://www.daloopa.com/src/44091396" TargetMode="External"/><Relationship Id="rId18585" Type="http://schemas.openxmlformats.org/officeDocument/2006/relationships/hyperlink" Target="https://www.daloopa.com/src/76429037" TargetMode="External"/><Relationship Id="rId19636" Type="http://schemas.openxmlformats.org/officeDocument/2006/relationships/hyperlink" Target="https://www.daloopa.com/src/92469289" TargetMode="External"/><Relationship Id="rId4023" Type="http://schemas.openxmlformats.org/officeDocument/2006/relationships/hyperlink" Target="https://www.daloopa.com/src/805844" TargetMode="External"/><Relationship Id="rId7593" Type="http://schemas.openxmlformats.org/officeDocument/2006/relationships/hyperlink" Target="https://www.daloopa.com/src/44615838" TargetMode="External"/><Relationship Id="rId8644" Type="http://schemas.openxmlformats.org/officeDocument/2006/relationships/hyperlink" Target="https://www.daloopa.com/src/44810711" TargetMode="External"/><Relationship Id="rId11972" Type="http://schemas.openxmlformats.org/officeDocument/2006/relationships/hyperlink" Target="https://www.daloopa.com/src/44616220" TargetMode="External"/><Relationship Id="rId17187" Type="http://schemas.openxmlformats.org/officeDocument/2006/relationships/hyperlink" Target="https://www.daloopa.com/src/65369422" TargetMode="External"/><Relationship Id="rId18238" Type="http://schemas.openxmlformats.org/officeDocument/2006/relationships/hyperlink" Target="https://www.daloopa.com/src/110482418" TargetMode="External"/><Relationship Id="rId6195" Type="http://schemas.openxmlformats.org/officeDocument/2006/relationships/hyperlink" Target="https://www.daloopa.com/src/797546" TargetMode="External"/><Relationship Id="rId7246" Type="http://schemas.openxmlformats.org/officeDocument/2006/relationships/hyperlink" Target="https://www.daloopa.com/src/757250" TargetMode="External"/><Relationship Id="rId10227" Type="http://schemas.openxmlformats.org/officeDocument/2006/relationships/hyperlink" Target="https://www.daloopa.com/src/41990515" TargetMode="External"/><Relationship Id="rId10574" Type="http://schemas.openxmlformats.org/officeDocument/2006/relationships/hyperlink" Target="https://www.daloopa.com/src/44998943" TargetMode="External"/><Relationship Id="rId11625" Type="http://schemas.openxmlformats.org/officeDocument/2006/relationships/hyperlink" Target="https://www.daloopa.com/src/805053" TargetMode="External"/><Relationship Id="rId13797" Type="http://schemas.openxmlformats.org/officeDocument/2006/relationships/hyperlink" Target="https://www.daloopa.com/src/44066693" TargetMode="External"/><Relationship Id="rId14848" Type="http://schemas.openxmlformats.org/officeDocument/2006/relationships/hyperlink" Target="https://www.daloopa.com/src/44094676" TargetMode="External"/><Relationship Id="rId3856" Type="http://schemas.openxmlformats.org/officeDocument/2006/relationships/hyperlink" Target="https://www.daloopa.com/src/44802623" TargetMode="External"/><Relationship Id="rId4907" Type="http://schemas.openxmlformats.org/officeDocument/2006/relationships/hyperlink" Target="https://marketplace.daloopa.com/text-fundamental?id=18180599&amp;value=0.07&amp;id=18180504&amp;value=0.06&amp;id=18179950&amp;value=0.02&amp;id=28828636&amp;value=-0.07&amp;id=35961642&amp;value=-0.08&amp;id=44617739&amp;value=-0.04&amp;id=62020202&amp;value=0.03&amp;" TargetMode="External"/><Relationship Id="rId12399" Type="http://schemas.openxmlformats.org/officeDocument/2006/relationships/hyperlink" Target="https://www.daloopa.com/src/19442533" TargetMode="External"/><Relationship Id="rId16270" Type="http://schemas.openxmlformats.org/officeDocument/2006/relationships/hyperlink" Target="https://www.daloopa.com/src/56736649" TargetMode="External"/><Relationship Id="rId17321" Type="http://schemas.openxmlformats.org/officeDocument/2006/relationships/hyperlink" Target="https://www.daloopa.com/src/66404740" TargetMode="External"/><Relationship Id="rId20666" Type="http://schemas.openxmlformats.org/officeDocument/2006/relationships/hyperlink" Target="https://www.daloopa.com/src/110481955" TargetMode="External"/><Relationship Id="rId777" Type="http://schemas.openxmlformats.org/officeDocument/2006/relationships/hyperlink" Target="https://www.daloopa.com/src/19045395" TargetMode="External"/><Relationship Id="rId2458" Type="http://schemas.openxmlformats.org/officeDocument/2006/relationships/hyperlink" Target="https://www.daloopa.com/src/779016" TargetMode="External"/><Relationship Id="rId3509" Type="http://schemas.openxmlformats.org/officeDocument/2006/relationships/hyperlink" Target="https://www.daloopa.com/src/18203001" TargetMode="External"/><Relationship Id="rId12880" Type="http://schemas.openxmlformats.org/officeDocument/2006/relationships/hyperlink" Target="https://www.daloopa.com/src/44105724" TargetMode="External"/><Relationship Id="rId13931" Type="http://schemas.openxmlformats.org/officeDocument/2006/relationships/hyperlink" Target="https://www.daloopa.com/src/44066754" TargetMode="External"/><Relationship Id="rId19493" Type="http://schemas.openxmlformats.org/officeDocument/2006/relationships/hyperlink" Target="https://www.daloopa.com/src/86301971" TargetMode="External"/><Relationship Id="rId20319" Type="http://schemas.openxmlformats.org/officeDocument/2006/relationships/hyperlink" Target="https://www.daloopa.com/src/105190605" TargetMode="External"/><Relationship Id="rId9552" Type="http://schemas.openxmlformats.org/officeDocument/2006/relationships/hyperlink" Target="https://www.daloopa.com/src/46190705" TargetMode="External"/><Relationship Id="rId11482" Type="http://schemas.openxmlformats.org/officeDocument/2006/relationships/hyperlink" Target="https://www.daloopa.com/src/805006" TargetMode="External"/><Relationship Id="rId12533" Type="http://schemas.openxmlformats.org/officeDocument/2006/relationships/hyperlink" Target="https://www.daloopa.com/src/47334922" TargetMode="External"/><Relationship Id="rId18095" Type="http://schemas.openxmlformats.org/officeDocument/2006/relationships/hyperlink" Target="https://www.daloopa.com/src/112172706" TargetMode="External"/><Relationship Id="rId19146" Type="http://schemas.openxmlformats.org/officeDocument/2006/relationships/hyperlink" Target="https://www.daloopa.com/src/81130181" TargetMode="External"/><Relationship Id="rId20800" Type="http://schemas.openxmlformats.org/officeDocument/2006/relationships/hyperlink" Target="https://www.daloopa.com/src/110480896" TargetMode="External"/><Relationship Id="rId911" Type="http://schemas.openxmlformats.org/officeDocument/2006/relationships/hyperlink" Target="https://www.daloopa.com/document/23143637" TargetMode="External"/><Relationship Id="rId1541" Type="http://schemas.openxmlformats.org/officeDocument/2006/relationships/hyperlink" Target="https://www.daloopa.com/src/10681408" TargetMode="External"/><Relationship Id="rId8154" Type="http://schemas.openxmlformats.org/officeDocument/2006/relationships/hyperlink" Target="https://www.daloopa.com/src/756278" TargetMode="External"/><Relationship Id="rId9205" Type="http://schemas.openxmlformats.org/officeDocument/2006/relationships/hyperlink" Target="https://www.daloopa.com/src/44813056" TargetMode="External"/><Relationship Id="rId10084" Type="http://schemas.openxmlformats.org/officeDocument/2006/relationships/hyperlink" Target="https://www.daloopa.com/src/755991" TargetMode="External"/><Relationship Id="rId11135" Type="http://schemas.openxmlformats.org/officeDocument/2006/relationships/hyperlink" Target="https://marketplace.daloopa.com/text-fundamental?id=816762&amp;value=1.65&amp;" TargetMode="External"/><Relationship Id="rId4764" Type="http://schemas.openxmlformats.org/officeDocument/2006/relationships/hyperlink" Target="https://www.daloopa.com/src/44802619" TargetMode="External"/><Relationship Id="rId14358" Type="http://schemas.openxmlformats.org/officeDocument/2006/relationships/hyperlink" Target="https://www.daloopa.com/src/44091935" TargetMode="External"/><Relationship Id="rId15756" Type="http://schemas.openxmlformats.org/officeDocument/2006/relationships/hyperlink" Target="https://www.daloopa.com/src/56735813" TargetMode="External"/><Relationship Id="rId16807" Type="http://schemas.openxmlformats.org/officeDocument/2006/relationships/hyperlink" Target="https://www.daloopa.com/src/56736398" TargetMode="External"/><Relationship Id="rId3366" Type="http://schemas.openxmlformats.org/officeDocument/2006/relationships/hyperlink" Target="https://www.daloopa.com/src/805276" TargetMode="External"/><Relationship Id="rId4417" Type="http://schemas.openxmlformats.org/officeDocument/2006/relationships/hyperlink" Target="https://www.daloopa.com/src/44802628" TargetMode="External"/><Relationship Id="rId5815" Type="http://schemas.openxmlformats.org/officeDocument/2006/relationships/hyperlink" Target="https://www.daloopa.com/src/779321" TargetMode="External"/><Relationship Id="rId15409" Type="http://schemas.openxmlformats.org/officeDocument/2006/relationships/hyperlink" Target="https://marketplace.daloopa.com/text-fundamental?id=56725754&amp;value=10258&amp;id=56720699&amp;value=10693&amp;id=56720694&amp;value=11211&amp;id=56720689&amp;value=11666&amp;id=56720683&amp;value=12237&amp;" TargetMode="External"/><Relationship Id="rId18979" Type="http://schemas.openxmlformats.org/officeDocument/2006/relationships/hyperlink" Target="https://www.daloopa.com/src/80587573" TargetMode="External"/><Relationship Id="rId20176" Type="http://schemas.openxmlformats.org/officeDocument/2006/relationships/hyperlink" Target="https://www.daloopa.com/src/99100813" TargetMode="External"/><Relationship Id="rId287" Type="http://schemas.openxmlformats.org/officeDocument/2006/relationships/hyperlink" Target="https://www.daloopa.com/src/56765553" TargetMode="External"/><Relationship Id="rId3019" Type="http://schemas.openxmlformats.org/officeDocument/2006/relationships/hyperlink" Target="https://www.daloopa.com/src/10681139" TargetMode="External"/><Relationship Id="rId7987" Type="http://schemas.openxmlformats.org/officeDocument/2006/relationships/hyperlink" Target="https://www.daloopa.com/src/2750580" TargetMode="External"/><Relationship Id="rId10968" Type="http://schemas.openxmlformats.org/officeDocument/2006/relationships/hyperlink" Target="https://www.daloopa.com/document/23143637" TargetMode="External"/><Relationship Id="rId6589" Type="http://schemas.openxmlformats.org/officeDocument/2006/relationships/hyperlink" Target="https://www.daloopa.com/src/50786836" TargetMode="External"/><Relationship Id="rId9062" Type="http://schemas.openxmlformats.org/officeDocument/2006/relationships/hyperlink" Target="https://www.daloopa.com/src/44813061" TargetMode="External"/><Relationship Id="rId12390" Type="http://schemas.openxmlformats.org/officeDocument/2006/relationships/hyperlink" Target="https://www.daloopa.com/src/8732322" TargetMode="External"/><Relationship Id="rId13441" Type="http://schemas.openxmlformats.org/officeDocument/2006/relationships/hyperlink" Target="https://www.daloopa.com/src/44059218" TargetMode="External"/><Relationship Id="rId3500" Type="http://schemas.openxmlformats.org/officeDocument/2006/relationships/hyperlink" Target="https://www.daloopa.com/src/18199483" TargetMode="External"/><Relationship Id="rId12043" Type="http://schemas.openxmlformats.org/officeDocument/2006/relationships/hyperlink" Target="https://www.daloopa.com/src/8731251" TargetMode="External"/><Relationship Id="rId16664" Type="http://schemas.openxmlformats.org/officeDocument/2006/relationships/hyperlink" Target="https://www.daloopa.com/src/56722580" TargetMode="External"/><Relationship Id="rId17715" Type="http://schemas.openxmlformats.org/officeDocument/2006/relationships/hyperlink" Target="https://www.daloopa.com/src/86300335" TargetMode="External"/><Relationship Id="rId20310" Type="http://schemas.openxmlformats.org/officeDocument/2006/relationships/hyperlink" Target="https://www.daloopa.com/src/105190731" TargetMode="External"/><Relationship Id="rId421" Type="http://schemas.openxmlformats.org/officeDocument/2006/relationships/hyperlink" Target="https://www.daloopa.com/src/50787167" TargetMode="External"/><Relationship Id="rId1051" Type="http://schemas.openxmlformats.org/officeDocument/2006/relationships/hyperlink" Target="https://www.daloopa.com/src/780775" TargetMode="External"/><Relationship Id="rId2102" Type="http://schemas.openxmlformats.org/officeDocument/2006/relationships/hyperlink" Target="https://www.daloopa.com/src/779641" TargetMode="External"/><Relationship Id="rId5672" Type="http://schemas.openxmlformats.org/officeDocument/2006/relationships/hyperlink" Target="https://www.daloopa.com/src/777508" TargetMode="External"/><Relationship Id="rId6723" Type="http://schemas.openxmlformats.org/officeDocument/2006/relationships/hyperlink" Target="https://www.daloopa.com/src/797739" TargetMode="External"/><Relationship Id="rId15266" Type="http://schemas.openxmlformats.org/officeDocument/2006/relationships/hyperlink" Target="https://www.daloopa.com/src/56720504" TargetMode="External"/><Relationship Id="rId16317" Type="http://schemas.openxmlformats.org/officeDocument/2006/relationships/hyperlink" Target="https://www.daloopa.com/src/56736726" TargetMode="External"/><Relationship Id="rId4274" Type="http://schemas.openxmlformats.org/officeDocument/2006/relationships/hyperlink" Target="https://www.daloopa.com/src/806157" TargetMode="External"/><Relationship Id="rId5325" Type="http://schemas.openxmlformats.org/officeDocument/2006/relationships/hyperlink" Target="https://marketplace.daloopa.com/text-fundamental?id=8649014&amp;value=0.13&amp;id=8649007&amp;value=0.15&amp;id=8649000&amp;value=0.16&amp;id=8649021&amp;value=0.58&amp;id=8648993&amp;value=0.09&amp;id=8648986&amp;value=0.18&amp;id=8648979&amp;value=0.09&amp;id=8649028&amp;value=0.54&amp;id=8648972&amp;value=0.17&amp;id=8648965&amp;value=0.3&amp;id=8648958&amp;value=0.35&amp;id=8649035&amp;value=1.26&amp;id=8648951&amp;value=0.51&amp;id=8648944&amp;value=0.49&amp;id=8648937&amp;value=0.54&amp;id=8649042&amp;value=2.35&amp;id=8648930&amp;value=0.81&amp;id=9099270&amp;value=0.76&amp;id=8648923&amp;value=0.85&amp;id=8649049&amp;value=3.43&amp;id=8648895&amp;value=1.18&amp;id=8648888&amp;value=1.35&amp;id=8648881&amp;value=1.36&amp;id=8649056&amp;value=5.28&amp;id=8648874&amp;value=1.38&amp;id=8648866&amp;value=1.3&amp;id=8648858&amp;value=1.63&amp;id=8649063&amp;value=6.07&amp;id=8648850&amp;value=1.98&amp;id=8648842&amp;value=2.28&amp;id=10681248&amp;value=1.99&amp;id=13316908&amp;value=10.94&amp;id=19440867&amp;value=2.63&amp;id=28828613&amp;value=2.34&amp;id=35961620&amp;value=2.54&amp;id=44617623&amp;value=10.1&amp;id=51587349&amp;value=2.68&amp;id=57345732&amp;value=2.5&amp;id=62020166&amp;value=2.42&amp;" TargetMode="External"/><Relationship Id="rId8895" Type="http://schemas.openxmlformats.org/officeDocument/2006/relationships/hyperlink" Target="https://marketplace.daloopa.com/text-fundamental?id=44808555&amp;value=79.514&amp;id=44808892&amp;value=-8.769999999999996&amp;id=44809189&amp;value=35.885000000000005&amp;id=44812773&amp;value=94.73700000000001&amp;id=46190591&amp;value=201.366&amp;id=44809229&amp;value=52.275&amp;id=44809402&amp;value=47.517&amp;id=44809593&amp;value=67.934&amp;id=44812869&amp;value=158.712&amp;id=46190592&amp;value=326.438&amp;id=44810039&amp;value=19.044&amp;id=44810067&amp;value=44.772000000000006&amp;id=44810291&amp;value=77.72&amp;id=44812934&amp;value=179.265&amp;id=46190593&amp;value=320.801&amp;id=44810495&amp;value=123.366&amp;id=44810611&amp;value=68.35600000000001&amp;id=44810712&amp;value=116.35299999999998&amp;id=44813020&amp;value=216.76500000000004&amp;id=46190594&amp;value=524.84&amp;id=44810842&amp;value=40.832&amp;id=44811041&amp;value=14.746000000000002&amp;id=44811153&amp;value=129.87199999999999&amp;id=44813188&amp;value=289.952&amp;id=46190595&amp;value=475.402&amp;id=44811341&amp;value=77.662&amp;id=44811509&amp;value=62.06299999999999&amp;id=44811655&amp;value=33.525000000000006&amp;id=44813368&amp;value=271.443&amp;id=46190596&amp;value=444.693&amp;id=44811827&amp;value=166.23&amp;id=44811881&amp;value=-35.91&amp;id=44812088&amp;value=121.862&amp;id=44813443&amp;value=244.77700000000002&amp;id=46190597&amp;value=496.959&amp;id=44812384&amp;value=114&amp;id=44812443&amp;value=-154&amp;id=44812526&amp;value=-12&amp;id=44813520&amp;value=310&amp;id=46190598&amp;value=258&amp;id=44812585&amp;value=471&amp;id=44812635&amp;value=-2&amp;id=44812726&amp;value=102&amp;id=44813642&amp;value=482&amp;id=46190599&amp;value=1053&amp;id=51587562&amp;value=141&amp;id=57346356&amp;value=-143&amp;id=62020277&amp;value=67&amp;" TargetMode="External"/><Relationship Id="rId18489" Type="http://schemas.openxmlformats.org/officeDocument/2006/relationships/hyperlink" Target="https://www.daloopa.com/src/69114643" TargetMode="External"/><Relationship Id="rId19887" Type="http://schemas.openxmlformats.org/officeDocument/2006/relationships/hyperlink" Target="https://www.daloopa.com/src/91531407" TargetMode="External"/><Relationship Id="rId7497" Type="http://schemas.openxmlformats.org/officeDocument/2006/relationships/hyperlink" Target="https://www.daloopa.com/src/44615822" TargetMode="External"/><Relationship Id="rId8548" Type="http://schemas.openxmlformats.org/officeDocument/2006/relationships/hyperlink" Target="https://www.daloopa.com/src/44810074" TargetMode="External"/><Relationship Id="rId9946" Type="http://schemas.openxmlformats.org/officeDocument/2006/relationships/hyperlink" Target="https://www.daloopa.com/src/785810" TargetMode="External"/><Relationship Id="rId11876" Type="http://schemas.openxmlformats.org/officeDocument/2006/relationships/hyperlink" Target="https://www.daloopa.com/src/8731212" TargetMode="External"/><Relationship Id="rId12927" Type="http://schemas.openxmlformats.org/officeDocument/2006/relationships/hyperlink" Target="https://www.daloopa.com/src/44106011" TargetMode="External"/><Relationship Id="rId1935" Type="http://schemas.openxmlformats.org/officeDocument/2006/relationships/hyperlink" Target="https://www.daloopa.com/src/44124369" TargetMode="External"/><Relationship Id="rId6099" Type="http://schemas.openxmlformats.org/officeDocument/2006/relationships/hyperlink" Target="https://www.daloopa.com/src/756822" TargetMode="External"/><Relationship Id="rId10478" Type="http://schemas.openxmlformats.org/officeDocument/2006/relationships/hyperlink" Target="https://www.daloopa.com/src/758467" TargetMode="External"/><Relationship Id="rId11529" Type="http://schemas.openxmlformats.org/officeDocument/2006/relationships/hyperlink" Target="https://www.daloopa.com/src/805083" TargetMode="External"/><Relationship Id="rId15400" Type="http://schemas.openxmlformats.org/officeDocument/2006/relationships/hyperlink" Target="https://www.daloopa.com/src/56734931" TargetMode="External"/><Relationship Id="rId18970" Type="http://schemas.openxmlformats.org/officeDocument/2006/relationships/hyperlink" Target="https://www.daloopa.com/src/80588052" TargetMode="External"/><Relationship Id="rId3010" Type="http://schemas.openxmlformats.org/officeDocument/2006/relationships/hyperlink" Target="https://www.daloopa.com/src/775698" TargetMode="External"/><Relationship Id="rId14002" Type="http://schemas.openxmlformats.org/officeDocument/2006/relationships/hyperlink" Target="https://marketplace.daloopa.com/text-fundamental?id=44067261&amp;value=184.77&amp;id=44067220&amp;value=143.598&amp;id=44067190&amp;value=174.793&amp;id=44067330&amp;value=195.801&amp;id=44066795&amp;value=201.056&amp;id=44066755&amp;value=180.984&amp;id=44066721&amp;value=183.022&amp;id=44067429&amp;value=196.839&amp;id=44066688&amp;value=203.251&amp;id=44066637&amp;value=186.017&amp;id=44066626&amp;value=216.564&amp;id=44067523&amp;value=182.332&amp;id=44066598&amp;value=180.105&amp;id=44066475&amp;value=169.089&amp;id=44066439&amp;value=175.776&amp;id=44067646&amp;value=190.093&amp;id=44066428&amp;value=232.927&amp;id=44066196&amp;value=211.205&amp;id=44066142&amp;value=237.72&amp;id=44067693&amp;value=200.475&amp;id=44066115&amp;value=224.924&amp;id=44066026&amp;value=256.151&amp;id=44065745&amp;value=261.636&amp;id=44067755&amp;value=258.766&amp;id=44064896&amp;value=336.542&amp;id=44064792&amp;value=275.728&amp;id=44064555&amp;value=257.92&amp;id=44067798&amp;value=281.722&amp;id=44064516&amp;value=294&amp;id=44064447&amp;value=282&amp;id=44064428&amp;value=250&amp;id=44067870&amp;value=170&amp;id=44064393&amp;value=244&amp;id=44064344&amp;value=289&amp;id=44064217&amp;value=302&amp;id=44618669&amp;value=337&amp;id=51587412&amp;value=293&amp;id=57345836&amp;value=535&amp;id=62020223&amp;value=499&amp;" TargetMode="External"/><Relationship Id="rId17572" Type="http://schemas.openxmlformats.org/officeDocument/2006/relationships/hyperlink" Target="https://www.daloopa.com/src/66404582" TargetMode="External"/><Relationship Id="rId18623" Type="http://schemas.openxmlformats.org/officeDocument/2006/relationships/hyperlink" Target="https://www.daloopa.com/src/76431328" TargetMode="External"/><Relationship Id="rId6580" Type="http://schemas.openxmlformats.org/officeDocument/2006/relationships/hyperlink" Target="https://www.daloopa.com/src/2750533" TargetMode="External"/><Relationship Id="rId7631" Type="http://schemas.openxmlformats.org/officeDocument/2006/relationships/hyperlink" Target="https://www.daloopa.com/src/12599555" TargetMode="External"/><Relationship Id="rId10612" Type="http://schemas.openxmlformats.org/officeDocument/2006/relationships/hyperlink" Target="https://www.daloopa.com/src/6028713" TargetMode="External"/><Relationship Id="rId16174" Type="http://schemas.openxmlformats.org/officeDocument/2006/relationships/hyperlink" Target="https://www.daloopa.com/src/56736451" TargetMode="External"/><Relationship Id="rId17225" Type="http://schemas.openxmlformats.org/officeDocument/2006/relationships/hyperlink" Target="https://www.daloopa.com/src/65369504" TargetMode="External"/><Relationship Id="rId5182" Type="http://schemas.openxmlformats.org/officeDocument/2006/relationships/hyperlink" Target="https://www.daloopa.com/src/9099267" TargetMode="External"/><Relationship Id="rId6233" Type="http://schemas.openxmlformats.org/officeDocument/2006/relationships/hyperlink" Target="https://www.daloopa.com/src/797606" TargetMode="External"/><Relationship Id="rId19397" Type="http://schemas.openxmlformats.org/officeDocument/2006/relationships/hyperlink" Target="https://www.daloopa.com/src/84565998" TargetMode="External"/><Relationship Id="rId1792" Type="http://schemas.openxmlformats.org/officeDocument/2006/relationships/hyperlink" Target="https://www.daloopa.com/src/44115508" TargetMode="External"/><Relationship Id="rId2843" Type="http://schemas.openxmlformats.org/officeDocument/2006/relationships/hyperlink" Target="https://www.daloopa.com/src/44616693" TargetMode="External"/><Relationship Id="rId9456" Type="http://schemas.openxmlformats.org/officeDocument/2006/relationships/hyperlink" Target="https://www.daloopa.com/src/44810873" TargetMode="External"/><Relationship Id="rId11386" Type="http://schemas.openxmlformats.org/officeDocument/2006/relationships/hyperlink" Target="https://www.daloopa.com/src/804965" TargetMode="External"/><Relationship Id="rId12437" Type="http://schemas.openxmlformats.org/officeDocument/2006/relationships/hyperlink" Target="https://www.daloopa.com/document/9822371" TargetMode="External"/><Relationship Id="rId12784" Type="http://schemas.openxmlformats.org/officeDocument/2006/relationships/hyperlink" Target="https://www.daloopa.com/src/18194360" TargetMode="External"/><Relationship Id="rId13835" Type="http://schemas.openxmlformats.org/officeDocument/2006/relationships/hyperlink" Target="https://www.daloopa.com/src/44066429" TargetMode="External"/><Relationship Id="rId815" Type="http://schemas.openxmlformats.org/officeDocument/2006/relationships/hyperlink" Target="https://www.daloopa.com/src/56765586" TargetMode="External"/><Relationship Id="rId1445" Type="http://schemas.openxmlformats.org/officeDocument/2006/relationships/hyperlink" Target="https://www.daloopa.com/src/46164315" TargetMode="External"/><Relationship Id="rId8058" Type="http://schemas.openxmlformats.org/officeDocument/2006/relationships/hyperlink" Target="https://www.daloopa.com/src/2750582" TargetMode="External"/><Relationship Id="rId9109" Type="http://schemas.openxmlformats.org/officeDocument/2006/relationships/hyperlink" Target="https://www.daloopa.com/src/44810547" TargetMode="External"/><Relationship Id="rId11039" Type="http://schemas.openxmlformats.org/officeDocument/2006/relationships/hyperlink" Target="https://www.daloopa.com/src/778029" TargetMode="External"/><Relationship Id="rId20704" Type="http://schemas.openxmlformats.org/officeDocument/2006/relationships/hyperlink" Target="https://www.daloopa.com/src/112173338" TargetMode="External"/><Relationship Id="rId18480" Type="http://schemas.openxmlformats.org/officeDocument/2006/relationships/hyperlink" Target="https://www.daloopa.com/src/69114634" TargetMode="External"/><Relationship Id="rId19531" Type="http://schemas.openxmlformats.org/officeDocument/2006/relationships/hyperlink" Target="https://www.daloopa.com/src/84566969" TargetMode="External"/><Relationship Id="rId4668" Type="http://schemas.openxmlformats.org/officeDocument/2006/relationships/hyperlink" Target="https://www.daloopa.com/src/799657" TargetMode="External"/><Relationship Id="rId5719" Type="http://schemas.openxmlformats.org/officeDocument/2006/relationships/hyperlink" Target="https://www.daloopa.com/src/777400" TargetMode="External"/><Relationship Id="rId6090" Type="http://schemas.openxmlformats.org/officeDocument/2006/relationships/hyperlink" Target="https://www.daloopa.com/src/758558" TargetMode="External"/><Relationship Id="rId7141" Type="http://schemas.openxmlformats.org/officeDocument/2006/relationships/hyperlink" Target="https://www.daloopa.com/src/50787105" TargetMode="External"/><Relationship Id="rId11520" Type="http://schemas.openxmlformats.org/officeDocument/2006/relationships/hyperlink" Target="https://marketplace.daloopa.com/text-fundamental?id=805082&amp;value=170554&amp;id=805073&amp;value=152816&amp;id=1501372&amp;value=157321&amp;id=44616146&amp;value=65116&amp;id=2734222&amp;value=545807&amp;" TargetMode="External"/><Relationship Id="rId17082" Type="http://schemas.openxmlformats.org/officeDocument/2006/relationships/hyperlink" Target="https://www.daloopa.com/src/65369475" TargetMode="External"/><Relationship Id="rId18133" Type="http://schemas.openxmlformats.org/officeDocument/2006/relationships/hyperlink" Target="https://www.daloopa.com/src/112173303" TargetMode="External"/><Relationship Id="rId10122" Type="http://schemas.openxmlformats.org/officeDocument/2006/relationships/hyperlink" Target="https://www.daloopa.com/src/758305" TargetMode="External"/><Relationship Id="rId13692" Type="http://schemas.openxmlformats.org/officeDocument/2006/relationships/hyperlink" Target="https://www.daloopa.com/src/44057388" TargetMode="External"/><Relationship Id="rId14743" Type="http://schemas.openxmlformats.org/officeDocument/2006/relationships/hyperlink" Target="https://www.daloopa.com/src/44093035" TargetMode="External"/><Relationship Id="rId3751" Type="http://schemas.openxmlformats.org/officeDocument/2006/relationships/hyperlink" Target="https://www.daloopa.com/src/805724" TargetMode="External"/><Relationship Id="rId4802" Type="http://schemas.openxmlformats.org/officeDocument/2006/relationships/hyperlink" Target="https://www.daloopa.com/src/35361531" TargetMode="External"/><Relationship Id="rId12294" Type="http://schemas.openxmlformats.org/officeDocument/2006/relationships/hyperlink" Target="https://marketplace.daloopa.com/text-fundamental?id=8731856&amp;value=0.02&amp;id=8731452&amp;value=0.04&amp;id=8731754&amp;value=0.02&amp;id=13317091&amp;value=0.02&amp;id=19442022&amp;value=0.02&amp;id=57345751&amp;value=0.01&amp;" TargetMode="External"/><Relationship Id="rId13345" Type="http://schemas.openxmlformats.org/officeDocument/2006/relationships/hyperlink" Target="https://www.daloopa.com/src/44122063" TargetMode="External"/><Relationship Id="rId20561" Type="http://schemas.openxmlformats.org/officeDocument/2006/relationships/hyperlink" Target="https://www.daloopa.com/src/105788204" TargetMode="External"/><Relationship Id="rId672" Type="http://schemas.openxmlformats.org/officeDocument/2006/relationships/hyperlink" Target="https://www.daloopa.com/src/2750663" TargetMode="External"/><Relationship Id="rId2353" Type="http://schemas.openxmlformats.org/officeDocument/2006/relationships/hyperlink" Target="https://www.daloopa.com/src/774060" TargetMode="External"/><Relationship Id="rId3404" Type="http://schemas.openxmlformats.org/officeDocument/2006/relationships/hyperlink" Target="https://www.daloopa.com/document/21946882" TargetMode="External"/><Relationship Id="rId6974" Type="http://schemas.openxmlformats.org/officeDocument/2006/relationships/hyperlink" Target="https://www.daloopa.com/src/798164" TargetMode="External"/><Relationship Id="rId16568" Type="http://schemas.openxmlformats.org/officeDocument/2006/relationships/hyperlink" Target="https://www.daloopa.com/src/56736699" TargetMode="External"/><Relationship Id="rId17966" Type="http://schemas.openxmlformats.org/officeDocument/2006/relationships/hyperlink" Target="https://www.daloopa.com/src/115037993" TargetMode="External"/><Relationship Id="rId20214" Type="http://schemas.openxmlformats.org/officeDocument/2006/relationships/hyperlink" Target="https://www.daloopa.com/src/99978726" TargetMode="External"/><Relationship Id="rId325" Type="http://schemas.openxmlformats.org/officeDocument/2006/relationships/hyperlink" Target="https://www.daloopa.com/src/12613142" TargetMode="External"/><Relationship Id="rId2006" Type="http://schemas.openxmlformats.org/officeDocument/2006/relationships/hyperlink" Target="https://www.daloopa.com/src/44125674" TargetMode="External"/><Relationship Id="rId5576" Type="http://schemas.openxmlformats.org/officeDocument/2006/relationships/hyperlink" Target="https://www.daloopa.com/src/779172" TargetMode="External"/><Relationship Id="rId6627" Type="http://schemas.openxmlformats.org/officeDocument/2006/relationships/hyperlink" Target="https://www.daloopa.com/src/770059" TargetMode="External"/><Relationship Id="rId17619" Type="http://schemas.openxmlformats.org/officeDocument/2006/relationships/hyperlink" Target="https://www.daloopa.com/src/66399095" TargetMode="External"/><Relationship Id="rId19041" Type="http://schemas.openxmlformats.org/officeDocument/2006/relationships/hyperlink" Target="https://www.daloopa.com/src/80587654" TargetMode="External"/><Relationship Id="rId4178" Type="http://schemas.openxmlformats.org/officeDocument/2006/relationships/hyperlink" Target="https://www.daloopa.com/src/3606680" TargetMode="External"/><Relationship Id="rId5229" Type="http://schemas.openxmlformats.org/officeDocument/2006/relationships/hyperlink" Target="https://www.daloopa.com/src/8648948" TargetMode="External"/><Relationship Id="rId9100" Type="http://schemas.openxmlformats.org/officeDocument/2006/relationships/hyperlink" Target="https://www.daloopa.com/src/44812788" TargetMode="External"/><Relationship Id="rId8799" Type="http://schemas.openxmlformats.org/officeDocument/2006/relationships/hyperlink" Target="https://www.daloopa.com/src/44813187" TargetMode="External"/><Relationship Id="rId11030" Type="http://schemas.openxmlformats.org/officeDocument/2006/relationships/hyperlink" Target="https://www.daloopa.com/document/477744" TargetMode="External"/><Relationship Id="rId15651" Type="http://schemas.openxmlformats.org/officeDocument/2006/relationships/hyperlink" Target="https://www.daloopa.com/document/23143762" TargetMode="External"/><Relationship Id="rId16702" Type="http://schemas.openxmlformats.org/officeDocument/2006/relationships/hyperlink" Target="https://www.daloopa.com/src/56722642" TargetMode="External"/><Relationship Id="rId1839" Type="http://schemas.openxmlformats.org/officeDocument/2006/relationships/hyperlink" Target="https://www.daloopa.com/src/44125807" TargetMode="External"/><Relationship Id="rId5710" Type="http://schemas.openxmlformats.org/officeDocument/2006/relationships/hyperlink" Target="https://www.daloopa.com/src/44616112" TargetMode="External"/><Relationship Id="rId14253" Type="http://schemas.openxmlformats.org/officeDocument/2006/relationships/hyperlink" Target="https://www.daloopa.com/src/44095277" TargetMode="External"/><Relationship Id="rId15304" Type="http://schemas.openxmlformats.org/officeDocument/2006/relationships/hyperlink" Target="https://www.daloopa.com/src/56734867" TargetMode="External"/><Relationship Id="rId18874" Type="http://schemas.openxmlformats.org/officeDocument/2006/relationships/hyperlink" Target="https://www.daloopa.com/src/75779621" TargetMode="External"/><Relationship Id="rId19925" Type="http://schemas.openxmlformats.org/officeDocument/2006/relationships/hyperlink" Target="https://www.daloopa.com/src/91531493" TargetMode="External"/><Relationship Id="rId182" Type="http://schemas.openxmlformats.org/officeDocument/2006/relationships/hyperlink" Target="https://www.daloopa.com/src/41990670" TargetMode="External"/><Relationship Id="rId3261" Type="http://schemas.openxmlformats.org/officeDocument/2006/relationships/hyperlink" Target="https://www.daloopa.com/src/805342" TargetMode="External"/><Relationship Id="rId4312" Type="http://schemas.openxmlformats.org/officeDocument/2006/relationships/hyperlink" Target="https://www.daloopa.com/src/44801760" TargetMode="External"/><Relationship Id="rId7882" Type="http://schemas.openxmlformats.org/officeDocument/2006/relationships/hyperlink" Target="https://www.daloopa.com/src/770430" TargetMode="External"/><Relationship Id="rId8933" Type="http://schemas.openxmlformats.org/officeDocument/2006/relationships/hyperlink" Target="https://www.daloopa.com/src/51587562" TargetMode="External"/><Relationship Id="rId17476" Type="http://schemas.openxmlformats.org/officeDocument/2006/relationships/hyperlink" Target="https://www.daloopa.com/src/69113972" TargetMode="External"/><Relationship Id="rId18527" Type="http://schemas.openxmlformats.org/officeDocument/2006/relationships/hyperlink" Target="https://www.daloopa.com/src/69114623" TargetMode="External"/><Relationship Id="rId20071" Type="http://schemas.openxmlformats.org/officeDocument/2006/relationships/hyperlink" Target="https://www.daloopa.com/src/99978472" TargetMode="External"/><Relationship Id="rId6484" Type="http://schemas.openxmlformats.org/officeDocument/2006/relationships/hyperlink" Target="https://www.daloopa.com/src/758233" TargetMode="External"/><Relationship Id="rId7535" Type="http://schemas.openxmlformats.org/officeDocument/2006/relationships/hyperlink" Target="https://www.daloopa.com/src/41990426" TargetMode="External"/><Relationship Id="rId10516" Type="http://schemas.openxmlformats.org/officeDocument/2006/relationships/hyperlink" Target="https://www.daloopa.com/src/770791" TargetMode="External"/><Relationship Id="rId10863" Type="http://schemas.openxmlformats.org/officeDocument/2006/relationships/hyperlink" Target="https://www.daloopa.com/src/19045375" TargetMode="External"/><Relationship Id="rId11914" Type="http://schemas.openxmlformats.org/officeDocument/2006/relationships/hyperlink" Target="https://www.daloopa.com/src/8731227" TargetMode="External"/><Relationship Id="rId16078" Type="http://schemas.openxmlformats.org/officeDocument/2006/relationships/hyperlink" Target="https://www.daloopa.com/src/56723380" TargetMode="External"/><Relationship Id="rId17129" Type="http://schemas.openxmlformats.org/officeDocument/2006/relationships/hyperlink" Target="https://www.daloopa.com/src/65369511" TargetMode="External"/><Relationship Id="rId5086" Type="http://schemas.openxmlformats.org/officeDocument/2006/relationships/hyperlink" Target="https://www.daloopa.com/document/23181367" TargetMode="External"/><Relationship Id="rId6137" Type="http://schemas.openxmlformats.org/officeDocument/2006/relationships/hyperlink" Target="https://www.daloopa.com/src/769950" TargetMode="External"/><Relationship Id="rId1696" Type="http://schemas.openxmlformats.org/officeDocument/2006/relationships/hyperlink" Target="https://www.daloopa.com/src/44624978" TargetMode="External"/><Relationship Id="rId12688" Type="http://schemas.openxmlformats.org/officeDocument/2006/relationships/hyperlink" Target="https://www.daloopa.com/src/8732307" TargetMode="External"/><Relationship Id="rId13739" Type="http://schemas.openxmlformats.org/officeDocument/2006/relationships/hyperlink" Target="https://www.daloopa.com/src/51587416" TargetMode="External"/><Relationship Id="rId17610" Type="http://schemas.openxmlformats.org/officeDocument/2006/relationships/hyperlink" Target="https://www.daloopa.com/src/66398914" TargetMode="External"/><Relationship Id="rId20955" Type="http://schemas.openxmlformats.org/officeDocument/2006/relationships/hyperlink" Target="https://www.daloopa.com/src/110482380" TargetMode="External"/><Relationship Id="rId1349" Type="http://schemas.openxmlformats.org/officeDocument/2006/relationships/hyperlink" Target="https://www.daloopa.com/src/41990693" TargetMode="External"/><Relationship Id="rId2747" Type="http://schemas.openxmlformats.org/officeDocument/2006/relationships/hyperlink" Target="https://www.daloopa.com/src/771615" TargetMode="External"/><Relationship Id="rId5220" Type="http://schemas.openxmlformats.org/officeDocument/2006/relationships/hyperlink" Target="https://www.daloopa.com/src/8649011" TargetMode="External"/><Relationship Id="rId15161" Type="http://schemas.openxmlformats.org/officeDocument/2006/relationships/hyperlink" Target="https://www.daloopa.com/src/56765559" TargetMode="External"/><Relationship Id="rId16212" Type="http://schemas.openxmlformats.org/officeDocument/2006/relationships/hyperlink" Target="https://www.daloopa.com/src/56736568" TargetMode="External"/><Relationship Id="rId19782" Type="http://schemas.openxmlformats.org/officeDocument/2006/relationships/hyperlink" Target="https://www.daloopa.com/src/92469237" TargetMode="External"/><Relationship Id="rId20608" Type="http://schemas.openxmlformats.org/officeDocument/2006/relationships/hyperlink" Target="https://www.daloopa.com/src/105191135" TargetMode="External"/><Relationship Id="rId719" Type="http://schemas.openxmlformats.org/officeDocument/2006/relationships/hyperlink" Target="https://www.daloopa.com/src/50787049" TargetMode="External"/><Relationship Id="rId8790" Type="http://schemas.openxmlformats.org/officeDocument/2006/relationships/hyperlink" Target="https://www.daloopa.com/src/44810286" TargetMode="External"/><Relationship Id="rId9841" Type="http://schemas.openxmlformats.org/officeDocument/2006/relationships/hyperlink" Target="https://www.daloopa.com/src/44809322" TargetMode="External"/><Relationship Id="rId11771" Type="http://schemas.openxmlformats.org/officeDocument/2006/relationships/hyperlink" Target="https://www.daloopa.com/src/8583091" TargetMode="External"/><Relationship Id="rId12822" Type="http://schemas.openxmlformats.org/officeDocument/2006/relationships/hyperlink" Target="https://www.daloopa.com/src/18194154" TargetMode="External"/><Relationship Id="rId18384" Type="http://schemas.openxmlformats.org/officeDocument/2006/relationships/hyperlink" Target="https://www.daloopa.com/src/70534356" TargetMode="External"/><Relationship Id="rId19435" Type="http://schemas.openxmlformats.org/officeDocument/2006/relationships/hyperlink" Target="https://www.daloopa.com/src/86300057" TargetMode="External"/><Relationship Id="rId55" Type="http://schemas.openxmlformats.org/officeDocument/2006/relationships/hyperlink" Target="https://www.daloopa.com/document/479891" TargetMode="External"/><Relationship Id="rId1830" Type="http://schemas.openxmlformats.org/officeDocument/2006/relationships/hyperlink" Target="https://www.daloopa.com/src/44126189" TargetMode="External"/><Relationship Id="rId7392" Type="http://schemas.openxmlformats.org/officeDocument/2006/relationships/hyperlink" Target="https://www.daloopa.com/src/758124" TargetMode="External"/><Relationship Id="rId8443" Type="http://schemas.openxmlformats.org/officeDocument/2006/relationships/hyperlink" Target="https://www.daloopa.com/src/44810078" TargetMode="External"/><Relationship Id="rId10373" Type="http://schemas.openxmlformats.org/officeDocument/2006/relationships/hyperlink" Target="https://www.daloopa.com/src/761303" TargetMode="External"/><Relationship Id="rId11424" Type="http://schemas.openxmlformats.org/officeDocument/2006/relationships/hyperlink" Target="https://www.daloopa.com/document/8465102" TargetMode="External"/><Relationship Id="rId14994" Type="http://schemas.openxmlformats.org/officeDocument/2006/relationships/hyperlink" Target="https://www.daloopa.com/src/44095390" TargetMode="External"/><Relationship Id="rId18037" Type="http://schemas.openxmlformats.org/officeDocument/2006/relationships/hyperlink" Target="https://www.daloopa.com/src/112172648" TargetMode="External"/><Relationship Id="rId7045" Type="http://schemas.openxmlformats.org/officeDocument/2006/relationships/hyperlink" Target="https://www.daloopa.com/src/798166" TargetMode="External"/><Relationship Id="rId10026" Type="http://schemas.openxmlformats.org/officeDocument/2006/relationships/hyperlink" Target="https://www.daloopa.com/src/757624" TargetMode="External"/><Relationship Id="rId13596" Type="http://schemas.openxmlformats.org/officeDocument/2006/relationships/hyperlink" Target="https://www.daloopa.com/src/44059099" TargetMode="External"/><Relationship Id="rId14647" Type="http://schemas.openxmlformats.org/officeDocument/2006/relationships/hyperlink" Target="https://www.daloopa.com/src/44092486" TargetMode="External"/><Relationship Id="rId3655" Type="http://schemas.openxmlformats.org/officeDocument/2006/relationships/hyperlink" Target="https://www.daloopa.com/src/41990829" TargetMode="External"/><Relationship Id="rId4706" Type="http://schemas.openxmlformats.org/officeDocument/2006/relationships/hyperlink" Target="https://www.daloopa.com/src/61315078" TargetMode="External"/><Relationship Id="rId12198" Type="http://schemas.openxmlformats.org/officeDocument/2006/relationships/hyperlink" Target="https://www.daloopa.com/src/28828621" TargetMode="External"/><Relationship Id="rId13249" Type="http://schemas.openxmlformats.org/officeDocument/2006/relationships/hyperlink" Target="https://www.daloopa.com/src/18210504" TargetMode="External"/><Relationship Id="rId17120" Type="http://schemas.openxmlformats.org/officeDocument/2006/relationships/hyperlink" Target="https://www.daloopa.com/src/65368576" TargetMode="External"/><Relationship Id="rId20465" Type="http://schemas.openxmlformats.org/officeDocument/2006/relationships/hyperlink" Target="https://www.daloopa.com/src/105190754" TargetMode="External"/><Relationship Id="rId576" Type="http://schemas.openxmlformats.org/officeDocument/2006/relationships/hyperlink" Target="https://www.daloopa.com/src/9092105" TargetMode="External"/><Relationship Id="rId2257" Type="http://schemas.openxmlformats.org/officeDocument/2006/relationships/hyperlink" Target="https://www.daloopa.com/src/774046" TargetMode="External"/><Relationship Id="rId3308" Type="http://schemas.openxmlformats.org/officeDocument/2006/relationships/hyperlink" Target="https://www.daloopa.com/src/51587327" TargetMode="External"/><Relationship Id="rId19292" Type="http://schemas.openxmlformats.org/officeDocument/2006/relationships/hyperlink" Target="https://www.daloopa.com/src/84565970" TargetMode="External"/><Relationship Id="rId20118" Type="http://schemas.openxmlformats.org/officeDocument/2006/relationships/hyperlink" Target="https://www.daloopa.com/src/99100802" TargetMode="External"/><Relationship Id="rId229" Type="http://schemas.openxmlformats.org/officeDocument/2006/relationships/hyperlink" Target="https://www.daloopa.com/document/22944212" TargetMode="External"/><Relationship Id="rId6878" Type="http://schemas.openxmlformats.org/officeDocument/2006/relationships/hyperlink" Target="https://www.daloopa.com/src/797864" TargetMode="External"/><Relationship Id="rId7929" Type="http://schemas.openxmlformats.org/officeDocument/2006/relationships/hyperlink" Target="https://www.daloopa.com/src/758433" TargetMode="External"/><Relationship Id="rId9351" Type="http://schemas.openxmlformats.org/officeDocument/2006/relationships/hyperlink" Target="https://www.daloopa.com/src/44812919" TargetMode="External"/><Relationship Id="rId13730" Type="http://schemas.openxmlformats.org/officeDocument/2006/relationships/hyperlink" Target="https://www.daloopa.com/src/44067800" TargetMode="External"/><Relationship Id="rId9004" Type="http://schemas.openxmlformats.org/officeDocument/2006/relationships/hyperlink" Target="https://www.daloopa.com/src/44812895" TargetMode="External"/><Relationship Id="rId11281" Type="http://schemas.openxmlformats.org/officeDocument/2006/relationships/hyperlink" Target="https://www.daloopa.com/src/978798" TargetMode="External"/><Relationship Id="rId12332" Type="http://schemas.openxmlformats.org/officeDocument/2006/relationships/hyperlink" Target="https://www.daloopa.com/src/8731839" TargetMode="External"/><Relationship Id="rId16953" Type="http://schemas.openxmlformats.org/officeDocument/2006/relationships/hyperlink" Target="https://www.daloopa.com/src/65368619" TargetMode="External"/><Relationship Id="rId710" Type="http://schemas.openxmlformats.org/officeDocument/2006/relationships/hyperlink" Target="https://www.daloopa.com/src/2750667" TargetMode="External"/><Relationship Id="rId1340" Type="http://schemas.openxmlformats.org/officeDocument/2006/relationships/hyperlink" Target="https://www.daloopa.com/src/1501431" TargetMode="External"/><Relationship Id="rId5961" Type="http://schemas.openxmlformats.org/officeDocument/2006/relationships/hyperlink" Target="https://www.daloopa.com/src/769174" TargetMode="External"/><Relationship Id="rId15555" Type="http://schemas.openxmlformats.org/officeDocument/2006/relationships/hyperlink" Target="https://www.daloopa.com/src/56735841" TargetMode="External"/><Relationship Id="rId16606" Type="http://schemas.openxmlformats.org/officeDocument/2006/relationships/hyperlink" Target="https://www.daloopa.com/src/56722703" TargetMode="External"/><Relationship Id="rId4563" Type="http://schemas.openxmlformats.org/officeDocument/2006/relationships/hyperlink" Target="https://www.daloopa.com/src/44802532" TargetMode="External"/><Relationship Id="rId5614" Type="http://schemas.openxmlformats.org/officeDocument/2006/relationships/hyperlink" Target="https://www.daloopa.com/src/779200" TargetMode="External"/><Relationship Id="rId14157" Type="http://schemas.openxmlformats.org/officeDocument/2006/relationships/hyperlink" Target="https://www.daloopa.com/src/44072068" TargetMode="External"/><Relationship Id="rId15208" Type="http://schemas.openxmlformats.org/officeDocument/2006/relationships/hyperlink" Target="https://www.daloopa.com/src/56720508" TargetMode="External"/><Relationship Id="rId18778" Type="http://schemas.openxmlformats.org/officeDocument/2006/relationships/hyperlink" Target="https://www.daloopa.com/src/76435816" TargetMode="External"/><Relationship Id="rId3165" Type="http://schemas.openxmlformats.org/officeDocument/2006/relationships/hyperlink" Target="https://www.daloopa.com/src/47275745" TargetMode="External"/><Relationship Id="rId4216" Type="http://schemas.openxmlformats.org/officeDocument/2006/relationships/hyperlink" Target="https://www.daloopa.com/src/44801568" TargetMode="External"/><Relationship Id="rId7786" Type="http://schemas.openxmlformats.org/officeDocument/2006/relationships/hyperlink" Target="https://www.daloopa.com/src/769385" TargetMode="External"/><Relationship Id="rId8837" Type="http://schemas.openxmlformats.org/officeDocument/2006/relationships/hyperlink" Target="https://www.daloopa.com/src/44812883" TargetMode="External"/><Relationship Id="rId19829" Type="http://schemas.openxmlformats.org/officeDocument/2006/relationships/hyperlink" Target="https://www.daloopa.com/src/92469245" TargetMode="External"/><Relationship Id="rId6388" Type="http://schemas.openxmlformats.org/officeDocument/2006/relationships/hyperlink" Target="https://www.daloopa.com/document/23143637" TargetMode="External"/><Relationship Id="rId7439" Type="http://schemas.openxmlformats.org/officeDocument/2006/relationships/hyperlink" Target="https://www.daloopa.com/src/44615813" TargetMode="External"/><Relationship Id="rId10767" Type="http://schemas.openxmlformats.org/officeDocument/2006/relationships/hyperlink" Target="https://www.daloopa.com/src/769644" TargetMode="External"/><Relationship Id="rId11818" Type="http://schemas.openxmlformats.org/officeDocument/2006/relationships/hyperlink" Target="https://www.daloopa.com/src/8731252" TargetMode="External"/><Relationship Id="rId13240" Type="http://schemas.openxmlformats.org/officeDocument/2006/relationships/hyperlink" Target="https://www.daloopa.com/src/18209793" TargetMode="External"/><Relationship Id="rId17861" Type="http://schemas.openxmlformats.org/officeDocument/2006/relationships/hyperlink" Target="https://www.daloopa.com/src/86298800" TargetMode="External"/><Relationship Id="rId18912" Type="http://schemas.openxmlformats.org/officeDocument/2006/relationships/hyperlink" Target="https://www.daloopa.com/src/80587703" TargetMode="External"/><Relationship Id="rId220" Type="http://schemas.openxmlformats.org/officeDocument/2006/relationships/hyperlink" Target="https://www.daloopa.com/src/1015356" TargetMode="External"/><Relationship Id="rId2998" Type="http://schemas.openxmlformats.org/officeDocument/2006/relationships/hyperlink" Target="https://www.daloopa.com/src/775785" TargetMode="External"/><Relationship Id="rId7920" Type="http://schemas.openxmlformats.org/officeDocument/2006/relationships/hyperlink" Target="https://www.daloopa.com/document/477648" TargetMode="External"/><Relationship Id="rId10901" Type="http://schemas.openxmlformats.org/officeDocument/2006/relationships/hyperlink" Target="https://www.daloopa.com/src/774512" TargetMode="External"/><Relationship Id="rId16463" Type="http://schemas.openxmlformats.org/officeDocument/2006/relationships/hyperlink" Target="https://www.daloopa.com/src/56722921" TargetMode="External"/><Relationship Id="rId17514" Type="http://schemas.openxmlformats.org/officeDocument/2006/relationships/hyperlink" Target="https://www.daloopa.com/src/66397445" TargetMode="External"/><Relationship Id="rId20859" Type="http://schemas.openxmlformats.org/officeDocument/2006/relationships/hyperlink" Target="https://www.daloopa.com/src/110481024" TargetMode="External"/><Relationship Id="rId4073" Type="http://schemas.openxmlformats.org/officeDocument/2006/relationships/hyperlink" Target="https://www.daloopa.com/src/805845" TargetMode="External"/><Relationship Id="rId5471" Type="http://schemas.openxmlformats.org/officeDocument/2006/relationships/hyperlink" Target="https://www.daloopa.com/src/44616070" TargetMode="External"/><Relationship Id="rId6522" Type="http://schemas.openxmlformats.org/officeDocument/2006/relationships/hyperlink" Target="https://www.daloopa.com/src/760156" TargetMode="External"/><Relationship Id="rId15065" Type="http://schemas.openxmlformats.org/officeDocument/2006/relationships/hyperlink" Target="https://www.daloopa.com/src/44093232" TargetMode="External"/><Relationship Id="rId16116" Type="http://schemas.openxmlformats.org/officeDocument/2006/relationships/hyperlink" Target="https://marketplace.daloopa.com/text-fundamental?id=56736718&amp;value=1.17&amp;id=56736681&amp;value=1.33&amp;id=56736643&amp;value=1.34&amp;id=56736604&amp;value=1.37&amp;id=56736565&amp;value=5.2&amp;id=56736526&amp;value=1.36&amp;id=56736488&amp;value=1.29&amp;id=56736449&amp;value=1.61&amp;id=56736410&amp;value=1.74&amp;id=56736371&amp;value=6&amp;id=56723456&amp;value=1.96&amp;id=56723420&amp;value=2.27&amp;id=56723382&amp;value=1.97&amp;id=56723080&amp;value=4.64&amp;id=56722908&amp;value=10.83&amp;id=56722836&amp;value=2.61&amp;id=56722740&amp;value=2.32&amp;id=56722684&amp;value=2.52&amp;id=56722619&amp;value=2.57&amp;id=56722559&amp;value=10.02&amp;id=56722492&amp;value=2.66&amp;id=56765478&amp;value=2.49&amp;id=61315611&amp;value=2.42&amp;" TargetMode="External"/><Relationship Id="rId19686" Type="http://schemas.openxmlformats.org/officeDocument/2006/relationships/hyperlink" Target="https://www.daloopa.com/src/91528065" TargetMode="External"/><Relationship Id="rId5124" Type="http://schemas.openxmlformats.org/officeDocument/2006/relationships/hyperlink" Target="https://www.daloopa.com/src/18179949" TargetMode="External"/><Relationship Id="rId8694" Type="http://schemas.openxmlformats.org/officeDocument/2006/relationships/hyperlink" Target="https://www.daloopa.com/src/44810706" TargetMode="External"/><Relationship Id="rId9745" Type="http://schemas.openxmlformats.org/officeDocument/2006/relationships/hyperlink" Target="https://www.daloopa.com/document/23181367" TargetMode="External"/><Relationship Id="rId11675" Type="http://schemas.openxmlformats.org/officeDocument/2006/relationships/hyperlink" Target="https://www.daloopa.com/src/2734204" TargetMode="External"/><Relationship Id="rId12726" Type="http://schemas.openxmlformats.org/officeDocument/2006/relationships/hyperlink" Target="https://www.daloopa.com/src/19442611" TargetMode="External"/><Relationship Id="rId18288" Type="http://schemas.openxmlformats.org/officeDocument/2006/relationships/hyperlink" Target="https://www.daloopa.com/src/110482564" TargetMode="External"/><Relationship Id="rId19339" Type="http://schemas.openxmlformats.org/officeDocument/2006/relationships/hyperlink" Target="https://www.daloopa.com/src/84565905" TargetMode="External"/><Relationship Id="rId1734" Type="http://schemas.openxmlformats.org/officeDocument/2006/relationships/hyperlink" Target="https://www.daloopa.com/src/44616254" TargetMode="External"/><Relationship Id="rId7296" Type="http://schemas.openxmlformats.org/officeDocument/2006/relationships/hyperlink" Target="https://www.daloopa.com/src/757251" TargetMode="External"/><Relationship Id="rId8347" Type="http://schemas.openxmlformats.org/officeDocument/2006/relationships/hyperlink" Target="https://www.daloopa.com/src/44813641" TargetMode="External"/><Relationship Id="rId10277" Type="http://schemas.openxmlformats.org/officeDocument/2006/relationships/hyperlink" Target="https://www.daloopa.com/src/41990523" TargetMode="External"/><Relationship Id="rId11328" Type="http://schemas.openxmlformats.org/officeDocument/2006/relationships/hyperlink" Target="https://www.daloopa.com/document/21946882" TargetMode="External"/><Relationship Id="rId14898" Type="http://schemas.openxmlformats.org/officeDocument/2006/relationships/hyperlink" Target="https://www.daloopa.com/src/44092843" TargetMode="External"/><Relationship Id="rId15949" Type="http://schemas.openxmlformats.org/officeDocument/2006/relationships/hyperlink" Target="https://www.daloopa.com/src/56736481" TargetMode="External"/><Relationship Id="rId19820" Type="http://schemas.openxmlformats.org/officeDocument/2006/relationships/hyperlink" Target="https://www.daloopa.com/src/91528458" TargetMode="External"/><Relationship Id="rId3559" Type="http://schemas.openxmlformats.org/officeDocument/2006/relationships/hyperlink" Target="https://www.daloopa.com/src/805623" TargetMode="External"/><Relationship Id="rId4957" Type="http://schemas.openxmlformats.org/officeDocument/2006/relationships/hyperlink" Target="https://www.daloopa.com/src/18186396" TargetMode="External"/><Relationship Id="rId7430" Type="http://schemas.openxmlformats.org/officeDocument/2006/relationships/hyperlink" Target="https://www.daloopa.com/src/12599253" TargetMode="External"/><Relationship Id="rId17024" Type="http://schemas.openxmlformats.org/officeDocument/2006/relationships/hyperlink" Target="https://www.daloopa.com/src/65368676" TargetMode="External"/><Relationship Id="rId17371" Type="http://schemas.openxmlformats.org/officeDocument/2006/relationships/hyperlink" Target="https://www.daloopa.com/src/69114015" TargetMode="External"/><Relationship Id="rId18422" Type="http://schemas.openxmlformats.org/officeDocument/2006/relationships/hyperlink" Target="https://www.daloopa.com/src/70534109" TargetMode="External"/><Relationship Id="rId20369" Type="http://schemas.openxmlformats.org/officeDocument/2006/relationships/hyperlink" Target="https://www.daloopa.com/src/105788173" TargetMode="External"/><Relationship Id="rId6032" Type="http://schemas.openxmlformats.org/officeDocument/2006/relationships/hyperlink" Target="https://www.daloopa.com/src/41990377" TargetMode="External"/><Relationship Id="rId10411" Type="http://schemas.openxmlformats.org/officeDocument/2006/relationships/hyperlink" Target="https://www.daloopa.com/src/44999430" TargetMode="External"/><Relationship Id="rId13981" Type="http://schemas.openxmlformats.org/officeDocument/2006/relationships/hyperlink" Target="https://www.daloopa.com/src/44066430" TargetMode="External"/><Relationship Id="rId12583" Type="http://schemas.openxmlformats.org/officeDocument/2006/relationships/hyperlink" Target="https://www.daloopa.com/src/8732175" TargetMode="External"/><Relationship Id="rId13634" Type="http://schemas.openxmlformats.org/officeDocument/2006/relationships/hyperlink" Target="https://www.daloopa.com/src/44057938" TargetMode="External"/><Relationship Id="rId19196" Type="http://schemas.openxmlformats.org/officeDocument/2006/relationships/hyperlink" Target="https://www.daloopa.com/src/80587925" TargetMode="External"/><Relationship Id="rId20850" Type="http://schemas.openxmlformats.org/officeDocument/2006/relationships/hyperlink" Target="https://www.daloopa.com/src/110480978" TargetMode="External"/><Relationship Id="rId961" Type="http://schemas.openxmlformats.org/officeDocument/2006/relationships/hyperlink" Target="https://www.daloopa.com/src/970391" TargetMode="External"/><Relationship Id="rId1591" Type="http://schemas.openxmlformats.org/officeDocument/2006/relationships/hyperlink" Target="https://www.daloopa.com/src/10681407" TargetMode="External"/><Relationship Id="rId2642" Type="http://schemas.openxmlformats.org/officeDocument/2006/relationships/hyperlink" Target="https://marketplace.daloopa.com/text-fundamental?id=775195&amp;value=554.107&amp;id=771732&amp;value=585.952&amp;id=771611&amp;value=613.983&amp;id=44615463&amp;value=689.703&amp;id=778823&amp;value=2443.745&amp;id=771362&amp;value=743.276&amp;id=771058&amp;value=783.542&amp;id=1501248&amp;value=820.935&amp;id=44615466&amp;value=858.4160000000002&amp;id=2733917&amp;value=3206.169&amp;id=4298193&amp;value=858&amp;id=7449784&amp;value=826&amp;id=10681130&amp;value=838&amp;" TargetMode="External"/><Relationship Id="rId9255" Type="http://schemas.openxmlformats.org/officeDocument/2006/relationships/hyperlink" Target="https://www.daloopa.com/src/44812899" TargetMode="External"/><Relationship Id="rId11185" Type="http://schemas.openxmlformats.org/officeDocument/2006/relationships/hyperlink" Target="https://marketplace.daloopa.com/text-fundamental?id=50787781&amp;value=0.01&amp;id=56765805&amp;value=0.02&amp;id=61315315&amp;value=0.03&amp;" TargetMode="External"/><Relationship Id="rId12236" Type="http://schemas.openxmlformats.org/officeDocument/2006/relationships/hyperlink" Target="https://www.daloopa.com/src/8731767" TargetMode="External"/><Relationship Id="rId16857" Type="http://schemas.openxmlformats.org/officeDocument/2006/relationships/hyperlink" Target="https://www.daloopa.com/src/56736400" TargetMode="External"/><Relationship Id="rId20503" Type="http://schemas.openxmlformats.org/officeDocument/2006/relationships/hyperlink" Target="https://www.daloopa.com/src/105788175" TargetMode="External"/><Relationship Id="rId614" Type="http://schemas.openxmlformats.org/officeDocument/2006/relationships/hyperlink" Target="https://www.daloopa.com/src/1501293" TargetMode="External"/><Relationship Id="rId1244" Type="http://schemas.openxmlformats.org/officeDocument/2006/relationships/hyperlink" Target="https://www.daloopa.com/src/9092036" TargetMode="External"/><Relationship Id="rId5865" Type="http://schemas.openxmlformats.org/officeDocument/2006/relationships/hyperlink" Target="https://www.daloopa.com/src/777598" TargetMode="External"/><Relationship Id="rId6916" Type="http://schemas.openxmlformats.org/officeDocument/2006/relationships/hyperlink" Target="https://www.daloopa.com/src/798136" TargetMode="External"/><Relationship Id="rId15459" Type="http://schemas.openxmlformats.org/officeDocument/2006/relationships/hyperlink" Target="https://www.daloopa.com/src/56735744" TargetMode="External"/><Relationship Id="rId17908" Type="http://schemas.openxmlformats.org/officeDocument/2006/relationships/hyperlink" Target="https://www.daloopa.com/src/84567020" TargetMode="External"/><Relationship Id="rId19330" Type="http://schemas.openxmlformats.org/officeDocument/2006/relationships/hyperlink" Target="https://www.daloopa.com/src/86312198" TargetMode="External"/><Relationship Id="rId4467" Type="http://schemas.openxmlformats.org/officeDocument/2006/relationships/hyperlink" Target="https://www.daloopa.com/document/23143637" TargetMode="External"/><Relationship Id="rId5518" Type="http://schemas.openxmlformats.org/officeDocument/2006/relationships/hyperlink" Target="https://www.daloopa.com/src/777071" TargetMode="External"/><Relationship Id="rId3069" Type="http://schemas.openxmlformats.org/officeDocument/2006/relationships/hyperlink" Target="https://www.daloopa.com/src/56765651" TargetMode="External"/><Relationship Id="rId15940" Type="http://schemas.openxmlformats.org/officeDocument/2006/relationships/hyperlink" Target="https://www.daloopa.com/src/56745634" TargetMode="External"/><Relationship Id="rId13491" Type="http://schemas.openxmlformats.org/officeDocument/2006/relationships/hyperlink" Target="https://www.daloopa.com/src/44059344" TargetMode="External"/><Relationship Id="rId14542" Type="http://schemas.openxmlformats.org/officeDocument/2006/relationships/hyperlink" Target="https://www.daloopa.com/src/62020235" TargetMode="External"/><Relationship Id="rId471" Type="http://schemas.openxmlformats.org/officeDocument/2006/relationships/hyperlink" Target="https://www.daloopa.com/src/1501424" TargetMode="External"/><Relationship Id="rId2152" Type="http://schemas.openxmlformats.org/officeDocument/2006/relationships/hyperlink" Target="https://www.daloopa.com/src/1501290" TargetMode="External"/><Relationship Id="rId3550" Type="http://schemas.openxmlformats.org/officeDocument/2006/relationships/hyperlink" Target="https://www.daloopa.com/src/805660" TargetMode="External"/><Relationship Id="rId4601" Type="http://schemas.openxmlformats.org/officeDocument/2006/relationships/hyperlink" Target="https://www.daloopa.com/src/28076117" TargetMode="External"/><Relationship Id="rId12093" Type="http://schemas.openxmlformats.org/officeDocument/2006/relationships/hyperlink" Target="https://www.daloopa.com/src/8731704" TargetMode="External"/><Relationship Id="rId13144" Type="http://schemas.openxmlformats.org/officeDocument/2006/relationships/hyperlink" Target="https://www.daloopa.com/document/21946882" TargetMode="External"/><Relationship Id="rId17765" Type="http://schemas.openxmlformats.org/officeDocument/2006/relationships/hyperlink" Target="https://www.daloopa.com/src/86298863" TargetMode="External"/><Relationship Id="rId18816" Type="http://schemas.openxmlformats.org/officeDocument/2006/relationships/hyperlink" Target="https://www.daloopa.com/src/76431578" TargetMode="External"/><Relationship Id="rId20360" Type="http://schemas.openxmlformats.org/officeDocument/2006/relationships/hyperlink" Target="https://www.daloopa.com/src/105788163" TargetMode="External"/><Relationship Id="rId124" Type="http://schemas.openxmlformats.org/officeDocument/2006/relationships/hyperlink" Target="https://www.daloopa.com/document/10224073" TargetMode="External"/><Relationship Id="rId3203" Type="http://schemas.openxmlformats.org/officeDocument/2006/relationships/hyperlink" Target="https://www.daloopa.com/src/44615560" TargetMode="External"/><Relationship Id="rId6773" Type="http://schemas.openxmlformats.org/officeDocument/2006/relationships/hyperlink" Target="https://www.daloopa.com/src/797884" TargetMode="External"/><Relationship Id="rId7824" Type="http://schemas.openxmlformats.org/officeDocument/2006/relationships/hyperlink" Target="https://www.daloopa.com/src/44615883" TargetMode="External"/><Relationship Id="rId10805" Type="http://schemas.openxmlformats.org/officeDocument/2006/relationships/hyperlink" Target="https://www.daloopa.com/src/44999007" TargetMode="External"/><Relationship Id="rId16367" Type="http://schemas.openxmlformats.org/officeDocument/2006/relationships/hyperlink" Target="https://www.daloopa.com/src/56736728" TargetMode="External"/><Relationship Id="rId17418" Type="http://schemas.openxmlformats.org/officeDocument/2006/relationships/hyperlink" Target="https://www.daloopa.com/src/69114102" TargetMode="External"/><Relationship Id="rId20013" Type="http://schemas.openxmlformats.org/officeDocument/2006/relationships/hyperlink" Target="https://www.daloopa.com/src/99978650" TargetMode="External"/><Relationship Id="rId5375" Type="http://schemas.openxmlformats.org/officeDocument/2006/relationships/hyperlink" Target="https://www.daloopa.com/src/8648966" TargetMode="External"/><Relationship Id="rId6426" Type="http://schemas.openxmlformats.org/officeDocument/2006/relationships/hyperlink" Target="https://www.daloopa.com/src/56765636" TargetMode="External"/><Relationship Id="rId9996" Type="http://schemas.openxmlformats.org/officeDocument/2006/relationships/hyperlink" Target="https://www.daloopa.com/src/44615300" TargetMode="External"/><Relationship Id="rId1985" Type="http://schemas.openxmlformats.org/officeDocument/2006/relationships/hyperlink" Target="https://www.daloopa.com/src/62020251" TargetMode="External"/><Relationship Id="rId5028" Type="http://schemas.openxmlformats.org/officeDocument/2006/relationships/hyperlink" Target="https://www.daloopa.com/src/57345767" TargetMode="External"/><Relationship Id="rId8598" Type="http://schemas.openxmlformats.org/officeDocument/2006/relationships/hyperlink" Target="https://www.daloopa.com/src/44811142" TargetMode="External"/><Relationship Id="rId9649" Type="http://schemas.openxmlformats.org/officeDocument/2006/relationships/hyperlink" Target="https://www.daloopa.com/src/44812813" TargetMode="External"/><Relationship Id="rId11579" Type="http://schemas.openxmlformats.org/officeDocument/2006/relationships/hyperlink" Target="https://www.daloopa.com/src/805058" TargetMode="External"/><Relationship Id="rId12977" Type="http://schemas.openxmlformats.org/officeDocument/2006/relationships/hyperlink" Target="https://www.daloopa.com/document/23181367" TargetMode="External"/><Relationship Id="rId1638" Type="http://schemas.openxmlformats.org/officeDocument/2006/relationships/hyperlink" Target="https://www.daloopa.com/src/44615397" TargetMode="External"/><Relationship Id="rId14052" Type="http://schemas.openxmlformats.org/officeDocument/2006/relationships/hyperlink" Target="https://www.daloopa.com/src/44067428" TargetMode="External"/><Relationship Id="rId15103" Type="http://schemas.openxmlformats.org/officeDocument/2006/relationships/hyperlink" Target="https://www.daloopa.com/src/56720312" TargetMode="External"/><Relationship Id="rId15450" Type="http://schemas.openxmlformats.org/officeDocument/2006/relationships/hyperlink" Target="https://marketplace.daloopa.com/text-fundamental?id=56735894&amp;value=1171&amp;id=56735875&amp;value=1239&amp;id=56735856&amp;value=1299&amp;id=56735837&amp;value=1407&amp;id=56735820&amp;value=5117&amp;id=56735801&amp;value=1510&amp;id=56735782&amp;value=1599&amp;id=56735763&amp;value=1639&amp;id=56735744&amp;value=1758&amp;id=56735727&amp;value=6506&amp;id=56722373&amp;value=1797&amp;id=56722354&amp;value=1811&amp;id=56722335&amp;value=1873&amp;id=56722191&amp;value=1973&amp;id=56722174&amp;value=7454&amp;id=56722095&amp;value=2224&amp;id=56722076&amp;value=2185&amp;id=56722057&amp;value=2242&amp;id=56722038&amp;value=2345&amp;id=56722021&amp;value=8996&amp;id=56722002&amp;value=2446&amp;id=56765520&amp;value=2524&amp;id=61315464&amp;value=2600&amp;" TargetMode="External"/><Relationship Id="rId16501" Type="http://schemas.openxmlformats.org/officeDocument/2006/relationships/hyperlink" Target="https://www.daloopa.com/src/56723434" TargetMode="External"/><Relationship Id="rId3060" Type="http://schemas.openxmlformats.org/officeDocument/2006/relationships/hyperlink" Target="https://www.daloopa.com/src/46339298" TargetMode="External"/><Relationship Id="rId4111" Type="http://schemas.openxmlformats.org/officeDocument/2006/relationships/hyperlink" Target="https://www.daloopa.com/src/806018" TargetMode="External"/><Relationship Id="rId18673" Type="http://schemas.openxmlformats.org/officeDocument/2006/relationships/hyperlink" Target="https://www.daloopa.com/src/75779642" TargetMode="External"/><Relationship Id="rId19724" Type="http://schemas.openxmlformats.org/officeDocument/2006/relationships/hyperlink" Target="https://www.daloopa.com/src/91527760" TargetMode="External"/><Relationship Id="rId6283" Type="http://schemas.openxmlformats.org/officeDocument/2006/relationships/hyperlink" Target="https://www.daloopa.com/src/797652" TargetMode="External"/><Relationship Id="rId7681" Type="http://schemas.openxmlformats.org/officeDocument/2006/relationships/hyperlink" Target="https://www.daloopa.com/src/12599554" TargetMode="External"/><Relationship Id="rId8732" Type="http://schemas.openxmlformats.org/officeDocument/2006/relationships/hyperlink" Target="https://www.daloopa.com/src/44809191" TargetMode="External"/><Relationship Id="rId10662" Type="http://schemas.openxmlformats.org/officeDocument/2006/relationships/hyperlink" Target="https://www.daloopa.com/src/6028714" TargetMode="External"/><Relationship Id="rId11713" Type="http://schemas.openxmlformats.org/officeDocument/2006/relationships/hyperlink" Target="https://www.daloopa.com/src/8583162" TargetMode="External"/><Relationship Id="rId17275" Type="http://schemas.openxmlformats.org/officeDocument/2006/relationships/hyperlink" Target="https://www.daloopa.com/src/66404708" TargetMode="External"/><Relationship Id="rId18326" Type="http://schemas.openxmlformats.org/officeDocument/2006/relationships/hyperlink" Target="https://www.daloopa.com/src/75828892" TargetMode="External"/><Relationship Id="rId7334" Type="http://schemas.openxmlformats.org/officeDocument/2006/relationships/hyperlink" Target="https://www.daloopa.com/src/761268" TargetMode="External"/><Relationship Id="rId10315" Type="http://schemas.openxmlformats.org/officeDocument/2006/relationships/hyperlink" Target="https://www.daloopa.com/src/756454" TargetMode="External"/><Relationship Id="rId13885" Type="http://schemas.openxmlformats.org/officeDocument/2006/relationships/hyperlink" Target="https://www.daloopa.com/src/44067697" TargetMode="External"/><Relationship Id="rId14936" Type="http://schemas.openxmlformats.org/officeDocument/2006/relationships/hyperlink" Target="https://www.daloopa.com/src/44093016" TargetMode="External"/><Relationship Id="rId2893" Type="http://schemas.openxmlformats.org/officeDocument/2006/relationships/hyperlink" Target="https://www.daloopa.com/src/44616720" TargetMode="External"/><Relationship Id="rId3944" Type="http://schemas.openxmlformats.org/officeDocument/2006/relationships/hyperlink" Target="https://www.daloopa.com/src/44802438" TargetMode="External"/><Relationship Id="rId12487" Type="http://schemas.openxmlformats.org/officeDocument/2006/relationships/hyperlink" Target="https://www.daloopa.com/src/8732127" TargetMode="External"/><Relationship Id="rId13538" Type="http://schemas.openxmlformats.org/officeDocument/2006/relationships/hyperlink" Target="https://www.daloopa.com/src/44057043" TargetMode="External"/><Relationship Id="rId20754" Type="http://schemas.openxmlformats.org/officeDocument/2006/relationships/hyperlink" Target="https://www.daloopa.com/src/110481472" TargetMode="External"/><Relationship Id="rId865" Type="http://schemas.openxmlformats.org/officeDocument/2006/relationships/hyperlink" Target="https://marketplace.daloopa.com/text-fundamental?id=41991265&amp;value=0.08&amp;" TargetMode="External"/><Relationship Id="rId1495" Type="http://schemas.openxmlformats.org/officeDocument/2006/relationships/hyperlink" Target="https://www.daloopa.com/src/18658118" TargetMode="External"/><Relationship Id="rId2546" Type="http://schemas.openxmlformats.org/officeDocument/2006/relationships/hyperlink" Target="https://www.daloopa.com/src/775594" TargetMode="External"/><Relationship Id="rId9159" Type="http://schemas.openxmlformats.org/officeDocument/2006/relationships/hyperlink" Target="https://www.daloopa.com/src/44810744" TargetMode="External"/><Relationship Id="rId11089" Type="http://schemas.openxmlformats.org/officeDocument/2006/relationships/hyperlink" Target="https://www.daloopa.com/src/778073" TargetMode="External"/><Relationship Id="rId16011" Type="http://schemas.openxmlformats.org/officeDocument/2006/relationships/hyperlink" Target="https://www.daloopa.com/src/56765473" TargetMode="External"/><Relationship Id="rId20407" Type="http://schemas.openxmlformats.org/officeDocument/2006/relationships/hyperlink" Target="https://www.daloopa.com/src/105788138" TargetMode="External"/><Relationship Id="rId518" Type="http://schemas.openxmlformats.org/officeDocument/2006/relationships/hyperlink" Target="https://www.daloopa.com/src/1000967" TargetMode="External"/><Relationship Id="rId1148" Type="http://schemas.openxmlformats.org/officeDocument/2006/relationships/hyperlink" Target="https://www.daloopa.com/src/62020116" TargetMode="External"/><Relationship Id="rId5769" Type="http://schemas.openxmlformats.org/officeDocument/2006/relationships/hyperlink" Target="https://www.daloopa.com/src/4298247" TargetMode="External"/><Relationship Id="rId9640" Type="http://schemas.openxmlformats.org/officeDocument/2006/relationships/hyperlink" Target="https://www.daloopa.com/src/46190728" TargetMode="External"/><Relationship Id="rId18183" Type="http://schemas.openxmlformats.org/officeDocument/2006/relationships/hyperlink" Target="https://www.daloopa.com/src/112173052" TargetMode="External"/><Relationship Id="rId19234" Type="http://schemas.openxmlformats.org/officeDocument/2006/relationships/hyperlink" Target="https://www.daloopa.com/src/80588037" TargetMode="External"/><Relationship Id="rId19581" Type="http://schemas.openxmlformats.org/officeDocument/2006/relationships/hyperlink" Target="https://www.daloopa.com/src/84567061" TargetMode="External"/><Relationship Id="rId7191" Type="http://schemas.openxmlformats.org/officeDocument/2006/relationships/hyperlink" Target="https://www.daloopa.com/src/798736" TargetMode="External"/><Relationship Id="rId8242" Type="http://schemas.openxmlformats.org/officeDocument/2006/relationships/hyperlink" Target="https://www.daloopa.com/src/756705" TargetMode="External"/><Relationship Id="rId11570" Type="http://schemas.openxmlformats.org/officeDocument/2006/relationships/hyperlink" Target="https://www.daloopa.com/src/2734229" TargetMode="External"/><Relationship Id="rId12621" Type="http://schemas.openxmlformats.org/officeDocument/2006/relationships/hyperlink" Target="https://www.daloopa.com/src/35961637" TargetMode="External"/><Relationship Id="rId10172" Type="http://schemas.openxmlformats.org/officeDocument/2006/relationships/hyperlink" Target="https://www.daloopa.com/src/61314937" TargetMode="External"/><Relationship Id="rId11223" Type="http://schemas.openxmlformats.org/officeDocument/2006/relationships/hyperlink" Target="https://www.daloopa.com/src/50787789" TargetMode="External"/><Relationship Id="rId14793" Type="http://schemas.openxmlformats.org/officeDocument/2006/relationships/hyperlink" Target="https://www.daloopa.com/src/44618944" TargetMode="External"/><Relationship Id="rId15844" Type="http://schemas.openxmlformats.org/officeDocument/2006/relationships/hyperlink" Target="https://www.daloopa.com/src/56765535" TargetMode="External"/><Relationship Id="rId4852" Type="http://schemas.openxmlformats.org/officeDocument/2006/relationships/hyperlink" Target="https://www.daloopa.com/src/35361532" TargetMode="External"/><Relationship Id="rId5903" Type="http://schemas.openxmlformats.org/officeDocument/2006/relationships/hyperlink" Target="https://www.daloopa.com/src/35961652" TargetMode="External"/><Relationship Id="rId13395" Type="http://schemas.openxmlformats.org/officeDocument/2006/relationships/hyperlink" Target="https://www.daloopa.com/document/8465102" TargetMode="External"/><Relationship Id="rId14446" Type="http://schemas.openxmlformats.org/officeDocument/2006/relationships/hyperlink" Target="https://www.daloopa.com/src/44093270" TargetMode="External"/><Relationship Id="rId3454" Type="http://schemas.openxmlformats.org/officeDocument/2006/relationships/hyperlink" Target="https://www.daloopa.com/src/18205638" TargetMode="External"/><Relationship Id="rId4505" Type="http://schemas.openxmlformats.org/officeDocument/2006/relationships/hyperlink" Target="https://www.daloopa.com/src/56765665" TargetMode="External"/><Relationship Id="rId13048" Type="http://schemas.openxmlformats.org/officeDocument/2006/relationships/hyperlink" Target="https://www.daloopa.com/src/18202384" TargetMode="External"/><Relationship Id="rId17669" Type="http://schemas.openxmlformats.org/officeDocument/2006/relationships/hyperlink" Target="https://www.daloopa.com/src/77415562" TargetMode="External"/><Relationship Id="rId20264" Type="http://schemas.openxmlformats.org/officeDocument/2006/relationships/hyperlink" Target="https://www.daloopa.com/src/99100992" TargetMode="External"/><Relationship Id="rId375" Type="http://schemas.openxmlformats.org/officeDocument/2006/relationships/hyperlink" Target="https://www.daloopa.com/src/41991206" TargetMode="External"/><Relationship Id="rId2056" Type="http://schemas.openxmlformats.org/officeDocument/2006/relationships/hyperlink" Target="https://www.daloopa.com/src/779572" TargetMode="External"/><Relationship Id="rId3107" Type="http://schemas.openxmlformats.org/officeDocument/2006/relationships/hyperlink" Target="https://www.daloopa.com/src/47275340" TargetMode="External"/><Relationship Id="rId6677" Type="http://schemas.openxmlformats.org/officeDocument/2006/relationships/hyperlink" Target="https://www.daloopa.com/src/50786837" TargetMode="External"/><Relationship Id="rId7728" Type="http://schemas.openxmlformats.org/officeDocument/2006/relationships/hyperlink" Target="https://www.daloopa.com/src/3606398" TargetMode="External"/><Relationship Id="rId19091" Type="http://schemas.openxmlformats.org/officeDocument/2006/relationships/hyperlink" Target="https://www.daloopa.com/src/81128208" TargetMode="External"/><Relationship Id="rId5279" Type="http://schemas.openxmlformats.org/officeDocument/2006/relationships/hyperlink" Target="https://www.daloopa.com/src/8649033" TargetMode="External"/><Relationship Id="rId9150" Type="http://schemas.openxmlformats.org/officeDocument/2006/relationships/hyperlink" Target="https://www.daloopa.com/src/44812787" TargetMode="External"/><Relationship Id="rId10709" Type="http://schemas.openxmlformats.org/officeDocument/2006/relationships/hyperlink" Target="https://www.daloopa.com/src/757447" TargetMode="External"/><Relationship Id="rId11080" Type="http://schemas.openxmlformats.org/officeDocument/2006/relationships/hyperlink" Target="https://www.daloopa.com/document/477527" TargetMode="External"/><Relationship Id="rId12131" Type="http://schemas.openxmlformats.org/officeDocument/2006/relationships/hyperlink" Target="https://www.daloopa.com/src/8731506" TargetMode="External"/><Relationship Id="rId16752" Type="http://schemas.openxmlformats.org/officeDocument/2006/relationships/hyperlink" Target="https://www.daloopa.com/src/56722644" TargetMode="External"/><Relationship Id="rId17803" Type="http://schemas.openxmlformats.org/officeDocument/2006/relationships/hyperlink" Target="https://www.daloopa.com/src/86312094" TargetMode="External"/><Relationship Id="rId1889" Type="http://schemas.openxmlformats.org/officeDocument/2006/relationships/hyperlink" Target="https://www.daloopa.com/src/44125670" TargetMode="External"/><Relationship Id="rId4362" Type="http://schemas.openxmlformats.org/officeDocument/2006/relationships/hyperlink" Target="https://www.daloopa.com/src/44801772" TargetMode="External"/><Relationship Id="rId5760" Type="http://schemas.openxmlformats.org/officeDocument/2006/relationships/hyperlink" Target="https://www.daloopa.com/src/44616121" TargetMode="External"/><Relationship Id="rId6811" Type="http://schemas.openxmlformats.org/officeDocument/2006/relationships/hyperlink" Target="https://www.daloopa.com/src/797821" TargetMode="External"/><Relationship Id="rId15354" Type="http://schemas.openxmlformats.org/officeDocument/2006/relationships/hyperlink" Target="https://www.daloopa.com/document/12155094" TargetMode="External"/><Relationship Id="rId16405" Type="http://schemas.openxmlformats.org/officeDocument/2006/relationships/hyperlink" Target="https://www.daloopa.com/src/56722751" TargetMode="External"/><Relationship Id="rId19975" Type="http://schemas.openxmlformats.org/officeDocument/2006/relationships/hyperlink" Target="https://www.daloopa.com/src/99100907" TargetMode="External"/><Relationship Id="rId4015" Type="http://schemas.openxmlformats.org/officeDocument/2006/relationships/hyperlink" Target="https://www.daloopa.com/src/805956" TargetMode="External"/><Relationship Id="rId5413" Type="http://schemas.openxmlformats.org/officeDocument/2006/relationships/hyperlink" Target="https://www.daloopa.com/src/28828612" TargetMode="External"/><Relationship Id="rId8983" Type="http://schemas.openxmlformats.org/officeDocument/2006/relationships/hyperlink" Target="https://www.daloopa.com/src/51587571" TargetMode="External"/><Relationship Id="rId11964" Type="http://schemas.openxmlformats.org/officeDocument/2006/relationships/hyperlink" Target="https://www.daloopa.com/src/44616218" TargetMode="External"/><Relationship Id="rId15007" Type="http://schemas.openxmlformats.org/officeDocument/2006/relationships/hyperlink" Target="https://www.daloopa.com/src/44092281" TargetMode="External"/><Relationship Id="rId18577" Type="http://schemas.openxmlformats.org/officeDocument/2006/relationships/hyperlink" Target="https://www.daloopa.com/src/76428823" TargetMode="External"/><Relationship Id="rId19628" Type="http://schemas.openxmlformats.org/officeDocument/2006/relationships/hyperlink" Target="https://www.daloopa.com/src/91528536" TargetMode="External"/><Relationship Id="rId7585" Type="http://schemas.openxmlformats.org/officeDocument/2006/relationships/hyperlink" Target="https://www.daloopa.com/src/41990425" TargetMode="External"/><Relationship Id="rId8636" Type="http://schemas.openxmlformats.org/officeDocument/2006/relationships/hyperlink" Target="https://www.daloopa.com/src/44809599" TargetMode="External"/><Relationship Id="rId10566" Type="http://schemas.openxmlformats.org/officeDocument/2006/relationships/hyperlink" Target="https://www.daloopa.com/src/28076059" TargetMode="External"/><Relationship Id="rId11617" Type="http://schemas.openxmlformats.org/officeDocument/2006/relationships/hyperlink" Target="https://www.daloopa.com/src/805063" TargetMode="External"/><Relationship Id="rId17179" Type="http://schemas.openxmlformats.org/officeDocument/2006/relationships/hyperlink" Target="https://www.daloopa.com/src/65369404" TargetMode="External"/><Relationship Id="rId6187" Type="http://schemas.openxmlformats.org/officeDocument/2006/relationships/hyperlink" Target="https://www.daloopa.com/src/797645" TargetMode="External"/><Relationship Id="rId7238" Type="http://schemas.openxmlformats.org/officeDocument/2006/relationships/hyperlink" Target="https://www.daloopa.com/src/760196" TargetMode="External"/><Relationship Id="rId10219" Type="http://schemas.openxmlformats.org/officeDocument/2006/relationships/hyperlink" Target="https://www.daloopa.com/src/2750609" TargetMode="External"/><Relationship Id="rId13789" Type="http://schemas.openxmlformats.org/officeDocument/2006/relationships/hyperlink" Target="https://www.daloopa.com/src/44067265" TargetMode="External"/><Relationship Id="rId2797" Type="http://schemas.openxmlformats.org/officeDocument/2006/relationships/hyperlink" Target="https://www.daloopa.com/src/7449812" TargetMode="External"/><Relationship Id="rId3848" Type="http://schemas.openxmlformats.org/officeDocument/2006/relationships/hyperlink" Target="https://www.daloopa.com/src/12606308" TargetMode="External"/><Relationship Id="rId16262" Type="http://schemas.openxmlformats.org/officeDocument/2006/relationships/hyperlink" Target="https://www.daloopa.com/src/56736570" TargetMode="External"/><Relationship Id="rId17313" Type="http://schemas.openxmlformats.org/officeDocument/2006/relationships/hyperlink" Target="https://www.daloopa.com/src/66398877" TargetMode="External"/><Relationship Id="rId17660" Type="http://schemas.openxmlformats.org/officeDocument/2006/relationships/hyperlink" Target="https://www.daloopa.com/src/77415482" TargetMode="External"/><Relationship Id="rId18711" Type="http://schemas.openxmlformats.org/officeDocument/2006/relationships/hyperlink" Target="https://www.daloopa.com/src/75779687" TargetMode="External"/><Relationship Id="rId20658" Type="http://schemas.openxmlformats.org/officeDocument/2006/relationships/hyperlink" Target="https://www.daloopa.com/src/119070671" TargetMode="External"/><Relationship Id="rId769" Type="http://schemas.openxmlformats.org/officeDocument/2006/relationships/hyperlink" Target="https://www.daloopa.com/src/780137" TargetMode="External"/><Relationship Id="rId1399" Type="http://schemas.openxmlformats.org/officeDocument/2006/relationships/hyperlink" Target="https://www.daloopa.com/src/46398869" TargetMode="External"/><Relationship Id="rId5270" Type="http://schemas.openxmlformats.org/officeDocument/2006/relationships/hyperlink" Target="https://www.daloopa.com/src/8648879" TargetMode="External"/><Relationship Id="rId6321" Type="http://schemas.openxmlformats.org/officeDocument/2006/relationships/hyperlink" Target="https://www.daloopa.com/src/28076085" TargetMode="External"/><Relationship Id="rId10700" Type="http://schemas.openxmlformats.org/officeDocument/2006/relationships/hyperlink" Target="https://www.daloopa.com/src/758677" TargetMode="External"/><Relationship Id="rId8493" Type="http://schemas.openxmlformats.org/officeDocument/2006/relationships/hyperlink" Target="https://www.daloopa.com/src/44809227" TargetMode="External"/><Relationship Id="rId9891" Type="http://schemas.openxmlformats.org/officeDocument/2006/relationships/hyperlink" Target="https://www.daloopa.com/src/785845" TargetMode="External"/><Relationship Id="rId12872" Type="http://schemas.openxmlformats.org/officeDocument/2006/relationships/hyperlink" Target="https://marketplace.daloopa.com/text-fundamental?id=44106023&amp;value=500&amp;id=44106015&amp;value=500&amp;id=44105966&amp;value=500&amp;id=44109979&amp;value=500&amp;id=44105887&amp;value=500&amp;id=44105786&amp;value=500&amp;id=44105724&amp;value=500&amp;id=44619152&amp;value=500&amp;id=51587442&amp;value=500&amp;id=57345889&amp;value=500&amp;id=62020244&amp;value=500&amp;" TargetMode="External"/><Relationship Id="rId13923" Type="http://schemas.openxmlformats.org/officeDocument/2006/relationships/hyperlink" Target="https://www.daloopa.com/src/51587417" TargetMode="External"/><Relationship Id="rId18087" Type="http://schemas.openxmlformats.org/officeDocument/2006/relationships/hyperlink" Target="https://www.daloopa.com/src/112172754" TargetMode="External"/><Relationship Id="rId19485" Type="http://schemas.openxmlformats.org/officeDocument/2006/relationships/hyperlink" Target="https://www.daloopa.com/src/86312189" TargetMode="External"/><Relationship Id="rId1880" Type="http://schemas.openxmlformats.org/officeDocument/2006/relationships/hyperlink" Target="https://www.daloopa.com/src/44126153" TargetMode="External"/><Relationship Id="rId2931" Type="http://schemas.openxmlformats.org/officeDocument/2006/relationships/hyperlink" Target="https://www.daloopa.com/src/44625003" TargetMode="External"/><Relationship Id="rId7095" Type="http://schemas.openxmlformats.org/officeDocument/2006/relationships/hyperlink" Target="https://www.daloopa.com/src/12605657" TargetMode="External"/><Relationship Id="rId8146" Type="http://schemas.openxmlformats.org/officeDocument/2006/relationships/hyperlink" Target="https://www.daloopa.com/src/757807" TargetMode="External"/><Relationship Id="rId9544" Type="http://schemas.openxmlformats.org/officeDocument/2006/relationships/hyperlink" Target="https://www.daloopa.com/src/44812972" TargetMode="External"/><Relationship Id="rId11474" Type="http://schemas.openxmlformats.org/officeDocument/2006/relationships/hyperlink" Target="https://marketplace.daloopa.com/text-fundamental?id=805005&amp;value=255773&amp;id=804996&amp;value=196956&amp;id=1501340&amp;value=214629&amp;id=2734187&amp;value=222238&amp;" TargetMode="External"/><Relationship Id="rId12525" Type="http://schemas.openxmlformats.org/officeDocument/2006/relationships/hyperlink" Target="https://www.daloopa.com/src/8731957" TargetMode="External"/><Relationship Id="rId19138" Type="http://schemas.openxmlformats.org/officeDocument/2006/relationships/hyperlink" Target="https://www.daloopa.com/src/81127742" TargetMode="External"/><Relationship Id="rId903" Type="http://schemas.openxmlformats.org/officeDocument/2006/relationships/hyperlink" Target="https://www.daloopa.com/src/41991283" TargetMode="External"/><Relationship Id="rId1533" Type="http://schemas.openxmlformats.org/officeDocument/2006/relationships/hyperlink" Target="https://www.daloopa.com/src/805394" TargetMode="External"/><Relationship Id="rId10076" Type="http://schemas.openxmlformats.org/officeDocument/2006/relationships/hyperlink" Target="https://www.daloopa.com/src/757625" TargetMode="External"/><Relationship Id="rId11127" Type="http://schemas.openxmlformats.org/officeDocument/2006/relationships/hyperlink" Target="https://www.daloopa.com/document/510667" TargetMode="External"/><Relationship Id="rId14697" Type="http://schemas.openxmlformats.org/officeDocument/2006/relationships/hyperlink" Target="https://www.daloopa.com/src/44094612" TargetMode="External"/><Relationship Id="rId15748" Type="http://schemas.openxmlformats.org/officeDocument/2006/relationships/hyperlink" Target="https://www.daloopa.com/src/56722184" TargetMode="External"/><Relationship Id="rId4756" Type="http://schemas.openxmlformats.org/officeDocument/2006/relationships/hyperlink" Target="https://www.daloopa.com/src/61315079" TargetMode="External"/><Relationship Id="rId5807" Type="http://schemas.openxmlformats.org/officeDocument/2006/relationships/hyperlink" Target="https://www.daloopa.com/src/3613187" TargetMode="External"/><Relationship Id="rId13299" Type="http://schemas.openxmlformats.org/officeDocument/2006/relationships/hyperlink" Target="https://www.daloopa.com/src/18210510" TargetMode="External"/><Relationship Id="rId17170" Type="http://schemas.openxmlformats.org/officeDocument/2006/relationships/hyperlink" Target="https://www.daloopa.com/src/65369367" TargetMode="External"/><Relationship Id="rId18221" Type="http://schemas.openxmlformats.org/officeDocument/2006/relationships/hyperlink" Target="https://www.daloopa.com/src/110482340" TargetMode="External"/><Relationship Id="rId3358" Type="http://schemas.openxmlformats.org/officeDocument/2006/relationships/hyperlink" Target="https://www.daloopa.com/src/51587328" TargetMode="External"/><Relationship Id="rId4409" Type="http://schemas.openxmlformats.org/officeDocument/2006/relationships/hyperlink" Target="https://www.daloopa.com/src/61315126" TargetMode="External"/><Relationship Id="rId7979" Type="http://schemas.openxmlformats.org/officeDocument/2006/relationships/hyperlink" Target="https://www.daloopa.com/src/757803" TargetMode="External"/><Relationship Id="rId10210" Type="http://schemas.openxmlformats.org/officeDocument/2006/relationships/hyperlink" Target="https://www.daloopa.com/src/757314" TargetMode="External"/><Relationship Id="rId20168" Type="http://schemas.openxmlformats.org/officeDocument/2006/relationships/hyperlink" Target="https://www.daloopa.com/src/99100862" TargetMode="External"/><Relationship Id="rId279" Type="http://schemas.openxmlformats.org/officeDocument/2006/relationships/hyperlink" Target="https://www.daloopa.com/src/46160979" TargetMode="External"/><Relationship Id="rId13780" Type="http://schemas.openxmlformats.org/officeDocument/2006/relationships/hyperlink" Target="https://www.daloopa.com/src/44064793" TargetMode="External"/><Relationship Id="rId14831" Type="http://schemas.openxmlformats.org/officeDocument/2006/relationships/hyperlink" Target="https://www.daloopa.com/src/44091399" TargetMode="External"/><Relationship Id="rId760" Type="http://schemas.openxmlformats.org/officeDocument/2006/relationships/hyperlink" Target="https://www.daloopa.com/src/50786918" TargetMode="External"/><Relationship Id="rId1390" Type="http://schemas.openxmlformats.org/officeDocument/2006/relationships/hyperlink" Target="https://www.daloopa.com/src/46165926" TargetMode="External"/><Relationship Id="rId2441" Type="http://schemas.openxmlformats.org/officeDocument/2006/relationships/hyperlink" Target="https://www.daloopa.com/src/44615499" TargetMode="External"/><Relationship Id="rId9054" Type="http://schemas.openxmlformats.org/officeDocument/2006/relationships/hyperlink" Target="https://www.daloopa.com/src/44812900" TargetMode="External"/><Relationship Id="rId12382" Type="http://schemas.openxmlformats.org/officeDocument/2006/relationships/hyperlink" Target="https://www.daloopa.com/src/8732122" TargetMode="External"/><Relationship Id="rId13433" Type="http://schemas.openxmlformats.org/officeDocument/2006/relationships/hyperlink" Target="https://www.daloopa.com/src/44059060" TargetMode="External"/><Relationship Id="rId413" Type="http://schemas.openxmlformats.org/officeDocument/2006/relationships/hyperlink" Target="https://www.daloopa.com/src/3606691" TargetMode="External"/><Relationship Id="rId1043" Type="http://schemas.openxmlformats.org/officeDocument/2006/relationships/hyperlink" Target="https://www.daloopa.com/src/995202" TargetMode="External"/><Relationship Id="rId12035" Type="http://schemas.openxmlformats.org/officeDocument/2006/relationships/hyperlink" Target="https://www.daloopa.com/src/8731344" TargetMode="External"/><Relationship Id="rId16656" Type="http://schemas.openxmlformats.org/officeDocument/2006/relationships/hyperlink" Target="https://www.daloopa.com/src/56722705" TargetMode="External"/><Relationship Id="rId17707" Type="http://schemas.openxmlformats.org/officeDocument/2006/relationships/hyperlink" Target="https://www.daloopa.com/src/86300529" TargetMode="External"/><Relationship Id="rId20302" Type="http://schemas.openxmlformats.org/officeDocument/2006/relationships/hyperlink" Target="https://www.daloopa.com/src/99100816" TargetMode="External"/><Relationship Id="rId5664" Type="http://schemas.openxmlformats.org/officeDocument/2006/relationships/hyperlink" Target="https://www.daloopa.com/src/777612" TargetMode="External"/><Relationship Id="rId6715" Type="http://schemas.openxmlformats.org/officeDocument/2006/relationships/hyperlink" Target="https://www.daloopa.com/src/28076092" TargetMode="External"/><Relationship Id="rId15258" Type="http://schemas.openxmlformats.org/officeDocument/2006/relationships/hyperlink" Target="https://www.daloopa.com/src/56720510" TargetMode="External"/><Relationship Id="rId16309" Type="http://schemas.openxmlformats.org/officeDocument/2006/relationships/hyperlink" Target="https://www.daloopa.com/src/56765484" TargetMode="External"/><Relationship Id="rId19879" Type="http://schemas.openxmlformats.org/officeDocument/2006/relationships/hyperlink" Target="https://www.daloopa.com/src/91531289" TargetMode="External"/><Relationship Id="rId4266" Type="http://schemas.openxmlformats.org/officeDocument/2006/relationships/hyperlink" Target="https://www.daloopa.com/src/44802429" TargetMode="External"/><Relationship Id="rId5317" Type="http://schemas.openxmlformats.org/officeDocument/2006/relationships/hyperlink" Target="https://www.daloopa.com/src/8649027" TargetMode="External"/><Relationship Id="rId8887" Type="http://schemas.openxmlformats.org/officeDocument/2006/relationships/hyperlink" Target="https://www.daloopa.com/src/46190583" TargetMode="External"/><Relationship Id="rId9938" Type="http://schemas.openxmlformats.org/officeDocument/2006/relationships/hyperlink" Target="https://www.daloopa.com/src/785861" TargetMode="External"/><Relationship Id="rId11868" Type="http://schemas.openxmlformats.org/officeDocument/2006/relationships/hyperlink" Target="https://www.daloopa.com/src/8731253" TargetMode="External"/><Relationship Id="rId1927" Type="http://schemas.openxmlformats.org/officeDocument/2006/relationships/hyperlink" Target="https://www.daloopa.com/src/44125386" TargetMode="External"/><Relationship Id="rId7489" Type="http://schemas.openxmlformats.org/officeDocument/2006/relationships/hyperlink" Target="https://www.daloopa.com/src/44615814" TargetMode="External"/><Relationship Id="rId12919" Type="http://schemas.openxmlformats.org/officeDocument/2006/relationships/hyperlink" Target="https://www.daloopa.com/src/44105726" TargetMode="External"/><Relationship Id="rId13290" Type="http://schemas.openxmlformats.org/officeDocument/2006/relationships/hyperlink" Target="https://www.daloopa.com/document/21833" TargetMode="External"/><Relationship Id="rId14341" Type="http://schemas.openxmlformats.org/officeDocument/2006/relationships/hyperlink" Target="https://www.daloopa.com/src/44094628" TargetMode="External"/><Relationship Id="rId4400" Type="http://schemas.openxmlformats.org/officeDocument/2006/relationships/hyperlink" Target="https://www.daloopa.com/src/3606684" TargetMode="External"/><Relationship Id="rId18962" Type="http://schemas.openxmlformats.org/officeDocument/2006/relationships/hyperlink" Target="https://www.daloopa.com/src/81128297" TargetMode="External"/><Relationship Id="rId270" Type="http://schemas.openxmlformats.org/officeDocument/2006/relationships/hyperlink" Target="https://www.daloopa.com/document/21907765" TargetMode="External"/><Relationship Id="rId3002" Type="http://schemas.openxmlformats.org/officeDocument/2006/relationships/hyperlink" Target="https://www.daloopa.com/src/775763" TargetMode="External"/><Relationship Id="rId6572" Type="http://schemas.openxmlformats.org/officeDocument/2006/relationships/hyperlink" Target="https://www.daloopa.com/src/757009" TargetMode="External"/><Relationship Id="rId7970" Type="http://schemas.openxmlformats.org/officeDocument/2006/relationships/hyperlink" Target="https://www.daloopa.com/src/9091437" TargetMode="External"/><Relationship Id="rId10951" Type="http://schemas.openxmlformats.org/officeDocument/2006/relationships/hyperlink" Target="https://www.daloopa.com/src/777781" TargetMode="External"/><Relationship Id="rId16166" Type="http://schemas.openxmlformats.org/officeDocument/2006/relationships/hyperlink" Target="https://marketplace.daloopa.com/text-fundamental?id=56736720&amp;value=-14&amp;id=56736683&amp;value=-16&amp;id=56736645&amp;value=-21&amp;id=56736606&amp;value=-33&amp;id=56736567&amp;value=-84&amp;id=56736528&amp;value=-56&amp;id=56736490&amp;value=-53&amp;id=56736451&amp;value=-57&amp;id=56736412&amp;value=-53&amp;id=56736373&amp;value=-220&amp;id=56723458&amp;value=-52&amp;id=56723422&amp;value=-52&amp;id=56723384&amp;value=-49&amp;id=56723082&amp;value=-45&amp;id=56722910&amp;value=-198&amp;id=56722838&amp;value=-44&amp;id=56722742&amp;value=-43&amp;id=56722686&amp;value=-40&amp;id=56722621&amp;value=-51&amp;id=56722561&amp;value=-178&amp;id=56722494&amp;value=-59&amp;id=56765479&amp;value=-58&amp;id=61315613&amp;value=-57&amp;" TargetMode="External"/><Relationship Id="rId17564" Type="http://schemas.openxmlformats.org/officeDocument/2006/relationships/hyperlink" Target="https://www.daloopa.com/src/66404574" TargetMode="External"/><Relationship Id="rId18615" Type="http://schemas.openxmlformats.org/officeDocument/2006/relationships/hyperlink" Target="https://www.daloopa.com/src/76429915" TargetMode="External"/><Relationship Id="rId5174" Type="http://schemas.openxmlformats.org/officeDocument/2006/relationships/hyperlink" Target="https://www.daloopa.com/src/8648975" TargetMode="External"/><Relationship Id="rId6225" Type="http://schemas.openxmlformats.org/officeDocument/2006/relationships/hyperlink" Target="https://www.daloopa.com/src/35361501" TargetMode="External"/><Relationship Id="rId7623" Type="http://schemas.openxmlformats.org/officeDocument/2006/relationships/hyperlink" Target="https://www.daloopa.com/src/756413" TargetMode="External"/><Relationship Id="rId10604" Type="http://schemas.openxmlformats.org/officeDocument/2006/relationships/hyperlink" Target="https://www.daloopa.com/src/756750" TargetMode="External"/><Relationship Id="rId17217" Type="http://schemas.openxmlformats.org/officeDocument/2006/relationships/hyperlink" Target="https://www.daloopa.com/src/65369486" TargetMode="External"/><Relationship Id="rId9795" Type="http://schemas.openxmlformats.org/officeDocument/2006/relationships/hyperlink" Target="https://www.daloopa.com/document/23181367" TargetMode="External"/><Relationship Id="rId12776" Type="http://schemas.openxmlformats.org/officeDocument/2006/relationships/hyperlink" Target="https://www.daloopa.com/src/13317270" TargetMode="External"/><Relationship Id="rId13827" Type="http://schemas.openxmlformats.org/officeDocument/2006/relationships/hyperlink" Target="https://www.daloopa.com/src/44066686" TargetMode="External"/><Relationship Id="rId19389" Type="http://schemas.openxmlformats.org/officeDocument/2006/relationships/hyperlink" Target="https://www.daloopa.com/src/84565982" TargetMode="External"/><Relationship Id="rId1784" Type="http://schemas.openxmlformats.org/officeDocument/2006/relationships/hyperlink" Target="https://www.daloopa.com/src/44125059" TargetMode="External"/><Relationship Id="rId2835" Type="http://schemas.openxmlformats.org/officeDocument/2006/relationships/hyperlink" Target="https://www.daloopa.com/document/23181367" TargetMode="External"/><Relationship Id="rId8397" Type="http://schemas.openxmlformats.org/officeDocument/2006/relationships/hyperlink" Target="https://www.daloopa.com/src/44813648" TargetMode="External"/><Relationship Id="rId9448" Type="http://schemas.openxmlformats.org/officeDocument/2006/relationships/hyperlink" Target="https://www.daloopa.com/src/44809919" TargetMode="External"/><Relationship Id="rId11378" Type="http://schemas.openxmlformats.org/officeDocument/2006/relationships/hyperlink" Target="https://marketplace.daloopa.com/text-fundamental?id=804964&amp;value=12579311&amp;id=804957&amp;value=13183938&amp;id=1501362&amp;value=13976701&amp;id=2734127&amp;value=14828562&amp;" TargetMode="External"/><Relationship Id="rId12429" Type="http://schemas.openxmlformats.org/officeDocument/2006/relationships/hyperlink" Target="https://www.daloopa.com/src/57345754" TargetMode="External"/><Relationship Id="rId15999" Type="http://schemas.openxmlformats.org/officeDocument/2006/relationships/hyperlink" Target="https://www.daloopa.com/src/56736483" TargetMode="External"/><Relationship Id="rId16300" Type="http://schemas.openxmlformats.org/officeDocument/2006/relationships/hyperlink" Target="https://www.daloopa.com/src/56736417" TargetMode="External"/><Relationship Id="rId807" Type="http://schemas.openxmlformats.org/officeDocument/2006/relationships/hyperlink" Target="https://www.daloopa.com/src/6028788" TargetMode="External"/><Relationship Id="rId1437" Type="http://schemas.openxmlformats.org/officeDocument/2006/relationships/hyperlink" Target="https://www.daloopa.com/src/41992051" TargetMode="External"/><Relationship Id="rId18472" Type="http://schemas.openxmlformats.org/officeDocument/2006/relationships/hyperlink" Target="https://www.daloopa.com/src/69114679" TargetMode="External"/><Relationship Id="rId19523" Type="http://schemas.openxmlformats.org/officeDocument/2006/relationships/hyperlink" Target="https://www.daloopa.com/src/86301869" TargetMode="External"/><Relationship Id="rId19870" Type="http://schemas.openxmlformats.org/officeDocument/2006/relationships/hyperlink" Target="https://www.daloopa.com/src/92469348" TargetMode="External"/><Relationship Id="rId7480" Type="http://schemas.openxmlformats.org/officeDocument/2006/relationships/hyperlink" Target="https://www.daloopa.com/src/9091395" TargetMode="External"/><Relationship Id="rId8531" Type="http://schemas.openxmlformats.org/officeDocument/2006/relationships/hyperlink" Target="https://www.daloopa.com/src/46190520" TargetMode="External"/><Relationship Id="rId12910" Type="http://schemas.openxmlformats.org/officeDocument/2006/relationships/hyperlink" Target="https://www.daloopa.com/src/62020245" TargetMode="External"/><Relationship Id="rId17074" Type="http://schemas.openxmlformats.org/officeDocument/2006/relationships/hyperlink" Target="https://www.daloopa.com/src/65369459" TargetMode="External"/><Relationship Id="rId18125" Type="http://schemas.openxmlformats.org/officeDocument/2006/relationships/hyperlink" Target="https://www.daloopa.com/src/112173295" TargetMode="External"/><Relationship Id="rId6082" Type="http://schemas.openxmlformats.org/officeDocument/2006/relationships/hyperlink" Target="https://www.daloopa.com/src/769469" TargetMode="External"/><Relationship Id="rId7133" Type="http://schemas.openxmlformats.org/officeDocument/2006/relationships/hyperlink" Target="https://www.daloopa.com/src/3606386" TargetMode="External"/><Relationship Id="rId10461" Type="http://schemas.openxmlformats.org/officeDocument/2006/relationships/hyperlink" Target="https://www.daloopa.com/src/44999818" TargetMode="External"/><Relationship Id="rId11512" Type="http://schemas.openxmlformats.org/officeDocument/2006/relationships/hyperlink" Target="https://www.daloopa.com/src/2734191" TargetMode="External"/><Relationship Id="rId10114" Type="http://schemas.openxmlformats.org/officeDocument/2006/relationships/hyperlink" Target="https://www.daloopa.com/src/769280" TargetMode="External"/><Relationship Id="rId13684" Type="http://schemas.openxmlformats.org/officeDocument/2006/relationships/hyperlink" Target="https://www.daloopa.com/src/44057685" TargetMode="External"/><Relationship Id="rId14735" Type="http://schemas.openxmlformats.org/officeDocument/2006/relationships/hyperlink" Target="https://www.daloopa.com/src/44094795" TargetMode="External"/><Relationship Id="rId1294" Type="http://schemas.openxmlformats.org/officeDocument/2006/relationships/hyperlink" Target="https://www.daloopa.com/src/996897" TargetMode="External"/><Relationship Id="rId2692" Type="http://schemas.openxmlformats.org/officeDocument/2006/relationships/hyperlink" Target="https://www.daloopa.com/src/771365" TargetMode="External"/><Relationship Id="rId3743" Type="http://schemas.openxmlformats.org/officeDocument/2006/relationships/hyperlink" Target="https://www.daloopa.com/src/44802534" TargetMode="External"/><Relationship Id="rId12286" Type="http://schemas.openxmlformats.org/officeDocument/2006/relationships/hyperlink" Target="https://www.daloopa.com/src/51587375" TargetMode="External"/><Relationship Id="rId13337" Type="http://schemas.openxmlformats.org/officeDocument/2006/relationships/hyperlink" Target="https://www.daloopa.com/src/44121013" TargetMode="External"/><Relationship Id="rId17958" Type="http://schemas.openxmlformats.org/officeDocument/2006/relationships/hyperlink" Target="https://www.daloopa.com/src/84567117" TargetMode="External"/><Relationship Id="rId20553" Type="http://schemas.openxmlformats.org/officeDocument/2006/relationships/hyperlink" Target="https://www.daloopa.com/src/105788195" TargetMode="External"/><Relationship Id="rId664" Type="http://schemas.openxmlformats.org/officeDocument/2006/relationships/hyperlink" Target="https://www.daloopa.com/src/61315010" TargetMode="External"/><Relationship Id="rId2345" Type="http://schemas.openxmlformats.org/officeDocument/2006/relationships/hyperlink" Target="https://marketplace.daloopa.com/text-fundamental?id=775155&amp;value=634.691&amp;id=775151&amp;value=635.117&amp;id=775147&amp;value=595.347&amp;id=44615455&amp;value=589.97&amp;id=778803&amp;value=2455.125&amp;id=775103&amp;value=603.016&amp;id=774064&amp;value=655.512&amp;id=774060&amp;value=582.748&amp;id=44615456&amp;value=612.9450000000002&amp;id=778785&amp;value=2454.221&amp;id=774056&amp;value=658.428&amp;id=774052&amp;value=696.782&amp;id=774048&amp;value=713.119&amp;id=44615457&amp;value=816.2439999999997&amp;id=778754&amp;value=2884.573&amp;id=774044&amp;value=877.171&amp;id=774040&amp;value=884.965&amp;id=774036&amp;value=933.198&amp;id=44615458&amp;value=1014.6030000000001&amp;id=778743&amp;value=3709.937&amp;id=774030&amp;value=1083.027&amp;id=774028&amp;value=1153.638&amp;id=774022&amp;value=1200.682&amp;id=44615459&amp;value=1333.2380000000003&amp;id=778724&amp;value=4770.585&amp;id=774020&amp;value=1405.092&amp;id=771730&amp;value=1491.664&amp;id=771609&amp;value=1547.458&amp;id=44615460&amp;value=1631.7150000000001&amp;id=778625&amp;value=6075.929&amp;id=771167&amp;value=1708.448&amp;id=771053&amp;value=1819.417&amp;id=1501246&amp;value=1888.453&amp;id=44615461&amp;value=2001.0260000000007&amp;id=2733902&amp;value=7417.344&amp;id=4298191&amp;value=2082&amp;id=7449740&amp;value=2148&amp;id=10681125&amp;value=2250&amp;id=44615462&amp;value=2401&amp;id=13303014&amp;value=8881&amp;id=19432923&amp;value=2761&amp;id=28828341&amp;value=2688&amp;id=35961560&amp;value=2759&amp;id=44624985&amp;value=2883&amp;id=44616529&amp;value=11091&amp;id=51587204&amp;value=2976&amp;id=57345649&amp;value=3059&amp;id=62020052&amp;value=3096&amp;" TargetMode="External"/><Relationship Id="rId6966" Type="http://schemas.openxmlformats.org/officeDocument/2006/relationships/hyperlink" Target="https://www.daloopa.com/src/798224" TargetMode="External"/><Relationship Id="rId19380" Type="http://schemas.openxmlformats.org/officeDocument/2006/relationships/hyperlink" Target="https://www.daloopa.com/src/84565986" TargetMode="External"/><Relationship Id="rId20206" Type="http://schemas.openxmlformats.org/officeDocument/2006/relationships/hyperlink" Target="https://www.daloopa.com/src/99978721" TargetMode="External"/><Relationship Id="rId317" Type="http://schemas.openxmlformats.org/officeDocument/2006/relationships/hyperlink" Target="https://www.daloopa.com/document/22944212" TargetMode="External"/><Relationship Id="rId5568" Type="http://schemas.openxmlformats.org/officeDocument/2006/relationships/hyperlink" Target="https://www.daloopa.com/src/3612927" TargetMode="External"/><Relationship Id="rId6619" Type="http://schemas.openxmlformats.org/officeDocument/2006/relationships/hyperlink" Target="https://www.daloopa.com/src/28076014" TargetMode="External"/><Relationship Id="rId12420" Type="http://schemas.openxmlformats.org/officeDocument/2006/relationships/hyperlink" Target="https://www.daloopa.com/src/8731940" TargetMode="External"/><Relationship Id="rId19033" Type="http://schemas.openxmlformats.org/officeDocument/2006/relationships/hyperlink" Target="https://www.daloopa.com/src/80587649" TargetMode="External"/><Relationship Id="rId8041" Type="http://schemas.openxmlformats.org/officeDocument/2006/relationships/hyperlink" Target="https://www.daloopa.com/src/760260" TargetMode="External"/><Relationship Id="rId11022" Type="http://schemas.openxmlformats.org/officeDocument/2006/relationships/hyperlink" Target="https://www.daloopa.com/src/61314996" TargetMode="External"/><Relationship Id="rId15990" Type="http://schemas.openxmlformats.org/officeDocument/2006/relationships/hyperlink" Target="https://www.daloopa.com/src/56722902" TargetMode="External"/><Relationship Id="rId4651" Type="http://schemas.openxmlformats.org/officeDocument/2006/relationships/hyperlink" Target="https://www.daloopa.com/src/28076116" TargetMode="External"/><Relationship Id="rId13194" Type="http://schemas.openxmlformats.org/officeDocument/2006/relationships/hyperlink" Target="https://www.daloopa.com/src/18210502" TargetMode="External"/><Relationship Id="rId14592" Type="http://schemas.openxmlformats.org/officeDocument/2006/relationships/hyperlink" Target="https://www.daloopa.com/src/44094800" TargetMode="External"/><Relationship Id="rId15643" Type="http://schemas.openxmlformats.org/officeDocument/2006/relationships/hyperlink" Target="https://www.daloopa.com/src/56722008" TargetMode="External"/><Relationship Id="rId3253" Type="http://schemas.openxmlformats.org/officeDocument/2006/relationships/hyperlink" Target="https://www.daloopa.com/src/44615568" TargetMode="External"/><Relationship Id="rId4304" Type="http://schemas.openxmlformats.org/officeDocument/2006/relationships/hyperlink" Target="https://www.daloopa.com/src/19045451" TargetMode="External"/><Relationship Id="rId5702" Type="http://schemas.openxmlformats.org/officeDocument/2006/relationships/hyperlink" Target="https://www.daloopa.com/src/44616110" TargetMode="External"/><Relationship Id="rId14245" Type="http://schemas.openxmlformats.org/officeDocument/2006/relationships/hyperlink" Target="https://www.daloopa.com/src/51587421" TargetMode="External"/><Relationship Id="rId18866" Type="http://schemas.openxmlformats.org/officeDocument/2006/relationships/hyperlink" Target="https://www.daloopa.com/src/75779613" TargetMode="External"/><Relationship Id="rId19917" Type="http://schemas.openxmlformats.org/officeDocument/2006/relationships/hyperlink" Target="https://www.daloopa.com/src/91531485" TargetMode="External"/><Relationship Id="rId20063" Type="http://schemas.openxmlformats.org/officeDocument/2006/relationships/hyperlink" Target="https://www.daloopa.com/src/99978597" TargetMode="External"/><Relationship Id="rId174" Type="http://schemas.openxmlformats.org/officeDocument/2006/relationships/hyperlink" Target="https://www.daloopa.com/src/1000445" TargetMode="External"/><Relationship Id="rId7874" Type="http://schemas.openxmlformats.org/officeDocument/2006/relationships/hyperlink" Target="https://www.daloopa.com/src/44615892" TargetMode="External"/><Relationship Id="rId8925" Type="http://schemas.openxmlformats.org/officeDocument/2006/relationships/hyperlink" Target="https://www.daloopa.com/src/44812384" TargetMode="External"/><Relationship Id="rId10855" Type="http://schemas.openxmlformats.org/officeDocument/2006/relationships/hyperlink" Target="https://www.daloopa.com/src/780006" TargetMode="External"/><Relationship Id="rId11906" Type="http://schemas.openxmlformats.org/officeDocument/2006/relationships/hyperlink" Target="https://www.daloopa.com/src/8731358" TargetMode="External"/><Relationship Id="rId17468" Type="http://schemas.openxmlformats.org/officeDocument/2006/relationships/hyperlink" Target="https://www.daloopa.com/src/69114287" TargetMode="External"/><Relationship Id="rId18519" Type="http://schemas.openxmlformats.org/officeDocument/2006/relationships/hyperlink" Target="https://www.daloopa.com/src/69114614" TargetMode="External"/><Relationship Id="rId5078" Type="http://schemas.openxmlformats.org/officeDocument/2006/relationships/hyperlink" Target="https://www.daloopa.com/src/18187195" TargetMode="External"/><Relationship Id="rId6476" Type="http://schemas.openxmlformats.org/officeDocument/2006/relationships/hyperlink" Target="https://www.daloopa.com/src/769216" TargetMode="External"/><Relationship Id="rId7527" Type="http://schemas.openxmlformats.org/officeDocument/2006/relationships/hyperlink" Target="https://www.daloopa.com/src/2750564" TargetMode="External"/><Relationship Id="rId10508" Type="http://schemas.openxmlformats.org/officeDocument/2006/relationships/hyperlink" Target="https://www.daloopa.com/src/44999176" TargetMode="External"/><Relationship Id="rId6129" Type="http://schemas.openxmlformats.org/officeDocument/2006/relationships/hyperlink" Target="https://www.daloopa.com/src/760420" TargetMode="External"/><Relationship Id="rId9699" Type="http://schemas.openxmlformats.org/officeDocument/2006/relationships/hyperlink" Target="https://www.daloopa.com/src/44812819" TargetMode="External"/><Relationship Id="rId16551" Type="http://schemas.openxmlformats.org/officeDocument/2006/relationships/hyperlink" Target="https://www.daloopa.com/src/56723436" TargetMode="External"/><Relationship Id="rId17602" Type="http://schemas.openxmlformats.org/officeDocument/2006/relationships/hyperlink" Target="https://www.daloopa.com/src/66398899" TargetMode="External"/><Relationship Id="rId20947" Type="http://schemas.openxmlformats.org/officeDocument/2006/relationships/hyperlink" Target="https://www.daloopa.com/src/110482309" TargetMode="External"/><Relationship Id="rId1688" Type="http://schemas.openxmlformats.org/officeDocument/2006/relationships/hyperlink" Target="https://www.daloopa.com/src/44615405" TargetMode="External"/><Relationship Id="rId2739" Type="http://schemas.openxmlformats.org/officeDocument/2006/relationships/hyperlink" Target="https://www.daloopa.com/src/57345653" TargetMode="External"/><Relationship Id="rId6610" Type="http://schemas.openxmlformats.org/officeDocument/2006/relationships/hyperlink" Target="https://www.daloopa.com/src/760877" TargetMode="External"/><Relationship Id="rId15153" Type="http://schemas.openxmlformats.org/officeDocument/2006/relationships/hyperlink" Target="https://www.daloopa.com/src/56720386" TargetMode="External"/><Relationship Id="rId16204" Type="http://schemas.openxmlformats.org/officeDocument/2006/relationships/hyperlink" Target="https://www.daloopa.com/src/56723083" TargetMode="External"/><Relationship Id="rId4161" Type="http://schemas.openxmlformats.org/officeDocument/2006/relationships/hyperlink" Target="https://www.daloopa.com/src/806020" TargetMode="External"/><Relationship Id="rId5212" Type="http://schemas.openxmlformats.org/officeDocument/2006/relationships/hyperlink" Target="https://www.daloopa.com/src/35961619" TargetMode="External"/><Relationship Id="rId8782" Type="http://schemas.openxmlformats.org/officeDocument/2006/relationships/hyperlink" Target="https://www.daloopa.com/src/44809185" TargetMode="External"/><Relationship Id="rId18376" Type="http://schemas.openxmlformats.org/officeDocument/2006/relationships/hyperlink" Target="https://www.daloopa.com/src/70533912" TargetMode="External"/><Relationship Id="rId19774" Type="http://schemas.openxmlformats.org/officeDocument/2006/relationships/hyperlink" Target="https://www.daloopa.com/src/92469230" TargetMode="External"/><Relationship Id="rId7384" Type="http://schemas.openxmlformats.org/officeDocument/2006/relationships/hyperlink" Target="https://www.daloopa.com/src/761269" TargetMode="External"/><Relationship Id="rId8435" Type="http://schemas.openxmlformats.org/officeDocument/2006/relationships/hyperlink" Target="https://www.daloopa.com/src/44808896" TargetMode="External"/><Relationship Id="rId9833" Type="http://schemas.openxmlformats.org/officeDocument/2006/relationships/hyperlink" Target="https://www.daloopa.com/src/57346370" TargetMode="External"/><Relationship Id="rId11763" Type="http://schemas.openxmlformats.org/officeDocument/2006/relationships/hyperlink" Target="https://www.daloopa.com/src/8583163" TargetMode="External"/><Relationship Id="rId12814" Type="http://schemas.openxmlformats.org/officeDocument/2006/relationships/hyperlink" Target="https://www.daloopa.com/src/18194359" TargetMode="External"/><Relationship Id="rId18029" Type="http://schemas.openxmlformats.org/officeDocument/2006/relationships/hyperlink" Target="https://www.daloopa.com/src/112172663" TargetMode="External"/><Relationship Id="rId19427" Type="http://schemas.openxmlformats.org/officeDocument/2006/relationships/hyperlink" Target="https://www.daloopa.com/src/86300059" TargetMode="External"/><Relationship Id="rId47" Type="http://schemas.openxmlformats.org/officeDocument/2006/relationships/hyperlink" Target="https://www.daloopa.com/document/479796" TargetMode="External"/><Relationship Id="rId1822" Type="http://schemas.openxmlformats.org/officeDocument/2006/relationships/hyperlink" Target="https://www.daloopa.com/src/44115598" TargetMode="External"/><Relationship Id="rId7037" Type="http://schemas.openxmlformats.org/officeDocument/2006/relationships/hyperlink" Target="https://www.daloopa.com/src/798226" TargetMode="External"/><Relationship Id="rId10365" Type="http://schemas.openxmlformats.org/officeDocument/2006/relationships/hyperlink" Target="https://marketplace.daloopa.com/text-fundamental?id=770804&amp;value=57.377&amp;id=770797&amp;value=31.359&amp;id=770789&amp;value=32.315&amp;id=769628&amp;value=32.789&amp;id=44994355&amp;value=153.84&amp;id=769427&amp;value=32.054&amp;id=769290&amp;value=31.835&amp;id=761303&amp;value=31.78&amp;id=761315&amp;value=31.331&amp;id=44998345&amp;value=127.0&amp;id=760757&amp;value=33.791&amp;id=760504&amp;value=40.08&amp;id=760337&amp;value=41.041&amp;id=758667&amp;value=37.678&amp;id=44998949&amp;value=152.59&amp;id=758465&amp;value=36.264&amp;id=758326&amp;value=32.567&amp;id=758159&amp;value=36.082&amp;id=758001&amp;value=31.143&amp;id=44999177&amp;value=136.056&amp;id=757828&amp;value=35.464&amp;id=757638&amp;value=36.556&amp;id=774268&amp;value=36.655&amp;id=774312&amp;value=34.817&amp;id=44999288&amp;value=143.492&amp;id=774355&amp;value=31.704&amp;id=756727&amp;value=32.378&amp;id=756569&amp;value=44.815&amp;id=756455&amp;value=65.397&amp;id=44999430&amp;value=174.294&amp;id=756297&amp;value=102.69&amp;id=756037&amp;value=96.714&amp;id=1501234&amp;value=100.139&amp;id=2750614&amp;value=95.861&amp;id=44999815&amp;value=395.403&amp;id=3606416&amp;value=94&amp;id=6028707&amp;value=92&amp;id=9091506&amp;value=90&amp;id=12599809&amp;value=84&amp;id=45000060&amp;value=360&amp;id=19045465&amp;value=89&amp;id=28076055&amp;value=87&amp;id=35361462&amp;value=83&amp;id=41990525&amp;value=91&amp;id=41990565&amp;value=350&amp;id=50786867&amp;value=101&amp;id=56765455&amp;value=100&amp;id=61314967&amp;value=100&amp;" TargetMode="External"/><Relationship Id="rId11416" Type="http://schemas.openxmlformats.org/officeDocument/2006/relationships/hyperlink" Target="https://www.daloopa.com/src/2734164" TargetMode="External"/><Relationship Id="rId14986" Type="http://schemas.openxmlformats.org/officeDocument/2006/relationships/hyperlink" Target="https://www.daloopa.com/src/44095250" TargetMode="External"/><Relationship Id="rId3994" Type="http://schemas.openxmlformats.org/officeDocument/2006/relationships/hyperlink" Target="https://www.daloopa.com/src/44802436" TargetMode="External"/><Relationship Id="rId10018" Type="http://schemas.openxmlformats.org/officeDocument/2006/relationships/hyperlink" Target="https://www.daloopa.com/src/760496" TargetMode="External"/><Relationship Id="rId13588" Type="http://schemas.openxmlformats.org/officeDocument/2006/relationships/hyperlink" Target="https://www.daloopa.com/src/44058937" TargetMode="External"/><Relationship Id="rId14639" Type="http://schemas.openxmlformats.org/officeDocument/2006/relationships/hyperlink" Target="https://www.daloopa.com/src/44093253" TargetMode="External"/><Relationship Id="rId18510" Type="http://schemas.openxmlformats.org/officeDocument/2006/relationships/hyperlink" Target="https://www.daloopa.com/src/69114605" TargetMode="External"/><Relationship Id="rId2596" Type="http://schemas.openxmlformats.org/officeDocument/2006/relationships/hyperlink" Target="https://www.daloopa.com/src/775624" TargetMode="External"/><Relationship Id="rId3647" Type="http://schemas.openxmlformats.org/officeDocument/2006/relationships/hyperlink" Target="https://www.daloopa.com/src/19045436" TargetMode="External"/><Relationship Id="rId16061" Type="http://schemas.openxmlformats.org/officeDocument/2006/relationships/hyperlink" Target="https://www.daloopa.com/src/61315608" TargetMode="External"/><Relationship Id="rId17112" Type="http://schemas.openxmlformats.org/officeDocument/2006/relationships/hyperlink" Target="https://www.daloopa.com/src/65368575" TargetMode="External"/><Relationship Id="rId20457" Type="http://schemas.openxmlformats.org/officeDocument/2006/relationships/hyperlink" Target="https://www.daloopa.com/src/105190751" TargetMode="External"/><Relationship Id="rId568" Type="http://schemas.openxmlformats.org/officeDocument/2006/relationships/hyperlink" Target="https://www.daloopa.com/src/1015458" TargetMode="External"/><Relationship Id="rId1198" Type="http://schemas.openxmlformats.org/officeDocument/2006/relationships/hyperlink" Target="https://www.daloopa.com/src/1001395" TargetMode="External"/><Relationship Id="rId2249" Type="http://schemas.openxmlformats.org/officeDocument/2006/relationships/hyperlink" Target="https://www.daloopa.com/src/775145" TargetMode="External"/><Relationship Id="rId6120" Type="http://schemas.openxmlformats.org/officeDocument/2006/relationships/hyperlink" Target="https://www.daloopa.com/src/769948" TargetMode="External"/><Relationship Id="rId9690" Type="http://schemas.openxmlformats.org/officeDocument/2006/relationships/hyperlink" Target="https://www.daloopa.com/src/46190737" TargetMode="External"/><Relationship Id="rId19284" Type="http://schemas.openxmlformats.org/officeDocument/2006/relationships/hyperlink" Target="https://www.daloopa.com/src/84566046" TargetMode="External"/><Relationship Id="rId2730" Type="http://schemas.openxmlformats.org/officeDocument/2006/relationships/hyperlink" Target="https://www.daloopa.com/src/62020058" TargetMode="External"/><Relationship Id="rId8292" Type="http://schemas.openxmlformats.org/officeDocument/2006/relationships/hyperlink" Target="https://www.daloopa.com/src/44812534" TargetMode="External"/><Relationship Id="rId9343" Type="http://schemas.openxmlformats.org/officeDocument/2006/relationships/hyperlink" Target="https://www.daloopa.com/src/44812785" TargetMode="External"/><Relationship Id="rId11273" Type="http://schemas.openxmlformats.org/officeDocument/2006/relationships/hyperlink" Target="https://www.daloopa.com/src/978741" TargetMode="External"/><Relationship Id="rId12671" Type="http://schemas.openxmlformats.org/officeDocument/2006/relationships/hyperlink" Target="https://www.daloopa.com/src/8732220" TargetMode="External"/><Relationship Id="rId13722" Type="http://schemas.openxmlformats.org/officeDocument/2006/relationships/hyperlink" Target="https://www.daloopa.com/src/44067696" TargetMode="External"/><Relationship Id="rId702" Type="http://schemas.openxmlformats.org/officeDocument/2006/relationships/hyperlink" Target="https://www.daloopa.com/src/61315008" TargetMode="External"/><Relationship Id="rId1332" Type="http://schemas.openxmlformats.org/officeDocument/2006/relationships/hyperlink" Target="https://www.daloopa.com/src/997090" TargetMode="External"/><Relationship Id="rId12324" Type="http://schemas.openxmlformats.org/officeDocument/2006/relationships/hyperlink" Target="https://www.daloopa.com/src/8731476" TargetMode="External"/><Relationship Id="rId15894" Type="http://schemas.openxmlformats.org/officeDocument/2006/relationships/hyperlink" Target="https://www.daloopa.com/src/56736710" TargetMode="External"/><Relationship Id="rId16945" Type="http://schemas.openxmlformats.org/officeDocument/2006/relationships/hyperlink" Target="https://www.daloopa.com/src/65368600" TargetMode="External"/><Relationship Id="rId5953" Type="http://schemas.openxmlformats.org/officeDocument/2006/relationships/hyperlink" Target="https://www.daloopa.com/src/44618318" TargetMode="External"/><Relationship Id="rId14496" Type="http://schemas.openxmlformats.org/officeDocument/2006/relationships/hyperlink" Target="https://www.daloopa.com/src/44091333" TargetMode="External"/><Relationship Id="rId15547" Type="http://schemas.openxmlformats.org/officeDocument/2006/relationships/hyperlink" Target="https://www.daloopa.com/src/56735730" TargetMode="External"/><Relationship Id="rId3157" Type="http://schemas.openxmlformats.org/officeDocument/2006/relationships/hyperlink" Target="https://www.daloopa.com/src/46337662" TargetMode="External"/><Relationship Id="rId4555" Type="http://schemas.openxmlformats.org/officeDocument/2006/relationships/hyperlink" Target="https://www.daloopa.com/src/56765668" TargetMode="External"/><Relationship Id="rId5606" Type="http://schemas.openxmlformats.org/officeDocument/2006/relationships/hyperlink" Target="https://www.daloopa.com/src/777020" TargetMode="External"/><Relationship Id="rId13098" Type="http://schemas.openxmlformats.org/officeDocument/2006/relationships/hyperlink" Target="https://www.daloopa.com/src/18301338" TargetMode="External"/><Relationship Id="rId14149" Type="http://schemas.openxmlformats.org/officeDocument/2006/relationships/hyperlink" Target="https://www.daloopa.com/src/44072015" TargetMode="External"/><Relationship Id="rId18020" Type="http://schemas.openxmlformats.org/officeDocument/2006/relationships/hyperlink" Target="https://www.daloopa.com/src/112172834" TargetMode="External"/><Relationship Id="rId4208" Type="http://schemas.openxmlformats.org/officeDocument/2006/relationships/hyperlink" Target="https://www.daloopa.com/src/806064" TargetMode="External"/><Relationship Id="rId7778" Type="http://schemas.openxmlformats.org/officeDocument/2006/relationships/hyperlink" Target="https://www.daloopa.com/src/44615878" TargetMode="External"/><Relationship Id="rId8829" Type="http://schemas.openxmlformats.org/officeDocument/2006/relationships/hyperlink" Target="https://www.daloopa.com/document/23031" TargetMode="External"/><Relationship Id="rId10759" Type="http://schemas.openxmlformats.org/officeDocument/2006/relationships/hyperlink" Target="https://www.daloopa.com/src/44999790" TargetMode="External"/><Relationship Id="rId14630" Type="http://schemas.openxmlformats.org/officeDocument/2006/relationships/hyperlink" Target="https://www.daloopa.com/src/44095267" TargetMode="External"/><Relationship Id="rId12181" Type="http://schemas.openxmlformats.org/officeDocument/2006/relationships/hyperlink" Target="https://www.daloopa.com/src/13317090" TargetMode="External"/><Relationship Id="rId13232" Type="http://schemas.openxmlformats.org/officeDocument/2006/relationships/hyperlink" Target="https://www.daloopa.com/src/18206324" TargetMode="External"/><Relationship Id="rId2240" Type="http://schemas.openxmlformats.org/officeDocument/2006/relationships/hyperlink" Target="https://www.daloopa.com/src/779529" TargetMode="External"/><Relationship Id="rId6861" Type="http://schemas.openxmlformats.org/officeDocument/2006/relationships/hyperlink" Target="https://www.daloopa.com/src/797798" TargetMode="External"/><Relationship Id="rId16455" Type="http://schemas.openxmlformats.org/officeDocument/2006/relationships/hyperlink" Target="https://www.daloopa.com/src/56722753" TargetMode="External"/><Relationship Id="rId17853" Type="http://schemas.openxmlformats.org/officeDocument/2006/relationships/hyperlink" Target="https://www.daloopa.com/src/86297168" TargetMode="External"/><Relationship Id="rId18904" Type="http://schemas.openxmlformats.org/officeDocument/2006/relationships/hyperlink" Target="https://www.daloopa.com/src/80587703" TargetMode="External"/><Relationship Id="rId20101" Type="http://schemas.openxmlformats.org/officeDocument/2006/relationships/hyperlink" Target="https://www.daloopa.com/src/99100823" TargetMode="External"/><Relationship Id="rId212" Type="http://schemas.openxmlformats.org/officeDocument/2006/relationships/hyperlink" Target="https://www.daloopa.com/src/56765746" TargetMode="External"/><Relationship Id="rId5463" Type="http://schemas.openxmlformats.org/officeDocument/2006/relationships/hyperlink" Target="https://www.daloopa.com/src/44616068" TargetMode="External"/><Relationship Id="rId6514" Type="http://schemas.openxmlformats.org/officeDocument/2006/relationships/hyperlink" Target="https://www.daloopa.com/src/770044" TargetMode="External"/><Relationship Id="rId7912" Type="http://schemas.openxmlformats.org/officeDocument/2006/relationships/hyperlink" Target="https://www.daloopa.com/document/479795" TargetMode="External"/><Relationship Id="rId15057" Type="http://schemas.openxmlformats.org/officeDocument/2006/relationships/hyperlink" Target="https://www.daloopa.com/src/44094945" TargetMode="External"/><Relationship Id="rId16108" Type="http://schemas.openxmlformats.org/officeDocument/2006/relationships/hyperlink" Target="https://www.daloopa.com/src/56722618" TargetMode="External"/><Relationship Id="rId17506" Type="http://schemas.openxmlformats.org/officeDocument/2006/relationships/hyperlink" Target="https://www.daloopa.com/src/66398666" TargetMode="External"/><Relationship Id="rId4065" Type="http://schemas.openxmlformats.org/officeDocument/2006/relationships/hyperlink" Target="https://www.daloopa.com/src/805957" TargetMode="External"/><Relationship Id="rId5116" Type="http://schemas.openxmlformats.org/officeDocument/2006/relationships/hyperlink" Target="https://www.daloopa.com/src/62020203" TargetMode="External"/><Relationship Id="rId19678" Type="http://schemas.openxmlformats.org/officeDocument/2006/relationships/hyperlink" Target="https://www.daloopa.com/src/91531654" TargetMode="External"/><Relationship Id="rId7288" Type="http://schemas.openxmlformats.org/officeDocument/2006/relationships/hyperlink" Target="https://www.daloopa.com/src/760197" TargetMode="External"/><Relationship Id="rId8686" Type="http://schemas.openxmlformats.org/officeDocument/2006/relationships/hyperlink" Target="https://www.daloopa.com/src/44809596" TargetMode="External"/><Relationship Id="rId9737" Type="http://schemas.openxmlformats.org/officeDocument/2006/relationships/hyperlink" Target="https://www.daloopa.com/src/46190743" TargetMode="External"/><Relationship Id="rId11667" Type="http://schemas.openxmlformats.org/officeDocument/2006/relationships/hyperlink" Target="https://www.daloopa.com/src/44616162" TargetMode="External"/><Relationship Id="rId12718" Type="http://schemas.openxmlformats.org/officeDocument/2006/relationships/hyperlink" Target="https://www.daloopa.com/src/8732311" TargetMode="External"/><Relationship Id="rId1726" Type="http://schemas.openxmlformats.org/officeDocument/2006/relationships/hyperlink" Target="https://www.daloopa.com/src/44616252" TargetMode="External"/><Relationship Id="rId8339" Type="http://schemas.openxmlformats.org/officeDocument/2006/relationships/hyperlink" Target="https://www.daloopa.com/src/44813433" TargetMode="External"/><Relationship Id="rId10269" Type="http://schemas.openxmlformats.org/officeDocument/2006/relationships/hyperlink" Target="https://www.daloopa.com/src/2750612" TargetMode="External"/><Relationship Id="rId14140" Type="http://schemas.openxmlformats.org/officeDocument/2006/relationships/hyperlink" Target="https://www.daloopa.com/src/44072019" TargetMode="External"/><Relationship Id="rId18761" Type="http://schemas.openxmlformats.org/officeDocument/2006/relationships/hyperlink" Target="https://www.daloopa.com/src/75779691" TargetMode="External"/><Relationship Id="rId19812" Type="http://schemas.openxmlformats.org/officeDocument/2006/relationships/hyperlink" Target="https://www.daloopa.com/src/91528446" TargetMode="External"/><Relationship Id="rId3898" Type="http://schemas.openxmlformats.org/officeDocument/2006/relationships/hyperlink" Target="https://marketplace.daloopa.com/text-fundamental?id=805714&amp;value=156.684&amp;id=805718&amp;value=135.281&amp;id=805722&amp;value=147.076&amp;id=805726&amp;value=147.516&amp;id=44801563&amp;value=586.557&amp;id=805730&amp;value=148.509&amp;id=805734&amp;value=154.904&amp;id=805738&amp;value=157.724&amp;id=805742&amp;value=160.943&amp;id=44801769&amp;value=622.08&amp;id=805746&amp;value=166.798&amp;id=805750&amp;value=185.173&amp;id=805754&amp;value=190.985&amp;id=805758&amp;value=201.361&amp;id=44801878&amp;value=744.317&amp;id=805762&amp;value=198.572&amp;id=805766&amp;value=202.079&amp;id=805770&amp;value=202.701&amp;id=805774&amp;value=216.556&amp;id=44802109&amp;value=819.908&amp;id=805778&amp;value=237.337&amp;id=805782&amp;value=239.36&amp;id=805786&amp;value=262.922&amp;id=805790&amp;value=270.872&amp;id=44802185&amp;value=1010.491&amp;id=805794&amp;value=258.902&amp;id=805798&amp;value=281.344&amp;id=805802&amp;value=295.492&amp;id=805806&amp;value=359.261&amp;id=44802438&amp;value=1194.999&amp;id=805810&amp;value=397.286&amp;id=805814&amp;value=407.488&amp;id=1501405&amp;value=415.963&amp;id=2750763&amp;value=451.983&amp;id=44802515&amp;value=1672.72&amp;id=3606675&amp;value=452&amp;id=6028864&amp;value=415&amp;id=9091858&amp;value=427&amp;id=12606307&amp;value=428&amp;id=44802609&amp;value=1722&amp;id=19045438&amp;value=447&amp;id=28076112&amp;value=444&amp;id=35361538&amp;value=467&amp;id=41990794&amp;value=507&amp;id=41990798&amp;value=1865&amp;id=50787153&amp;value=512&amp;id=56765661&amp;value=539&amp;id=61315113&amp;value=546&amp;" TargetMode="External"/><Relationship Id="rId4949" Type="http://schemas.openxmlformats.org/officeDocument/2006/relationships/hyperlink" Target="https://www.daloopa.com/src/18187106" TargetMode="External"/><Relationship Id="rId8820" Type="http://schemas.openxmlformats.org/officeDocument/2006/relationships/hyperlink" Target="https://www.daloopa.com/src/46190571" TargetMode="External"/><Relationship Id="rId17363" Type="http://schemas.openxmlformats.org/officeDocument/2006/relationships/hyperlink" Target="https://www.daloopa.com/src/66399215" TargetMode="External"/><Relationship Id="rId18414" Type="http://schemas.openxmlformats.org/officeDocument/2006/relationships/hyperlink" Target="https://www.daloopa.com/src/70535430" TargetMode="External"/><Relationship Id="rId6371" Type="http://schemas.openxmlformats.org/officeDocument/2006/relationships/hyperlink" Target="https://www.daloopa.com/src/797522" TargetMode="External"/><Relationship Id="rId7422" Type="http://schemas.openxmlformats.org/officeDocument/2006/relationships/hyperlink" Target="https://www.daloopa.com/src/44615809" TargetMode="External"/><Relationship Id="rId10750" Type="http://schemas.openxmlformats.org/officeDocument/2006/relationships/hyperlink" Target="https://www.daloopa.com/src/28076063" TargetMode="External"/><Relationship Id="rId11801" Type="http://schemas.openxmlformats.org/officeDocument/2006/relationships/hyperlink" Target="https://www.daloopa.com/src/8583371" TargetMode="External"/><Relationship Id="rId17016" Type="http://schemas.openxmlformats.org/officeDocument/2006/relationships/hyperlink" Target="https://www.daloopa.com/src/65368668" TargetMode="External"/><Relationship Id="rId6024" Type="http://schemas.openxmlformats.org/officeDocument/2006/relationships/hyperlink" Target="https://www.daloopa.com/src/2750496" TargetMode="External"/><Relationship Id="rId9594" Type="http://schemas.openxmlformats.org/officeDocument/2006/relationships/hyperlink" Target="https://marketplace.daloopa.com/text-fundamental?id=44808718&amp;value=-2.507&amp;id=44808844&amp;value=-7.297000000000001&amp;id=44809145&amp;value=-10.034&amp;id=44812816&amp;value=-6.041&amp;id=46190723&amp;value=-25.879&amp;id=44809316&amp;value=-4.433&amp;id=44809374&amp;value=-3.6259999999999994&amp;id=44809631&amp;value=-3.372&amp;id=44812856&amp;value=-3.253&amp;id=46190724&amp;value=-14.684&amp;id=44809925&amp;value=-602.189&amp;id=44810153&amp;value=0.0&amp;id=44810242&amp;value=0.0&amp;id=44812983&amp;value=0.0&amp;id=46190725&amp;value=-602.189&amp;id=63963931&amp;value=0.0&amp;id=44810626&amp;value=-0.021&amp;id=44810681&amp;value=-0.06499999999999999&amp;id=44812995&amp;value=-0.022000000000000006&amp;id=46190726&amp;value=-0.108&amp;id=44810871&amp;value=-0.268&amp;id=44810973&amp;value=-0.644&amp;id=44811276&amp;value=-0.41600000000000004&amp;id=44813228&amp;value=-0.6319999999999999&amp;id=46190727&amp;value=-1.96&amp;id=44811312&amp;value=-0.304&amp;id=44811569&amp;value=-0.5109999999999999&amp;id=44811629&amp;value=-0.31699999999999995&amp;id=44813347&amp;value=-0.5750000000000002&amp;id=46190728&amp;value=-1.707&amp;id=44811769&amp;value=-2.931&amp;id=44811939&amp;value=-0.2879999999999998&amp;id=44812053&amp;value=2.593&amp;id=44813465&amp;value=11.633999999999999&amp;id=46190729&amp;value=11.008&amp;id=44812263&amp;value=2&amp;id=44812479&amp;value=2&amp;id=44812506&amp;value=-17&amp;id=44813499&amp;value=-8&amp;id=46190730&amp;value=-21&amp;id=44812605&amp;value=10&amp;id=44812616&amp;value=9&amp;id=44812668&amp;value=20&amp;id=44813614&amp;value=38&amp;id=46190731&amp;value=77&amp;id=51587577&amp;value=-29&amp;id=57346367&amp;value=51&amp;id=62020288&amp;value=37&amp;" TargetMode="External"/><Relationship Id="rId10403" Type="http://schemas.openxmlformats.org/officeDocument/2006/relationships/hyperlink" Target="https://www.daloopa.com/src/50786867" TargetMode="External"/><Relationship Id="rId13973" Type="http://schemas.openxmlformats.org/officeDocument/2006/relationships/hyperlink" Target="https://www.daloopa.com/src/44066690" TargetMode="External"/><Relationship Id="rId19188" Type="http://schemas.openxmlformats.org/officeDocument/2006/relationships/hyperlink" Target="https://www.daloopa.com/src/80587917" TargetMode="External"/><Relationship Id="rId1583" Type="http://schemas.openxmlformats.org/officeDocument/2006/relationships/hyperlink" Target="https://www.daloopa.com/src/805393" TargetMode="External"/><Relationship Id="rId2981" Type="http://schemas.openxmlformats.org/officeDocument/2006/relationships/hyperlink" Target="https://www.daloopa.com/src/44625004" TargetMode="External"/><Relationship Id="rId8196" Type="http://schemas.openxmlformats.org/officeDocument/2006/relationships/hyperlink" Target="https://www.daloopa.com/src/757808" TargetMode="External"/><Relationship Id="rId9247" Type="http://schemas.openxmlformats.org/officeDocument/2006/relationships/hyperlink" Target="https://www.daloopa.com/document/23181367" TargetMode="External"/><Relationship Id="rId12575" Type="http://schemas.openxmlformats.org/officeDocument/2006/relationships/hyperlink" Target="https://www.daloopa.com/src/8732216" TargetMode="External"/><Relationship Id="rId13626" Type="http://schemas.openxmlformats.org/officeDocument/2006/relationships/hyperlink" Target="https://www.daloopa.com/src/44058760" TargetMode="External"/><Relationship Id="rId20842" Type="http://schemas.openxmlformats.org/officeDocument/2006/relationships/hyperlink" Target="https://www.daloopa.com/src/112172873" TargetMode="External"/><Relationship Id="rId953" Type="http://schemas.openxmlformats.org/officeDocument/2006/relationships/hyperlink" Target="https://www.daloopa.com/src/2734365" TargetMode="External"/><Relationship Id="rId1236" Type="http://schemas.openxmlformats.org/officeDocument/2006/relationships/hyperlink" Target="https://www.daloopa.com/src/996899" TargetMode="External"/><Relationship Id="rId2634" Type="http://schemas.openxmlformats.org/officeDocument/2006/relationships/hyperlink" Target="https://www.daloopa.com/src/775534" TargetMode="External"/><Relationship Id="rId11177" Type="http://schemas.openxmlformats.org/officeDocument/2006/relationships/hyperlink" Target="https://marketplace.daloopa.com/text-fundamental?id=50787779&amp;value=0.07&amp;id=56765804&amp;value=0.12&amp;id=61315314&amp;value=0.11&amp;" TargetMode="External"/><Relationship Id="rId12228" Type="http://schemas.openxmlformats.org/officeDocument/2006/relationships/hyperlink" Target="https://www.daloopa.com/src/8731719" TargetMode="External"/><Relationship Id="rId15798" Type="http://schemas.openxmlformats.org/officeDocument/2006/relationships/hyperlink" Target="https://www.daloopa.com/src/56722186" TargetMode="External"/><Relationship Id="rId16849" Type="http://schemas.openxmlformats.org/officeDocument/2006/relationships/hyperlink" Target="https://www.daloopa.com/src/56722865" TargetMode="External"/><Relationship Id="rId606" Type="http://schemas.openxmlformats.org/officeDocument/2006/relationships/hyperlink" Target="https://www.daloopa.com/src/1015455" TargetMode="External"/><Relationship Id="rId5857" Type="http://schemas.openxmlformats.org/officeDocument/2006/relationships/hyperlink" Target="https://www.daloopa.com/src/779353" TargetMode="External"/><Relationship Id="rId6908" Type="http://schemas.openxmlformats.org/officeDocument/2006/relationships/hyperlink" Target="https://www.daloopa.com/src/61315045" TargetMode="External"/><Relationship Id="rId18271" Type="http://schemas.openxmlformats.org/officeDocument/2006/relationships/hyperlink" Target="https://www.daloopa.com/src/110482457" TargetMode="External"/><Relationship Id="rId19322" Type="http://schemas.openxmlformats.org/officeDocument/2006/relationships/hyperlink" Target="https://www.daloopa.com/src/86312166" TargetMode="External"/><Relationship Id="rId4459" Type="http://schemas.openxmlformats.org/officeDocument/2006/relationships/hyperlink" Target="https://www.daloopa.com/src/44801775" TargetMode="External"/><Relationship Id="rId8330" Type="http://schemas.openxmlformats.org/officeDocument/2006/relationships/hyperlink" Target="https://www.daloopa.com/src/44811151" TargetMode="External"/><Relationship Id="rId10260" Type="http://schemas.openxmlformats.org/officeDocument/2006/relationships/hyperlink" Target="https://www.daloopa.com/src/774266" TargetMode="External"/><Relationship Id="rId11311" Type="http://schemas.openxmlformats.org/officeDocument/2006/relationships/hyperlink" Target="https://www.daloopa.com/src/978767" TargetMode="External"/><Relationship Id="rId4940" Type="http://schemas.openxmlformats.org/officeDocument/2006/relationships/hyperlink" Target="https://www.daloopa.com/src/57345766" TargetMode="External"/><Relationship Id="rId13483" Type="http://schemas.openxmlformats.org/officeDocument/2006/relationships/hyperlink" Target="https://www.daloopa.com/src/44057751" TargetMode="External"/><Relationship Id="rId14881" Type="http://schemas.openxmlformats.org/officeDocument/2006/relationships/hyperlink" Target="https://www.daloopa.com/src/44095206" TargetMode="External"/><Relationship Id="rId15932" Type="http://schemas.openxmlformats.org/officeDocument/2006/relationships/hyperlink" Target="https://www.daloopa.com/src/56745632" TargetMode="External"/><Relationship Id="rId2491" Type="http://schemas.openxmlformats.org/officeDocument/2006/relationships/hyperlink" Target="https://www.daloopa.com/document/23285" TargetMode="External"/><Relationship Id="rId3542" Type="http://schemas.openxmlformats.org/officeDocument/2006/relationships/hyperlink" Target="https://www.daloopa.com/src/18199480" TargetMode="External"/><Relationship Id="rId12085" Type="http://schemas.openxmlformats.org/officeDocument/2006/relationships/hyperlink" Target="https://www.daloopa.com/src/8731802" TargetMode="External"/><Relationship Id="rId13136" Type="http://schemas.openxmlformats.org/officeDocument/2006/relationships/hyperlink" Target="https://marketplace.daloopa.com/text-fundamental?id=44117656&amp;value=258.427&amp;id=44117605&amp;value=258.423&amp;id=44117395&amp;value=258.421&amp;id=44117351&amp;value=258.422&amp;id=44117118&amp;value=258.424&amp;" TargetMode="External"/><Relationship Id="rId14534" Type="http://schemas.openxmlformats.org/officeDocument/2006/relationships/hyperlink" Target="https://www.daloopa.com/src/44091444" TargetMode="External"/><Relationship Id="rId20352" Type="http://schemas.openxmlformats.org/officeDocument/2006/relationships/hyperlink" Target="https://www.daloopa.com/src/105788070" TargetMode="External"/><Relationship Id="rId463" Type="http://schemas.openxmlformats.org/officeDocument/2006/relationships/hyperlink" Target="https://www.daloopa.com/src/50787170" TargetMode="External"/><Relationship Id="rId1093" Type="http://schemas.openxmlformats.org/officeDocument/2006/relationships/hyperlink" Target="https://www.daloopa.com/src/780931" TargetMode="External"/><Relationship Id="rId2144" Type="http://schemas.openxmlformats.org/officeDocument/2006/relationships/hyperlink" Target="https://marketplace.daloopa.com/text-fundamental?id=779517&amp;value=430.9&amp;id=779498&amp;value=469.4&amp;id=779457&amp;value=494.6&amp;id=44615425&amp;value=554.3999999999999&amp;id=779447&amp;value=1949.3&amp;id=779465&amp;value=611.9&amp;id=779484&amp;value=654&amp;id=1501290&amp;value=678.7&amp;id=44615426&amp;value=726.0999999999997&amp;id=2734024&amp;value=2670.7&amp;id=4298252&amp;value=739&amp;id=7450064&amp;value=707&amp;id=10681163&amp;value=729&amp;id=44615427&amp;value=485&amp;id=13305569&amp;value=2660&amp;id=19434152&amp;value=812&amp;id=28828357&amp;value=817&amp;id=35961575&amp;value=864&amp;id=44624980&amp;value=886&amp;id=44616770&amp;value=3379&amp;id=51587236&amp;value=932&amp;id=57345703&amp;value=961&amp;id=62020378&amp;value=981&amp;" TargetMode="External"/><Relationship Id="rId17757" Type="http://schemas.openxmlformats.org/officeDocument/2006/relationships/hyperlink" Target="https://www.daloopa.com/src/84565936" TargetMode="External"/><Relationship Id="rId18808" Type="http://schemas.openxmlformats.org/officeDocument/2006/relationships/hyperlink" Target="https://www.daloopa.com/src/76431725" TargetMode="External"/><Relationship Id="rId20005" Type="http://schemas.openxmlformats.org/officeDocument/2006/relationships/hyperlink" Target="https://www.daloopa.com/src/99978612" TargetMode="External"/><Relationship Id="rId116" Type="http://schemas.openxmlformats.org/officeDocument/2006/relationships/hyperlink" Target="https://www.daloopa.com/document/10224062" TargetMode="External"/><Relationship Id="rId5367" Type="http://schemas.openxmlformats.org/officeDocument/2006/relationships/hyperlink" Target="https://www.daloopa.com/document/23181367" TargetMode="External"/><Relationship Id="rId6765" Type="http://schemas.openxmlformats.org/officeDocument/2006/relationships/hyperlink" Target="https://www.daloopa.com/src/797747" TargetMode="External"/><Relationship Id="rId7816" Type="http://schemas.openxmlformats.org/officeDocument/2006/relationships/hyperlink" Target="https://www.daloopa.com/src/35361425" TargetMode="External"/><Relationship Id="rId16359" Type="http://schemas.openxmlformats.org/officeDocument/2006/relationships/hyperlink" Target="https://www.daloopa.com/src/56765486" TargetMode="External"/><Relationship Id="rId6418" Type="http://schemas.openxmlformats.org/officeDocument/2006/relationships/hyperlink" Target="https://www.daloopa.com/src/6028808" TargetMode="External"/><Relationship Id="rId9988" Type="http://schemas.openxmlformats.org/officeDocument/2006/relationships/hyperlink" Target="https://www.daloopa.com/src/786062" TargetMode="External"/><Relationship Id="rId12969" Type="http://schemas.openxmlformats.org/officeDocument/2006/relationships/hyperlink" Target="https://www.daloopa.com/document/22971488" TargetMode="External"/><Relationship Id="rId16840" Type="http://schemas.openxmlformats.org/officeDocument/2006/relationships/hyperlink" Target="https://www.daloopa.com/src/56736633" TargetMode="External"/><Relationship Id="rId1977" Type="http://schemas.openxmlformats.org/officeDocument/2006/relationships/hyperlink" Target="https://www.daloopa.com/src/44125110" TargetMode="External"/><Relationship Id="rId14391" Type="http://schemas.openxmlformats.org/officeDocument/2006/relationships/hyperlink" Target="https://marketplace.daloopa.com/text-fundamental?id=44095151&amp;value=17.646&amp;id=44095129&amp;value=17.644&amp;id=44095003&amp;value=17.699&amp;id=44095275&amp;value=16.447&amp;id=44094978&amp;value=16.474&amp;id=44094875&amp;value=12.484&amp;id=44094822&amp;value=12.473&amp;id=44095325&amp;value=3.163&amp;id=44094649&amp;value=30.535&amp;id=44094622&amp;value=30.83&amp;id=44093290&amp;value=36.535&amp;id=44095428&amp;value=36.28&amp;id=44093271&amp;value=37.481&amp;id=44093106&amp;value=41.09&amp;id=44093048&amp;value=41.093&amp;id=44095469&amp;value=38.693&amp;id=44092914&amp;value=38.693&amp;id=44092882&amp;value=38.694&amp;id=44092718&amp;value=38.693&amp;id=44095632&amp;value=38.693&amp;id=44092502&amp;value=38.019&amp;id=44092392&amp;value=36.98&amp;id=44092359&amp;value=81.357&amp;id=44095682&amp;value=51.096&amp;id=44092236&amp;value=23.78&amp;id=44092198&amp;value=23.807&amp;id=44091936&amp;value=23.87&amp;id=44096254&amp;value=23.745&amp;id=44091804&amp;value=228&amp;id=44091531&amp;value=227&amp;id=44091477&amp;value=227&amp;id=44096337&amp;value=84&amp;id=44091341&amp;value=109&amp;id=44091332&amp;value=108&amp;id=44091059&amp;value=60&amp;id=44618937&amp;value=60&amp;id=51587418&amp;value=60&amp;id=57345870&amp;value=60&amp;id=62020228&amp;value=59&amp;" TargetMode="External"/><Relationship Id="rId15442" Type="http://schemas.openxmlformats.org/officeDocument/2006/relationships/hyperlink" Target="https://www.daloopa.com/src/56722036" TargetMode="External"/><Relationship Id="rId4450" Type="http://schemas.openxmlformats.org/officeDocument/2006/relationships/hyperlink" Target="https://www.daloopa.com/src/6028880" TargetMode="External"/><Relationship Id="rId5501" Type="http://schemas.openxmlformats.org/officeDocument/2006/relationships/hyperlink" Target="https://www.daloopa.com/document/12555016" TargetMode="External"/><Relationship Id="rId14044" Type="http://schemas.openxmlformats.org/officeDocument/2006/relationships/hyperlink" Target="https://www.daloopa.com/document/23181367" TargetMode="External"/><Relationship Id="rId18665" Type="http://schemas.openxmlformats.org/officeDocument/2006/relationships/hyperlink" Target="https://www.daloopa.com/src/76428239" TargetMode="External"/><Relationship Id="rId3052" Type="http://schemas.openxmlformats.org/officeDocument/2006/relationships/hyperlink" Target="https://www.daloopa.com/src/46343212" TargetMode="External"/><Relationship Id="rId4103" Type="http://schemas.openxmlformats.org/officeDocument/2006/relationships/hyperlink" Target="https://www.daloopa.com/src/806138" TargetMode="External"/><Relationship Id="rId7673" Type="http://schemas.openxmlformats.org/officeDocument/2006/relationships/hyperlink" Target="https://www.daloopa.com/src/756414" TargetMode="External"/><Relationship Id="rId8724" Type="http://schemas.openxmlformats.org/officeDocument/2006/relationships/hyperlink" Target="https://www.daloopa.com/src/46190557" TargetMode="External"/><Relationship Id="rId17267" Type="http://schemas.openxmlformats.org/officeDocument/2006/relationships/hyperlink" Target="https://www.daloopa.com/src/66398885" TargetMode="External"/><Relationship Id="rId18318" Type="http://schemas.openxmlformats.org/officeDocument/2006/relationships/hyperlink" Target="https://www.daloopa.com/src/110482567" TargetMode="External"/><Relationship Id="rId19716" Type="http://schemas.openxmlformats.org/officeDocument/2006/relationships/hyperlink" Target="https://www.daloopa.com/src/92469240" TargetMode="External"/><Relationship Id="rId6275" Type="http://schemas.openxmlformats.org/officeDocument/2006/relationships/hyperlink" Target="https://www.daloopa.com/src/797612" TargetMode="External"/><Relationship Id="rId7326" Type="http://schemas.openxmlformats.org/officeDocument/2006/relationships/hyperlink" Target="https://marketplace.daloopa.com/text-fundamental?id=770322&amp;value=77.282&amp;id=770329&amp;value=73.528&amp;id=770344&amp;value=76.094&amp;id=769522&amp;value=86.754&amp;id=44615794&amp;value=313.658&amp;id=769377&amp;value=82.75&amp;id=769240&amp;value=83.005&amp;id=761268&amp;value=82.986&amp;id=760938&amp;value=84.949&amp;id=44615795&amp;value=333.69&amp;id=760693&amp;value=84.193&amp;id=760468&amp;value=84.649&amp;id=760198&amp;value=85.975&amp;id=758620&amp;value=81.022&amp;id=44615796&amp;value=335.839&amp;id=758419&amp;value=92.306&amp;id=758260&amp;value=85.57&amp;id=758123&amp;value=84.503&amp;id=757928&amp;value=87.53&amp;id=44615797&amp;value=349.909&amp;id=757770&amp;value=98.31&amp;id=757586&amp;value=116.049&amp;id=757252&amp;value=117.042&amp;id=757066&amp;value=120.05&amp;id=44615798&amp;value=451.451&amp;id=756897&amp;value=130.488&amp;id=756668&amp;value=144.322&amp;id=756543&amp;value=159.039&amp;id=756397&amp;value=169.621&amp;id=44615799&amp;value=603.47&amp;id=756238&amp;value=184.688&amp;id=755810&amp;value=204.3&amp;id=1501209&amp;value=195.513&amp;id=2750561&amp;value=203.205&amp;id=44615800&amp;value=787.706&amp;id=3606390&amp;value=217&amp;id=6028684&amp;value=227&amp;id=9091398&amp;value=232&amp;id=12599252&amp;value=233&amp;id=44615801&amp;value=909&amp;id=19045344&amp;value=260&amp;id=28076022&amp;value=260&amp;id=35361421&amp;value=280&amp;id=41990428&amp;value=269&amp;id=44615802&amp;value=1069&amp;id=50786846&amp;value=322&amp;id=56765428&amp;value=352&amp;id=61314872&amp;value=378&amp;" TargetMode="External"/><Relationship Id="rId10654" Type="http://schemas.openxmlformats.org/officeDocument/2006/relationships/hyperlink" Target="https://www.daloopa.com/src/756751" TargetMode="External"/><Relationship Id="rId11705" Type="http://schemas.openxmlformats.org/officeDocument/2006/relationships/hyperlink" Target="https://marketplace.daloopa.com/text-fundamental?id=8583196&amp;value=36.9&amp;id=8583194&amp;value=37.5&amp;id=8583180&amp;value=42.2&amp;id=44616166&amp;value=40.3&amp;id=8583211&amp;value=156.9&amp;id=8583178&amp;value=41.1&amp;id=8583164&amp;value=37.6&amp;id=8583162&amp;value=39.1&amp;id=44616167&amp;value=34.89999999999998&amp;id=8583213&amp;value=152.7&amp;id=8583124&amp;value=39.5&amp;id=8583122&amp;value=45.6&amp;id=8583108&amp;value=46.3&amp;id=44616168&amp;value=43.10000000000002&amp;id=8583279&amp;value=174.5&amp;id=8583100&amp;value=37.6&amp;id=8583092&amp;value=37.8&amp;id=8583090&amp;value=40&amp;id=44616169&amp;value=37.0&amp;id=8583339&amp;value=152.4&amp;id=8583076&amp;value=38.1&amp;id=8583421&amp;value=39.1&amp;id=8582954&amp;value=39.1&amp;id=44616170&amp;value=37.29999999999998&amp;id=8583353&amp;value=153.6&amp;id=8582602&amp;value=33.9&amp;id=8582423&amp;value=34.6&amp;id=8582344&amp;value=47&amp;id=44616171&amp;value=67.1&amp;id=8583370&amp;value=182.6&amp;id=8581882&amp;value=104.6&amp;id=8581841&amp;value=98.4&amp;id=8581700&amp;value=101.8&amp;id=44616172&amp;value=97.5&amp;id=8583406&amp;value=402.3&amp;id=19487707&amp;value=96&amp;id=8600020&amp;value=92&amp;id=10681233&amp;value=92&amp;id=44616173&amp;value=87&amp;id=13361868&amp;value=367&amp;id=19486781&amp;value=90&amp;id=28828602&amp;value=88&amp;id=35961605&amp;value=83&amp;id=44625010&amp;value=93&amp;id=44619791&amp;value=354&amp;id=51587343&amp;value=101&amp;id=57345724&amp;value=101&amp;id=62020145&amp;value=101&amp;" TargetMode="External"/><Relationship Id="rId9498" Type="http://schemas.openxmlformats.org/officeDocument/2006/relationships/hyperlink" Target="https://www.daloopa.com/src/44810533" TargetMode="External"/><Relationship Id="rId10307" Type="http://schemas.openxmlformats.org/officeDocument/2006/relationships/hyperlink" Target="https://www.daloopa.com/src/757999" TargetMode="External"/><Relationship Id="rId13877" Type="http://schemas.openxmlformats.org/officeDocument/2006/relationships/hyperlink" Target="https://www.daloopa.com/src/44067524" TargetMode="External"/><Relationship Id="rId14928" Type="http://schemas.openxmlformats.org/officeDocument/2006/relationships/hyperlink" Target="https://www.daloopa.com/src/44094788" TargetMode="External"/><Relationship Id="rId2885" Type="http://schemas.openxmlformats.org/officeDocument/2006/relationships/hyperlink" Target="https://www.daloopa.com/src/778898" TargetMode="External"/><Relationship Id="rId3936" Type="http://schemas.openxmlformats.org/officeDocument/2006/relationships/hyperlink" Target="https://www.daloopa.com/src/50787153" TargetMode="External"/><Relationship Id="rId12479" Type="http://schemas.openxmlformats.org/officeDocument/2006/relationships/hyperlink" Target="https://www.daloopa.com/src/13317199" TargetMode="External"/><Relationship Id="rId16350" Type="http://schemas.openxmlformats.org/officeDocument/2006/relationships/hyperlink" Target="https://www.daloopa.com/src/56723465" TargetMode="External"/><Relationship Id="rId17401" Type="http://schemas.openxmlformats.org/officeDocument/2006/relationships/hyperlink" Target="https://www.daloopa.com/src/69114082" TargetMode="External"/><Relationship Id="rId20746" Type="http://schemas.openxmlformats.org/officeDocument/2006/relationships/hyperlink" Target="https://www.daloopa.com/src/110481613" TargetMode="External"/><Relationship Id="rId857" Type="http://schemas.openxmlformats.org/officeDocument/2006/relationships/hyperlink" Target="https://www.daloopa.com/document/479731" TargetMode="External"/><Relationship Id="rId1487" Type="http://schemas.openxmlformats.org/officeDocument/2006/relationships/hyperlink" Target="https://www.daloopa.com/src/18255305" TargetMode="External"/><Relationship Id="rId2538" Type="http://schemas.openxmlformats.org/officeDocument/2006/relationships/hyperlink" Target="https://www.daloopa.com/src/779026" TargetMode="External"/><Relationship Id="rId16003" Type="http://schemas.openxmlformats.org/officeDocument/2006/relationships/hyperlink" Target="https://www.daloopa.com/src/56723415" TargetMode="External"/><Relationship Id="rId19573" Type="http://schemas.openxmlformats.org/officeDocument/2006/relationships/hyperlink" Target="https://www.daloopa.com/src/84567053" TargetMode="External"/><Relationship Id="rId5011" Type="http://schemas.openxmlformats.org/officeDocument/2006/relationships/hyperlink" Target="https://www.daloopa.com/document/22971488" TargetMode="External"/><Relationship Id="rId8581" Type="http://schemas.openxmlformats.org/officeDocument/2006/relationships/hyperlink" Target="https://www.daloopa.com/src/44808895" TargetMode="External"/><Relationship Id="rId9632" Type="http://schemas.openxmlformats.org/officeDocument/2006/relationships/hyperlink" Target="https://www.daloopa.com/src/51587577" TargetMode="External"/><Relationship Id="rId11562" Type="http://schemas.openxmlformats.org/officeDocument/2006/relationships/hyperlink" Target="https://www.daloopa.com/src/1501377" TargetMode="External"/><Relationship Id="rId12960" Type="http://schemas.openxmlformats.org/officeDocument/2006/relationships/hyperlink" Target="https://www.daloopa.com/src/44109985" TargetMode="External"/><Relationship Id="rId18175" Type="http://schemas.openxmlformats.org/officeDocument/2006/relationships/hyperlink" Target="https://www.daloopa.com/src/112172722" TargetMode="External"/><Relationship Id="rId19226" Type="http://schemas.openxmlformats.org/officeDocument/2006/relationships/hyperlink" Target="https://www.daloopa.com/src/80588029" TargetMode="External"/><Relationship Id="rId1621" Type="http://schemas.openxmlformats.org/officeDocument/2006/relationships/hyperlink" Target="https://www.daloopa.com/src/805491" TargetMode="External"/><Relationship Id="rId7183" Type="http://schemas.openxmlformats.org/officeDocument/2006/relationships/hyperlink" Target="https://www.daloopa.com/src/56765650" TargetMode="External"/><Relationship Id="rId8234" Type="http://schemas.openxmlformats.org/officeDocument/2006/relationships/hyperlink" Target="https://www.daloopa.com/src/758297" TargetMode="External"/><Relationship Id="rId10164" Type="http://schemas.openxmlformats.org/officeDocument/2006/relationships/hyperlink" Target="https://www.daloopa.com/src/9091482" TargetMode="External"/><Relationship Id="rId11215" Type="http://schemas.openxmlformats.org/officeDocument/2006/relationships/hyperlink" Target="https://www.daloopa.com/src/50787787" TargetMode="External"/><Relationship Id="rId12613" Type="http://schemas.openxmlformats.org/officeDocument/2006/relationships/hyperlink" Target="https://www.daloopa.com/src/8732198" TargetMode="External"/><Relationship Id="rId3793" Type="http://schemas.openxmlformats.org/officeDocument/2006/relationships/hyperlink" Target="https://www.daloopa.com/src/44802535" TargetMode="External"/><Relationship Id="rId14785" Type="http://schemas.openxmlformats.org/officeDocument/2006/relationships/hyperlink" Target="https://www.daloopa.com/src/44096226" TargetMode="External"/><Relationship Id="rId15836" Type="http://schemas.openxmlformats.org/officeDocument/2006/relationships/hyperlink" Target="https://www.daloopa.com/src/56722368" TargetMode="External"/><Relationship Id="rId2395" Type="http://schemas.openxmlformats.org/officeDocument/2006/relationships/hyperlink" Target="https://marketplace.daloopa.com/text-fundamental?id=775156&amp;value=0.92&amp;id=775152&amp;value=0.95&amp;id=775148&amp;value=0.94&amp;id=778804&amp;value=0.93&amp;id=775104&amp;value=0.94&amp;id=774065&amp;value=0.95&amp;id=774061&amp;value=0.94&amp;id=778786&amp;value=0.94&amp;id=774057&amp;value=0.94&amp;id=774053&amp;value=0.93&amp;id=774049&amp;value=0.93&amp;id=778755&amp;value=0.93&amp;id=774045&amp;value=0.94&amp;id=774041&amp;value=0.94&amp;id=774037&amp;value=0.94&amp;id=778744&amp;value=0.94&amp;id=774031&amp;value=0.95&amp;id=774029&amp;value=0.95&amp;id=774023&amp;value=0.95&amp;id=778725&amp;value=0.95&amp;id=774021&amp;value=0.96&amp;id=771731&amp;value=0.96&amp;id=771610&amp;value=0.96&amp;id=778626&amp;value=0.96&amp;id=771168&amp;value=0.96&amp;id=771054&amp;value=0.96&amp;id=1501247&amp;value=0.96&amp;id=2733903&amp;value=0.96&amp;id=4298192&amp;value=0.96&amp;id=7449741&amp;value=0.96&amp;id=10681126&amp;value=0.96&amp;id=13303013&amp;value=0.96&amp;id=19432922&amp;value=0.97&amp;id=28828339&amp;value=0.96&amp;id=35961557&amp;value=0.96&amp;id=44616526&amp;value=0.96&amp;id=51587207&amp;value=0.96&amp;id=57345646&amp;value=0.96&amp;id=62020054&amp;value=0.96&amp;" TargetMode="External"/><Relationship Id="rId3446" Type="http://schemas.openxmlformats.org/officeDocument/2006/relationships/hyperlink" Target="https://www.daloopa.com/src/979875" TargetMode="External"/><Relationship Id="rId4844" Type="http://schemas.openxmlformats.org/officeDocument/2006/relationships/hyperlink" Target="https://www.daloopa.com/src/1501311" TargetMode="External"/><Relationship Id="rId13387" Type="http://schemas.openxmlformats.org/officeDocument/2006/relationships/hyperlink" Target="https://www.daloopa.com/src/44120622" TargetMode="External"/><Relationship Id="rId14438" Type="http://schemas.openxmlformats.org/officeDocument/2006/relationships/hyperlink" Target="https://www.daloopa.com/src/44094974" TargetMode="External"/><Relationship Id="rId367" Type="http://schemas.openxmlformats.org/officeDocument/2006/relationships/hyperlink" Target="https://www.daloopa.com/src/41991190" TargetMode="External"/><Relationship Id="rId2048" Type="http://schemas.openxmlformats.org/officeDocument/2006/relationships/hyperlink" Target="https://www.daloopa.com/src/779697" TargetMode="External"/><Relationship Id="rId20256" Type="http://schemas.openxmlformats.org/officeDocument/2006/relationships/hyperlink" Target="https://www.daloopa.com/src/99100984" TargetMode="External"/><Relationship Id="rId6669" Type="http://schemas.openxmlformats.org/officeDocument/2006/relationships/hyperlink" Target="https://www.daloopa.com/src/3606358" TargetMode="External"/><Relationship Id="rId8091" Type="http://schemas.openxmlformats.org/officeDocument/2006/relationships/hyperlink" Target="https://www.daloopa.com/src/760269" TargetMode="External"/><Relationship Id="rId12470" Type="http://schemas.openxmlformats.org/officeDocument/2006/relationships/hyperlink" Target="https://www.daloopa.com/src/57345753" TargetMode="External"/><Relationship Id="rId13521" Type="http://schemas.openxmlformats.org/officeDocument/2006/relationships/hyperlink" Target="https://www.daloopa.com/src/44057767" TargetMode="External"/><Relationship Id="rId19083" Type="http://schemas.openxmlformats.org/officeDocument/2006/relationships/hyperlink" Target="https://www.daloopa.com/src/81128178" TargetMode="External"/><Relationship Id="rId9142" Type="http://schemas.openxmlformats.org/officeDocument/2006/relationships/hyperlink" Target="https://www.daloopa.com/src/46190633" TargetMode="External"/><Relationship Id="rId11072" Type="http://schemas.openxmlformats.org/officeDocument/2006/relationships/hyperlink" Target="https://www.daloopa.com/src/50786896" TargetMode="External"/><Relationship Id="rId12123" Type="http://schemas.openxmlformats.org/officeDocument/2006/relationships/hyperlink" Target="https://marketplace.daloopa.com/text-fundamental?id=8731726&amp;value=0.05&amp;id=8731723&amp;value=0.01&amp;id=8731713&amp;value=0.06&amp;id=8731827&amp;value=0.04&amp;id=8731707&amp;value=0.06&amp;id=8731700&amp;value=0.08&amp;id=8731692&amp;value=0.12&amp;id=8731834&amp;value=0.09&amp;id=8731506&amp;value=0.11&amp;id=8731685&amp;value=0.08&amp;" TargetMode="External"/><Relationship Id="rId15693" Type="http://schemas.openxmlformats.org/officeDocument/2006/relationships/hyperlink" Target="https://www.daloopa.com/src/56722010" TargetMode="External"/><Relationship Id="rId16744" Type="http://schemas.openxmlformats.org/officeDocument/2006/relationships/hyperlink" Target="https://www.daloopa.com/src/56736435" TargetMode="External"/><Relationship Id="rId501" Type="http://schemas.openxmlformats.org/officeDocument/2006/relationships/hyperlink" Target="https://www.daloopa.com/src/50787174" TargetMode="External"/><Relationship Id="rId1131" Type="http://schemas.openxmlformats.org/officeDocument/2006/relationships/hyperlink" Target="https://www.daloopa.com/src/782203" TargetMode="External"/><Relationship Id="rId5752" Type="http://schemas.openxmlformats.org/officeDocument/2006/relationships/hyperlink" Target="https://www.daloopa.com/src/44616119" TargetMode="External"/><Relationship Id="rId6803" Type="http://schemas.openxmlformats.org/officeDocument/2006/relationships/hyperlink" Target="https://marketplace.daloopa.com/text-fundamental?id=797742&amp;value=292.77&amp;id=797748&amp;value=286.104&amp;id=797754&amp;value=328.31&amp;id=797788&amp;value=375.634&amp;id=797794&amp;value=362.859&amp;id=797800&amp;value=351.612&amp;id=797821&amp;value=344.715&amp;id=797827&amp;value=341.61&amp;id=797863&amp;value=348.644&amp;id=797885&amp;value=326.922&amp;id=797891&amp;value=316.142&amp;id=797942&amp;value=208.209&amp;id=797962&amp;value=265.748&amp;id=797997&amp;value=245.611&amp;id=798018&amp;value=238.459&amp;id=798039&amp;value=217.66&amp;id=798044&amp;value=286.407&amp;id=798061&amp;value=279.649&amp;id=798078&amp;value=276.271&amp;id=797767&amp;value=279.941&amp;id=797699&amp;value=46.702&amp;id=797694&amp;value=125.66&amp;id=797689&amp;value=133.886&amp;id=1501199&amp;value=129.401&amp;id=2750538&amp;value=140.498&amp;id=3606380&amp;value=48&amp;id=6028669&amp;value=107&amp;id=9091772&amp;value=76&amp;id=12605526&amp;value=10&amp;id=19045422&amp;value=81&amp;id=28076090&amp;value=80&amp;id=35361516&amp;value=7&amp;id=41991004&amp;value=5&amp;id=50787083&amp;value=4&amp;id=56765641&amp;value=4&amp;id=61315046&amp;value=3&amp;" TargetMode="External"/><Relationship Id="rId14295" Type="http://schemas.openxmlformats.org/officeDocument/2006/relationships/hyperlink" Target="https://www.daloopa.com/src/44094976" TargetMode="External"/><Relationship Id="rId15346" Type="http://schemas.openxmlformats.org/officeDocument/2006/relationships/hyperlink" Target="https://www.daloopa.com/src/56720670" TargetMode="External"/><Relationship Id="rId4354" Type="http://schemas.openxmlformats.org/officeDocument/2006/relationships/hyperlink" Target="https://www.daloopa.com/src/19045455" TargetMode="External"/><Relationship Id="rId5405" Type="http://schemas.openxmlformats.org/officeDocument/2006/relationships/hyperlink" Target="https://www.daloopa.com/src/13316907" TargetMode="External"/><Relationship Id="rId19967" Type="http://schemas.openxmlformats.org/officeDocument/2006/relationships/hyperlink" Target="https://www.daloopa.com/src/99100871" TargetMode="External"/><Relationship Id="rId4007" Type="http://schemas.openxmlformats.org/officeDocument/2006/relationships/hyperlink" Target="https://www.daloopa.com/src/806076" TargetMode="External"/><Relationship Id="rId7577" Type="http://schemas.openxmlformats.org/officeDocument/2006/relationships/hyperlink" Target="https://www.daloopa.com/src/2750565" TargetMode="External"/><Relationship Id="rId8975" Type="http://schemas.openxmlformats.org/officeDocument/2006/relationships/hyperlink" Target="https://www.daloopa.com/src/44812392" TargetMode="External"/><Relationship Id="rId11956" Type="http://schemas.openxmlformats.org/officeDocument/2006/relationships/hyperlink" Target="https://www.daloopa.com/src/44616216" TargetMode="External"/><Relationship Id="rId18569" Type="http://schemas.openxmlformats.org/officeDocument/2006/relationships/hyperlink" Target="https://www.daloopa.com/src/75779727" TargetMode="External"/><Relationship Id="rId6179" Type="http://schemas.openxmlformats.org/officeDocument/2006/relationships/hyperlink" Target="https://www.daloopa.com/src/797605" TargetMode="External"/><Relationship Id="rId8628" Type="http://schemas.openxmlformats.org/officeDocument/2006/relationships/hyperlink" Target="https://marketplace.daloopa.com/text-fundamental?id=44808563&amp;value=131.511&amp;id=44808901&amp;value=16.328000000000003&amp;id=44809187&amp;value=-35.824&amp;id=44812779&amp;value=-78.366&amp;id=46190543&amp;value=33.649&amp;id=44809230&amp;value=90.492&amp;id=44809410&amp;value=-21.155&amp;id=44809599&amp;value=2.6359999999999957&amp;id=44812874&amp;value=-64.045&amp;id=46190544&amp;value=7.928&amp;id=44810035&amp;value=62.058&amp;id=44810079&amp;value=29.208999999999996&amp;id=44810293&amp;value=-91.371&amp;id=44812946&amp;value=-79.398&amp;id=46190545&amp;value=-79.502&amp;id=44810488&amp;value=74.274&amp;id=44810607&amp;value=-65.652&amp;id=44810711&amp;value=-65.655&amp;id=44813019&amp;value=-103.383&amp;id=46190546&amp;value=-160.416&amp;id=44810845&amp;value=184.25&amp;id=44811049&amp;value=-51.974999999999994&amp;id=44811143&amp;value=-105.81400000000001&amp;id=44813192&amp;value=-213.63400000000001&amp;id=46190547&amp;value=-187.173&amp;id=44811344&amp;value=154.398&amp;id=44811512&amp;value=-13.716999999999985&amp;id=44811657&amp;value=58.321&amp;id=44813376&amp;value=-200.985&amp;id=46190548&amp;value=-1.983&amp;id=44811819&amp;value=64.544&amp;id=44811871&amp;value=21.13900000000001&amp;id=44812083&amp;value=-99.733&amp;id=44813434&amp;value=-173.77599999999998&amp;id=46190549&amp;value=-187.826&amp;id=44812380&amp;value=145&amp;id=44812450&amp;value=10&amp;id=44812533&amp;value=32&amp;id=44813509&amp;value=-81&amp;id=46190550&amp;value=106&amp;id=44812582&amp;value=-82&amp;id=44812624&amp;value=43&amp;id=44812732&amp;value=-66&amp;id=44813645&amp;value=-325&amp;id=46190551&amp;value=-430&amp;id=51587565&amp;value=191&amp;id=57346360&amp;value=96&amp;id=62020267&amp;value=-141&amp;" TargetMode="External"/><Relationship Id="rId10558" Type="http://schemas.openxmlformats.org/officeDocument/2006/relationships/hyperlink" Target="https://www.daloopa.com/src/756040" TargetMode="External"/><Relationship Id="rId11609" Type="http://schemas.openxmlformats.org/officeDocument/2006/relationships/hyperlink" Target="https://www.daloopa.com/src/1501384" TargetMode="External"/><Relationship Id="rId13031" Type="http://schemas.openxmlformats.org/officeDocument/2006/relationships/hyperlink" Target="https://www.daloopa.com/src/18210634" TargetMode="External"/><Relationship Id="rId17652" Type="http://schemas.openxmlformats.org/officeDocument/2006/relationships/hyperlink" Target="https://www.daloopa.com/src/77415412" TargetMode="External"/><Relationship Id="rId18703" Type="http://schemas.openxmlformats.org/officeDocument/2006/relationships/hyperlink" Target="https://www.daloopa.com/src/75779674" TargetMode="External"/><Relationship Id="rId20997" Type="http://schemas.openxmlformats.org/officeDocument/2006/relationships/hyperlink" Target="https://www.daloopa.com/src/110481144" TargetMode="External"/><Relationship Id="rId2789" Type="http://schemas.openxmlformats.org/officeDocument/2006/relationships/hyperlink" Target="https://www.daloopa.com/document/12555016" TargetMode="External"/><Relationship Id="rId6660" Type="http://schemas.openxmlformats.org/officeDocument/2006/relationships/hyperlink" Target="https://www.daloopa.com/src/757011" TargetMode="External"/><Relationship Id="rId7711" Type="http://schemas.openxmlformats.org/officeDocument/2006/relationships/hyperlink" Target="https://www.daloopa.com/src/758629" TargetMode="External"/><Relationship Id="rId16254" Type="http://schemas.openxmlformats.org/officeDocument/2006/relationships/hyperlink" Target="https://www.daloopa.com/src/56723085" TargetMode="External"/><Relationship Id="rId17305" Type="http://schemas.openxmlformats.org/officeDocument/2006/relationships/hyperlink" Target="https://www.daloopa.com/src/66398779" TargetMode="External"/><Relationship Id="rId5262" Type="http://schemas.openxmlformats.org/officeDocument/2006/relationships/hyperlink" Target="https://www.daloopa.com/src/8648949" TargetMode="External"/><Relationship Id="rId6313" Type="http://schemas.openxmlformats.org/officeDocument/2006/relationships/hyperlink" Target="https://www.daloopa.com/document/23143637" TargetMode="External"/><Relationship Id="rId9883" Type="http://schemas.openxmlformats.org/officeDocument/2006/relationships/hyperlink" Target="https://www.daloopa.com/src/785878" TargetMode="External"/><Relationship Id="rId19477" Type="http://schemas.openxmlformats.org/officeDocument/2006/relationships/hyperlink" Target="https://www.daloopa.com/src/86301080" TargetMode="External"/><Relationship Id="rId97" Type="http://schemas.openxmlformats.org/officeDocument/2006/relationships/hyperlink" Target="https://www.daloopa.com/document/10223945" TargetMode="External"/><Relationship Id="rId1872" Type="http://schemas.openxmlformats.org/officeDocument/2006/relationships/hyperlink" Target="https://www.daloopa.com/src/44115510" TargetMode="External"/><Relationship Id="rId8485" Type="http://schemas.openxmlformats.org/officeDocument/2006/relationships/hyperlink" Target="https://www.daloopa.com/src/44812941" TargetMode="External"/><Relationship Id="rId9536" Type="http://schemas.openxmlformats.org/officeDocument/2006/relationships/hyperlink" Target="https://www.daloopa.com/src/44812820" TargetMode="External"/><Relationship Id="rId12864" Type="http://schemas.openxmlformats.org/officeDocument/2006/relationships/hyperlink" Target="https://www.daloopa.com/src/44109978" TargetMode="External"/><Relationship Id="rId13915" Type="http://schemas.openxmlformats.org/officeDocument/2006/relationships/hyperlink" Target="https://www.daloopa.com/src/44067862" TargetMode="External"/><Relationship Id="rId18079" Type="http://schemas.openxmlformats.org/officeDocument/2006/relationships/hyperlink" Target="https://www.daloopa.com/src/110481626" TargetMode="External"/><Relationship Id="rId1525" Type="http://schemas.openxmlformats.org/officeDocument/2006/relationships/hyperlink" Target="https://www.daloopa.com/src/805446" TargetMode="External"/><Relationship Id="rId2923" Type="http://schemas.openxmlformats.org/officeDocument/2006/relationships/hyperlink" Target="https://www.daloopa.com/src/44615543" TargetMode="External"/><Relationship Id="rId7087" Type="http://schemas.openxmlformats.org/officeDocument/2006/relationships/hyperlink" Target="https://www.daloopa.com/src/798161" TargetMode="External"/><Relationship Id="rId8138" Type="http://schemas.openxmlformats.org/officeDocument/2006/relationships/hyperlink" Target="https://www.daloopa.com/src/760736" TargetMode="External"/><Relationship Id="rId10068" Type="http://schemas.openxmlformats.org/officeDocument/2006/relationships/hyperlink" Target="https://www.daloopa.com/src/760497" TargetMode="External"/><Relationship Id="rId11466" Type="http://schemas.openxmlformats.org/officeDocument/2006/relationships/hyperlink" Target="https://www.daloopa.com/src/1501338" TargetMode="External"/><Relationship Id="rId12517" Type="http://schemas.openxmlformats.org/officeDocument/2006/relationships/hyperlink" Target="https://www.daloopa.com/src/8732133" TargetMode="External"/><Relationship Id="rId11119" Type="http://schemas.openxmlformats.org/officeDocument/2006/relationships/hyperlink" Target="https://www.daloopa.com/src/61314997" TargetMode="External"/><Relationship Id="rId14689" Type="http://schemas.openxmlformats.org/officeDocument/2006/relationships/hyperlink" Target="https://www.daloopa.com/src/44095120" TargetMode="External"/><Relationship Id="rId18560" Type="http://schemas.openxmlformats.org/officeDocument/2006/relationships/hyperlink" Target="https://www.daloopa.com/src/75779733" TargetMode="External"/><Relationship Id="rId19611" Type="http://schemas.openxmlformats.org/officeDocument/2006/relationships/hyperlink" Target="https://www.daloopa.com/src/86300086" TargetMode="External"/><Relationship Id="rId2299" Type="http://schemas.openxmlformats.org/officeDocument/2006/relationships/hyperlink" Target="https://www.daloopa.com/src/775146" TargetMode="External"/><Relationship Id="rId3697" Type="http://schemas.openxmlformats.org/officeDocument/2006/relationships/hyperlink" Target="https://www.daloopa.com/document/23143637" TargetMode="External"/><Relationship Id="rId4748" Type="http://schemas.openxmlformats.org/officeDocument/2006/relationships/hyperlink" Target="https://www.daloopa.com/src/9091827" TargetMode="External"/><Relationship Id="rId11600" Type="http://schemas.openxmlformats.org/officeDocument/2006/relationships/hyperlink" Target="https://www.daloopa.com/src/805061" TargetMode="External"/><Relationship Id="rId17162" Type="http://schemas.openxmlformats.org/officeDocument/2006/relationships/hyperlink" Target="https://www.daloopa.com/src/65369382" TargetMode="External"/><Relationship Id="rId18213" Type="http://schemas.openxmlformats.org/officeDocument/2006/relationships/hyperlink" Target="https://www.daloopa.com/src/110482319" TargetMode="External"/><Relationship Id="rId6170" Type="http://schemas.openxmlformats.org/officeDocument/2006/relationships/hyperlink" Target="https://www.daloopa.com/src/28076008" TargetMode="External"/><Relationship Id="rId7221" Type="http://schemas.openxmlformats.org/officeDocument/2006/relationships/hyperlink" Target="https://www.daloopa.com/src/35361527" TargetMode="External"/><Relationship Id="rId10202" Type="http://schemas.openxmlformats.org/officeDocument/2006/relationships/hyperlink" Target="https://www.daloopa.com/src/760298" TargetMode="External"/><Relationship Id="rId13772" Type="http://schemas.openxmlformats.org/officeDocument/2006/relationships/hyperlink" Target="https://www.daloopa.com/document/18105310" TargetMode="External"/><Relationship Id="rId2780" Type="http://schemas.openxmlformats.org/officeDocument/2006/relationships/hyperlink" Target="https://www.daloopa.com/src/771078" TargetMode="External"/><Relationship Id="rId3831" Type="http://schemas.openxmlformats.org/officeDocument/2006/relationships/hyperlink" Target="https://www.daloopa.com/src/28076113" TargetMode="External"/><Relationship Id="rId9393" Type="http://schemas.openxmlformats.org/officeDocument/2006/relationships/hyperlink" Target="https://www.daloopa.com/src/44812812" TargetMode="External"/><Relationship Id="rId12374" Type="http://schemas.openxmlformats.org/officeDocument/2006/relationships/hyperlink" Target="https://www.daloopa.com/src/8731858" TargetMode="External"/><Relationship Id="rId13425" Type="http://schemas.openxmlformats.org/officeDocument/2006/relationships/hyperlink" Target="https://www.daloopa.com/src/44058914" TargetMode="External"/><Relationship Id="rId14823" Type="http://schemas.openxmlformats.org/officeDocument/2006/relationships/hyperlink" Target="https://www.daloopa.com/src/44092283" TargetMode="External"/><Relationship Id="rId20641" Type="http://schemas.openxmlformats.org/officeDocument/2006/relationships/hyperlink" Target="https://www.daloopa.com/src/105190766" TargetMode="External"/><Relationship Id="rId752" Type="http://schemas.openxmlformats.org/officeDocument/2006/relationships/hyperlink" Target="https://www.daloopa.com/src/3606583" TargetMode="External"/><Relationship Id="rId1382" Type="http://schemas.openxmlformats.org/officeDocument/2006/relationships/hyperlink" Target="https://www.daloopa.com/document/21907765" TargetMode="External"/><Relationship Id="rId2433" Type="http://schemas.openxmlformats.org/officeDocument/2006/relationships/hyperlink" Target="https://www.daloopa.com/src/2733903" TargetMode="External"/><Relationship Id="rId9046" Type="http://schemas.openxmlformats.org/officeDocument/2006/relationships/hyperlink" Target="https://www.daloopa.com/document/23181367" TargetMode="External"/><Relationship Id="rId12027" Type="http://schemas.openxmlformats.org/officeDocument/2006/relationships/hyperlink" Target="https://www.daloopa.com/src/44616231" TargetMode="External"/><Relationship Id="rId16995" Type="http://schemas.openxmlformats.org/officeDocument/2006/relationships/hyperlink" Target="https://www.daloopa.com/src/65368717" TargetMode="External"/><Relationship Id="rId405" Type="http://schemas.openxmlformats.org/officeDocument/2006/relationships/hyperlink" Target="https://marketplace.daloopa.com/text-fundamental?id=1015454&amp;value=1.625&amp;id=806258&amp;value=2.54&amp;id=806256&amp;value=2.7&amp;id=806255&amp;value=2.8&amp;id=1501420&amp;value=2.97&amp;id=2750778&amp;value=3.04&amp;id=3606691&amp;value=3.175&amp;id=6028885&amp;value=3.15&amp;id=9091873&amp;value=3.35&amp;id=12606551&amp;value=3.75&amp;id=19045469&amp;value=3.72&amp;id=28076128&amp;value=3.88&amp;id=35361560&amp;value=4.07&amp;id=41990756&amp;value=4.23&amp;id=50787167&amp;value=4.34&amp;id=56765679&amp;value=4.43&amp;id=61315139&amp;value=4.52&amp;" TargetMode="External"/><Relationship Id="rId1035" Type="http://schemas.openxmlformats.org/officeDocument/2006/relationships/hyperlink" Target="https://www.daloopa.com/src/61315158" TargetMode="External"/><Relationship Id="rId5656" Type="http://schemas.openxmlformats.org/officeDocument/2006/relationships/hyperlink" Target="https://www.daloopa.com/src/779174" TargetMode="External"/><Relationship Id="rId14199" Type="http://schemas.openxmlformats.org/officeDocument/2006/relationships/hyperlink" Target="https://www.daloopa.com/src/44072035" TargetMode="External"/><Relationship Id="rId15597" Type="http://schemas.openxmlformats.org/officeDocument/2006/relationships/hyperlink" Target="https://www.daloopa.com/src/56735732" TargetMode="External"/><Relationship Id="rId16648" Type="http://schemas.openxmlformats.org/officeDocument/2006/relationships/hyperlink" Target="https://www.daloopa.com/src/56736470" TargetMode="External"/><Relationship Id="rId18070" Type="http://schemas.openxmlformats.org/officeDocument/2006/relationships/hyperlink" Target="https://www.daloopa.com/src/110481630" TargetMode="External"/><Relationship Id="rId4258" Type="http://schemas.openxmlformats.org/officeDocument/2006/relationships/hyperlink" Target="https://www.daloopa.com/src/50787166" TargetMode="External"/><Relationship Id="rId5309" Type="http://schemas.openxmlformats.org/officeDocument/2006/relationships/hyperlink" Target="https://www.daloopa.com/src/10681246" TargetMode="External"/><Relationship Id="rId6707" Type="http://schemas.openxmlformats.org/officeDocument/2006/relationships/hyperlink" Target="https://www.daloopa.com/src/797686" TargetMode="External"/><Relationship Id="rId19121" Type="http://schemas.openxmlformats.org/officeDocument/2006/relationships/hyperlink" Target="https://www.daloopa.com/src/80587804" TargetMode="External"/><Relationship Id="rId8879" Type="http://schemas.openxmlformats.org/officeDocument/2006/relationships/hyperlink" Target="https://www.daloopa.com/src/44812586" TargetMode="External"/><Relationship Id="rId11110" Type="http://schemas.openxmlformats.org/officeDocument/2006/relationships/hyperlink" Target="https://www.daloopa.com/src/777762" TargetMode="External"/><Relationship Id="rId14680" Type="http://schemas.openxmlformats.org/officeDocument/2006/relationships/hyperlink" Target="https://www.daloopa.com/document/8465102" TargetMode="External"/><Relationship Id="rId15731" Type="http://schemas.openxmlformats.org/officeDocument/2006/relationships/hyperlink" Target="https://www.daloopa.com/src/56735812" TargetMode="External"/><Relationship Id="rId1919" Type="http://schemas.openxmlformats.org/officeDocument/2006/relationships/hyperlink" Target="https://www.daloopa.com/src/44115083" TargetMode="External"/><Relationship Id="rId13282" Type="http://schemas.openxmlformats.org/officeDocument/2006/relationships/hyperlink" Target="https://www.daloopa.com/src/18210511" TargetMode="External"/><Relationship Id="rId14333" Type="http://schemas.openxmlformats.org/officeDocument/2006/relationships/hyperlink" Target="https://www.daloopa.com/src/44095126" TargetMode="External"/><Relationship Id="rId18954" Type="http://schemas.openxmlformats.org/officeDocument/2006/relationships/hyperlink" Target="https://www.daloopa.com/src/81128260" TargetMode="External"/><Relationship Id="rId2290" Type="http://schemas.openxmlformats.org/officeDocument/2006/relationships/hyperlink" Target="https://www.daloopa.com/src/778722" TargetMode="External"/><Relationship Id="rId3341" Type="http://schemas.openxmlformats.org/officeDocument/2006/relationships/hyperlink" Target="https://www.daloopa.com/src/44615581" TargetMode="External"/><Relationship Id="rId7962" Type="http://schemas.openxmlformats.org/officeDocument/2006/relationships/hyperlink" Target="https://www.daloopa.com/src/44615899" TargetMode="External"/><Relationship Id="rId17556" Type="http://schemas.openxmlformats.org/officeDocument/2006/relationships/hyperlink" Target="https://www.daloopa.com/src/66397347" TargetMode="External"/><Relationship Id="rId18607" Type="http://schemas.openxmlformats.org/officeDocument/2006/relationships/hyperlink" Target="https://www.daloopa.com/src/76429713" TargetMode="External"/><Relationship Id="rId20151" Type="http://schemas.openxmlformats.org/officeDocument/2006/relationships/hyperlink" Target="https://www.daloopa.com/src/99978674" TargetMode="External"/><Relationship Id="rId262" Type="http://schemas.openxmlformats.org/officeDocument/2006/relationships/hyperlink" Target="https://www.daloopa.com/src/56765747" TargetMode="External"/><Relationship Id="rId6564" Type="http://schemas.openxmlformats.org/officeDocument/2006/relationships/hyperlink" Target="https://www.daloopa.com/src/758585" TargetMode="External"/><Relationship Id="rId7615" Type="http://schemas.openxmlformats.org/officeDocument/2006/relationships/hyperlink" Target="https://www.daloopa.com/src/757933" TargetMode="External"/><Relationship Id="rId10943" Type="http://schemas.openxmlformats.org/officeDocument/2006/relationships/hyperlink" Target="https://www.daloopa.com/src/777906" TargetMode="External"/><Relationship Id="rId16158" Type="http://schemas.openxmlformats.org/officeDocument/2006/relationships/hyperlink" Target="https://www.daloopa.com/src/56722620" TargetMode="External"/><Relationship Id="rId17209" Type="http://schemas.openxmlformats.org/officeDocument/2006/relationships/hyperlink" Target="https://www.daloopa.com/src/65369470" TargetMode="External"/><Relationship Id="rId5166" Type="http://schemas.openxmlformats.org/officeDocument/2006/relationships/hyperlink" Target="https://www.daloopa.com/src/44617624" TargetMode="External"/><Relationship Id="rId6217" Type="http://schemas.openxmlformats.org/officeDocument/2006/relationships/hyperlink" Target="https://marketplace.daloopa.com/text-fundamental?id=3606349&amp;value=504&amp;id=6028654&amp;value=489&amp;id=9091749&amp;value=507&amp;id=12605271&amp;value=487&amp;id=19045413&amp;value=477&amp;id=28076084&amp;value=458&amp;id=35361501&amp;value=452&amp;id=41991045&amp;value=443&amp;id=50787073&amp;value=435&amp;id=56765632&amp;value=430&amp;id=61315037&amp;value=414&amp;" TargetMode="External"/><Relationship Id="rId9787" Type="http://schemas.openxmlformats.org/officeDocument/2006/relationships/hyperlink" Target="https://www.daloopa.com/src/46190752" TargetMode="External"/><Relationship Id="rId8389" Type="http://schemas.openxmlformats.org/officeDocument/2006/relationships/hyperlink" Target="https://www.daloopa.com/src/44813442" TargetMode="External"/><Relationship Id="rId12768" Type="http://schemas.openxmlformats.org/officeDocument/2006/relationships/hyperlink" Target="https://www.daloopa.com/src/62020194" TargetMode="External"/><Relationship Id="rId13819" Type="http://schemas.openxmlformats.org/officeDocument/2006/relationships/hyperlink" Target="https://www.daloopa.com/src/44067260" TargetMode="External"/><Relationship Id="rId1776" Type="http://schemas.openxmlformats.org/officeDocument/2006/relationships/hyperlink" Target="https://www.daloopa.com/src/44125590" TargetMode="External"/><Relationship Id="rId2827" Type="http://schemas.openxmlformats.org/officeDocument/2006/relationships/hyperlink" Target="https://www.daloopa.com/src/35961568" TargetMode="External"/><Relationship Id="rId14190" Type="http://schemas.openxmlformats.org/officeDocument/2006/relationships/hyperlink" Target="https://www.daloopa.com/src/44071961" TargetMode="External"/><Relationship Id="rId15241" Type="http://schemas.openxmlformats.org/officeDocument/2006/relationships/hyperlink" Target="https://www.daloopa.com/src/56720503" TargetMode="External"/><Relationship Id="rId19862" Type="http://schemas.openxmlformats.org/officeDocument/2006/relationships/hyperlink" Target="https://www.daloopa.com/src/92469339" TargetMode="External"/><Relationship Id="rId1429" Type="http://schemas.openxmlformats.org/officeDocument/2006/relationships/hyperlink" Target="https://marketplace.daloopa.com/text-fundamental?id=41992012&amp;value=2.3&amp;" TargetMode="External"/><Relationship Id="rId4999" Type="http://schemas.openxmlformats.org/officeDocument/2006/relationships/hyperlink" Target="https://www.daloopa.com/src/18179857" TargetMode="External"/><Relationship Id="rId5300" Type="http://schemas.openxmlformats.org/officeDocument/2006/relationships/hyperlink" Target="https://www.daloopa.com/src/8648922" TargetMode="External"/><Relationship Id="rId8870" Type="http://schemas.openxmlformats.org/officeDocument/2006/relationships/hyperlink" Target="https://www.daloopa.com/src/44813370" TargetMode="External"/><Relationship Id="rId9921" Type="http://schemas.openxmlformats.org/officeDocument/2006/relationships/hyperlink" Target="https://www.daloopa.com/src/44615285" TargetMode="External"/><Relationship Id="rId11851" Type="http://schemas.openxmlformats.org/officeDocument/2006/relationships/hyperlink" Target="https://www.daloopa.com/src/8731266" TargetMode="External"/><Relationship Id="rId18464" Type="http://schemas.openxmlformats.org/officeDocument/2006/relationships/hyperlink" Target="https://www.daloopa.com/src/70536393" TargetMode="External"/><Relationship Id="rId19515" Type="http://schemas.openxmlformats.org/officeDocument/2006/relationships/hyperlink" Target="https://www.daloopa.com/src/86301754" TargetMode="External"/><Relationship Id="rId1910" Type="http://schemas.openxmlformats.org/officeDocument/2006/relationships/hyperlink" Target="https://www.daloopa.com/src/44125062" TargetMode="External"/><Relationship Id="rId7472" Type="http://schemas.openxmlformats.org/officeDocument/2006/relationships/hyperlink" Target="https://www.daloopa.com/src/756545" TargetMode="External"/><Relationship Id="rId8523" Type="http://schemas.openxmlformats.org/officeDocument/2006/relationships/hyperlink" Target="https://www.daloopa.com/src/44812724" TargetMode="External"/><Relationship Id="rId10453" Type="http://schemas.openxmlformats.org/officeDocument/2006/relationships/hyperlink" Target="https://www.daloopa.com/src/56765452" TargetMode="External"/><Relationship Id="rId11504" Type="http://schemas.openxmlformats.org/officeDocument/2006/relationships/hyperlink" Target="https://marketplace.daloopa.com/text-fundamental?id=805010&amp;value=12107939&amp;id=805001&amp;value=12682196&amp;id=1501345&amp;value=13434306&amp;id=2734193&amp;value=14280290&amp;" TargetMode="External"/><Relationship Id="rId12902" Type="http://schemas.openxmlformats.org/officeDocument/2006/relationships/hyperlink" Target="https://www.daloopa.com/src/44105968" TargetMode="External"/><Relationship Id="rId17066" Type="http://schemas.openxmlformats.org/officeDocument/2006/relationships/hyperlink" Target="https://www.daloopa.com/src/65369441" TargetMode="External"/><Relationship Id="rId18117" Type="http://schemas.openxmlformats.org/officeDocument/2006/relationships/hyperlink" Target="https://www.daloopa.com/src/110482554" TargetMode="External"/><Relationship Id="rId6074" Type="http://schemas.openxmlformats.org/officeDocument/2006/relationships/hyperlink" Target="https://www.daloopa.com/src/50786816" TargetMode="External"/><Relationship Id="rId7125" Type="http://schemas.openxmlformats.org/officeDocument/2006/relationships/hyperlink" Target="https://www.daloopa.com/src/798180" TargetMode="External"/><Relationship Id="rId10106" Type="http://schemas.openxmlformats.org/officeDocument/2006/relationships/hyperlink" Target="https://www.daloopa.com/src/41990560" TargetMode="External"/><Relationship Id="rId2684" Type="http://schemas.openxmlformats.org/officeDocument/2006/relationships/hyperlink" Target="https://www.daloopa.com/src/10681128" TargetMode="External"/><Relationship Id="rId3735" Type="http://schemas.openxmlformats.org/officeDocument/2006/relationships/hyperlink" Target="https://www.daloopa.com/src/56765658" TargetMode="External"/><Relationship Id="rId9297" Type="http://schemas.openxmlformats.org/officeDocument/2006/relationships/hyperlink" Target="https://www.daloopa.com/document/18105310" TargetMode="External"/><Relationship Id="rId12278" Type="http://schemas.openxmlformats.org/officeDocument/2006/relationships/hyperlink" Target="https://www.daloopa.com/src/8731749" TargetMode="External"/><Relationship Id="rId13329" Type="http://schemas.openxmlformats.org/officeDocument/2006/relationships/hyperlink" Target="https://www.daloopa.com/document/18105310" TargetMode="External"/><Relationship Id="rId13676" Type="http://schemas.openxmlformats.org/officeDocument/2006/relationships/hyperlink" Target="https://www.daloopa.com/src/44057827" TargetMode="External"/><Relationship Id="rId14727" Type="http://schemas.openxmlformats.org/officeDocument/2006/relationships/hyperlink" Target="https://marketplace.daloopa.com/text-fundamental?id=44095166&amp;value=-179.4&amp;id=44095121&amp;value=-194.301&amp;id=44095048&amp;value=-215.567&amp;id=44095265&amp;value=-230.088&amp;id=44094964&amp;value=-249.056&amp;id=44094892&amp;value=-262.751&amp;id=44094795&amp;value=-274.28&amp;id=44095342&amp;value=-267.659&amp;id=44094663&amp;value=-285.437&amp;id=44094611&amp;value=-313.001&amp;id=44093332&amp;value=-334.316&amp;id=44095402&amp;value=-354.182&amp;id=44093257&amp;value=-383.661&amp;id=44093148&amp;value=-414.163&amp;id=44093035&amp;value=-390.381&amp;id=44095513&amp;value=-397.205&amp;id=44092923&amp;value=-409.107&amp;id=44092855&amp;value=-437.988&amp;id=44092770&amp;value=-467.241&amp;id=44095607&amp;value=-491.326&amp;id=44092490&amp;value=-438.662&amp;id=44092401&amp;value=-456.419&amp;id=44092355&amp;value=-487.341&amp;id=44095695&amp;value=-534.122&amp;id=44092274&amp;value=-483.27&amp;id=44092175&amp;value=-549.112&amp;id=44092019&amp;value=-614.537&amp;" TargetMode="External"/><Relationship Id="rId20892" Type="http://schemas.openxmlformats.org/officeDocument/2006/relationships/hyperlink" Target="https://www.daloopa.com/src/112172818" TargetMode="External"/><Relationship Id="rId656" Type="http://schemas.openxmlformats.org/officeDocument/2006/relationships/hyperlink" Target="https://www.daloopa.com/src/9091661" TargetMode="External"/><Relationship Id="rId1286" Type="http://schemas.openxmlformats.org/officeDocument/2006/relationships/hyperlink" Target="https://www.daloopa.com/src/997156" TargetMode="External"/><Relationship Id="rId2337" Type="http://schemas.openxmlformats.org/officeDocument/2006/relationships/hyperlink" Target="https://www.daloopa.com/src/778787" TargetMode="External"/><Relationship Id="rId16899" Type="http://schemas.openxmlformats.org/officeDocument/2006/relationships/hyperlink" Target="https://www.daloopa.com/src/65368834" TargetMode="External"/><Relationship Id="rId17200" Type="http://schemas.openxmlformats.org/officeDocument/2006/relationships/hyperlink" Target="https://www.daloopa.com/src/65369450" TargetMode="External"/><Relationship Id="rId20545" Type="http://schemas.openxmlformats.org/officeDocument/2006/relationships/hyperlink" Target="https://www.daloopa.com/src/105788149" TargetMode="External"/><Relationship Id="rId309" Type="http://schemas.openxmlformats.org/officeDocument/2006/relationships/hyperlink" Target="https://marketplace.daloopa.com/text-fundamental?id=2750932&amp;value=9.75&amp;id=12604353&amp;value=11.2&amp;id=19045405&amp;value=11.85&amp;id=41990821&amp;value=13.7&amp;id=56765557&amp;value=13.5&amp;" TargetMode="External"/><Relationship Id="rId6958" Type="http://schemas.openxmlformats.org/officeDocument/2006/relationships/hyperlink" Target="https://www.daloopa.com/src/798408" TargetMode="External"/><Relationship Id="rId8380" Type="http://schemas.openxmlformats.org/officeDocument/2006/relationships/hyperlink" Target="https://www.daloopa.com/src/44811152" TargetMode="External"/><Relationship Id="rId13810" Type="http://schemas.openxmlformats.org/officeDocument/2006/relationships/hyperlink" Target="https://www.daloopa.com/src/44066031" TargetMode="External"/><Relationship Id="rId19372" Type="http://schemas.openxmlformats.org/officeDocument/2006/relationships/hyperlink" Target="https://www.daloopa.com/src/84565978" TargetMode="External"/><Relationship Id="rId8033" Type="http://schemas.openxmlformats.org/officeDocument/2006/relationships/hyperlink" Target="https://www.daloopa.com/src/770445" TargetMode="External"/><Relationship Id="rId9431" Type="http://schemas.openxmlformats.org/officeDocument/2006/relationships/hyperlink" Target="https://www.daloopa.com/src/46190683" TargetMode="External"/><Relationship Id="rId11361" Type="http://schemas.openxmlformats.org/officeDocument/2006/relationships/hyperlink" Target="https://www.daloopa.com/document/8465102" TargetMode="External"/><Relationship Id="rId12412" Type="http://schemas.openxmlformats.org/officeDocument/2006/relationships/hyperlink" Target="https://www.daloopa.com/src/44617663" TargetMode="External"/><Relationship Id="rId15982" Type="http://schemas.openxmlformats.org/officeDocument/2006/relationships/hyperlink" Target="https://www.daloopa.com/src/56722734" TargetMode="External"/><Relationship Id="rId19025" Type="http://schemas.openxmlformats.org/officeDocument/2006/relationships/hyperlink" Target="https://www.daloopa.com/src/80587632" TargetMode="External"/><Relationship Id="rId1420" Type="http://schemas.openxmlformats.org/officeDocument/2006/relationships/hyperlink" Target="https://www.daloopa.com/src/19168385" TargetMode="External"/><Relationship Id="rId4990" Type="http://schemas.openxmlformats.org/officeDocument/2006/relationships/hyperlink" Target="https://www.daloopa.com/document/22971488" TargetMode="External"/><Relationship Id="rId11014" Type="http://schemas.openxmlformats.org/officeDocument/2006/relationships/hyperlink" Target="https://www.daloopa.com/src/1501287" TargetMode="External"/><Relationship Id="rId14584" Type="http://schemas.openxmlformats.org/officeDocument/2006/relationships/hyperlink" Target="https://marketplace.daloopa.com/text-fundamental?id=44095160&amp;value=-21.249&amp;id=44095122&amp;value=-23.443&amp;id=44095044&amp;value=-25.644&amp;id=44095270&amp;value=-27.933&amp;id=44094965&amp;value=-30.077&amp;id=44094888&amp;value=-32.228&amp;id=44094800&amp;value=-34.496&amp;id=44095346&amp;value=-36.516&amp;id=44094666&amp;value=-38.637&amp;id=44094609&amp;value=-41.654&amp;id=44093330&amp;value=-44.035&amp;id=44095403&amp;value=-41.175&amp;id=44093258&amp;value=-43.921&amp;id=44093150&amp;value=-46.677&amp;id=44093033&amp;value=-46.616&amp;id=44095519&amp;value=-46.846&amp;id=44092925&amp;value=-49.305&amp;id=44092860&amp;value=-51.655&amp;id=44092767&amp;value=-54.088&amp;id=44095603&amp;value=-56.094&amp;id=44092485&amp;value=-16.247&amp;id=44092406&amp;value=-17.399&amp;id=44092354&amp;value=-20.016&amp;id=44095699&amp;value=-25.968&amp;id=44092270&amp;value=-38.004&amp;id=44092176&amp;value=-50.039&amp;id=44092016&amp;value=-62.075&amp;id=44096223&amp;value=-73.546&amp;id=44091779&amp;value=-85&amp;id=44091601&amp;value=-97&amp;id=44091443&amp;value=-109&amp;id=44096354&amp;value=-122&amp;id=44091382&amp;value=-113&amp;id=44091312&amp;value=-126&amp;id=44091150&amp;value=-116&amp;id=44618943&amp;value=-128&amp;id=51587426&amp;value=-139&amp;id=57345874&amp;value=-150&amp;id=62020234&amp;value=-161&amp;" TargetMode="External"/><Relationship Id="rId15635" Type="http://schemas.openxmlformats.org/officeDocument/2006/relationships/hyperlink" Target="https://www.daloopa.com/src/56722379" TargetMode="External"/><Relationship Id="rId3592" Type="http://schemas.openxmlformats.org/officeDocument/2006/relationships/hyperlink" Target="https://www.daloopa.com/src/44802613" TargetMode="External"/><Relationship Id="rId4643" Type="http://schemas.openxmlformats.org/officeDocument/2006/relationships/hyperlink" Target="https://www.daloopa.com/src/805828" TargetMode="External"/><Relationship Id="rId13186" Type="http://schemas.openxmlformats.org/officeDocument/2006/relationships/hyperlink" Target="https://www.daloopa.com/src/18208111" TargetMode="External"/><Relationship Id="rId14237" Type="http://schemas.openxmlformats.org/officeDocument/2006/relationships/hyperlink" Target="https://www.daloopa.com/src/44091802" TargetMode="External"/><Relationship Id="rId2194" Type="http://schemas.openxmlformats.org/officeDocument/2006/relationships/hyperlink" Target="https://www.daloopa.com/src/2734025" TargetMode="External"/><Relationship Id="rId3245" Type="http://schemas.openxmlformats.org/officeDocument/2006/relationships/hyperlink" Target="https://www.daloopa.com/src/44615566" TargetMode="External"/><Relationship Id="rId7866" Type="http://schemas.openxmlformats.org/officeDocument/2006/relationships/hyperlink" Target="https://www.daloopa.com/src/35361431" TargetMode="External"/><Relationship Id="rId18858" Type="http://schemas.openxmlformats.org/officeDocument/2006/relationships/hyperlink" Target="https://www.daloopa.com/src/75779604" TargetMode="External"/><Relationship Id="rId19909" Type="http://schemas.openxmlformats.org/officeDocument/2006/relationships/hyperlink" Target="https://www.daloopa.com/src/91531475" TargetMode="External"/><Relationship Id="rId20055" Type="http://schemas.openxmlformats.org/officeDocument/2006/relationships/hyperlink" Target="https://www.daloopa.com/src/99100840" TargetMode="External"/><Relationship Id="rId166" Type="http://schemas.openxmlformats.org/officeDocument/2006/relationships/hyperlink" Target="https://www.daloopa.com/src/56765740" TargetMode="External"/><Relationship Id="rId6468" Type="http://schemas.openxmlformats.org/officeDocument/2006/relationships/hyperlink" Target="https://www.daloopa.com/src/61314835" TargetMode="External"/><Relationship Id="rId7519" Type="http://schemas.openxmlformats.org/officeDocument/2006/relationships/hyperlink" Target="https://www.daloopa.com/src/757069" TargetMode="External"/><Relationship Id="rId8917" Type="http://schemas.openxmlformats.org/officeDocument/2006/relationships/hyperlink" Target="https://www.daloopa.com/src/44811341" TargetMode="External"/><Relationship Id="rId10847" Type="http://schemas.openxmlformats.org/officeDocument/2006/relationships/hyperlink" Target="https://www.daloopa.com/src/757843" TargetMode="External"/><Relationship Id="rId13320" Type="http://schemas.openxmlformats.org/officeDocument/2006/relationships/hyperlink" Target="https://www.daloopa.com/src/44122057" TargetMode="External"/><Relationship Id="rId16890" Type="http://schemas.openxmlformats.org/officeDocument/2006/relationships/hyperlink" Target="https://www.daloopa.com/src/65368975" TargetMode="External"/><Relationship Id="rId17941" Type="http://schemas.openxmlformats.org/officeDocument/2006/relationships/hyperlink" Target="https://www.daloopa.com/src/84567101" TargetMode="External"/><Relationship Id="rId300" Type="http://schemas.openxmlformats.org/officeDocument/2006/relationships/hyperlink" Target="https://www.daloopa.com/src/41990825" TargetMode="External"/><Relationship Id="rId15492" Type="http://schemas.openxmlformats.org/officeDocument/2006/relationships/hyperlink" Target="https://www.daloopa.com/src/56722039" TargetMode="External"/><Relationship Id="rId16543" Type="http://schemas.openxmlformats.org/officeDocument/2006/relationships/hyperlink" Target="https://www.daloopa.com/src/56736698" TargetMode="External"/><Relationship Id="rId20939" Type="http://schemas.openxmlformats.org/officeDocument/2006/relationships/hyperlink" Target="https://www.daloopa.com/src/110482300" TargetMode="External"/><Relationship Id="rId5551" Type="http://schemas.openxmlformats.org/officeDocument/2006/relationships/hyperlink" Target="https://www.daloopa.com/src/777102" TargetMode="External"/><Relationship Id="rId6602" Type="http://schemas.openxmlformats.org/officeDocument/2006/relationships/hyperlink" Target="https://www.daloopa.com/document/479795" TargetMode="External"/><Relationship Id="rId14094" Type="http://schemas.openxmlformats.org/officeDocument/2006/relationships/hyperlink" Target="https://www.daloopa.com/src/44618884" TargetMode="External"/><Relationship Id="rId15145" Type="http://schemas.openxmlformats.org/officeDocument/2006/relationships/hyperlink" Target="https://www.daloopa.com/src/56735105" TargetMode="External"/><Relationship Id="rId19766" Type="http://schemas.openxmlformats.org/officeDocument/2006/relationships/hyperlink" Target="https://www.daloopa.com/src/91527705" TargetMode="External"/><Relationship Id="rId4153" Type="http://schemas.openxmlformats.org/officeDocument/2006/relationships/hyperlink" Target="https://www.daloopa.com/src/806140" TargetMode="External"/><Relationship Id="rId5204" Type="http://schemas.openxmlformats.org/officeDocument/2006/relationships/hyperlink" Target="https://www.daloopa.com/src/8649052" TargetMode="External"/><Relationship Id="rId8774" Type="http://schemas.openxmlformats.org/officeDocument/2006/relationships/hyperlink" Target="https://www.daloopa.com/src/46190566" TargetMode="External"/><Relationship Id="rId9825" Type="http://schemas.openxmlformats.org/officeDocument/2006/relationships/hyperlink" Target="https://www.daloopa.com/src/44812477" TargetMode="External"/><Relationship Id="rId18368" Type="http://schemas.openxmlformats.org/officeDocument/2006/relationships/hyperlink" Target="https://www.daloopa.com/src/70535876" TargetMode="External"/><Relationship Id="rId19419" Type="http://schemas.openxmlformats.org/officeDocument/2006/relationships/hyperlink" Target="https://www.daloopa.com/src/84566021" TargetMode="External"/><Relationship Id="rId39" Type="http://schemas.openxmlformats.org/officeDocument/2006/relationships/hyperlink" Target="https://www.daloopa.com/document/23181367" TargetMode="External"/><Relationship Id="rId1814" Type="http://schemas.openxmlformats.org/officeDocument/2006/relationships/hyperlink" Target="https://www.daloopa.com/src/44125942" TargetMode="External"/><Relationship Id="rId7376" Type="http://schemas.openxmlformats.org/officeDocument/2006/relationships/hyperlink" Target="https://marketplace.daloopa.com/text-fundamental?id=770323&amp;value=-0.418&amp;id=770331&amp;value=4.312&amp;id=770345&amp;value=2.825&amp;id=769523&amp;value=-1.741&amp;id=44615803&amp;value=4.978&amp;id=769378&amp;value=0.975&amp;id=769241&amp;value=-0.352&amp;id=761269&amp;value=-0.576&amp;id=760939&amp;value=-0.121&amp;id=44615804&amp;value=-0.07399999999999995&amp;id=760694&amp;value=-9.687&amp;id=760469&amp;value=-0.276&amp;id=760199&amp;value=1.415&amp;id=758622&amp;value=-0.662&amp;id=44615805&amp;value=-9.209999999999999&amp;id=758420&amp;value=2.047&amp;id=758261&amp;value=3.34&amp;id=758124&amp;value=-1.471&amp;id=757929&amp;value=-0.771&amp;id=44615806&amp;value=3.1450000000000005&amp;id=757771&amp;value=-1.021&amp;id=757587&amp;value=-1.579&amp;id=757253&amp;value=-0.643&amp;id=757067&amp;value=-2.251&amp;id=44615807&amp;value=-5.494&amp;id=756898&amp;value=-0.929&amp;id=756669&amp;value=-0.573&amp;id=756544&amp;value=-1.613&amp;id=756398&amp;value=3.908&amp;id=44615808&amp;value=0.7929999999999997&amp;id=756239&amp;value=-41.678&amp;id=755811&amp;value=1.7&amp;id=1501210&amp;value=-3.478&amp;id=2750562&amp;value=-4.17&amp;id=44615809&amp;value=-47.626&amp;id=3606391&amp;value=6&amp;id=6028685&amp;value=-1&amp;id=9091400&amp;value=-9&amp;id=12599255&amp;value=-7&amp;id=44615810&amp;value=-11&amp;id=28076023&amp;value=-7&amp;id=35361416&amp;value=-4&amp;id=41990424&amp;value=7&amp;id=44615811&amp;value=-4&amp;id=50786840&amp;value=17&amp;id=56765429&amp;value=10&amp;id=61314874&amp;value=6&amp;" TargetMode="External"/><Relationship Id="rId8427" Type="http://schemas.openxmlformats.org/officeDocument/2006/relationships/hyperlink" Target="https://www.daloopa.com/src/51587563" TargetMode="External"/><Relationship Id="rId10357" Type="http://schemas.openxmlformats.org/officeDocument/2006/relationships/hyperlink" Target="https://www.daloopa.com/src/758000" TargetMode="External"/><Relationship Id="rId11755" Type="http://schemas.openxmlformats.org/officeDocument/2006/relationships/hyperlink" Target="https://marketplace.daloopa.com/text-fundamental?id=8583197&amp;value=26.4&amp;id=8583195&amp;value=26.6&amp;id=8583181&amp;value=30.3&amp;id=44616174&amp;value=27.700000000000003&amp;id=8583212&amp;value=111&amp;id=8583179&amp;value=26.8&amp;id=8583165&amp;value=24.2&amp;id=8583163&amp;value=26&amp;id=44616175&amp;value=23.200000000000003&amp;id=8583214&amp;value=100.2&amp;id=8583125&amp;value=24.9&amp;id=8583123&amp;value=27.3&amp;id=8583109&amp;value=27.7&amp;id=44616176&amp;value=24.5&amp;id=8583280&amp;value=104.4&amp;id=8583101&amp;value=19&amp;id=8583093&amp;value=18.5&amp;id=8583091&amp;value=16.9&amp;id=44616177&amp;value=16.699999999999996&amp;id=8583340&amp;value=71.1&amp;id=8583077&amp;value=18.7&amp;id=8583422&amp;value=19.5&amp;id=8582955&amp;value=19.5&amp;id=44616178&amp;value=18.39999999999999&amp;id=8583354&amp;value=76.1&amp;id=8582603&amp;value=16.7&amp;id=8582424&amp;value=17.4&amp;id=8582345&amp;value=23.1&amp;id=44616179&amp;value=34.1&amp;id=8583371&amp;value=91.3&amp;id=8581883&amp;value=58&amp;id=8581842&amp;value=55.4&amp;id=8581701&amp;value=58.8&amp;id=44616180&amp;value=54.80000000000001&amp;id=8583407&amp;value=227&amp;id=19487708&amp;value=54&amp;id=8600021&amp;value=52&amp;id=10681234&amp;value=51&amp;id=44616181&amp;value=48&amp;id=13361869&amp;value=205&amp;id=19486782&amp;value=45&amp;id=28828603&amp;value=44&amp;id=35961606&amp;value=40&amp;id=44625011&amp;value=52&amp;id=44619846&amp;value=181&amp;id=51587344&amp;value=59&amp;id=57345725&amp;value=59&amp;id=62020146&amp;value=58&amp;" TargetMode="External"/><Relationship Id="rId12806" Type="http://schemas.openxmlformats.org/officeDocument/2006/relationships/hyperlink" Target="https://www.daloopa.com/src/18194155" TargetMode="External"/><Relationship Id="rId7029" Type="http://schemas.openxmlformats.org/officeDocument/2006/relationships/hyperlink" Target="https://www.daloopa.com/src/798410" TargetMode="External"/><Relationship Id="rId11408" Type="http://schemas.openxmlformats.org/officeDocument/2006/relationships/hyperlink" Target="https://marketplace.daloopa.com/text-fundamental?id=2734125&amp;value=616102&amp;" TargetMode="External"/><Relationship Id="rId14978" Type="http://schemas.openxmlformats.org/officeDocument/2006/relationships/hyperlink" Target="https://www.daloopa.com/src/44092078" TargetMode="External"/><Relationship Id="rId19900" Type="http://schemas.openxmlformats.org/officeDocument/2006/relationships/hyperlink" Target="https://www.daloopa.com/src/91531421" TargetMode="External"/><Relationship Id="rId2588" Type="http://schemas.openxmlformats.org/officeDocument/2006/relationships/hyperlink" Target="https://www.daloopa.com/src/779102" TargetMode="External"/><Relationship Id="rId3986" Type="http://schemas.openxmlformats.org/officeDocument/2006/relationships/hyperlink" Target="https://www.daloopa.com/src/50787165" TargetMode="External"/><Relationship Id="rId17451" Type="http://schemas.openxmlformats.org/officeDocument/2006/relationships/hyperlink" Target="https://www.daloopa.com/src/69114259" TargetMode="External"/><Relationship Id="rId18502" Type="http://schemas.openxmlformats.org/officeDocument/2006/relationships/hyperlink" Target="https://www.daloopa.com/src/69114596" TargetMode="External"/><Relationship Id="rId20796" Type="http://schemas.openxmlformats.org/officeDocument/2006/relationships/hyperlink" Target="https://www.daloopa.com/src/110480900" TargetMode="External"/><Relationship Id="rId3639" Type="http://schemas.openxmlformats.org/officeDocument/2006/relationships/hyperlink" Target="https://www.daloopa.com/src/44802205" TargetMode="External"/><Relationship Id="rId5061" Type="http://schemas.openxmlformats.org/officeDocument/2006/relationships/hyperlink" Target="https://www.daloopa.com/src/18186937" TargetMode="External"/><Relationship Id="rId6112" Type="http://schemas.openxmlformats.org/officeDocument/2006/relationships/hyperlink" Target="https://www.daloopa.com/src/28076006" TargetMode="External"/><Relationship Id="rId7510" Type="http://schemas.openxmlformats.org/officeDocument/2006/relationships/hyperlink" Target="https://www.daloopa.com/src/760201" TargetMode="External"/><Relationship Id="rId16053" Type="http://schemas.openxmlformats.org/officeDocument/2006/relationships/hyperlink" Target="https://www.daloopa.com/src/56723379" TargetMode="External"/><Relationship Id="rId17104" Type="http://schemas.openxmlformats.org/officeDocument/2006/relationships/hyperlink" Target="https://www.daloopa.com/src/65368543" TargetMode="External"/><Relationship Id="rId20449" Type="http://schemas.openxmlformats.org/officeDocument/2006/relationships/hyperlink" Target="https://www.daloopa.com/src/105190922" TargetMode="External"/><Relationship Id="rId9682" Type="http://schemas.openxmlformats.org/officeDocument/2006/relationships/hyperlink" Target="https://www.daloopa.com/src/51587580" TargetMode="External"/><Relationship Id="rId12663" Type="http://schemas.openxmlformats.org/officeDocument/2006/relationships/hyperlink" Target="https://www.daloopa.com/src/8732258" TargetMode="External"/><Relationship Id="rId13714" Type="http://schemas.openxmlformats.org/officeDocument/2006/relationships/hyperlink" Target="https://www.daloopa.com/src/44067522" TargetMode="External"/><Relationship Id="rId19276" Type="http://schemas.openxmlformats.org/officeDocument/2006/relationships/hyperlink" Target="https://www.daloopa.com/src/84566052" TargetMode="External"/><Relationship Id="rId20930" Type="http://schemas.openxmlformats.org/officeDocument/2006/relationships/hyperlink" Target="https://www.daloopa.com/src/110482229" TargetMode="External"/><Relationship Id="rId1671" Type="http://schemas.openxmlformats.org/officeDocument/2006/relationships/hyperlink" Target="https://www.daloopa.com/src/805492" TargetMode="External"/><Relationship Id="rId2722" Type="http://schemas.openxmlformats.org/officeDocument/2006/relationships/hyperlink" Target="https://marketplace.daloopa.com/text-fundamental?id=13303082&amp;value=1999&amp;id=19432936&amp;value=615&amp;id=28828342&amp;value=619&amp;id=35961562&amp;value=651&amp;id=44624998&amp;value=661&amp;id=44616665&amp;value=2546&amp;id=51587217&amp;value=705&amp;id=57345652&amp;value=721&amp;id=62020058&amp;value=735&amp;" TargetMode="External"/><Relationship Id="rId8284" Type="http://schemas.openxmlformats.org/officeDocument/2006/relationships/hyperlink" Target="https://www.daloopa.com/src/44811653" TargetMode="External"/><Relationship Id="rId9335" Type="http://schemas.openxmlformats.org/officeDocument/2006/relationships/hyperlink" Target="https://www.daloopa.com/src/46190669" TargetMode="External"/><Relationship Id="rId11265" Type="http://schemas.openxmlformats.org/officeDocument/2006/relationships/hyperlink" Target="https://www.daloopa.com/src/978787" TargetMode="External"/><Relationship Id="rId12316" Type="http://schemas.openxmlformats.org/officeDocument/2006/relationships/hyperlink" Target="https://www.daloopa.com/src/8731690" TargetMode="External"/><Relationship Id="rId1324" Type="http://schemas.openxmlformats.org/officeDocument/2006/relationships/hyperlink" Target="https://www.daloopa.com/src/997185" TargetMode="External"/><Relationship Id="rId4894" Type="http://schemas.openxmlformats.org/officeDocument/2006/relationships/hyperlink" Target="https://www.daloopa.com/src/35961640" TargetMode="External"/><Relationship Id="rId5945" Type="http://schemas.openxmlformats.org/officeDocument/2006/relationships/hyperlink" Target="https://www.daloopa.com/src/19444122" TargetMode="External"/><Relationship Id="rId14488" Type="http://schemas.openxmlformats.org/officeDocument/2006/relationships/hyperlink" Target="https://www.daloopa.com/src/44092199" TargetMode="External"/><Relationship Id="rId15539" Type="http://schemas.openxmlformats.org/officeDocument/2006/relationships/hyperlink" Target="https://www.daloopa.com/src/56722097" TargetMode="External"/><Relationship Id="rId15886" Type="http://schemas.openxmlformats.org/officeDocument/2006/relationships/hyperlink" Target="https://www.daloopa.com/src/56765537" TargetMode="External"/><Relationship Id="rId16937" Type="http://schemas.openxmlformats.org/officeDocument/2006/relationships/hyperlink" Target="https://www.daloopa.com/src/65368607" TargetMode="External"/><Relationship Id="rId30" Type="http://schemas.openxmlformats.org/officeDocument/2006/relationships/hyperlink" Target="https://www.daloopa.com/document/11403249" TargetMode="External"/><Relationship Id="rId3496" Type="http://schemas.openxmlformats.org/officeDocument/2006/relationships/hyperlink" Target="https://www.daloopa.com/src/18203624" TargetMode="External"/><Relationship Id="rId4547" Type="http://schemas.openxmlformats.org/officeDocument/2006/relationships/hyperlink" Target="https://www.daloopa.com/src/6028882" TargetMode="External"/><Relationship Id="rId18012" Type="http://schemas.openxmlformats.org/officeDocument/2006/relationships/hyperlink" Target="https://www.daloopa.com/src/110481828" TargetMode="External"/><Relationship Id="rId19410" Type="http://schemas.openxmlformats.org/officeDocument/2006/relationships/hyperlink" Target="https://www.daloopa.com/src/84566013" TargetMode="External"/><Relationship Id="rId2098" Type="http://schemas.openxmlformats.org/officeDocument/2006/relationships/hyperlink" Target="https://www.daloopa.com/src/779698" TargetMode="External"/><Relationship Id="rId3149" Type="http://schemas.openxmlformats.org/officeDocument/2006/relationships/hyperlink" Target="https://www.daloopa.com/src/46341306" TargetMode="External"/><Relationship Id="rId7020" Type="http://schemas.openxmlformats.org/officeDocument/2006/relationships/hyperlink" Target="https://www.daloopa.com/src/61315060" TargetMode="External"/><Relationship Id="rId9192" Type="http://schemas.openxmlformats.org/officeDocument/2006/relationships/hyperlink" Target="https://www.daloopa.com/src/44809119" TargetMode="External"/><Relationship Id="rId10001" Type="http://schemas.openxmlformats.org/officeDocument/2006/relationships/hyperlink" Target="https://www.daloopa.com/src/786104" TargetMode="External"/><Relationship Id="rId13571" Type="http://schemas.openxmlformats.org/officeDocument/2006/relationships/hyperlink" Target="https://www.daloopa.com/src/44059347" TargetMode="External"/><Relationship Id="rId14622" Type="http://schemas.openxmlformats.org/officeDocument/2006/relationships/hyperlink" Target="https://www.daloopa.com/src/51587426" TargetMode="External"/><Relationship Id="rId3630" Type="http://schemas.openxmlformats.org/officeDocument/2006/relationships/hyperlink" Target="https://www.daloopa.com/src/35361535" TargetMode="External"/><Relationship Id="rId12173" Type="http://schemas.openxmlformats.org/officeDocument/2006/relationships/hyperlink" Target="https://www.daloopa.com/src/51587378" TargetMode="External"/><Relationship Id="rId13224" Type="http://schemas.openxmlformats.org/officeDocument/2006/relationships/hyperlink" Target="https://www.daloopa.com/document/21946882" TargetMode="External"/><Relationship Id="rId16794" Type="http://schemas.openxmlformats.org/officeDocument/2006/relationships/hyperlink" Target="https://www.daloopa.com/src/56736437" TargetMode="External"/><Relationship Id="rId17845" Type="http://schemas.openxmlformats.org/officeDocument/2006/relationships/hyperlink" Target="https://www.daloopa.com/src/84566337" TargetMode="External"/><Relationship Id="rId20440" Type="http://schemas.openxmlformats.org/officeDocument/2006/relationships/hyperlink" Target="https://www.daloopa.com/src/105190745" TargetMode="External"/><Relationship Id="rId551" Type="http://schemas.openxmlformats.org/officeDocument/2006/relationships/hyperlink" Target="https://marketplace.daloopa.com/text-fundamental?id=1015460&amp;value=501&amp;id=1001013&amp;value=495&amp;id=1000992&amp;value=495&amp;id=1000969&amp;value=491&amp;id=1501433&amp;value=490&amp;id=2750867&amp;value=489&amp;id=3606951&amp;value=486&amp;id=6028985&amp;value=485&amp;id=9092104&amp;value=485&amp;id=12608981&amp;value=484&amp;id=19045491&amp;value=482&amp;id=28076148&amp;value=480&amp;id=35361581&amp;value=480&amp;" TargetMode="External"/><Relationship Id="rId1181" Type="http://schemas.openxmlformats.org/officeDocument/2006/relationships/hyperlink" Target="https://www.daloopa.com/src/51587247" TargetMode="External"/><Relationship Id="rId2232" Type="http://schemas.openxmlformats.org/officeDocument/2006/relationships/hyperlink" Target="https://www.daloopa.com/src/44624982" TargetMode="External"/><Relationship Id="rId6853" Type="http://schemas.openxmlformats.org/officeDocument/2006/relationships/hyperlink" Target="https://www.daloopa.com/src/61315042" TargetMode="External"/><Relationship Id="rId7904" Type="http://schemas.openxmlformats.org/officeDocument/2006/relationships/hyperlink" Target="https://www.daloopa.com/src/44615902" TargetMode="External"/><Relationship Id="rId15396" Type="http://schemas.openxmlformats.org/officeDocument/2006/relationships/hyperlink" Target="https://www.daloopa.com/document/12155094" TargetMode="External"/><Relationship Id="rId16447" Type="http://schemas.openxmlformats.org/officeDocument/2006/relationships/hyperlink" Target="https://www.daloopa.com/src/56736501" TargetMode="External"/><Relationship Id="rId204" Type="http://schemas.openxmlformats.org/officeDocument/2006/relationships/hyperlink" Target="https://www.daloopa.com/src/2750851" TargetMode="External"/><Relationship Id="rId5455" Type="http://schemas.openxmlformats.org/officeDocument/2006/relationships/hyperlink" Target="https://www.daloopa.com/src/779154" TargetMode="External"/><Relationship Id="rId6506" Type="http://schemas.openxmlformats.org/officeDocument/2006/relationships/hyperlink" Target="https://www.daloopa.com/src/41990397" TargetMode="External"/><Relationship Id="rId15049" Type="http://schemas.openxmlformats.org/officeDocument/2006/relationships/hyperlink" Target="https://www.daloopa.com/src/44092083" TargetMode="External"/><Relationship Id="rId4057" Type="http://schemas.openxmlformats.org/officeDocument/2006/relationships/hyperlink" Target="https://www.daloopa.com/src/806077" TargetMode="External"/><Relationship Id="rId5108" Type="http://schemas.openxmlformats.org/officeDocument/2006/relationships/hyperlink" Target="https://www.daloopa.com/src/18180677" TargetMode="External"/><Relationship Id="rId8678" Type="http://schemas.openxmlformats.org/officeDocument/2006/relationships/hyperlink" Target="https://marketplace.daloopa.com/text-fundamental?id=44808560&amp;value=-35.447&amp;id=44808889&amp;value=16.796000000000003&amp;id=44809183&amp;value=4.981999999999999&amp;id=44812769&amp;value=-41.84&amp;id=46190552&amp;value=-55.509&amp;id=44809234&amp;value=-43.559&amp;id=44809403&amp;value=19.581999999999997&amp;id=44809596&amp;value=37.329&amp;id=44812872&amp;value=-15.27&amp;id=46190553&amp;value=-1.918&amp;id=44810026&amp;value=-23.912&amp;id=44810070&amp;value=-3.3949999999999996&amp;id=44810284&amp;value=2.853999999999999&amp;id=44812948&amp;value=16.752&amp;id=46190554&amp;value=-7.701&amp;id=44810482&amp;value=-84.832&amp;id=44810613&amp;value=-18.212000000000003&amp;id=44810706&amp;value=16.694000000000003&amp;id=44813021&amp;value=15.328999999999994&amp;id=46190555&amp;value=-71.021&amp;id=44810840&amp;value=-10.758&amp;id=44811043&amp;value=25.523&amp;id=44811144&amp;value=17.059&amp;id=44813185&amp;value=-3.7840000000000025&amp;id=46190556&amp;value=28.04&amp;id=44811345&amp;value=-64.953&amp;id=44811518&amp;value=-41.65899999999999&amp;id=44811647&amp;value=16.789&amp;id=44813374&amp;value=12.597999999999999&amp;id=46190557&amp;value=-77.225&amp;id=44811825&amp;value=-107.423&amp;id=44811878&amp;value=-35.09700000000001&amp;id=44812091&amp;value=-147.43699999999998&amp;id=44813438&amp;value=-241.09699999999998&amp;id=46190558&amp;value=-531.054&amp;id=44812379&amp;value=-197&amp;id=44812451&amp;value=-106&amp;id=44812522&amp;value=22&amp;id=44813514&amp;value=-7&amp;id=46190559&amp;value=-288&amp;id=44812591&amp;value=-242&amp;id=44812629&amp;value=-16&amp;id=44812721&amp;value=-165&amp;id=44813646&amp;value=-52&amp;id=46190560&amp;value=-475&amp;id=51587558&amp;value=-187&amp;id=57346359&amp;value=47&amp;id=62020272&amp;value=7&amp;" TargetMode="External"/><Relationship Id="rId9729" Type="http://schemas.openxmlformats.org/officeDocument/2006/relationships/hyperlink" Target="https://www.daloopa.com/src/44812619" TargetMode="External"/><Relationship Id="rId11659" Type="http://schemas.openxmlformats.org/officeDocument/2006/relationships/hyperlink" Target="https://www.daloopa.com/src/1501348" TargetMode="External"/><Relationship Id="rId13081" Type="http://schemas.openxmlformats.org/officeDocument/2006/relationships/hyperlink" Target="https://www.daloopa.com/src/18301480" TargetMode="External"/><Relationship Id="rId15530" Type="http://schemas.openxmlformats.org/officeDocument/2006/relationships/hyperlink" Target="https://www.daloopa.com/src/56735840" TargetMode="External"/><Relationship Id="rId1718" Type="http://schemas.openxmlformats.org/officeDocument/2006/relationships/hyperlink" Target="https://www.daloopa.com/src/44616250" TargetMode="External"/><Relationship Id="rId3140" Type="http://schemas.openxmlformats.org/officeDocument/2006/relationships/hyperlink" Target="https://www.daloopa.com/src/47277308" TargetMode="External"/><Relationship Id="rId14132" Type="http://schemas.openxmlformats.org/officeDocument/2006/relationships/hyperlink" Target="https://www.daloopa.com/src/44071969" TargetMode="External"/><Relationship Id="rId18753" Type="http://schemas.openxmlformats.org/officeDocument/2006/relationships/hyperlink" Target="https://www.daloopa.com/src/75779664" TargetMode="External"/><Relationship Id="rId19804" Type="http://schemas.openxmlformats.org/officeDocument/2006/relationships/hyperlink" Target="https://www.daloopa.com/src/91527899" TargetMode="External"/><Relationship Id="rId7761" Type="http://schemas.openxmlformats.org/officeDocument/2006/relationships/hyperlink" Target="https://www.daloopa.com/src/2750573" TargetMode="External"/><Relationship Id="rId8812" Type="http://schemas.openxmlformats.org/officeDocument/2006/relationships/hyperlink" Target="https://www.daloopa.com/src/44812592" TargetMode="External"/><Relationship Id="rId10742" Type="http://schemas.openxmlformats.org/officeDocument/2006/relationships/hyperlink" Target="https://www.daloopa.com/src/756465" TargetMode="External"/><Relationship Id="rId17355" Type="http://schemas.openxmlformats.org/officeDocument/2006/relationships/hyperlink" Target="https://www.daloopa.com/src/66399209" TargetMode="External"/><Relationship Id="rId18406" Type="http://schemas.openxmlformats.org/officeDocument/2006/relationships/hyperlink" Target="https://www.daloopa.com/src/70535322" TargetMode="External"/><Relationship Id="rId21001" Type="http://schemas.openxmlformats.org/officeDocument/2006/relationships/comments" Target="../comments2.xml"/><Relationship Id="rId6363" Type="http://schemas.openxmlformats.org/officeDocument/2006/relationships/hyperlink" Target="https://www.daloopa.com/src/797559" TargetMode="External"/><Relationship Id="rId7414" Type="http://schemas.openxmlformats.org/officeDocument/2006/relationships/hyperlink" Target="https://www.daloopa.com/src/56765429" TargetMode="External"/><Relationship Id="rId17008" Type="http://schemas.openxmlformats.org/officeDocument/2006/relationships/hyperlink" Target="https://www.daloopa.com/src/65368660" TargetMode="External"/><Relationship Id="rId2973" Type="http://schemas.openxmlformats.org/officeDocument/2006/relationships/hyperlink" Target="https://www.daloopa.com/src/44615551" TargetMode="External"/><Relationship Id="rId6016" Type="http://schemas.openxmlformats.org/officeDocument/2006/relationships/hyperlink" Target="https://www.daloopa.com/src/756983" TargetMode="External"/><Relationship Id="rId9586" Type="http://schemas.openxmlformats.org/officeDocument/2006/relationships/hyperlink" Target="https://www.daloopa.com/src/63963930" TargetMode="External"/><Relationship Id="rId12567" Type="http://schemas.openxmlformats.org/officeDocument/2006/relationships/hyperlink" Target="https://www.daloopa.com/src/8732257" TargetMode="External"/><Relationship Id="rId13618" Type="http://schemas.openxmlformats.org/officeDocument/2006/relationships/hyperlink" Target="https://www.daloopa.com/src/44057233" TargetMode="External"/><Relationship Id="rId13965" Type="http://schemas.openxmlformats.org/officeDocument/2006/relationships/hyperlink" Target="https://www.daloopa.com/src/44067263" TargetMode="External"/><Relationship Id="rId945" Type="http://schemas.openxmlformats.org/officeDocument/2006/relationships/hyperlink" Target="https://marketplace.daloopa.com/text-fundamental?id=980495&amp;value=1&amp;id=980442&amp;value=1.7&amp;id=980407&amp;value=2.89&amp;id=980553&amp;value=3.4&amp;id=980566&amp;value=3.94&amp;id=980581&amp;value=5.05&amp;id=2734365&amp;value=6.38&amp;" TargetMode="External"/><Relationship Id="rId1575" Type="http://schemas.openxmlformats.org/officeDocument/2006/relationships/hyperlink" Target="https://www.daloopa.com/src/805445" TargetMode="External"/><Relationship Id="rId2626" Type="http://schemas.openxmlformats.org/officeDocument/2006/relationships/hyperlink" Target="https://www.daloopa.com/src/775597" TargetMode="External"/><Relationship Id="rId8188" Type="http://schemas.openxmlformats.org/officeDocument/2006/relationships/hyperlink" Target="https://www.daloopa.com/src/760737" TargetMode="External"/><Relationship Id="rId9239" Type="http://schemas.openxmlformats.org/officeDocument/2006/relationships/hyperlink" Target="https://www.daloopa.com/document/23031" TargetMode="External"/><Relationship Id="rId11169" Type="http://schemas.openxmlformats.org/officeDocument/2006/relationships/hyperlink" Target="https://www.daloopa.com/src/50787777" TargetMode="External"/><Relationship Id="rId15040" Type="http://schemas.openxmlformats.org/officeDocument/2006/relationships/hyperlink" Target="https://www.daloopa.com/src/44092991" TargetMode="External"/><Relationship Id="rId20834" Type="http://schemas.openxmlformats.org/officeDocument/2006/relationships/hyperlink" Target="https://www.daloopa.com/src/112172842" TargetMode="External"/><Relationship Id="rId1228" Type="http://schemas.openxmlformats.org/officeDocument/2006/relationships/hyperlink" Target="https://www.daloopa.com/src/997157" TargetMode="External"/><Relationship Id="rId4798" Type="http://schemas.openxmlformats.org/officeDocument/2006/relationships/hyperlink" Target="https://www.daloopa.com/src/9091828" TargetMode="External"/><Relationship Id="rId19661" Type="http://schemas.openxmlformats.org/officeDocument/2006/relationships/hyperlink" Target="https://www.daloopa.com/src/92469266" TargetMode="External"/><Relationship Id="rId5849" Type="http://schemas.openxmlformats.org/officeDocument/2006/relationships/hyperlink" Target="https://www.daloopa.com/src/4298249" TargetMode="External"/><Relationship Id="rId7271" Type="http://schemas.openxmlformats.org/officeDocument/2006/relationships/hyperlink" Target="https://www.daloopa.com/src/44615780" TargetMode="External"/><Relationship Id="rId8322" Type="http://schemas.openxmlformats.org/officeDocument/2006/relationships/hyperlink" Target="https://www.daloopa.com/src/44810290" TargetMode="External"/><Relationship Id="rId9720" Type="http://schemas.openxmlformats.org/officeDocument/2006/relationships/hyperlink" Target="https://www.daloopa.com/src/44811770" TargetMode="External"/><Relationship Id="rId11650" Type="http://schemas.openxmlformats.org/officeDocument/2006/relationships/hyperlink" Target="https://www.daloopa.com/src/805025" TargetMode="External"/><Relationship Id="rId12701" Type="http://schemas.openxmlformats.org/officeDocument/2006/relationships/hyperlink" Target="https://www.daloopa.com/src/8732212" TargetMode="External"/><Relationship Id="rId18263" Type="http://schemas.openxmlformats.org/officeDocument/2006/relationships/hyperlink" Target="https://www.daloopa.com/src/110482446" TargetMode="External"/><Relationship Id="rId19314" Type="http://schemas.openxmlformats.org/officeDocument/2006/relationships/hyperlink" Target="https://www.daloopa.com/src/86312140" TargetMode="External"/><Relationship Id="rId10252" Type="http://schemas.openxmlformats.org/officeDocument/2006/relationships/hyperlink" Target="https://www.daloopa.com/src/760334" TargetMode="External"/><Relationship Id="rId11303" Type="http://schemas.openxmlformats.org/officeDocument/2006/relationships/hyperlink" Target="https://www.daloopa.com/src/978800" TargetMode="External"/><Relationship Id="rId14873" Type="http://schemas.openxmlformats.org/officeDocument/2006/relationships/hyperlink" Target="https://www.daloopa.com/src/44091273" TargetMode="External"/><Relationship Id="rId15924" Type="http://schemas.openxmlformats.org/officeDocument/2006/relationships/hyperlink" Target="https://www.daloopa.com/src/56736480" TargetMode="External"/><Relationship Id="rId3881" Type="http://schemas.openxmlformats.org/officeDocument/2006/relationships/hyperlink" Target="https://www.daloopa.com/src/805797" TargetMode="External"/><Relationship Id="rId4932" Type="http://schemas.openxmlformats.org/officeDocument/2006/relationships/hyperlink" Target="https://www.daloopa.com/src/18186934" TargetMode="External"/><Relationship Id="rId9096" Type="http://schemas.openxmlformats.org/officeDocument/2006/relationships/hyperlink" Target="https://www.daloopa.com/document/23181367" TargetMode="External"/><Relationship Id="rId13475" Type="http://schemas.openxmlformats.org/officeDocument/2006/relationships/hyperlink" Target="https://www.daloopa.com/src/44057982" TargetMode="External"/><Relationship Id="rId14526" Type="http://schemas.openxmlformats.org/officeDocument/2006/relationships/hyperlink" Target="https://www.daloopa.com/src/44092350" TargetMode="External"/><Relationship Id="rId20691" Type="http://schemas.openxmlformats.org/officeDocument/2006/relationships/hyperlink" Target="https://www.daloopa.com/src/110481776" TargetMode="External"/><Relationship Id="rId2483" Type="http://schemas.openxmlformats.org/officeDocument/2006/relationships/hyperlink" Target="https://www.daloopa.com/src/775233" TargetMode="External"/><Relationship Id="rId3534" Type="http://schemas.openxmlformats.org/officeDocument/2006/relationships/hyperlink" Target="https://www.daloopa.com/document/21946882" TargetMode="External"/><Relationship Id="rId12077" Type="http://schemas.openxmlformats.org/officeDocument/2006/relationships/hyperlink" Target="https://www.daloopa.com/src/8731345" TargetMode="External"/><Relationship Id="rId13128" Type="http://schemas.openxmlformats.org/officeDocument/2006/relationships/hyperlink" Target="https://www.daloopa.com/src/44619225" TargetMode="External"/><Relationship Id="rId16698" Type="http://schemas.openxmlformats.org/officeDocument/2006/relationships/hyperlink" Target="https://www.daloopa.com/src/56723103" TargetMode="External"/><Relationship Id="rId17749" Type="http://schemas.openxmlformats.org/officeDocument/2006/relationships/hyperlink" Target="https://www.daloopa.com/src/84565940" TargetMode="External"/><Relationship Id="rId20344" Type="http://schemas.openxmlformats.org/officeDocument/2006/relationships/hyperlink" Target="https://www.daloopa.com/src/105788121" TargetMode="External"/><Relationship Id="rId455" Type="http://schemas.openxmlformats.org/officeDocument/2006/relationships/hyperlink" Target="https://www.daloopa.com/src/35361562" TargetMode="External"/><Relationship Id="rId1085" Type="http://schemas.openxmlformats.org/officeDocument/2006/relationships/hyperlink" Target="https://www.daloopa.com/src/781077" TargetMode="External"/><Relationship Id="rId2136" Type="http://schemas.openxmlformats.org/officeDocument/2006/relationships/hyperlink" Target="https://www.daloopa.com/src/779544" TargetMode="External"/><Relationship Id="rId6757" Type="http://schemas.openxmlformats.org/officeDocument/2006/relationships/hyperlink" Target="https://www.daloopa.com/src/35361515" TargetMode="External"/><Relationship Id="rId7808" Type="http://schemas.openxmlformats.org/officeDocument/2006/relationships/hyperlink" Target="https://www.daloopa.com/src/1501217" TargetMode="External"/><Relationship Id="rId19171" Type="http://schemas.openxmlformats.org/officeDocument/2006/relationships/hyperlink" Target="https://www.daloopa.com/src/81130121" TargetMode="External"/><Relationship Id="rId108" Type="http://schemas.openxmlformats.org/officeDocument/2006/relationships/hyperlink" Target="https://www.daloopa.com/document/10223955" TargetMode="External"/><Relationship Id="rId5359" Type="http://schemas.openxmlformats.org/officeDocument/2006/relationships/hyperlink" Target="https://www.daloopa.com/src/8649035" TargetMode="External"/><Relationship Id="rId9230" Type="http://schemas.openxmlformats.org/officeDocument/2006/relationships/hyperlink" Target="https://www.daloopa.com/src/46190645" TargetMode="External"/><Relationship Id="rId11160" Type="http://schemas.openxmlformats.org/officeDocument/2006/relationships/hyperlink" Target="https://www.daloopa.com/document/23143637" TargetMode="External"/><Relationship Id="rId12211" Type="http://schemas.openxmlformats.org/officeDocument/2006/relationships/hyperlink" Target="https://www.daloopa.com/src/8731722" TargetMode="External"/><Relationship Id="rId15781" Type="http://schemas.openxmlformats.org/officeDocument/2006/relationships/hyperlink" Target="https://www.daloopa.com/src/56735814" TargetMode="External"/><Relationship Id="rId16832" Type="http://schemas.openxmlformats.org/officeDocument/2006/relationships/hyperlink" Target="https://www.daloopa.com/src/56736399" TargetMode="External"/><Relationship Id="rId1969" Type="http://schemas.openxmlformats.org/officeDocument/2006/relationships/hyperlink" Target="https://marketplace.daloopa.com/text-fundamental?id=44125594&amp;value=0.03&amp;id=44125564&amp;value=0.03&amp;id=44125387&amp;value=0.03&amp;id=44115081&amp;value=0.03&amp;id=44125345&amp;value=0.03&amp;id=44125318&amp;value=0.03&amp;id=44125144&amp;value=0.02&amp;id=44114794&amp;value=0.02&amp;id=44125110&amp;value=0.02&amp;id=44125075&amp;value=0.02&amp;id=44125063&amp;value=0.02&amp;id=44114785&amp;value=0.04&amp;id=44124485&amp;value=0.03&amp;id=44124363&amp;value=0.03&amp;id=44124269&amp;value=0.02&amp;id=44619201&amp;value=0.03&amp;id=51587481&amp;value=0.02&amp;id=57345981&amp;value=0.02&amp;id=62020251&amp;value=0.02&amp;" TargetMode="External"/><Relationship Id="rId5840" Type="http://schemas.openxmlformats.org/officeDocument/2006/relationships/hyperlink" Target="https://www.daloopa.com/src/44616135" TargetMode="External"/><Relationship Id="rId14383" Type="http://schemas.openxmlformats.org/officeDocument/2006/relationships/hyperlink" Target="https://www.daloopa.com/src/44092393" TargetMode="External"/><Relationship Id="rId15434" Type="http://schemas.openxmlformats.org/officeDocument/2006/relationships/hyperlink" Target="https://www.daloopa.com/src/56735743" TargetMode="External"/><Relationship Id="rId3391" Type="http://schemas.openxmlformats.org/officeDocument/2006/relationships/hyperlink" Target="https://www.daloopa.com/src/44617284" TargetMode="External"/><Relationship Id="rId4442" Type="http://schemas.openxmlformats.org/officeDocument/2006/relationships/hyperlink" Target="https://www.daloopa.com/src/805878" TargetMode="External"/><Relationship Id="rId10993" Type="http://schemas.openxmlformats.org/officeDocument/2006/relationships/hyperlink" Target="https://www.daloopa.com/src/50786894" TargetMode="External"/><Relationship Id="rId14036" Type="http://schemas.openxmlformats.org/officeDocument/2006/relationships/hyperlink" Target="https://www.daloopa.com/src/44064393" TargetMode="External"/><Relationship Id="rId18657" Type="http://schemas.openxmlformats.org/officeDocument/2006/relationships/hyperlink" Target="https://www.daloopa.com/src/76424202" TargetMode="External"/><Relationship Id="rId19708" Type="http://schemas.openxmlformats.org/officeDocument/2006/relationships/hyperlink" Target="https://www.daloopa.com/src/91528243" TargetMode="External"/><Relationship Id="rId3044" Type="http://schemas.openxmlformats.org/officeDocument/2006/relationships/hyperlink" Target="https://www.daloopa.com/src/47276980" TargetMode="External"/><Relationship Id="rId7665" Type="http://schemas.openxmlformats.org/officeDocument/2006/relationships/hyperlink" Target="https://www.daloopa.com/src/757934" TargetMode="External"/><Relationship Id="rId8716" Type="http://schemas.openxmlformats.org/officeDocument/2006/relationships/hyperlink" Target="https://www.daloopa.com/src/51587558" TargetMode="External"/><Relationship Id="rId10646" Type="http://schemas.openxmlformats.org/officeDocument/2006/relationships/hyperlink" Target="https://www.daloopa.com/src/758338" TargetMode="External"/><Relationship Id="rId17259" Type="http://schemas.openxmlformats.org/officeDocument/2006/relationships/hyperlink" Target="https://www.daloopa.com/src/66404675" TargetMode="External"/><Relationship Id="rId6267" Type="http://schemas.openxmlformats.org/officeDocument/2006/relationships/hyperlink" Target="https://www.daloopa.com/src/41991040" TargetMode="External"/><Relationship Id="rId7318" Type="http://schemas.openxmlformats.org/officeDocument/2006/relationships/hyperlink" Target="https://www.daloopa.com/src/44615786" TargetMode="External"/><Relationship Id="rId2877" Type="http://schemas.openxmlformats.org/officeDocument/2006/relationships/hyperlink" Target="https://www.daloopa.com/src/44615536" TargetMode="External"/><Relationship Id="rId13869" Type="http://schemas.openxmlformats.org/officeDocument/2006/relationships/hyperlink" Target="https://www.daloopa.com/src/44067328" TargetMode="External"/><Relationship Id="rId15291" Type="http://schemas.openxmlformats.org/officeDocument/2006/relationships/hyperlink" Target="https://www.daloopa.com/src/56720675" TargetMode="External"/><Relationship Id="rId17740" Type="http://schemas.openxmlformats.org/officeDocument/2006/relationships/hyperlink" Target="https://www.daloopa.com/src/84565909" TargetMode="External"/><Relationship Id="rId849" Type="http://schemas.openxmlformats.org/officeDocument/2006/relationships/hyperlink" Target="https://www.daloopa.com/src/793438" TargetMode="External"/><Relationship Id="rId1479" Type="http://schemas.openxmlformats.org/officeDocument/2006/relationships/hyperlink" Target="https://www.daloopa.com/src/18229930" TargetMode="External"/><Relationship Id="rId3928" Type="http://schemas.openxmlformats.org/officeDocument/2006/relationships/hyperlink" Target="https://www.daloopa.com/src/3606675" TargetMode="External"/><Relationship Id="rId5350" Type="http://schemas.openxmlformats.org/officeDocument/2006/relationships/hyperlink" Target="https://www.daloopa.com/src/10681248" TargetMode="External"/><Relationship Id="rId6401" Type="http://schemas.openxmlformats.org/officeDocument/2006/relationships/hyperlink" Target="https://www.daloopa.com/src/797673" TargetMode="External"/><Relationship Id="rId16342" Type="http://schemas.openxmlformats.org/officeDocument/2006/relationships/hyperlink" Target="https://www.daloopa.com/src/56736727" TargetMode="External"/><Relationship Id="rId20738" Type="http://schemas.openxmlformats.org/officeDocument/2006/relationships/hyperlink" Target="https://www.daloopa.com/src/110481605" TargetMode="External"/><Relationship Id="rId5003" Type="http://schemas.openxmlformats.org/officeDocument/2006/relationships/hyperlink" Target="https://www.daloopa.com/src/18186936" TargetMode="External"/><Relationship Id="rId9971" Type="http://schemas.openxmlformats.org/officeDocument/2006/relationships/hyperlink" Target="https://www.daloopa.com/src/44615293" TargetMode="External"/><Relationship Id="rId12952" Type="http://schemas.openxmlformats.org/officeDocument/2006/relationships/hyperlink" Target="https://www.daloopa.com/src/51587438" TargetMode="External"/><Relationship Id="rId19565" Type="http://schemas.openxmlformats.org/officeDocument/2006/relationships/hyperlink" Target="https://www.daloopa.com/src/84567043" TargetMode="External"/><Relationship Id="rId1960" Type="http://schemas.openxmlformats.org/officeDocument/2006/relationships/hyperlink" Target="https://www.daloopa.com/src/44124268" TargetMode="External"/><Relationship Id="rId7175" Type="http://schemas.openxmlformats.org/officeDocument/2006/relationships/hyperlink" Target="https://www.daloopa.com/src/6028681" TargetMode="External"/><Relationship Id="rId8573" Type="http://schemas.openxmlformats.org/officeDocument/2006/relationships/hyperlink" Target="https://www.daloopa.com/src/44813031" TargetMode="External"/><Relationship Id="rId9624" Type="http://schemas.openxmlformats.org/officeDocument/2006/relationships/hyperlink" Target="https://www.daloopa.com/src/44812263" TargetMode="External"/><Relationship Id="rId11554" Type="http://schemas.openxmlformats.org/officeDocument/2006/relationships/hyperlink" Target="https://www.daloopa.com/src/805077" TargetMode="External"/><Relationship Id="rId12605" Type="http://schemas.openxmlformats.org/officeDocument/2006/relationships/hyperlink" Target="https://www.daloopa.com/src/8732260" TargetMode="External"/><Relationship Id="rId18167" Type="http://schemas.openxmlformats.org/officeDocument/2006/relationships/hyperlink" Target="https://www.daloopa.com/src/112172704" TargetMode="External"/><Relationship Id="rId19218" Type="http://schemas.openxmlformats.org/officeDocument/2006/relationships/hyperlink" Target="https://www.daloopa.com/src/80588020" TargetMode="External"/><Relationship Id="rId1613" Type="http://schemas.openxmlformats.org/officeDocument/2006/relationships/hyperlink" Target="https://www.daloopa.com/src/805459" TargetMode="External"/><Relationship Id="rId8226" Type="http://schemas.openxmlformats.org/officeDocument/2006/relationships/hyperlink" Target="https://www.daloopa.com/src/769263" TargetMode="External"/><Relationship Id="rId10156" Type="http://schemas.openxmlformats.org/officeDocument/2006/relationships/hyperlink" Target="https://www.daloopa.com/src/756563" TargetMode="External"/><Relationship Id="rId11207" Type="http://schemas.openxmlformats.org/officeDocument/2006/relationships/hyperlink" Target="https://www.daloopa.com/src/61315318" TargetMode="External"/><Relationship Id="rId14777" Type="http://schemas.openxmlformats.org/officeDocument/2006/relationships/hyperlink" Target="https://www.daloopa.com/src/44095606" TargetMode="External"/><Relationship Id="rId15828" Type="http://schemas.openxmlformats.org/officeDocument/2006/relationships/hyperlink" Target="https://www.daloopa.com/src/56735890" TargetMode="External"/><Relationship Id="rId3785" Type="http://schemas.openxmlformats.org/officeDocument/2006/relationships/hyperlink" Target="https://www.daloopa.com/src/56765663" TargetMode="External"/><Relationship Id="rId4836" Type="http://schemas.openxmlformats.org/officeDocument/2006/relationships/hyperlink" Target="https://www.daloopa.com/src/799684" TargetMode="External"/><Relationship Id="rId13379" Type="http://schemas.openxmlformats.org/officeDocument/2006/relationships/hyperlink" Target="https://www.daloopa.com/src/44619406" TargetMode="External"/><Relationship Id="rId17250" Type="http://schemas.openxmlformats.org/officeDocument/2006/relationships/hyperlink" Target="https://www.daloopa.com/src/66404659" TargetMode="External"/><Relationship Id="rId18301" Type="http://schemas.openxmlformats.org/officeDocument/2006/relationships/hyperlink" Target="https://www.daloopa.com/src/110482577" TargetMode="External"/><Relationship Id="rId20595" Type="http://schemas.openxmlformats.org/officeDocument/2006/relationships/hyperlink" Target="https://www.daloopa.com/src/105191122" TargetMode="External"/><Relationship Id="rId2387" Type="http://schemas.openxmlformats.org/officeDocument/2006/relationships/hyperlink" Target="https://www.daloopa.com/src/778785" TargetMode="External"/><Relationship Id="rId3438" Type="http://schemas.openxmlformats.org/officeDocument/2006/relationships/hyperlink" Target="https://www.daloopa.com/src/2734355" TargetMode="External"/><Relationship Id="rId20248" Type="http://schemas.openxmlformats.org/officeDocument/2006/relationships/hyperlink" Target="https://www.daloopa.com/src/99100975" TargetMode="External"/><Relationship Id="rId359" Type="http://schemas.openxmlformats.org/officeDocument/2006/relationships/hyperlink" Target="https://www.daloopa.com/src/41991187" TargetMode="External"/><Relationship Id="rId9481" Type="http://schemas.openxmlformats.org/officeDocument/2006/relationships/hyperlink" Target="https://www.daloopa.com/src/46190692" TargetMode="External"/><Relationship Id="rId13860" Type="http://schemas.openxmlformats.org/officeDocument/2006/relationships/hyperlink" Target="https://www.daloopa.com/src/44064889" TargetMode="External"/><Relationship Id="rId14911" Type="http://schemas.openxmlformats.org/officeDocument/2006/relationships/hyperlink" Target="https://www.daloopa.com/src/44091421" TargetMode="External"/><Relationship Id="rId19075" Type="http://schemas.openxmlformats.org/officeDocument/2006/relationships/hyperlink" Target="https://www.daloopa.com/src/81128169" TargetMode="External"/><Relationship Id="rId8083" Type="http://schemas.openxmlformats.org/officeDocument/2006/relationships/hyperlink" Target="https://www.daloopa.com/src/770446" TargetMode="External"/><Relationship Id="rId9134" Type="http://schemas.openxmlformats.org/officeDocument/2006/relationships/hyperlink" Target="https://www.daloopa.com/src/57346346" TargetMode="External"/><Relationship Id="rId12462" Type="http://schemas.openxmlformats.org/officeDocument/2006/relationships/hyperlink" Target="https://www.daloopa.com/src/47334789" TargetMode="External"/><Relationship Id="rId13513" Type="http://schemas.openxmlformats.org/officeDocument/2006/relationships/hyperlink" Target="https://www.daloopa.com/src/44058553" TargetMode="External"/><Relationship Id="rId840" Type="http://schemas.openxmlformats.org/officeDocument/2006/relationships/hyperlink" Target="https://www.daloopa.com/src/793434" TargetMode="External"/><Relationship Id="rId1470" Type="http://schemas.openxmlformats.org/officeDocument/2006/relationships/hyperlink" Target="https://www.daloopa.com/src/18223545" TargetMode="External"/><Relationship Id="rId2521" Type="http://schemas.openxmlformats.org/officeDocument/2006/relationships/hyperlink" Target="https://www.daloopa.com/src/775323" TargetMode="External"/><Relationship Id="rId11064" Type="http://schemas.openxmlformats.org/officeDocument/2006/relationships/hyperlink" Target="https://www.daloopa.com/src/777784" TargetMode="External"/><Relationship Id="rId12115" Type="http://schemas.openxmlformats.org/officeDocument/2006/relationships/hyperlink" Target="https://www.daloopa.com/document/23027" TargetMode="External"/><Relationship Id="rId15685" Type="http://schemas.openxmlformats.org/officeDocument/2006/relationships/hyperlink" Target="https://www.daloopa.com/src/56722381" TargetMode="External"/><Relationship Id="rId16736" Type="http://schemas.openxmlformats.org/officeDocument/2006/relationships/hyperlink" Target="https://www.daloopa.com/document/23143762" TargetMode="External"/><Relationship Id="rId1123" Type="http://schemas.openxmlformats.org/officeDocument/2006/relationships/hyperlink" Target="https://www.daloopa.com/src/782327" TargetMode="External"/><Relationship Id="rId4693" Type="http://schemas.openxmlformats.org/officeDocument/2006/relationships/hyperlink" Target="https://www.daloopa.com/src/815827" TargetMode="External"/><Relationship Id="rId5744" Type="http://schemas.openxmlformats.org/officeDocument/2006/relationships/hyperlink" Target="https://www.daloopa.com/src/44616117" TargetMode="External"/><Relationship Id="rId14287" Type="http://schemas.openxmlformats.org/officeDocument/2006/relationships/hyperlink" Target="https://www.daloopa.com/src/57345869" TargetMode="External"/><Relationship Id="rId15338" Type="http://schemas.openxmlformats.org/officeDocument/2006/relationships/hyperlink" Target="https://www.daloopa.com/src/56725767" TargetMode="External"/><Relationship Id="rId19959" Type="http://schemas.openxmlformats.org/officeDocument/2006/relationships/hyperlink" Target="https://www.daloopa.com/src/99100892" TargetMode="External"/><Relationship Id="rId3295" Type="http://schemas.openxmlformats.org/officeDocument/2006/relationships/hyperlink" Target="https://www.daloopa.com/src/44615574" TargetMode="External"/><Relationship Id="rId4346" Type="http://schemas.openxmlformats.org/officeDocument/2006/relationships/hyperlink" Target="https://www.daloopa.com/src/805837" TargetMode="External"/><Relationship Id="rId8967" Type="http://schemas.openxmlformats.org/officeDocument/2006/relationships/hyperlink" Target="https://www.daloopa.com/src/44811348" TargetMode="External"/><Relationship Id="rId7569" Type="http://schemas.openxmlformats.org/officeDocument/2006/relationships/hyperlink" Target="https://www.daloopa.com/src/757070" TargetMode="External"/><Relationship Id="rId10897" Type="http://schemas.openxmlformats.org/officeDocument/2006/relationships/hyperlink" Target="https://www.daloopa.com/src/774552" TargetMode="External"/><Relationship Id="rId11948" Type="http://schemas.openxmlformats.org/officeDocument/2006/relationships/hyperlink" Target="https://www.daloopa.com/src/8731269" TargetMode="External"/><Relationship Id="rId13370" Type="http://schemas.openxmlformats.org/officeDocument/2006/relationships/hyperlink" Target="https://www.daloopa.com/document/21946882" TargetMode="External"/><Relationship Id="rId13023" Type="http://schemas.openxmlformats.org/officeDocument/2006/relationships/hyperlink" Target="https://marketplace.daloopa.com/text-fundamental?id=18211716&amp;value=17.945&amp;id=18211540&amp;value=3.269&amp;" TargetMode="External"/><Relationship Id="rId14421" Type="http://schemas.openxmlformats.org/officeDocument/2006/relationships/hyperlink" Target="https://www.daloopa.com/src/44091804" TargetMode="External"/><Relationship Id="rId17991" Type="http://schemas.openxmlformats.org/officeDocument/2006/relationships/hyperlink" Target="https://www.daloopa.com/src/84567314" TargetMode="External"/><Relationship Id="rId350" Type="http://schemas.openxmlformats.org/officeDocument/2006/relationships/hyperlink" Target="https://marketplace.daloopa.com/text-fundamental?id=12613143&amp;value=0.175&amp;id=19045456&amp;value=0.16&amp;id=41990803&amp;value=0.17&amp;id=50787758&amp;value=0.185&amp;id=56765775&amp;value=0.185&amp;" TargetMode="External"/><Relationship Id="rId2031" Type="http://schemas.openxmlformats.org/officeDocument/2006/relationships/hyperlink" Target="https://www.daloopa.com/src/44115602" TargetMode="External"/><Relationship Id="rId16593" Type="http://schemas.openxmlformats.org/officeDocument/2006/relationships/hyperlink" Target="https://www.daloopa.com/src/56736700" TargetMode="External"/><Relationship Id="rId17644" Type="http://schemas.openxmlformats.org/officeDocument/2006/relationships/hyperlink" Target="https://www.daloopa.com/src/115037992" TargetMode="External"/><Relationship Id="rId20989" Type="http://schemas.openxmlformats.org/officeDocument/2006/relationships/hyperlink" Target="https://www.daloopa.com/src/112173355" TargetMode="External"/><Relationship Id="rId5254" Type="http://schemas.openxmlformats.org/officeDocument/2006/relationships/hyperlink" Target="https://www.daloopa.com/src/8649005" TargetMode="External"/><Relationship Id="rId6652" Type="http://schemas.openxmlformats.org/officeDocument/2006/relationships/hyperlink" Target="https://www.daloopa.com/src/758587" TargetMode="External"/><Relationship Id="rId7703" Type="http://schemas.openxmlformats.org/officeDocument/2006/relationships/hyperlink" Target="https://www.daloopa.com/src/769530" TargetMode="External"/><Relationship Id="rId15195" Type="http://schemas.openxmlformats.org/officeDocument/2006/relationships/hyperlink" Target="https://www.daloopa.com/src/56735107" TargetMode="External"/><Relationship Id="rId16246" Type="http://schemas.openxmlformats.org/officeDocument/2006/relationships/hyperlink" Target="https://www.daloopa.com/src/56736609" TargetMode="External"/><Relationship Id="rId6305" Type="http://schemas.openxmlformats.org/officeDocument/2006/relationships/hyperlink" Target="https://www.daloopa.com/src/19045410" TargetMode="External"/><Relationship Id="rId9875" Type="http://schemas.openxmlformats.org/officeDocument/2006/relationships/hyperlink" Target="https://www.daloopa.com/src/62020285" TargetMode="External"/><Relationship Id="rId12856" Type="http://schemas.openxmlformats.org/officeDocument/2006/relationships/hyperlink" Target="https://www.daloopa.com/src/18182696" TargetMode="External"/><Relationship Id="rId13907" Type="http://schemas.openxmlformats.org/officeDocument/2006/relationships/hyperlink" Target="https://www.daloopa.com/src/62020225" TargetMode="External"/><Relationship Id="rId19469" Type="http://schemas.openxmlformats.org/officeDocument/2006/relationships/hyperlink" Target="https://www.daloopa.com/src/84566338" TargetMode="External"/><Relationship Id="rId89" Type="http://schemas.openxmlformats.org/officeDocument/2006/relationships/hyperlink" Target="https://www.daloopa.com/document/10223992" TargetMode="External"/><Relationship Id="rId1864" Type="http://schemas.openxmlformats.org/officeDocument/2006/relationships/hyperlink" Target="https://www.daloopa.com/src/44125810" TargetMode="External"/><Relationship Id="rId2915" Type="http://schemas.openxmlformats.org/officeDocument/2006/relationships/hyperlink" Target="https://www.daloopa.com/src/44615541" TargetMode="External"/><Relationship Id="rId8477" Type="http://schemas.openxmlformats.org/officeDocument/2006/relationships/hyperlink" Target="https://www.daloopa.com/src/46190511" TargetMode="External"/><Relationship Id="rId9528" Type="http://schemas.openxmlformats.org/officeDocument/2006/relationships/hyperlink" Target="https://www.daloopa.com/src/46190712" TargetMode="External"/><Relationship Id="rId11458" Type="http://schemas.openxmlformats.org/officeDocument/2006/relationships/hyperlink" Target="https://www.daloopa.com/src/2734172" TargetMode="External"/><Relationship Id="rId12509" Type="http://schemas.openxmlformats.org/officeDocument/2006/relationships/hyperlink" Target="https://www.daloopa.com/src/8732161" TargetMode="External"/><Relationship Id="rId1517" Type="http://schemas.openxmlformats.org/officeDocument/2006/relationships/hyperlink" Target="https://www.daloopa.com/src/805473" TargetMode="External"/><Relationship Id="rId7079" Type="http://schemas.openxmlformats.org/officeDocument/2006/relationships/hyperlink" Target="https://www.daloopa.com/src/798221" TargetMode="External"/><Relationship Id="rId19950" Type="http://schemas.openxmlformats.org/officeDocument/2006/relationships/hyperlink" Target="https://www.daloopa.com/src/92469430" TargetMode="External"/><Relationship Id="rId3689" Type="http://schemas.openxmlformats.org/officeDocument/2006/relationships/hyperlink" Target="https://www.daloopa.com/src/44801555" TargetMode="External"/><Relationship Id="rId7560" Type="http://schemas.openxmlformats.org/officeDocument/2006/relationships/hyperlink" Target="https://www.daloopa.com/src/760202" TargetMode="External"/><Relationship Id="rId8611" Type="http://schemas.openxmlformats.org/officeDocument/2006/relationships/hyperlink" Target="https://www.daloopa.com/src/44813508" TargetMode="External"/><Relationship Id="rId17154" Type="http://schemas.openxmlformats.org/officeDocument/2006/relationships/hyperlink" Target="https://www.daloopa.com/src/65368690" TargetMode="External"/><Relationship Id="rId18552" Type="http://schemas.openxmlformats.org/officeDocument/2006/relationships/hyperlink" Target="https://www.daloopa.com/src/75779782" TargetMode="External"/><Relationship Id="rId19603" Type="http://schemas.openxmlformats.org/officeDocument/2006/relationships/hyperlink" Target="https://www.daloopa.com/src/84566308" TargetMode="External"/><Relationship Id="rId20499" Type="http://schemas.openxmlformats.org/officeDocument/2006/relationships/hyperlink" Target="https://www.daloopa.com/src/105788235" TargetMode="External"/><Relationship Id="rId6162" Type="http://schemas.openxmlformats.org/officeDocument/2006/relationships/hyperlink" Target="https://www.daloopa.com/src/755657" TargetMode="External"/><Relationship Id="rId7213" Type="http://schemas.openxmlformats.org/officeDocument/2006/relationships/hyperlink" Target="https://www.daloopa.com/src/1501309" TargetMode="External"/><Relationship Id="rId10541" Type="http://schemas.openxmlformats.org/officeDocument/2006/relationships/hyperlink" Target="https://www.daloopa.com/src/760760" TargetMode="External"/><Relationship Id="rId18205" Type="http://schemas.openxmlformats.org/officeDocument/2006/relationships/hyperlink" Target="https://www.daloopa.com/src/112172931" TargetMode="External"/><Relationship Id="rId9385" Type="http://schemas.openxmlformats.org/officeDocument/2006/relationships/hyperlink" Target="https://www.daloopa.com/src/46190678" TargetMode="External"/><Relationship Id="rId13764" Type="http://schemas.openxmlformats.org/officeDocument/2006/relationships/hyperlink" Target="https://www.daloopa.com/src/44064433" TargetMode="External"/><Relationship Id="rId14815" Type="http://schemas.openxmlformats.org/officeDocument/2006/relationships/hyperlink" Target="https://www.daloopa.com/src/44092993" TargetMode="External"/><Relationship Id="rId20980" Type="http://schemas.openxmlformats.org/officeDocument/2006/relationships/hyperlink" Target="https://www.daloopa.com/src/110482406" TargetMode="External"/><Relationship Id="rId2772" Type="http://schemas.openxmlformats.org/officeDocument/2006/relationships/hyperlink" Target="https://www.daloopa.com/src/2733922" TargetMode="External"/><Relationship Id="rId3823" Type="http://schemas.openxmlformats.org/officeDocument/2006/relationships/hyperlink" Target="https://www.daloopa.com/src/805812" TargetMode="External"/><Relationship Id="rId9038" Type="http://schemas.openxmlformats.org/officeDocument/2006/relationships/hyperlink" Target="https://www.daloopa.com/src/46190611" TargetMode="External"/><Relationship Id="rId12366" Type="http://schemas.openxmlformats.org/officeDocument/2006/relationships/hyperlink" Target="https://www.daloopa.com/src/51587376" TargetMode="External"/><Relationship Id="rId13417" Type="http://schemas.openxmlformats.org/officeDocument/2006/relationships/hyperlink" Target="https://www.daloopa.com/src/44120310" TargetMode="External"/><Relationship Id="rId16987" Type="http://schemas.openxmlformats.org/officeDocument/2006/relationships/hyperlink" Target="https://www.daloopa.com/src/65368681" TargetMode="External"/><Relationship Id="rId20633" Type="http://schemas.openxmlformats.org/officeDocument/2006/relationships/hyperlink" Target="https://www.daloopa.com/src/105191162" TargetMode="External"/><Relationship Id="rId744" Type="http://schemas.openxmlformats.org/officeDocument/2006/relationships/hyperlink" Target="https://www.daloopa.com/src/9091673" TargetMode="External"/><Relationship Id="rId1374" Type="http://schemas.openxmlformats.org/officeDocument/2006/relationships/hyperlink" Target="https://www.daloopa.com/src/19045494" TargetMode="External"/><Relationship Id="rId2425" Type="http://schemas.openxmlformats.org/officeDocument/2006/relationships/hyperlink" Target="https://www.daloopa.com/src/57345646" TargetMode="External"/><Relationship Id="rId5995" Type="http://schemas.openxmlformats.org/officeDocument/2006/relationships/hyperlink" Target="https://marketplace.daloopa.com/text-fundamental?id=769946&amp;value=2354.307&amp;id=769939&amp;value=2619.298&amp;id=769932&amp;value=2344.852&amp;id=769466&amp;value=2339.196&amp;id=769334&amp;value=2398.176&amp;id=769175&amp;value=2513.191&amp;id=761231&amp;value=2616.868&amp;id=760829&amp;value=2622.091&amp;id=760594&amp;value=2463.936&amp;id=760418&amp;value=2457.101&amp;id=760102&amp;value=2839.441&amp;id=758556&amp;value=3111.524&amp;id=758379&amp;value=3267.192&amp;id=758206&amp;value=3432.029&amp;id=758078&amp;value=3678.726&amp;id=757878&amp;value=3749.985&amp;id=757716&amp;value=3578.721&amp;id=774137&amp;value=3614.563&amp;id=757180&amp;value=3593.936&amp;id=756983&amp;value=3513.702&amp;id=756820&amp;value=3480.989&amp;id=756625&amp;value=3346.078&amp;id=756504&amp;value=3197.326&amp;id=756358&amp;value=1586.187&amp;id=756178&amp;value=1487.411&amp;id=755654&amp;value=1396.069&amp;id=1501182&amp;value=1441.741&amp;id=2750496&amp;value=1526.755&amp;id=3606344&amp;value=1483&amp;id=6028649&amp;value=1307&amp;id=9091361&amp;value=1497&amp;id=12598542&amp;value=1514&amp;id=19045332&amp;value=1511&amp;id=28076005&amp;value=1518&amp;id=35361408&amp;value=1541&amp;id=41990377&amp;value=1954&amp;id=50786814&amp;value=1962&amp;id=56765417&amp;value=1934&amp;id=61314779&amp;value=1894&amp;" TargetMode="External"/><Relationship Id="rId12019" Type="http://schemas.openxmlformats.org/officeDocument/2006/relationships/hyperlink" Target="https://www.daloopa.com/src/44616229" TargetMode="External"/><Relationship Id="rId15589" Type="http://schemas.openxmlformats.org/officeDocument/2006/relationships/hyperlink" Target="https://www.daloopa.com/src/56722099" TargetMode="External"/><Relationship Id="rId19460" Type="http://schemas.openxmlformats.org/officeDocument/2006/relationships/hyperlink" Target="https://www.daloopa.com/src/84566309" TargetMode="External"/><Relationship Id="rId80" Type="http://schemas.openxmlformats.org/officeDocument/2006/relationships/hyperlink" Target="https://www.daloopa.com/document/10224077" TargetMode="External"/><Relationship Id="rId1027" Type="http://schemas.openxmlformats.org/officeDocument/2006/relationships/hyperlink" Target="https://www.daloopa.com/src/9092005" TargetMode="External"/><Relationship Id="rId4597" Type="http://schemas.openxmlformats.org/officeDocument/2006/relationships/hyperlink" Target="https://www.daloopa.com/src/6028883" TargetMode="External"/><Relationship Id="rId5648" Type="http://schemas.openxmlformats.org/officeDocument/2006/relationships/hyperlink" Target="https://www.daloopa.com/src/3612929" TargetMode="External"/><Relationship Id="rId18062" Type="http://schemas.openxmlformats.org/officeDocument/2006/relationships/hyperlink" Target="https://www.daloopa.com/src/110481550" TargetMode="External"/><Relationship Id="rId19113" Type="http://schemas.openxmlformats.org/officeDocument/2006/relationships/hyperlink" Target="https://www.daloopa.com/src/80587787" TargetMode="External"/><Relationship Id="rId3199" Type="http://schemas.openxmlformats.org/officeDocument/2006/relationships/hyperlink" Target="https://www.daloopa.com/src/44615559" TargetMode="External"/><Relationship Id="rId7070" Type="http://schemas.openxmlformats.org/officeDocument/2006/relationships/hyperlink" Target="https://www.daloopa.com/src/798411" TargetMode="External"/><Relationship Id="rId8121" Type="http://schemas.openxmlformats.org/officeDocument/2006/relationships/hyperlink" Target="https://www.daloopa.com/src/44615944" TargetMode="External"/><Relationship Id="rId10051" Type="http://schemas.openxmlformats.org/officeDocument/2006/relationships/hyperlink" Target="https://www.daloopa.com/src/44999209" TargetMode="External"/><Relationship Id="rId11102" Type="http://schemas.openxmlformats.org/officeDocument/2006/relationships/hyperlink" Target="https://www.daloopa.com/src/777900" TargetMode="External"/><Relationship Id="rId12500" Type="http://schemas.openxmlformats.org/officeDocument/2006/relationships/hyperlink" Target="https://www.daloopa.com/src/8731907" TargetMode="External"/><Relationship Id="rId14672" Type="http://schemas.openxmlformats.org/officeDocument/2006/relationships/hyperlink" Target="https://www.daloopa.com/src/44095512" TargetMode="External"/><Relationship Id="rId15723" Type="http://schemas.openxmlformats.org/officeDocument/2006/relationships/hyperlink" Target="https://www.daloopa.com/src/56722183" TargetMode="External"/><Relationship Id="rId2282" Type="http://schemas.openxmlformats.org/officeDocument/2006/relationships/hyperlink" Target="https://www.daloopa.com/src/44624983" TargetMode="External"/><Relationship Id="rId3680" Type="http://schemas.openxmlformats.org/officeDocument/2006/relationships/hyperlink" Target="https://www.daloopa.com/src/805589" TargetMode="External"/><Relationship Id="rId4731" Type="http://schemas.openxmlformats.org/officeDocument/2006/relationships/hyperlink" Target="https://www.daloopa.com/src/799623" TargetMode="External"/><Relationship Id="rId13274" Type="http://schemas.openxmlformats.org/officeDocument/2006/relationships/hyperlink" Target="https://www.daloopa.com/src/18208104" TargetMode="External"/><Relationship Id="rId14325" Type="http://schemas.openxmlformats.org/officeDocument/2006/relationships/hyperlink" Target="https://www.daloopa.com/src/44091058" TargetMode="External"/><Relationship Id="rId17895" Type="http://schemas.openxmlformats.org/officeDocument/2006/relationships/hyperlink" Target="https://www.daloopa.com/src/84566973" TargetMode="External"/><Relationship Id="rId18946" Type="http://schemas.openxmlformats.org/officeDocument/2006/relationships/hyperlink" Target="https://www.daloopa.com/src/81128635" TargetMode="External"/><Relationship Id="rId20490" Type="http://schemas.openxmlformats.org/officeDocument/2006/relationships/hyperlink" Target="https://www.daloopa.com/src/105788214" TargetMode="External"/><Relationship Id="rId254" Type="http://schemas.openxmlformats.org/officeDocument/2006/relationships/hyperlink" Target="https://www.daloopa.com/document/22944212" TargetMode="External"/><Relationship Id="rId3333" Type="http://schemas.openxmlformats.org/officeDocument/2006/relationships/hyperlink" Target="https://www.daloopa.com/src/44615579" TargetMode="External"/><Relationship Id="rId7954" Type="http://schemas.openxmlformats.org/officeDocument/2006/relationships/hyperlink" Target="https://www.daloopa.com/src/760479" TargetMode="External"/><Relationship Id="rId10935" Type="http://schemas.openxmlformats.org/officeDocument/2006/relationships/hyperlink" Target="https://www.daloopa.com/src/777982" TargetMode="External"/><Relationship Id="rId16497" Type="http://schemas.openxmlformats.org/officeDocument/2006/relationships/hyperlink" Target="https://www.daloopa.com/src/56736503" TargetMode="External"/><Relationship Id="rId17548" Type="http://schemas.openxmlformats.org/officeDocument/2006/relationships/hyperlink" Target="https://www.daloopa.com/src/66397019" TargetMode="External"/><Relationship Id="rId20143" Type="http://schemas.openxmlformats.org/officeDocument/2006/relationships/hyperlink" Target="https://www.daloopa.com/src/99978635" TargetMode="External"/><Relationship Id="rId6556" Type="http://schemas.openxmlformats.org/officeDocument/2006/relationships/hyperlink" Target="https://www.daloopa.com/src/769488" TargetMode="External"/><Relationship Id="rId7607" Type="http://schemas.openxmlformats.org/officeDocument/2006/relationships/hyperlink" Target="https://www.daloopa.com/src/760991" TargetMode="External"/><Relationship Id="rId15099" Type="http://schemas.openxmlformats.org/officeDocument/2006/relationships/hyperlink" Target="https://www.daloopa.com/src/56734932" TargetMode="External"/><Relationship Id="rId5158" Type="http://schemas.openxmlformats.org/officeDocument/2006/relationships/hyperlink" Target="https://www.daloopa.com/src/8649016" TargetMode="External"/><Relationship Id="rId6209" Type="http://schemas.openxmlformats.org/officeDocument/2006/relationships/hyperlink" Target="https://www.daloopa.com/src/12605269" TargetMode="External"/><Relationship Id="rId9779" Type="http://schemas.openxmlformats.org/officeDocument/2006/relationships/hyperlink" Target="https://www.daloopa.com/src/44812620" TargetMode="External"/><Relationship Id="rId12010" Type="http://schemas.openxmlformats.org/officeDocument/2006/relationships/hyperlink" Target="https://www.daloopa.com/src/8731202" TargetMode="External"/><Relationship Id="rId15580" Type="http://schemas.openxmlformats.org/officeDocument/2006/relationships/hyperlink" Target="https://www.daloopa.com/src/56735842" TargetMode="External"/><Relationship Id="rId1768" Type="http://schemas.openxmlformats.org/officeDocument/2006/relationships/hyperlink" Target="https://www.daloopa.com/src/44125965" TargetMode="External"/><Relationship Id="rId2819" Type="http://schemas.openxmlformats.org/officeDocument/2006/relationships/hyperlink" Target="https://www.daloopa.com/src/57345655" TargetMode="External"/><Relationship Id="rId14182" Type="http://schemas.openxmlformats.org/officeDocument/2006/relationships/hyperlink" Target="https://www.daloopa.com/src/44071960" TargetMode="External"/><Relationship Id="rId15233" Type="http://schemas.openxmlformats.org/officeDocument/2006/relationships/hyperlink" Target="https://www.daloopa.com/src/56720509" TargetMode="External"/><Relationship Id="rId16631" Type="http://schemas.openxmlformats.org/officeDocument/2006/relationships/hyperlink" Target="https://www.daloopa.com/src/56722704" TargetMode="External"/><Relationship Id="rId3190" Type="http://schemas.openxmlformats.org/officeDocument/2006/relationships/hyperlink" Target="https://www.daloopa.com/src/805293" TargetMode="External"/><Relationship Id="rId4241" Type="http://schemas.openxmlformats.org/officeDocument/2006/relationships/hyperlink" Target="https://www.daloopa.com/src/805904" TargetMode="External"/><Relationship Id="rId19854" Type="http://schemas.openxmlformats.org/officeDocument/2006/relationships/hyperlink" Target="https://www.daloopa.com/src/92469336" TargetMode="External"/><Relationship Id="rId7464" Type="http://schemas.openxmlformats.org/officeDocument/2006/relationships/hyperlink" Target="https://www.daloopa.com/src/758125" TargetMode="External"/><Relationship Id="rId8862" Type="http://schemas.openxmlformats.org/officeDocument/2006/relationships/hyperlink" Target="https://www.daloopa.com/src/44813023" TargetMode="External"/><Relationship Id="rId9913" Type="http://schemas.openxmlformats.org/officeDocument/2006/relationships/hyperlink" Target="https://www.daloopa.com/src/44617036" TargetMode="External"/><Relationship Id="rId10792" Type="http://schemas.openxmlformats.org/officeDocument/2006/relationships/hyperlink" Target="https://www.daloopa.com/src/3606424" TargetMode="External"/><Relationship Id="rId11843" Type="http://schemas.openxmlformats.org/officeDocument/2006/relationships/hyperlink" Target="https://www.daloopa.com/src/8731136" TargetMode="External"/><Relationship Id="rId18456" Type="http://schemas.openxmlformats.org/officeDocument/2006/relationships/hyperlink" Target="https://www.daloopa.com/src/70536286" TargetMode="External"/><Relationship Id="rId19507" Type="http://schemas.openxmlformats.org/officeDocument/2006/relationships/hyperlink" Target="https://www.daloopa.com/src/86301681" TargetMode="External"/><Relationship Id="rId1902" Type="http://schemas.openxmlformats.org/officeDocument/2006/relationships/hyperlink" Target="https://www.daloopa.com/src/44125383" TargetMode="External"/><Relationship Id="rId6066" Type="http://schemas.openxmlformats.org/officeDocument/2006/relationships/hyperlink" Target="https://www.daloopa.com/src/3606345" TargetMode="External"/><Relationship Id="rId7117" Type="http://schemas.openxmlformats.org/officeDocument/2006/relationships/hyperlink" Target="https://www.daloopa.com/src/798240" TargetMode="External"/><Relationship Id="rId8515" Type="http://schemas.openxmlformats.org/officeDocument/2006/relationships/hyperlink" Target="https://www.daloopa.com/src/44812092" TargetMode="External"/><Relationship Id="rId10445" Type="http://schemas.openxmlformats.org/officeDocument/2006/relationships/hyperlink" Target="https://www.daloopa.com/src/3606417" TargetMode="External"/><Relationship Id="rId17058" Type="http://schemas.openxmlformats.org/officeDocument/2006/relationships/hyperlink" Target="https://www.daloopa.com/src/65369425" TargetMode="External"/><Relationship Id="rId18109" Type="http://schemas.openxmlformats.org/officeDocument/2006/relationships/hyperlink" Target="https://www.daloopa.com/src/110482541" TargetMode="External"/><Relationship Id="rId13668" Type="http://schemas.openxmlformats.org/officeDocument/2006/relationships/hyperlink" Target="https://www.daloopa.com/src/44058670" TargetMode="External"/><Relationship Id="rId14719" Type="http://schemas.openxmlformats.org/officeDocument/2006/relationships/hyperlink" Target="https://www.daloopa.com/src/44096351" TargetMode="External"/><Relationship Id="rId20884" Type="http://schemas.openxmlformats.org/officeDocument/2006/relationships/hyperlink" Target="https://www.daloopa.com/src/112172806" TargetMode="External"/><Relationship Id="rId995" Type="http://schemas.openxmlformats.org/officeDocument/2006/relationships/hyperlink" Target="https://marketplace.daloopa.com/text-fundamental?id=781827&amp;value=0.297&amp;id=781839&amp;value=0.44&amp;id=995117&amp;value=0.655&amp;id=995119&amp;value=0.911&amp;id=995143&amp;value=1.15&amp;id=995145&amp;value=1.38&amp;id=995146&amp;value=1.62&amp;id=995201&amp;value=1.947&amp;id=995204&amp;value=2.09&amp;id=995209&amp;value=2.35&amp;id=995310&amp;value=2.65&amp;id=995312&amp;value=2.99&amp;id=995430&amp;value=3.13&amp;id=995431&amp;value=3.41&amp;id=995502&amp;value=3.7&amp;id=995535&amp;value=4.01&amp;id=995536&amp;value=4.25&amp;id=995569&amp;value=4.56&amp;id=995600&amp;value=4.87&amp;id=995639&amp;value=5.23&amp;id=995648&amp;value=5.72&amp;id=995718&amp;value=6.06&amp;id=995752&amp;value=6.4&amp;id=781501&amp;value=6.83&amp;id=995989&amp;value=7.07&amp;id=996003&amp;value=7.47&amp;id=1501425&amp;value=7.86&amp;id=2750821&amp;value=8.4&amp;id=3606844&amp;value=8.73&amp;id=6028949&amp;value=9.17&amp;id=9092005&amp;value=9.63&amp;id=12608057&amp;value=10.18&amp;id=19045460&amp;value=10.69&amp;id=28076136&amp;value=11.21&amp;id=35361570&amp;value=11.67&amp;id=41990716&amp;value=12.24&amp;id=50787175&amp;value=12.57&amp;id=56765694&amp;value=12.95&amp;id=61315158&amp;value=13.4&amp;" TargetMode="External"/><Relationship Id="rId2676" Type="http://schemas.openxmlformats.org/officeDocument/2006/relationships/hyperlink" Target="https://www.daloopa.com/src/771613" TargetMode="External"/><Relationship Id="rId3727" Type="http://schemas.openxmlformats.org/officeDocument/2006/relationships/hyperlink" Target="https://www.daloopa.com/src/6028853" TargetMode="External"/><Relationship Id="rId9289" Type="http://schemas.openxmlformats.org/officeDocument/2006/relationships/hyperlink" Target="https://www.daloopa.com/src/46190657" TargetMode="External"/><Relationship Id="rId15090" Type="http://schemas.openxmlformats.org/officeDocument/2006/relationships/hyperlink" Target="https://www.daloopa.com/src/57345882" TargetMode="External"/><Relationship Id="rId16141" Type="http://schemas.openxmlformats.org/officeDocument/2006/relationships/hyperlink" Target="https://marketplace.daloopa.com/text-fundamental?id=56736719&amp;value=-10&amp;id=56736682&amp;value=-9&amp;id=56736644&amp;value=-10&amp;id=56736605&amp;value=-12&amp;id=56736566&amp;value=-41&amp;id=56736527&amp;value=-12&amp;id=56736489&amp;value=-14&amp;id=56736450&amp;value=-14&amp;id=56736411&amp;value=-15&amp;id=56736372&amp;value=-55&amp;id=56723457&amp;value=-15&amp;id=56723421&amp;value=-17&amp;id=56723383&amp;value=-14&amp;id=56723081&amp;value=-15&amp;id=56722909&amp;value=-61&amp;id=56722837&amp;value=-17&amp;id=56722741&amp;value=-17&amp;id=56722685&amp;value=-22&amp;id=56722620&amp;value=-16&amp;id=56722560&amp;value=-72&amp;id=56722493&amp;value=-20&amp;id=56765507&amp;value=-24&amp;id=61315612&amp;value=-26&amp;" TargetMode="External"/><Relationship Id="rId20537" Type="http://schemas.openxmlformats.org/officeDocument/2006/relationships/hyperlink" Target="https://www.daloopa.com/src/105788146" TargetMode="External"/><Relationship Id="rId648" Type="http://schemas.openxmlformats.org/officeDocument/2006/relationships/hyperlink" Target="https://www.daloopa.com/src/780156" TargetMode="External"/><Relationship Id="rId1278" Type="http://schemas.openxmlformats.org/officeDocument/2006/relationships/hyperlink" Target="https://www.daloopa.com/src/61315164" TargetMode="External"/><Relationship Id="rId2329" Type="http://schemas.openxmlformats.org/officeDocument/2006/relationships/hyperlink" Target="https://www.daloopa.com/src/19432924" TargetMode="External"/><Relationship Id="rId5899" Type="http://schemas.openxmlformats.org/officeDocument/2006/relationships/hyperlink" Target="https://marketplace.daloopa.com/text-fundamental?id=13305361&amp;value=61&amp;id=19444125&amp;value=17&amp;id=28828647&amp;value=17&amp;id=35961652&amp;value=19&amp;id=46405527&amp;value=17&amp;id=44618315&amp;value=70&amp;id=51587399&amp;value=21&amp;id=57345774&amp;value=24&amp;id=62020206&amp;value=26&amp;" TargetMode="External"/><Relationship Id="rId6200" Type="http://schemas.openxmlformats.org/officeDocument/2006/relationships/hyperlink" Target="https://www.daloopa.com/src/797523" TargetMode="External"/><Relationship Id="rId9770" Type="http://schemas.openxmlformats.org/officeDocument/2006/relationships/hyperlink" Target="https://www.daloopa.com/src/44811771" TargetMode="External"/><Relationship Id="rId19364" Type="http://schemas.openxmlformats.org/officeDocument/2006/relationships/hyperlink" Target="https://www.daloopa.com/src/86312176" TargetMode="External"/><Relationship Id="rId8372" Type="http://schemas.openxmlformats.org/officeDocument/2006/relationships/hyperlink" Target="https://www.daloopa.com/src/44810292" TargetMode="External"/><Relationship Id="rId9423" Type="http://schemas.openxmlformats.org/officeDocument/2006/relationships/hyperlink" Target="https://www.daloopa.com/src/44812613" TargetMode="External"/><Relationship Id="rId12751" Type="http://schemas.openxmlformats.org/officeDocument/2006/relationships/hyperlink" Target="https://www.daloopa.com/src/8732232" TargetMode="External"/><Relationship Id="rId13802" Type="http://schemas.openxmlformats.org/officeDocument/2006/relationships/hyperlink" Target="https://www.daloopa.com/src/44066471" TargetMode="External"/><Relationship Id="rId19017" Type="http://schemas.openxmlformats.org/officeDocument/2006/relationships/hyperlink" Target="https://www.daloopa.com/src/81127821" TargetMode="External"/><Relationship Id="rId2810" Type="http://schemas.openxmlformats.org/officeDocument/2006/relationships/hyperlink" Target="https://www.daloopa.com/src/13303219" TargetMode="External"/><Relationship Id="rId8025" Type="http://schemas.openxmlformats.org/officeDocument/2006/relationships/hyperlink" Target="https://www.daloopa.com/src/61314907" TargetMode="External"/><Relationship Id="rId11353" Type="http://schemas.openxmlformats.org/officeDocument/2006/relationships/hyperlink" Target="https://www.daloopa.com/src/978785" TargetMode="External"/><Relationship Id="rId12404" Type="http://schemas.openxmlformats.org/officeDocument/2006/relationships/hyperlink" Target="https://www.daloopa.com/src/62020189" TargetMode="External"/><Relationship Id="rId15974" Type="http://schemas.openxmlformats.org/officeDocument/2006/relationships/hyperlink" Target="https://www.daloopa.com/src/56736482" TargetMode="External"/><Relationship Id="rId1412" Type="http://schemas.openxmlformats.org/officeDocument/2006/relationships/hyperlink" Target="https://www.daloopa.com/document/21907765" TargetMode="External"/><Relationship Id="rId4982" Type="http://schemas.openxmlformats.org/officeDocument/2006/relationships/hyperlink" Target="https://www.daloopa.com/src/18185052" TargetMode="External"/><Relationship Id="rId11006" Type="http://schemas.openxmlformats.org/officeDocument/2006/relationships/hyperlink" Target="https://www.daloopa.com/src/777923" TargetMode="External"/><Relationship Id="rId14576" Type="http://schemas.openxmlformats.org/officeDocument/2006/relationships/hyperlink" Target="https://www.daloopa.com/src/44096353" TargetMode="External"/><Relationship Id="rId15627" Type="http://schemas.openxmlformats.org/officeDocument/2006/relationships/hyperlink" Target="https://www.daloopa.com/src/56735901" TargetMode="External"/><Relationship Id="rId3584" Type="http://schemas.openxmlformats.org/officeDocument/2006/relationships/hyperlink" Target="https://www.daloopa.com/src/61315107" TargetMode="External"/><Relationship Id="rId4635" Type="http://schemas.openxmlformats.org/officeDocument/2006/relationships/hyperlink" Target="https://www.daloopa.com/src/805940" TargetMode="External"/><Relationship Id="rId13178" Type="http://schemas.openxmlformats.org/officeDocument/2006/relationships/hyperlink" Target="https://www.daloopa.com/src/44617868" TargetMode="External"/><Relationship Id="rId14229" Type="http://schemas.openxmlformats.org/officeDocument/2006/relationships/hyperlink" Target="https://www.daloopa.com/src/44092506" TargetMode="External"/><Relationship Id="rId17799" Type="http://schemas.openxmlformats.org/officeDocument/2006/relationships/hyperlink" Target="https://www.daloopa.com/src/84566934" TargetMode="External"/><Relationship Id="rId18100" Type="http://schemas.openxmlformats.org/officeDocument/2006/relationships/hyperlink" Target="https://www.daloopa.com/src/112172770" TargetMode="External"/><Relationship Id="rId20394" Type="http://schemas.openxmlformats.org/officeDocument/2006/relationships/hyperlink" Target="https://www.daloopa.com/src/105190953" TargetMode="External"/><Relationship Id="rId158" Type="http://schemas.openxmlformats.org/officeDocument/2006/relationships/hyperlink" Target="https://www.daloopa.com/document/22944212" TargetMode="External"/><Relationship Id="rId2186" Type="http://schemas.openxmlformats.org/officeDocument/2006/relationships/hyperlink" Target="https://www.daloopa.com/src/779466" TargetMode="External"/><Relationship Id="rId3237" Type="http://schemas.openxmlformats.org/officeDocument/2006/relationships/hyperlink" Target="https://www.daloopa.com/src/44615564" TargetMode="External"/><Relationship Id="rId7858" Type="http://schemas.openxmlformats.org/officeDocument/2006/relationships/hyperlink" Target="https://www.daloopa.com/src/1501218" TargetMode="External"/><Relationship Id="rId8909" Type="http://schemas.openxmlformats.org/officeDocument/2006/relationships/hyperlink" Target="https://www.daloopa.com/src/44810495" TargetMode="External"/><Relationship Id="rId20047" Type="http://schemas.openxmlformats.org/officeDocument/2006/relationships/hyperlink" Target="https://www.daloopa.com/src/99100850" TargetMode="External"/><Relationship Id="rId9280" Type="http://schemas.openxmlformats.org/officeDocument/2006/relationships/hyperlink" Target="https://www.daloopa.com/src/44812575" TargetMode="External"/><Relationship Id="rId10839" Type="http://schemas.openxmlformats.org/officeDocument/2006/relationships/hyperlink" Target="https://www.daloopa.com/src/760765" TargetMode="External"/><Relationship Id="rId12261" Type="http://schemas.openxmlformats.org/officeDocument/2006/relationships/hyperlink" Target="https://marketplace.daloopa.com/text-fundamental?id=8731813&amp;value=-0.04&amp;id=8731806&amp;value=-0.06&amp;id=8731799&amp;value=-0.03&amp;id=8731818&amp;value=-0.04&amp;id=8731792&amp;value=0.08&amp;id=8731788&amp;value=-0.05&amp;id=8731783&amp;value=-0.01&amp;id=8731824&amp;value=0.01&amp;" TargetMode="External"/><Relationship Id="rId13312" Type="http://schemas.openxmlformats.org/officeDocument/2006/relationships/hyperlink" Target="https://www.daloopa.com/src/44121016" TargetMode="External"/><Relationship Id="rId14710" Type="http://schemas.openxmlformats.org/officeDocument/2006/relationships/hyperlink" Target="https://www.daloopa.com/src/44092351" TargetMode="External"/><Relationship Id="rId2320" Type="http://schemas.openxmlformats.org/officeDocument/2006/relationships/hyperlink" Target="https://www.daloopa.com/src/44615452" TargetMode="External"/><Relationship Id="rId16882" Type="http://schemas.openxmlformats.org/officeDocument/2006/relationships/hyperlink" Target="https://www.daloopa.com/src/65368980" TargetMode="External"/><Relationship Id="rId17933" Type="http://schemas.openxmlformats.org/officeDocument/2006/relationships/hyperlink" Target="https://www.daloopa.com/src/84567092" TargetMode="External"/><Relationship Id="rId4492" Type="http://schemas.openxmlformats.org/officeDocument/2006/relationships/hyperlink" Target="https://www.daloopa.com/src/805839" TargetMode="External"/><Relationship Id="rId5543" Type="http://schemas.openxmlformats.org/officeDocument/2006/relationships/hyperlink" Target="https://www.daloopa.com/src/777191" TargetMode="External"/><Relationship Id="rId5890" Type="http://schemas.openxmlformats.org/officeDocument/2006/relationships/hyperlink" Target="https://www.daloopa.com/src/46244123" TargetMode="External"/><Relationship Id="rId6941" Type="http://schemas.openxmlformats.org/officeDocument/2006/relationships/hyperlink" Target="https://www.daloopa.com/src/9091784" TargetMode="External"/><Relationship Id="rId14086" Type="http://schemas.openxmlformats.org/officeDocument/2006/relationships/hyperlink" Target="https://www.daloopa.com/src/44072058" TargetMode="External"/><Relationship Id="rId15484" Type="http://schemas.openxmlformats.org/officeDocument/2006/relationships/hyperlink" Target="https://www.daloopa.com/src/56735745" TargetMode="External"/><Relationship Id="rId16535" Type="http://schemas.openxmlformats.org/officeDocument/2006/relationships/hyperlink" Target="https://www.daloopa.com/src/61315627" TargetMode="External"/><Relationship Id="rId3094" Type="http://schemas.openxmlformats.org/officeDocument/2006/relationships/hyperlink" Target="https://www.daloopa.com/src/47277283" TargetMode="External"/><Relationship Id="rId4145" Type="http://schemas.openxmlformats.org/officeDocument/2006/relationships/hyperlink" Target="https://www.daloopa.com/src/44802527" TargetMode="External"/><Relationship Id="rId15137" Type="http://schemas.openxmlformats.org/officeDocument/2006/relationships/hyperlink" Target="https://www.daloopa.com/src/61315412" TargetMode="External"/><Relationship Id="rId19758" Type="http://schemas.openxmlformats.org/officeDocument/2006/relationships/hyperlink" Target="https://www.daloopa.com/src/91527806" TargetMode="External"/><Relationship Id="rId8766" Type="http://schemas.openxmlformats.org/officeDocument/2006/relationships/hyperlink" Target="https://www.daloopa.com/src/51587569" TargetMode="External"/><Relationship Id="rId9817" Type="http://schemas.openxmlformats.org/officeDocument/2006/relationships/hyperlink" Target="https://www.daloopa.com/src/44811576" TargetMode="External"/><Relationship Id="rId10696" Type="http://schemas.openxmlformats.org/officeDocument/2006/relationships/hyperlink" Target="https://www.daloopa.com/src/761172" TargetMode="External"/><Relationship Id="rId11747" Type="http://schemas.openxmlformats.org/officeDocument/2006/relationships/hyperlink" Target="https://www.daloopa.com/src/8583213" TargetMode="External"/><Relationship Id="rId1806" Type="http://schemas.openxmlformats.org/officeDocument/2006/relationships/hyperlink" Target="https://www.daloopa.com/src/44126131" TargetMode="External"/><Relationship Id="rId7368" Type="http://schemas.openxmlformats.org/officeDocument/2006/relationships/hyperlink" Target="https://www.daloopa.com/src/44615795" TargetMode="External"/><Relationship Id="rId8419" Type="http://schemas.openxmlformats.org/officeDocument/2006/relationships/hyperlink" Target="https://www.daloopa.com/src/44812385" TargetMode="External"/><Relationship Id="rId10349" Type="http://schemas.openxmlformats.org/officeDocument/2006/relationships/hyperlink" Target="https://www.daloopa.com/src/761314" TargetMode="External"/><Relationship Id="rId14220" Type="http://schemas.openxmlformats.org/officeDocument/2006/relationships/hyperlink" Target="https://www.daloopa.com/src/44095424" TargetMode="External"/><Relationship Id="rId17790" Type="http://schemas.openxmlformats.org/officeDocument/2006/relationships/hyperlink" Target="https://www.daloopa.com/src/84566920" TargetMode="External"/><Relationship Id="rId3978" Type="http://schemas.openxmlformats.org/officeDocument/2006/relationships/hyperlink" Target="https://www.daloopa.com/src/3606676" TargetMode="External"/><Relationship Id="rId8900" Type="http://schemas.openxmlformats.org/officeDocument/2006/relationships/hyperlink" Target="https://www.daloopa.com/src/44812773" TargetMode="External"/><Relationship Id="rId16392" Type="http://schemas.openxmlformats.org/officeDocument/2006/relationships/hyperlink" Target="https://www.daloopa.com/src/56736729" TargetMode="External"/><Relationship Id="rId17443" Type="http://schemas.openxmlformats.org/officeDocument/2006/relationships/hyperlink" Target="https://www.daloopa.com/src/69114202" TargetMode="External"/><Relationship Id="rId18841" Type="http://schemas.openxmlformats.org/officeDocument/2006/relationships/hyperlink" Target="https://www.daloopa.com/src/75779553" TargetMode="External"/><Relationship Id="rId20788" Type="http://schemas.openxmlformats.org/officeDocument/2006/relationships/hyperlink" Target="https://www.daloopa.com/src/110481412" TargetMode="External"/><Relationship Id="rId899" Type="http://schemas.openxmlformats.org/officeDocument/2006/relationships/hyperlink" Target="https://www.daloopa.com/src/56765757" TargetMode="External"/><Relationship Id="rId6451" Type="http://schemas.openxmlformats.org/officeDocument/2006/relationships/hyperlink" Target="https://www.daloopa.com/src/756642" TargetMode="External"/><Relationship Id="rId7502" Type="http://schemas.openxmlformats.org/officeDocument/2006/relationships/hyperlink" Target="https://www.daloopa.com/src/770347" TargetMode="External"/><Relationship Id="rId10830" Type="http://schemas.openxmlformats.org/officeDocument/2006/relationships/hyperlink" Target="https://www.daloopa.com/document/23143637" TargetMode="External"/><Relationship Id="rId16045" Type="http://schemas.openxmlformats.org/officeDocument/2006/relationships/hyperlink" Target="https://www.daloopa.com/src/56736640" TargetMode="External"/><Relationship Id="rId5053" Type="http://schemas.openxmlformats.org/officeDocument/2006/relationships/hyperlink" Target="https://www.daloopa.com/src/18179952" TargetMode="External"/><Relationship Id="rId6104" Type="http://schemas.openxmlformats.org/officeDocument/2006/relationships/hyperlink" Target="https://www.daloopa.com/src/755656" TargetMode="External"/><Relationship Id="rId9674" Type="http://schemas.openxmlformats.org/officeDocument/2006/relationships/hyperlink" Target="https://www.daloopa.com/src/44812266" TargetMode="External"/><Relationship Id="rId8276" Type="http://schemas.openxmlformats.org/officeDocument/2006/relationships/hyperlink" Target="https://www.daloopa.com/src/44810713" TargetMode="External"/><Relationship Id="rId9327" Type="http://schemas.openxmlformats.org/officeDocument/2006/relationships/hyperlink" Target="https://www.daloopa.com/src/44812469" TargetMode="External"/><Relationship Id="rId12655" Type="http://schemas.openxmlformats.org/officeDocument/2006/relationships/hyperlink" Target="https://www.daloopa.com/src/8732195" TargetMode="External"/><Relationship Id="rId13706" Type="http://schemas.openxmlformats.org/officeDocument/2006/relationships/hyperlink" Target="https://www.daloopa.com/src/44067329" TargetMode="External"/><Relationship Id="rId19268" Type="http://schemas.openxmlformats.org/officeDocument/2006/relationships/hyperlink" Target="https://www.daloopa.com/src/84566026" TargetMode="External"/><Relationship Id="rId20922" Type="http://schemas.openxmlformats.org/officeDocument/2006/relationships/hyperlink" Target="https://www.daloopa.com/src/110482219" TargetMode="External"/><Relationship Id="rId1663" Type="http://schemas.openxmlformats.org/officeDocument/2006/relationships/hyperlink" Target="https://www.daloopa.com/src/805460" TargetMode="External"/><Relationship Id="rId2714" Type="http://schemas.openxmlformats.org/officeDocument/2006/relationships/hyperlink" Target="https://www.daloopa.com/src/28828343" TargetMode="External"/><Relationship Id="rId11257" Type="http://schemas.openxmlformats.org/officeDocument/2006/relationships/hyperlink" Target="https://www.daloopa.com/src/2734276" TargetMode="External"/><Relationship Id="rId12308" Type="http://schemas.openxmlformats.org/officeDocument/2006/relationships/hyperlink" Target="https://www.daloopa.com/src/8731789" TargetMode="External"/><Relationship Id="rId15878" Type="http://schemas.openxmlformats.org/officeDocument/2006/relationships/hyperlink" Target="https://www.daloopa.com/src/56722370" TargetMode="External"/><Relationship Id="rId16929" Type="http://schemas.openxmlformats.org/officeDocument/2006/relationships/hyperlink" Target="https://www.daloopa.com/src/65368591" TargetMode="External"/><Relationship Id="rId1316" Type="http://schemas.openxmlformats.org/officeDocument/2006/relationships/hyperlink" Target="https://marketplace.daloopa.com/text-fundamental?id=997363&amp;value=316.2&amp;id=997324&amp;value=267&amp;id=997270&amp;value=283&amp;id=997228&amp;value=290&amp;id=997215&amp;value=330&amp;id=44615342&amp;value=1170&amp;id=997214&amp;value=311&amp;id=997185&amp;value=327&amp;id=997170&amp;value=368&amp;id=997169&amp;value=352&amp;id=44615343&amp;value=1358&amp;id=997161&amp;value=377&amp;id=997158&amp;value=385&amp;id=997147&amp;value=404&amp;id=997144&amp;value=465&amp;id=44615344&amp;value=1631&amp;id=997125&amp;value=477&amp;id=997090&amp;value=495&amp;id=997066&amp;value=508&amp;id=997006&amp;value=550&amp;id=46406357&amp;value=2030&amp;id=996931&amp;value=554&amp;id=996898&amp;value=586&amp;id=996864&amp;value=614&amp;id=996814&amp;value=743&amp;id=996635&amp;value=784&amp;id=1501431&amp;value=821&amp;id=2750839&amp;value=859&amp;id=46406228&amp;value=3210&amp;id=3607620&amp;value=858&amp;id=6028982&amp;value=826&amp;id=9092038&amp;value=838&amp;id=12623800&amp;value=819&amp;id=46406126&amp;value=3130&amp;id=19045477&amp;value=934&amp;id=28076142&amp;value=938&amp;id=35361576&amp;value=985&amp;id=41990693&amp;value=1010&amp;id=46405927&amp;value=3870&amp;id=50787181&amp;value=1060&amp;id=56765721&amp;value=1100&amp;id=61315161&amp;value=1120&amp;" TargetMode="External"/><Relationship Id="rId4886" Type="http://schemas.openxmlformats.org/officeDocument/2006/relationships/hyperlink" Target="https://www.daloopa.com/src/18182297" TargetMode="External"/><Relationship Id="rId5937" Type="http://schemas.openxmlformats.org/officeDocument/2006/relationships/hyperlink" Target="https://www.daloopa.com/src/46405530" TargetMode="External"/><Relationship Id="rId18351" Type="http://schemas.openxmlformats.org/officeDocument/2006/relationships/hyperlink" Target="https://www.daloopa.com/src/70534650" TargetMode="External"/><Relationship Id="rId19402" Type="http://schemas.openxmlformats.org/officeDocument/2006/relationships/hyperlink" Target="https://www.daloopa.com/src/84566006" TargetMode="External"/><Relationship Id="rId22" Type="http://schemas.openxmlformats.org/officeDocument/2006/relationships/hyperlink" Target="https://www.daloopa.com/document/23287" TargetMode="External"/><Relationship Id="rId3488" Type="http://schemas.openxmlformats.org/officeDocument/2006/relationships/hyperlink" Target="https://marketplace.daloopa.com/text-fundamental?id=18199485&amp;value=2520&amp;" TargetMode="External"/><Relationship Id="rId4539" Type="http://schemas.openxmlformats.org/officeDocument/2006/relationships/hyperlink" Target="https://www.daloopa.com/src/805882" TargetMode="External"/><Relationship Id="rId8410" Type="http://schemas.openxmlformats.org/officeDocument/2006/relationships/hyperlink" Target="https://marketplace.daloopa.com/text-fundamental?id=63963894&amp;value=0.0&amp;id=44808888&amp;value=23.838&amp;id=44809182&amp;value=0.0&amp;id=44812777&amp;value=-0.6870000000000012&amp;id=46190504&amp;value=23.151&amp;" TargetMode="External"/><Relationship Id="rId10340" Type="http://schemas.openxmlformats.org/officeDocument/2006/relationships/hyperlink" Target="https://marketplace.daloopa.com/text-fundamental?id=770803&amp;value=0.002&amp;id=770796&amp;value=24.992&amp;id=770788&amp;value=-0.791&amp;id=769627&amp;value=2.294&amp;id=44994361&amp;value=26.497&amp;id=769426&amp;value=0.663&amp;id=769289&amp;value=-0.366&amp;id=761302&amp;value=0.201&amp;id=761314&amp;value=19.385&amp;id=44998347&amp;value=19.883&amp;id=760756&amp;value=1.755&amp;id=760503&amp;value=0.034&amp;id=760336&amp;value=-0.751&amp;id=758666&amp;value=0.521&amp;id=44998945&amp;value=1.559&amp;id=758464&amp;value=-0.419&amp;id=758325&amp;value=-0.466&amp;id=758158&amp;value=-0.338&amp;id=758000&amp;value=-0.285&amp;id=44999178&amp;value=-1.508&amp;id=757637&amp;value=-0.097&amp;id=774311&amp;value=-0.359&amp;id=44999287&amp;value=-0.456&amp;" TargetMode="External"/><Relationship Id="rId18004" Type="http://schemas.openxmlformats.org/officeDocument/2006/relationships/hyperlink" Target="https://www.daloopa.com/src/84567302" TargetMode="External"/><Relationship Id="rId20298" Type="http://schemas.openxmlformats.org/officeDocument/2006/relationships/hyperlink" Target="https://www.daloopa.com/src/99978686" TargetMode="External"/><Relationship Id="rId7012" Type="http://schemas.openxmlformats.org/officeDocument/2006/relationships/hyperlink" Target="https://www.daloopa.com/src/9091788" TargetMode="External"/><Relationship Id="rId14961" Type="http://schemas.openxmlformats.org/officeDocument/2006/relationships/hyperlink" Target="https://www.daloopa.com/src/44094604" TargetMode="External"/><Relationship Id="rId890" Type="http://schemas.openxmlformats.org/officeDocument/2006/relationships/hyperlink" Target="https://www.daloopa.com/document/23143637" TargetMode="External"/><Relationship Id="rId2571" Type="http://schemas.openxmlformats.org/officeDocument/2006/relationships/hyperlink" Target="https://www.daloopa.com/src/44615519" TargetMode="External"/><Relationship Id="rId9184" Type="http://schemas.openxmlformats.org/officeDocument/2006/relationships/hyperlink" Target="https://www.daloopa.com/src/46190640" TargetMode="External"/><Relationship Id="rId12165" Type="http://schemas.openxmlformats.org/officeDocument/2006/relationships/hyperlink" Target="https://www.daloopa.com/src/8731451" TargetMode="External"/><Relationship Id="rId13563" Type="http://schemas.openxmlformats.org/officeDocument/2006/relationships/hyperlink" Target="https://www.daloopa.com/src/44059217" TargetMode="External"/><Relationship Id="rId14614" Type="http://schemas.openxmlformats.org/officeDocument/2006/relationships/hyperlink" Target="https://www.daloopa.com/src/44091779" TargetMode="External"/><Relationship Id="rId543" Type="http://schemas.openxmlformats.org/officeDocument/2006/relationships/hyperlink" Target="https://www.daloopa.com/src/12608978" TargetMode="External"/><Relationship Id="rId1173" Type="http://schemas.openxmlformats.org/officeDocument/2006/relationships/hyperlink" Target="https://www.daloopa.com/src/4298307" TargetMode="External"/><Relationship Id="rId2224" Type="http://schemas.openxmlformats.org/officeDocument/2006/relationships/hyperlink" Target="https://www.daloopa.com/src/44615437" TargetMode="External"/><Relationship Id="rId3622" Type="http://schemas.openxmlformats.org/officeDocument/2006/relationships/hyperlink" Target="https://www.daloopa.com/src/1501394" TargetMode="External"/><Relationship Id="rId13216" Type="http://schemas.openxmlformats.org/officeDocument/2006/relationships/hyperlink" Target="https://www.daloopa.com/src/18210507" TargetMode="External"/><Relationship Id="rId16786" Type="http://schemas.openxmlformats.org/officeDocument/2006/relationships/hyperlink" Target="https://www.daloopa.com/document/23143762" TargetMode="External"/><Relationship Id="rId17837" Type="http://schemas.openxmlformats.org/officeDocument/2006/relationships/hyperlink" Target="https://www.daloopa.com/src/84566317" TargetMode="External"/><Relationship Id="rId20432" Type="http://schemas.openxmlformats.org/officeDocument/2006/relationships/hyperlink" Target="https://www.daloopa.com/src/105190907" TargetMode="External"/><Relationship Id="rId5794" Type="http://schemas.openxmlformats.org/officeDocument/2006/relationships/hyperlink" Target="https://www.daloopa.com/src/777479" TargetMode="External"/><Relationship Id="rId6845" Type="http://schemas.openxmlformats.org/officeDocument/2006/relationships/hyperlink" Target="https://www.daloopa.com/src/9091770" TargetMode="External"/><Relationship Id="rId15388" Type="http://schemas.openxmlformats.org/officeDocument/2006/relationships/hyperlink" Target="https://www.daloopa.com/src/61315441" TargetMode="External"/><Relationship Id="rId16439" Type="http://schemas.openxmlformats.org/officeDocument/2006/relationships/hyperlink" Target="https://www.daloopa.com/src/56722571" TargetMode="External"/><Relationship Id="rId4049" Type="http://schemas.openxmlformats.org/officeDocument/2006/relationships/hyperlink" Target="https://www.daloopa.com/document/23143637" TargetMode="External"/><Relationship Id="rId4396" Type="http://schemas.openxmlformats.org/officeDocument/2006/relationships/hyperlink" Target="https://www.daloopa.com/src/805838" TargetMode="External"/><Relationship Id="rId5447" Type="http://schemas.openxmlformats.org/officeDocument/2006/relationships/hyperlink" Target="https://www.daloopa.com/src/777016" TargetMode="External"/><Relationship Id="rId11998" Type="http://schemas.openxmlformats.org/officeDocument/2006/relationships/hyperlink" Target="https://marketplace.daloopa.com/text-fundamental?id=8731257&amp;value=-0.4&amp;id=8731250&amp;value=-0.1&amp;id=8731244&amp;value=-2.2&amp;id=44616225&amp;value=-2.8999999999999995&amp;id=8731264&amp;value=-5.6&amp;id=8731237&amp;value=-3.3&amp;id=8731230&amp;value=-3.4&amp;id=8731223&amp;value=-0.7&amp;id=44616226&amp;value=-1.5000000000000009&amp;id=8731271&amp;value=-8.9&amp;id=8731216&amp;value=-2.4&amp;id=8731209&amp;value=-5.2&amp;id=8731202&amp;value=-7.3&amp;id=44616227&amp;value=-9.0&amp;id=8731337&amp;value=-23.9&amp;id=8731195&amp;value=-8.8&amp;id=8731188&amp;value=-5.5&amp;id=8731181&amp;value=-3.9&amp;id=44616228&amp;value=0.3000000000000007&amp;id=8731344&amp;value=-17.9&amp;id=8731174&amp;value=0.8&amp;id=8731169&amp;value=-0.1&amp;id=8731164&amp;value=1.8&amp;id=44616229&amp;value=3.5999999999999996&amp;id=8731349&amp;value=6.1&amp;id=8731159&amp;value=5.4&amp;id=8731154&amp;value=4.2&amp;id=8731149&amp;value=-1.3&amp;id=44616230&amp;value=-6.4&amp;id=8731354&amp;value=1.9&amp;id=8731144&amp;value=-5.6&amp;id=8731139&amp;value=-12.5&amp;id=8731134&amp;value=-10.1&amp;id=44616231&amp;value=15.300000000000002&amp;id=8731360&amp;value=-12.9&amp;id=8731123&amp;value=-4&amp;id=8731129&amp;value=-8&amp;id=10681267&amp;value=-2&amp;id=44616232&amp;value=6&amp;id=13316971&amp;value=-8&amp;" TargetMode="External"/><Relationship Id="rId14471" Type="http://schemas.openxmlformats.org/officeDocument/2006/relationships/hyperlink" Target="https://www.daloopa.com/src/44094656" TargetMode="External"/><Relationship Id="rId15522" Type="http://schemas.openxmlformats.org/officeDocument/2006/relationships/hyperlink" Target="https://www.daloopa.com/src/56735729" TargetMode="External"/><Relationship Id="rId16920" Type="http://schemas.openxmlformats.org/officeDocument/2006/relationships/hyperlink" Target="https://www.daloopa.com/src/65368562" TargetMode="External"/><Relationship Id="rId4530" Type="http://schemas.openxmlformats.org/officeDocument/2006/relationships/hyperlink" Target="https://www.daloopa.com/src/806012" TargetMode="External"/><Relationship Id="rId13073" Type="http://schemas.openxmlformats.org/officeDocument/2006/relationships/hyperlink" Target="https://www.daloopa.com/src/44617787" TargetMode="External"/><Relationship Id="rId14124" Type="http://schemas.openxmlformats.org/officeDocument/2006/relationships/hyperlink" Target="https://www.daloopa.com/src/44071777" TargetMode="External"/><Relationship Id="rId2081" Type="http://schemas.openxmlformats.org/officeDocument/2006/relationships/hyperlink" Target="https://www.daloopa.com/src/38173152" TargetMode="External"/><Relationship Id="rId3132" Type="http://schemas.openxmlformats.org/officeDocument/2006/relationships/hyperlink" Target="https://www.daloopa.com/src/47276585" TargetMode="External"/><Relationship Id="rId7753" Type="http://schemas.openxmlformats.org/officeDocument/2006/relationships/hyperlink" Target="https://www.daloopa.com/src/760476" TargetMode="External"/><Relationship Id="rId16296" Type="http://schemas.openxmlformats.org/officeDocument/2006/relationships/hyperlink" Target="https://www.daloopa.com/src/56736611" TargetMode="External"/><Relationship Id="rId17694" Type="http://schemas.openxmlformats.org/officeDocument/2006/relationships/hyperlink" Target="https://www.daloopa.com/src/86304432" TargetMode="External"/><Relationship Id="rId18745" Type="http://schemas.openxmlformats.org/officeDocument/2006/relationships/hyperlink" Target="https://www.daloopa.com/src/76424504" TargetMode="External"/><Relationship Id="rId6355" Type="http://schemas.openxmlformats.org/officeDocument/2006/relationships/hyperlink" Target="https://www.daloopa.com/src/797639" TargetMode="External"/><Relationship Id="rId7406" Type="http://schemas.openxmlformats.org/officeDocument/2006/relationships/hyperlink" Target="https://www.daloopa.com/src/3606391" TargetMode="External"/><Relationship Id="rId8804" Type="http://schemas.openxmlformats.org/officeDocument/2006/relationships/hyperlink" Target="https://www.daloopa.com/src/44811821" TargetMode="External"/><Relationship Id="rId10734" Type="http://schemas.openxmlformats.org/officeDocument/2006/relationships/hyperlink" Target="https://www.daloopa.com/src/44999785" TargetMode="External"/><Relationship Id="rId17347" Type="http://schemas.openxmlformats.org/officeDocument/2006/relationships/hyperlink" Target="https://www.daloopa.com/src/66399156" TargetMode="External"/><Relationship Id="rId6008" Type="http://schemas.openxmlformats.org/officeDocument/2006/relationships/hyperlink" Target="https://www.daloopa.com/src/758556" TargetMode="External"/><Relationship Id="rId13957" Type="http://schemas.openxmlformats.org/officeDocument/2006/relationships/hyperlink" Target="https://www.daloopa.com/src/44067868" TargetMode="External"/><Relationship Id="rId2965" Type="http://schemas.openxmlformats.org/officeDocument/2006/relationships/hyperlink" Target="https://www.daloopa.com/src/44615549" TargetMode="External"/><Relationship Id="rId9578" Type="http://schemas.openxmlformats.org/officeDocument/2006/relationships/hyperlink" Target="https://www.daloopa.com/src/44809921" TargetMode="External"/><Relationship Id="rId12559" Type="http://schemas.openxmlformats.org/officeDocument/2006/relationships/hyperlink" Target="https://www.daloopa.com/src/8732292" TargetMode="External"/><Relationship Id="rId16430" Type="http://schemas.openxmlformats.org/officeDocument/2006/relationships/hyperlink" Target="https://www.daloopa.com/src/56722752" TargetMode="External"/><Relationship Id="rId20826" Type="http://schemas.openxmlformats.org/officeDocument/2006/relationships/hyperlink" Target="https://www.daloopa.com/src/112172852" TargetMode="External"/><Relationship Id="rId937" Type="http://schemas.openxmlformats.org/officeDocument/2006/relationships/hyperlink" Target="https://marketplace.daloopa.com/text-fundamental?id=44068896&amp;value=0.48&amp;id=44619884&amp;value=0.48&amp;" TargetMode="External"/><Relationship Id="rId1567" Type="http://schemas.openxmlformats.org/officeDocument/2006/relationships/hyperlink" Target="https://www.daloopa.com/src/805474" TargetMode="External"/><Relationship Id="rId2618" Type="http://schemas.openxmlformats.org/officeDocument/2006/relationships/hyperlink" Target="https://www.daloopa.com/src/779066" TargetMode="External"/><Relationship Id="rId15032" Type="http://schemas.openxmlformats.org/officeDocument/2006/relationships/hyperlink" Target="https://www.daloopa.com/src/44094672" TargetMode="External"/><Relationship Id="rId19653" Type="http://schemas.openxmlformats.org/officeDocument/2006/relationships/hyperlink" Target="https://www.daloopa.com/src/92469308" TargetMode="External"/><Relationship Id="rId4040" Type="http://schemas.openxmlformats.org/officeDocument/2006/relationships/hyperlink" Target="https://www.daloopa.com/src/44801771" TargetMode="External"/><Relationship Id="rId8661" Type="http://schemas.openxmlformats.org/officeDocument/2006/relationships/hyperlink" Target="https://www.daloopa.com/src/44813509" TargetMode="External"/><Relationship Id="rId9712" Type="http://schemas.openxmlformats.org/officeDocument/2006/relationships/hyperlink" Target="https://www.daloopa.com/src/44810874" TargetMode="External"/><Relationship Id="rId10591" Type="http://schemas.openxmlformats.org/officeDocument/2006/relationships/hyperlink" Target="https://www.daloopa.com/src/760761" TargetMode="External"/><Relationship Id="rId18255" Type="http://schemas.openxmlformats.org/officeDocument/2006/relationships/hyperlink" Target="https://www.daloopa.com/src/110482438" TargetMode="External"/><Relationship Id="rId19306" Type="http://schemas.openxmlformats.org/officeDocument/2006/relationships/hyperlink" Target="https://www.daloopa.com/src/86312129" TargetMode="External"/><Relationship Id="rId7263" Type="http://schemas.openxmlformats.org/officeDocument/2006/relationships/hyperlink" Target="https://www.daloopa.com/src/41990430" TargetMode="External"/><Relationship Id="rId8314" Type="http://schemas.openxmlformats.org/officeDocument/2006/relationships/hyperlink" Target="https://www.daloopa.com/src/44809190" TargetMode="External"/><Relationship Id="rId10244" Type="http://schemas.openxmlformats.org/officeDocument/2006/relationships/hyperlink" Target="https://www.daloopa.com/src/770786" TargetMode="External"/><Relationship Id="rId11642" Type="http://schemas.openxmlformats.org/officeDocument/2006/relationships/hyperlink" Target="https://www.daloopa.com/document/8465102" TargetMode="External"/><Relationship Id="rId1701" Type="http://schemas.openxmlformats.org/officeDocument/2006/relationships/hyperlink" Target="https://www.daloopa.com/src/805480" TargetMode="External"/><Relationship Id="rId14865" Type="http://schemas.openxmlformats.org/officeDocument/2006/relationships/hyperlink" Target="https://www.daloopa.com/src/44092081" TargetMode="External"/><Relationship Id="rId15916" Type="http://schemas.openxmlformats.org/officeDocument/2006/relationships/hyperlink" Target="https://www.daloopa.com/src/56722551" TargetMode="External"/><Relationship Id="rId3873" Type="http://schemas.openxmlformats.org/officeDocument/2006/relationships/hyperlink" Target="https://www.daloopa.com/src/805765" TargetMode="External"/><Relationship Id="rId4924" Type="http://schemas.openxmlformats.org/officeDocument/2006/relationships/hyperlink" Target="https://www.daloopa.com/src/51587393" TargetMode="External"/><Relationship Id="rId9088" Type="http://schemas.openxmlformats.org/officeDocument/2006/relationships/hyperlink" Target="https://www.daloopa.com/src/46190620" TargetMode="External"/><Relationship Id="rId13467" Type="http://schemas.openxmlformats.org/officeDocument/2006/relationships/hyperlink" Target="https://www.daloopa.com/src/44058772" TargetMode="External"/><Relationship Id="rId14518" Type="http://schemas.openxmlformats.org/officeDocument/2006/relationships/hyperlink" Target="https://www.daloopa.com/src/44093034" TargetMode="External"/><Relationship Id="rId20683" Type="http://schemas.openxmlformats.org/officeDocument/2006/relationships/hyperlink" Target="https://www.daloopa.com/src/110481738" TargetMode="External"/><Relationship Id="rId447" Type="http://schemas.openxmlformats.org/officeDocument/2006/relationships/hyperlink" Target="https://www.daloopa.com/src/1501423" TargetMode="External"/><Relationship Id="rId794" Type="http://schemas.openxmlformats.org/officeDocument/2006/relationships/hyperlink" Target="https://www.daloopa.com/src/19045396" TargetMode="External"/><Relationship Id="rId1077" Type="http://schemas.openxmlformats.org/officeDocument/2006/relationships/hyperlink" Target="https://www.daloopa.com/src/781222" TargetMode="External"/><Relationship Id="rId2128" Type="http://schemas.openxmlformats.org/officeDocument/2006/relationships/hyperlink" Target="https://www.daloopa.com/src/779653" TargetMode="External"/><Relationship Id="rId2475" Type="http://schemas.openxmlformats.org/officeDocument/2006/relationships/hyperlink" Target="https://www.daloopa.com/src/775288" TargetMode="External"/><Relationship Id="rId3526" Type="http://schemas.openxmlformats.org/officeDocument/2006/relationships/hyperlink" Target="https://www.daloopa.com/src/18204627" TargetMode="External"/><Relationship Id="rId12069" Type="http://schemas.openxmlformats.org/officeDocument/2006/relationships/hyperlink" Target="https://www.daloopa.com/src/44616239" TargetMode="External"/><Relationship Id="rId20336" Type="http://schemas.openxmlformats.org/officeDocument/2006/relationships/hyperlink" Target="https://www.daloopa.com/src/105190575" TargetMode="External"/><Relationship Id="rId5698" Type="http://schemas.openxmlformats.org/officeDocument/2006/relationships/hyperlink" Target="https://www.daloopa.com/document/8465102" TargetMode="External"/><Relationship Id="rId6749" Type="http://schemas.openxmlformats.org/officeDocument/2006/relationships/hyperlink" Target="https://www.daloopa.com/src/1501197" TargetMode="External"/><Relationship Id="rId12550" Type="http://schemas.openxmlformats.org/officeDocument/2006/relationships/hyperlink" Target="https://www.daloopa.com/src/8732172" TargetMode="External"/><Relationship Id="rId13601" Type="http://schemas.openxmlformats.org/officeDocument/2006/relationships/hyperlink" Target="https://www.daloopa.com/src/44057788" TargetMode="External"/><Relationship Id="rId19163" Type="http://schemas.openxmlformats.org/officeDocument/2006/relationships/hyperlink" Target="https://www.daloopa.com/src/81130099" TargetMode="External"/><Relationship Id="rId8171" Type="http://schemas.openxmlformats.org/officeDocument/2006/relationships/hyperlink" Target="https://www.daloopa.com/src/44615953" TargetMode="External"/><Relationship Id="rId9222" Type="http://schemas.openxmlformats.org/officeDocument/2006/relationships/hyperlink" Target="https://www.daloopa.com/src/44812576" TargetMode="External"/><Relationship Id="rId11152" Type="http://schemas.openxmlformats.org/officeDocument/2006/relationships/hyperlink" Target="https://www.daloopa.com/src/56765799" TargetMode="External"/><Relationship Id="rId12203" Type="http://schemas.openxmlformats.org/officeDocument/2006/relationships/hyperlink" Target="https://www.daloopa.com/src/8731845" TargetMode="External"/><Relationship Id="rId1211" Type="http://schemas.openxmlformats.org/officeDocument/2006/relationships/hyperlink" Target="https://www.daloopa.com/src/44615357" TargetMode="External"/><Relationship Id="rId4781" Type="http://schemas.openxmlformats.org/officeDocument/2006/relationships/hyperlink" Target="https://www.daloopa.com/src/799693" TargetMode="External"/><Relationship Id="rId5832" Type="http://schemas.openxmlformats.org/officeDocument/2006/relationships/hyperlink" Target="https://www.daloopa.com/src/44616133" TargetMode="External"/><Relationship Id="rId14375" Type="http://schemas.openxmlformats.org/officeDocument/2006/relationships/hyperlink" Target="https://www.daloopa.com/src/44093107" TargetMode="External"/><Relationship Id="rId15773" Type="http://schemas.openxmlformats.org/officeDocument/2006/relationships/hyperlink" Target="https://www.daloopa.com/src/56722185" TargetMode="External"/><Relationship Id="rId16824" Type="http://schemas.openxmlformats.org/officeDocument/2006/relationships/hyperlink" Target="https://www.daloopa.com/src/56722864" TargetMode="External"/><Relationship Id="rId3383" Type="http://schemas.openxmlformats.org/officeDocument/2006/relationships/hyperlink" Target="https://www.daloopa.com/src/979723" TargetMode="External"/><Relationship Id="rId4434" Type="http://schemas.openxmlformats.org/officeDocument/2006/relationships/hyperlink" Target="https://www.daloopa.com/src/805993" TargetMode="External"/><Relationship Id="rId14028" Type="http://schemas.openxmlformats.org/officeDocument/2006/relationships/hyperlink" Target="https://www.daloopa.com/src/44064896" TargetMode="External"/><Relationship Id="rId15426" Type="http://schemas.openxmlformats.org/officeDocument/2006/relationships/hyperlink" Target="https://www.daloopa.com/document/23143762" TargetMode="External"/><Relationship Id="rId18996" Type="http://schemas.openxmlformats.org/officeDocument/2006/relationships/hyperlink" Target="https://www.daloopa.com/src/80587589" TargetMode="External"/><Relationship Id="rId20193" Type="http://schemas.openxmlformats.org/officeDocument/2006/relationships/hyperlink" Target="https://www.daloopa.com/src/99978745" TargetMode="External"/><Relationship Id="rId3036" Type="http://schemas.openxmlformats.org/officeDocument/2006/relationships/hyperlink" Target="https://www.daloopa.com/document/23181367" TargetMode="External"/><Relationship Id="rId10985" Type="http://schemas.openxmlformats.org/officeDocument/2006/relationships/hyperlink" Target="https://www.daloopa.com/src/777847" TargetMode="External"/><Relationship Id="rId17598" Type="http://schemas.openxmlformats.org/officeDocument/2006/relationships/hyperlink" Target="https://www.daloopa.com/src/66398894" TargetMode="External"/><Relationship Id="rId18649" Type="http://schemas.openxmlformats.org/officeDocument/2006/relationships/hyperlink" Target="https://www.daloopa.com/src/75779689" TargetMode="External"/><Relationship Id="rId6259" Type="http://schemas.openxmlformats.org/officeDocument/2006/relationships/hyperlink" Target="https://www.daloopa.com/src/2750526" TargetMode="External"/><Relationship Id="rId7657" Type="http://schemas.openxmlformats.org/officeDocument/2006/relationships/hyperlink" Target="https://www.daloopa.com/src/760992" TargetMode="External"/><Relationship Id="rId8708" Type="http://schemas.openxmlformats.org/officeDocument/2006/relationships/hyperlink" Target="https://www.daloopa.com/src/44812379" TargetMode="External"/><Relationship Id="rId10638" Type="http://schemas.openxmlformats.org/officeDocument/2006/relationships/hyperlink" Target="https://www.daloopa.com/src/769295" TargetMode="External"/><Relationship Id="rId12060" Type="http://schemas.openxmlformats.org/officeDocument/2006/relationships/hyperlink" Target="https://www.daloopa.com/src/8731165" TargetMode="External"/><Relationship Id="rId13111" Type="http://schemas.openxmlformats.org/officeDocument/2006/relationships/hyperlink" Target="https://www.daloopa.com/src/18301702" TargetMode="External"/><Relationship Id="rId16681" Type="http://schemas.openxmlformats.org/officeDocument/2006/relationships/hyperlink" Target="https://www.daloopa.com/src/56722706" TargetMode="External"/><Relationship Id="rId17732" Type="http://schemas.openxmlformats.org/officeDocument/2006/relationships/hyperlink" Target="https://www.daloopa.com/src/86301040" TargetMode="External"/><Relationship Id="rId2869" Type="http://schemas.openxmlformats.org/officeDocument/2006/relationships/hyperlink" Target="https://www.daloopa.com/src/44615534" TargetMode="External"/><Relationship Id="rId6740" Type="http://schemas.openxmlformats.org/officeDocument/2006/relationships/hyperlink" Target="https://www.daloopa.com/src/798059" TargetMode="External"/><Relationship Id="rId15283" Type="http://schemas.openxmlformats.org/officeDocument/2006/relationships/hyperlink" Target="https://www.daloopa.com/src/56720685" TargetMode="External"/><Relationship Id="rId16334" Type="http://schemas.openxmlformats.org/officeDocument/2006/relationships/hyperlink" Target="https://www.daloopa.com/src/56765485" TargetMode="External"/><Relationship Id="rId4291" Type="http://schemas.openxmlformats.org/officeDocument/2006/relationships/hyperlink" Target="https://www.daloopa.com/src/805905" TargetMode="External"/><Relationship Id="rId5342" Type="http://schemas.openxmlformats.org/officeDocument/2006/relationships/hyperlink" Target="https://www.daloopa.com/src/8648895" TargetMode="External"/><Relationship Id="rId9963" Type="http://schemas.openxmlformats.org/officeDocument/2006/relationships/hyperlink" Target="https://www.daloopa.com/src/44617037" TargetMode="External"/><Relationship Id="rId8565" Type="http://schemas.openxmlformats.org/officeDocument/2006/relationships/hyperlink" Target="https://www.daloopa.com/src/44812871" TargetMode="External"/><Relationship Id="rId9616" Type="http://schemas.openxmlformats.org/officeDocument/2006/relationships/hyperlink" Target="https://www.daloopa.com/src/44811312" TargetMode="External"/><Relationship Id="rId11893" Type="http://schemas.openxmlformats.org/officeDocument/2006/relationships/hyperlink" Target="https://www.daloopa.com/src/8731137" TargetMode="External"/><Relationship Id="rId12944" Type="http://schemas.openxmlformats.org/officeDocument/2006/relationships/hyperlink" Target="https://www.daloopa.com/src/44106018" TargetMode="External"/><Relationship Id="rId18159" Type="http://schemas.openxmlformats.org/officeDocument/2006/relationships/hyperlink" Target="https://www.daloopa.com/src/110481042" TargetMode="External"/><Relationship Id="rId19557" Type="http://schemas.openxmlformats.org/officeDocument/2006/relationships/hyperlink" Target="https://www.daloopa.com/src/84567035" TargetMode="External"/><Relationship Id="rId1952" Type="http://schemas.openxmlformats.org/officeDocument/2006/relationships/hyperlink" Target="https://www.daloopa.com/src/44125143" TargetMode="External"/><Relationship Id="rId7167" Type="http://schemas.openxmlformats.org/officeDocument/2006/relationships/hyperlink" Target="https://www.daloopa.com/src/798175" TargetMode="External"/><Relationship Id="rId8218" Type="http://schemas.openxmlformats.org/officeDocument/2006/relationships/hyperlink" Target="https://www.daloopa.com/src/61314931" TargetMode="External"/><Relationship Id="rId10495" Type="http://schemas.openxmlformats.org/officeDocument/2006/relationships/hyperlink" Target="https://www.daloopa.com/src/6028708" TargetMode="External"/><Relationship Id="rId11546" Type="http://schemas.openxmlformats.org/officeDocument/2006/relationships/hyperlink" Target="https://www.daloopa.com/src/44616149" TargetMode="External"/><Relationship Id="rId1605" Type="http://schemas.openxmlformats.org/officeDocument/2006/relationships/hyperlink" Target="https://www.daloopa.com/src/805389" TargetMode="External"/><Relationship Id="rId10148" Type="http://schemas.openxmlformats.org/officeDocument/2006/relationships/hyperlink" Target="https://www.daloopa.com/src/758149" TargetMode="External"/><Relationship Id="rId14769" Type="http://schemas.openxmlformats.org/officeDocument/2006/relationships/hyperlink" Target="https://www.daloopa.com/src/44095398" TargetMode="External"/><Relationship Id="rId18640" Type="http://schemas.openxmlformats.org/officeDocument/2006/relationships/hyperlink" Target="https://www.daloopa.com/src/75779532" TargetMode="External"/><Relationship Id="rId3777" Type="http://schemas.openxmlformats.org/officeDocument/2006/relationships/hyperlink" Target="https://www.daloopa.com/src/6028861" TargetMode="External"/><Relationship Id="rId4828" Type="http://schemas.openxmlformats.org/officeDocument/2006/relationships/hyperlink" Target="https://www.daloopa.com/src/799700" TargetMode="External"/><Relationship Id="rId16191" Type="http://schemas.openxmlformats.org/officeDocument/2006/relationships/hyperlink" Target="https://marketplace.daloopa.com/text-fundamental?id=56736721&amp;value=-24&amp;id=56736684&amp;value=-25&amp;id=56736646&amp;value=-31&amp;id=56736607&amp;value=-45&amp;id=56736568&amp;value=-125&amp;id=56736529&amp;value=-68&amp;id=56736491&amp;value=-67&amp;id=56736452&amp;value=-71&amp;id=56736413&amp;value=-68&amp;id=56736374&amp;value=-275&amp;id=56723459&amp;value=-67&amp;id=56723423&amp;value=-69&amp;id=56723385&amp;value=-63&amp;id=56723083&amp;value=-60&amp;id=56722911&amp;value=-259&amp;id=56722839&amp;value=-61&amp;id=56722743&amp;value=-60&amp;id=56722687&amp;value=-62&amp;id=56722622&amp;value=-67&amp;id=56722562&amp;value=-250&amp;id=56722495&amp;value=-79&amp;id=56765480&amp;value=-82&amp;id=61315614&amp;value=-83&amp;" TargetMode="External"/><Relationship Id="rId17242" Type="http://schemas.openxmlformats.org/officeDocument/2006/relationships/hyperlink" Target="https://www.daloopa.com/src/66404651" TargetMode="External"/><Relationship Id="rId20587" Type="http://schemas.openxmlformats.org/officeDocument/2006/relationships/hyperlink" Target="https://www.daloopa.com/src/105191113" TargetMode="External"/><Relationship Id="rId698" Type="http://schemas.openxmlformats.org/officeDocument/2006/relationships/hyperlink" Target="https://www.daloopa.com/src/35361484" TargetMode="External"/><Relationship Id="rId2379" Type="http://schemas.openxmlformats.org/officeDocument/2006/relationships/hyperlink" Target="https://www.daloopa.com/src/19432923" TargetMode="External"/><Relationship Id="rId6250" Type="http://schemas.openxmlformats.org/officeDocument/2006/relationships/hyperlink" Target="https://www.daloopa.com/src/797543" TargetMode="External"/><Relationship Id="rId7301" Type="http://schemas.openxmlformats.org/officeDocument/2006/relationships/hyperlink" Target="https://www.daloopa.com/src/756396" TargetMode="External"/><Relationship Id="rId2860" Type="http://schemas.openxmlformats.org/officeDocument/2006/relationships/hyperlink" Target="https://www.daloopa.com/src/775722" TargetMode="External"/><Relationship Id="rId9473" Type="http://schemas.openxmlformats.org/officeDocument/2006/relationships/hyperlink" Target="https://www.daloopa.com/src/44812614" TargetMode="External"/><Relationship Id="rId12454" Type="http://schemas.openxmlformats.org/officeDocument/2006/relationships/hyperlink" Target="https://www.daloopa.com/src/8731950" TargetMode="External"/><Relationship Id="rId13852" Type="http://schemas.openxmlformats.org/officeDocument/2006/relationships/hyperlink" Target="https://www.daloopa.com/src/44064347" TargetMode="External"/><Relationship Id="rId14903" Type="http://schemas.openxmlformats.org/officeDocument/2006/relationships/hyperlink" Target="https://www.daloopa.com/src/44092343" TargetMode="External"/><Relationship Id="rId19067" Type="http://schemas.openxmlformats.org/officeDocument/2006/relationships/hyperlink" Target="https://www.daloopa.com/src/80587694" TargetMode="External"/><Relationship Id="rId832" Type="http://schemas.openxmlformats.org/officeDocument/2006/relationships/hyperlink" Target="https://marketplace.daloopa.com/text-fundamental?id=793425&amp;value=0.28&amp;" TargetMode="External"/><Relationship Id="rId1462" Type="http://schemas.openxmlformats.org/officeDocument/2006/relationships/hyperlink" Target="https://www.daloopa.com/document/12155095" TargetMode="External"/><Relationship Id="rId2513" Type="http://schemas.openxmlformats.org/officeDocument/2006/relationships/hyperlink" Target="https://www.daloopa.com/src/779040" TargetMode="External"/><Relationship Id="rId3911" Type="http://schemas.openxmlformats.org/officeDocument/2006/relationships/hyperlink" Target="https://www.daloopa.com/src/805758" TargetMode="External"/><Relationship Id="rId8075" Type="http://schemas.openxmlformats.org/officeDocument/2006/relationships/hyperlink" Target="https://www.daloopa.com/src/44615938" TargetMode="External"/><Relationship Id="rId9126" Type="http://schemas.openxmlformats.org/officeDocument/2006/relationships/hyperlink" Target="https://www.daloopa.com/src/44812471" TargetMode="External"/><Relationship Id="rId11056" Type="http://schemas.openxmlformats.org/officeDocument/2006/relationships/hyperlink" Target="https://www.daloopa.com/src/777934" TargetMode="External"/><Relationship Id="rId12107" Type="http://schemas.openxmlformats.org/officeDocument/2006/relationships/hyperlink" Target="https://www.daloopa.com/src/8731821" TargetMode="External"/><Relationship Id="rId13505" Type="http://schemas.openxmlformats.org/officeDocument/2006/relationships/hyperlink" Target="https://www.daloopa.com/src/44058813" TargetMode="External"/><Relationship Id="rId20721" Type="http://schemas.openxmlformats.org/officeDocument/2006/relationships/hyperlink" Target="https://www.daloopa.com/src/112173379" TargetMode="External"/><Relationship Id="rId1115" Type="http://schemas.openxmlformats.org/officeDocument/2006/relationships/hyperlink" Target="https://www.daloopa.com/src/61489319" TargetMode="External"/><Relationship Id="rId15677" Type="http://schemas.openxmlformats.org/officeDocument/2006/relationships/hyperlink" Target="https://www.daloopa.com/src/56735903" TargetMode="External"/><Relationship Id="rId16728" Type="http://schemas.openxmlformats.org/officeDocument/2006/relationships/hyperlink" Target="https://www.daloopa.com/src/56722516" TargetMode="External"/><Relationship Id="rId3287" Type="http://schemas.openxmlformats.org/officeDocument/2006/relationships/hyperlink" Target="https://www.daloopa.com/src/44615572" TargetMode="External"/><Relationship Id="rId4338" Type="http://schemas.openxmlformats.org/officeDocument/2006/relationships/hyperlink" Target="https://www.daloopa.com/src/805949" TargetMode="External"/><Relationship Id="rId4685" Type="http://schemas.openxmlformats.org/officeDocument/2006/relationships/hyperlink" Target="https://www.daloopa.com/src/799610" TargetMode="External"/><Relationship Id="rId5736" Type="http://schemas.openxmlformats.org/officeDocument/2006/relationships/hyperlink" Target="https://www.daloopa.com/src/4298246" TargetMode="External"/><Relationship Id="rId14279" Type="http://schemas.openxmlformats.org/officeDocument/2006/relationships/hyperlink" Target="https://www.daloopa.com/src/44091528" TargetMode="External"/><Relationship Id="rId18150" Type="http://schemas.openxmlformats.org/officeDocument/2006/relationships/hyperlink" Target="https://www.daloopa.com/src/110480981" TargetMode="External"/><Relationship Id="rId19201" Type="http://schemas.openxmlformats.org/officeDocument/2006/relationships/hyperlink" Target="https://www.daloopa.com/src/80587930" TargetMode="External"/><Relationship Id="rId20097" Type="http://schemas.openxmlformats.org/officeDocument/2006/relationships/hyperlink" Target="https://www.daloopa.com/src/99100785" TargetMode="External"/><Relationship Id="rId8959" Type="http://schemas.openxmlformats.org/officeDocument/2006/relationships/hyperlink" Target="https://www.daloopa.com/src/44810494" TargetMode="External"/><Relationship Id="rId10889" Type="http://schemas.openxmlformats.org/officeDocument/2006/relationships/hyperlink" Target="https://www.daloopa.com/src/774597" TargetMode="External"/><Relationship Id="rId14760" Type="http://schemas.openxmlformats.org/officeDocument/2006/relationships/hyperlink" Target="https://www.daloopa.com/src/44095049" TargetMode="External"/><Relationship Id="rId15811" Type="http://schemas.openxmlformats.org/officeDocument/2006/relationships/hyperlink" Target="https://www.daloopa.com/src/56722367" TargetMode="External"/><Relationship Id="rId13362" Type="http://schemas.openxmlformats.org/officeDocument/2006/relationships/hyperlink" Target="https://www.daloopa.com/src/44121982" TargetMode="External"/><Relationship Id="rId14413" Type="http://schemas.openxmlformats.org/officeDocument/2006/relationships/hyperlink" Target="https://www.daloopa.com/src/44092502" TargetMode="External"/><Relationship Id="rId2370" Type="http://schemas.openxmlformats.org/officeDocument/2006/relationships/hyperlink" Target="https://www.daloopa.com/src/44615460" TargetMode="External"/><Relationship Id="rId3421" Type="http://schemas.openxmlformats.org/officeDocument/2006/relationships/hyperlink" Target="https://www.daloopa.com/src/979888" TargetMode="External"/><Relationship Id="rId6991" Type="http://schemas.openxmlformats.org/officeDocument/2006/relationships/hyperlink" Target="https://www.daloopa.com/src/798330" TargetMode="External"/><Relationship Id="rId13015" Type="http://schemas.openxmlformats.org/officeDocument/2006/relationships/hyperlink" Target="https://marketplace.daloopa.com/text-fundamental?id=18211543&amp;value=1511.046&amp;id=18210632&amp;value=1907.231&amp;id=18210363&amp;value=1902.068&amp;id=18209833&amp;value=1881.421&amp;id=18208016&amp;value=4124.8&amp;id=18206760&amp;value=4138.267&amp;" TargetMode="External"/><Relationship Id="rId16585" Type="http://schemas.openxmlformats.org/officeDocument/2006/relationships/hyperlink" Target="https://www.daloopa.com/src/61315629" TargetMode="External"/><Relationship Id="rId17983" Type="http://schemas.openxmlformats.org/officeDocument/2006/relationships/hyperlink" Target="https://www.daloopa.com/src/84567306" TargetMode="External"/><Relationship Id="rId20231" Type="http://schemas.openxmlformats.org/officeDocument/2006/relationships/hyperlink" Target="https://www.daloopa.com/src/99100955" TargetMode="External"/><Relationship Id="rId342" Type="http://schemas.openxmlformats.org/officeDocument/2006/relationships/hyperlink" Target="https://www.daloopa.com/src/50787756" TargetMode="External"/><Relationship Id="rId2023" Type="http://schemas.openxmlformats.org/officeDocument/2006/relationships/hyperlink" Target="https://www.daloopa.com/src/44616280" TargetMode="External"/><Relationship Id="rId5593" Type="http://schemas.openxmlformats.org/officeDocument/2006/relationships/hyperlink" Target="https://www.daloopa.com/src/44616091" TargetMode="External"/><Relationship Id="rId6644" Type="http://schemas.openxmlformats.org/officeDocument/2006/relationships/hyperlink" Target="https://www.daloopa.com/src/769486" TargetMode="External"/><Relationship Id="rId15187" Type="http://schemas.openxmlformats.org/officeDocument/2006/relationships/hyperlink" Target="https://www.daloopa.com/src/61315414" TargetMode="External"/><Relationship Id="rId16238" Type="http://schemas.openxmlformats.org/officeDocument/2006/relationships/hyperlink" Target="https://www.daloopa.com/src/56736375" TargetMode="External"/><Relationship Id="rId17636" Type="http://schemas.openxmlformats.org/officeDocument/2006/relationships/hyperlink" Target="https://www.daloopa.com/src/66399198" TargetMode="External"/><Relationship Id="rId4195" Type="http://schemas.openxmlformats.org/officeDocument/2006/relationships/hyperlink" Target="https://www.daloopa.com/src/44802521" TargetMode="External"/><Relationship Id="rId5246" Type="http://schemas.openxmlformats.org/officeDocument/2006/relationships/hyperlink" Target="https://www.daloopa.com/src/8649032" TargetMode="External"/><Relationship Id="rId8469" Type="http://schemas.openxmlformats.org/officeDocument/2006/relationships/hyperlink" Target="https://www.daloopa.com/src/44813651" TargetMode="External"/><Relationship Id="rId9867" Type="http://schemas.openxmlformats.org/officeDocument/2006/relationships/hyperlink" Target="https://www.daloopa.com/src/44812500" TargetMode="External"/><Relationship Id="rId11797" Type="http://schemas.openxmlformats.org/officeDocument/2006/relationships/hyperlink" Target="https://www.daloopa.com/src/8583214" TargetMode="External"/><Relationship Id="rId12848" Type="http://schemas.openxmlformats.org/officeDocument/2006/relationships/hyperlink" Target="https://www.daloopa.com/src/18194040" TargetMode="External"/><Relationship Id="rId1856" Type="http://schemas.openxmlformats.org/officeDocument/2006/relationships/hyperlink" Target="https://www.daloopa.com/src/44126105" TargetMode="External"/><Relationship Id="rId2907" Type="http://schemas.openxmlformats.org/officeDocument/2006/relationships/hyperlink" Target="https://www.daloopa.com/src/44615539" TargetMode="External"/><Relationship Id="rId10399" Type="http://schemas.openxmlformats.org/officeDocument/2006/relationships/hyperlink" Target="https://www.daloopa.com/src/19045465" TargetMode="External"/><Relationship Id="rId14270" Type="http://schemas.openxmlformats.org/officeDocument/2006/relationships/hyperlink" Target="https://www.daloopa.com/src/44092507" TargetMode="External"/><Relationship Id="rId15321" Type="http://schemas.openxmlformats.org/officeDocument/2006/relationships/hyperlink" Target="https://www.daloopa.com/src/56720679" TargetMode="External"/><Relationship Id="rId18891" Type="http://schemas.openxmlformats.org/officeDocument/2006/relationships/hyperlink" Target="https://www.daloopa.com/src/76436096" TargetMode="External"/><Relationship Id="rId19942" Type="http://schemas.openxmlformats.org/officeDocument/2006/relationships/hyperlink" Target="https://www.daloopa.com/src/92469327" TargetMode="External"/><Relationship Id="rId1509" Type="http://schemas.openxmlformats.org/officeDocument/2006/relationships/hyperlink" Target="https://marketplace.daloopa.com/text-fundamental?id=805413&amp;value=675.8&amp;id=805453&amp;value=644.9&amp;id=805457&amp;value=582.2&amp;id=44615375&amp;value=567.2&amp;id=805461&amp;value=2470.1&amp;id=805465&amp;value=471.4&amp;id=805469&amp;value=479.2&amp;id=805473&amp;value=349.1&amp;id=44615376&amp;value=328.10000000000014&amp;id=805477&amp;value=1627.8&amp;id=805482&amp;value=290.8&amp;id=805486&amp;value=274.5&amp;id=805490&amp;value=275.3&amp;id=44615377&amp;value=284.5&amp;id=805496&amp;value=1125.1&amp;id=805498&amp;value=201.1&amp;id=805450&amp;value=196.5&amp;id=805446&amp;value=181&amp;id=44615378&amp;value=221.89999999999998&amp;id=805442&amp;value=800.5&amp;id=805438&amp;value=183.4&amp;id=805434&amp;value=171.5&amp;id=805430&amp;value=159&amp;id=44615379&amp;value=192.80000000000007&amp;id=805426&amp;value=706.7&amp;id=805422&amp;value=171.6&amp;id=805418&amp;value=151&amp;id=805394&amp;value=149.1&amp;id=44615380&amp;value=150.39999999999998&amp;id=805390&amp;value=622.1&amp;id=805386&amp;value=170.5&amp;id=805382&amp;value=152.8&amp;id=1501261&amp;value=157.3&amp;id=44615381&amp;value=167.19999999999993&amp;id=2733956&amp;value=647.8&amp;id=4298206&amp;value=143&amp;id=7449981&amp;value=128&amp;id=10681408&amp;value=109&amp;id=44615382&amp;value=127&amp;id=13309474&amp;value=507&amp;id=19436265&amp;value=155&amp;id=28828467&amp;value=153&amp;id=35961593&amp;value=119&amp;id=44624975&amp;value=128&amp;id=44617220&amp;value=555&amp;id=51587339&amp;value=145&amp;id=57345720&amp;value=146&amp;id=62020125&amp;value=126&amp;" TargetMode="External"/><Relationship Id="rId8950" Type="http://schemas.openxmlformats.org/officeDocument/2006/relationships/hyperlink" Target="https://www.daloopa.com/src/44812768" TargetMode="External"/><Relationship Id="rId10880" Type="http://schemas.openxmlformats.org/officeDocument/2006/relationships/hyperlink" Target="https://www.daloopa.com/document/23143637" TargetMode="External"/><Relationship Id="rId17493" Type="http://schemas.openxmlformats.org/officeDocument/2006/relationships/hyperlink" Target="https://www.daloopa.com/src/66396920" TargetMode="External"/><Relationship Id="rId18544" Type="http://schemas.openxmlformats.org/officeDocument/2006/relationships/hyperlink" Target="https://www.daloopa.com/src/69114191" TargetMode="External"/><Relationship Id="rId7552" Type="http://schemas.openxmlformats.org/officeDocument/2006/relationships/hyperlink" Target="https://www.daloopa.com/src/770348" TargetMode="External"/><Relationship Id="rId8603" Type="http://schemas.openxmlformats.org/officeDocument/2006/relationships/hyperlink" Target="https://www.daloopa.com/src/44813377" TargetMode="External"/><Relationship Id="rId10533" Type="http://schemas.openxmlformats.org/officeDocument/2006/relationships/hyperlink" Target="https://www.daloopa.com/src/770807" TargetMode="External"/><Relationship Id="rId11931" Type="http://schemas.openxmlformats.org/officeDocument/2006/relationships/hyperlink" Target="https://www.daloopa.com/src/8731255" TargetMode="External"/><Relationship Id="rId16095" Type="http://schemas.openxmlformats.org/officeDocument/2006/relationships/hyperlink" Target="https://www.daloopa.com/src/56736642" TargetMode="External"/><Relationship Id="rId17146" Type="http://schemas.openxmlformats.org/officeDocument/2006/relationships/hyperlink" Target="https://www.daloopa.com/src/65368712" TargetMode="External"/><Relationship Id="rId6154" Type="http://schemas.openxmlformats.org/officeDocument/2006/relationships/hyperlink" Target="https://www.daloopa.com/src/774140" TargetMode="External"/><Relationship Id="rId7205" Type="http://schemas.openxmlformats.org/officeDocument/2006/relationships/hyperlink" Target="https://www.daloopa.com/src/798615" TargetMode="External"/><Relationship Id="rId9377" Type="http://schemas.openxmlformats.org/officeDocument/2006/relationships/hyperlink" Target="https://www.daloopa.com/src/57346344" TargetMode="External"/><Relationship Id="rId13756" Type="http://schemas.openxmlformats.org/officeDocument/2006/relationships/hyperlink" Target="https://www.daloopa.com/src/44618671" TargetMode="External"/><Relationship Id="rId14807" Type="http://schemas.openxmlformats.org/officeDocument/2006/relationships/hyperlink" Target="https://www.daloopa.com/src/44094675" TargetMode="External"/><Relationship Id="rId20972" Type="http://schemas.openxmlformats.org/officeDocument/2006/relationships/hyperlink" Target="https://www.daloopa.com/src/110482398" TargetMode="External"/><Relationship Id="rId736" Type="http://schemas.openxmlformats.org/officeDocument/2006/relationships/hyperlink" Target="https://www.daloopa.com/src/41990844" TargetMode="External"/><Relationship Id="rId1366" Type="http://schemas.openxmlformats.org/officeDocument/2006/relationships/hyperlink" Target="https://www.daloopa.com/src/8581887" TargetMode="External"/><Relationship Id="rId2417" Type="http://schemas.openxmlformats.org/officeDocument/2006/relationships/hyperlink" Target="https://www.daloopa.com/src/1501247" TargetMode="External"/><Relationship Id="rId2764" Type="http://schemas.openxmlformats.org/officeDocument/2006/relationships/hyperlink" Target="https://www.daloopa.com/src/771389" TargetMode="External"/><Relationship Id="rId3815" Type="http://schemas.openxmlformats.org/officeDocument/2006/relationships/hyperlink" Target="https://www.daloopa.com/src/805780" TargetMode="External"/><Relationship Id="rId12358" Type="http://schemas.openxmlformats.org/officeDocument/2006/relationships/hyperlink" Target="https://www.daloopa.com/src/8731756" TargetMode="External"/><Relationship Id="rId13409" Type="http://schemas.openxmlformats.org/officeDocument/2006/relationships/hyperlink" Target="https://marketplace.daloopa.com/text-fundamental?id=44122233&amp;value=66.156&amp;id=44122059&amp;value=92.981&amp;id=44121975&amp;value=244.23&amp;id=44121842&amp;value=266.356&amp;id=44121010&amp;value=443.687&amp;id=44120617&amp;value=203.102&amp;id=44120310&amp;value=253.283&amp;id=44120263&amp;value=-1084&amp;id=44619411&amp;value=883&amp;" TargetMode="External"/><Relationship Id="rId16979" Type="http://schemas.openxmlformats.org/officeDocument/2006/relationships/hyperlink" Target="https://www.daloopa.com/src/65368650" TargetMode="External"/><Relationship Id="rId20625" Type="http://schemas.openxmlformats.org/officeDocument/2006/relationships/hyperlink" Target="https://www.daloopa.com/src/105191153" TargetMode="External"/><Relationship Id="rId1019" Type="http://schemas.openxmlformats.org/officeDocument/2006/relationships/hyperlink" Target="https://www.daloopa.com/src/995752" TargetMode="External"/><Relationship Id="rId5987" Type="http://schemas.openxmlformats.org/officeDocument/2006/relationships/hyperlink" Target="https://www.daloopa.com/src/12598543" TargetMode="External"/><Relationship Id="rId19452" Type="http://schemas.openxmlformats.org/officeDocument/2006/relationships/hyperlink" Target="https://www.daloopa.com/src/86299912" TargetMode="External"/><Relationship Id="rId72" Type="http://schemas.openxmlformats.org/officeDocument/2006/relationships/hyperlink" Target="https://www.daloopa.com/document/19418495" TargetMode="External"/><Relationship Id="rId4589" Type="http://schemas.openxmlformats.org/officeDocument/2006/relationships/hyperlink" Target="https://www.daloopa.com/src/805883" TargetMode="External"/><Relationship Id="rId8460" Type="http://schemas.openxmlformats.org/officeDocument/2006/relationships/hyperlink" Target="https://www.daloopa.com/src/44812081" TargetMode="External"/><Relationship Id="rId9511" Type="http://schemas.openxmlformats.org/officeDocument/2006/relationships/hyperlink" Target="https://www.daloopa.com/src/44811945" TargetMode="External"/><Relationship Id="rId10390" Type="http://schemas.openxmlformats.org/officeDocument/2006/relationships/hyperlink" Target="https://www.daloopa.com/src/756455" TargetMode="External"/><Relationship Id="rId11441" Type="http://schemas.openxmlformats.org/officeDocument/2006/relationships/hyperlink" Target="https://marketplace.daloopa.com/text-fundamental?id=804981&amp;value=-6076&amp;id=804989&amp;value=-2183&amp;id=1501368&amp;value=-9998&amp;id=2734169&amp;value=-14723&amp;" TargetMode="External"/><Relationship Id="rId18054" Type="http://schemas.openxmlformats.org/officeDocument/2006/relationships/hyperlink" Target="https://www.daloopa.com/src/112172763" TargetMode="External"/><Relationship Id="rId19105" Type="http://schemas.openxmlformats.org/officeDocument/2006/relationships/hyperlink" Target="https://www.daloopa.com/src/80587771" TargetMode="External"/><Relationship Id="rId1500" Type="http://schemas.openxmlformats.org/officeDocument/2006/relationships/hyperlink" Target="https://www.daloopa.com/src/28828646" TargetMode="External"/><Relationship Id="rId7062" Type="http://schemas.openxmlformats.org/officeDocument/2006/relationships/hyperlink" Target="https://marketplace.daloopa.com/text-fundamental?id=798305&amp;value=40.11&amp;id=798517&amp;value=27.461&amp;id=798496&amp;value=12.966&amp;id=798475&amp;value=46.103&amp;id=798454&amp;value=56.592&amp;id=798432&amp;value=46.642&amp;id=798411&amp;value=20.067&amp;id=798375&amp;value=-8.094&amp;id=798353&amp;value=-103.81&amp;id=798332&amp;value=-129.473&amp;id=798311&amp;value=-140.831&amp;id=798245&amp;value=-169.08&amp;id=798239&amp;value=-151.679&amp;id=798234&amp;value=-133.047&amp;id=798227&amp;value=-134.111&amp;id=798221&amp;value=-173.602&amp;id=798215&amp;value=-185.409&amp;id=798209&amp;value=-146.752&amp;id=798203&amp;value=-98.63&amp;id=798197&amp;value=-111.821&amp;id=798179&amp;value=-109.939&amp;id=798173&amp;value=-129.23&amp;id=798167&amp;value=-128.048&amp;id=798161&amp;value=-148.13&amp;id=798155&amp;value=-150.432&amp;id=798149&amp;value=-144.364&amp;id=1501204&amp;value=-193.949&amp;id=2750543&amp;value=-188.034&amp;id=3606385&amp;value=-189&amp;id=6028679&amp;value=-195&amp;id=9091787&amp;value=-153&amp;id=12605657&amp;value=-158&amp;id=19045427&amp;value=-141&amp;id=28076097&amp;value=-121&amp;id=35361522&amp;value=-131&amp;id=41990973&amp;value=-137&amp;id=50787107&amp;value=-177&amp;id=56765647&amp;value=-195&amp;id=61315059&amp;value=-224&amp;" TargetMode="External"/><Relationship Id="rId8113" Type="http://schemas.openxmlformats.org/officeDocument/2006/relationships/hyperlink" Target="https://www.daloopa.com/src/28076042" TargetMode="External"/><Relationship Id="rId10043" Type="http://schemas.openxmlformats.org/officeDocument/2006/relationships/hyperlink" Target="https://www.daloopa.com/src/35361458" TargetMode="External"/><Relationship Id="rId14664" Type="http://schemas.openxmlformats.org/officeDocument/2006/relationships/hyperlink" Target="https://www.daloopa.com/src/44095347" TargetMode="External"/><Relationship Id="rId3672" Type="http://schemas.openxmlformats.org/officeDocument/2006/relationships/hyperlink" Target="https://www.daloopa.com/src/805621" TargetMode="External"/><Relationship Id="rId4723" Type="http://schemas.openxmlformats.org/officeDocument/2006/relationships/hyperlink" Target="https://www.daloopa.com/src/799647" TargetMode="External"/><Relationship Id="rId13266" Type="http://schemas.openxmlformats.org/officeDocument/2006/relationships/hyperlink" Target="https://www.daloopa.com/src/44617864" TargetMode="External"/><Relationship Id="rId14317" Type="http://schemas.openxmlformats.org/officeDocument/2006/relationships/hyperlink" Target="https://www.daloopa.com/src/44091938" TargetMode="External"/><Relationship Id="rId15715" Type="http://schemas.openxmlformats.org/officeDocument/2006/relationships/hyperlink" Target="https://www.daloopa.com/src/56722085" TargetMode="External"/><Relationship Id="rId20482" Type="http://schemas.openxmlformats.org/officeDocument/2006/relationships/hyperlink" Target="https://www.daloopa.com/src/105788226" TargetMode="External"/><Relationship Id="rId593" Type="http://schemas.openxmlformats.org/officeDocument/2006/relationships/hyperlink" Target="https://www.daloopa.com/src/3606953" TargetMode="External"/><Relationship Id="rId2274" Type="http://schemas.openxmlformats.org/officeDocument/2006/relationships/hyperlink" Target="https://www.daloopa.com/src/44615445" TargetMode="External"/><Relationship Id="rId3325" Type="http://schemas.openxmlformats.org/officeDocument/2006/relationships/hyperlink" Target="https://www.daloopa.com/src/44615577" TargetMode="External"/><Relationship Id="rId17887" Type="http://schemas.openxmlformats.org/officeDocument/2006/relationships/hyperlink" Target="https://www.daloopa.com/src/86307320" TargetMode="External"/><Relationship Id="rId18938" Type="http://schemas.openxmlformats.org/officeDocument/2006/relationships/hyperlink" Target="https://www.daloopa.com/src/80587853" TargetMode="External"/><Relationship Id="rId20135" Type="http://schemas.openxmlformats.org/officeDocument/2006/relationships/hyperlink" Target="https://www.daloopa.com/src/99978642" TargetMode="External"/><Relationship Id="rId246" Type="http://schemas.openxmlformats.org/officeDocument/2006/relationships/hyperlink" Target="https://www.daloopa.com/src/1000489" TargetMode="External"/><Relationship Id="rId5497" Type="http://schemas.openxmlformats.org/officeDocument/2006/relationships/hyperlink" Target="https://www.daloopa.com/src/4298241" TargetMode="External"/><Relationship Id="rId6548" Type="http://schemas.openxmlformats.org/officeDocument/2006/relationships/hyperlink" Target="https://www.daloopa.com/src/50786839" TargetMode="External"/><Relationship Id="rId6895" Type="http://schemas.openxmlformats.org/officeDocument/2006/relationships/hyperlink" Target="https://www.daloopa.com/src/797690" TargetMode="External"/><Relationship Id="rId7946" Type="http://schemas.openxmlformats.org/officeDocument/2006/relationships/hyperlink" Target="https://www.daloopa.com/src/774149" TargetMode="External"/><Relationship Id="rId10927" Type="http://schemas.openxmlformats.org/officeDocument/2006/relationships/hyperlink" Target="https://www.daloopa.com/src/45000121" TargetMode="External"/><Relationship Id="rId16489" Type="http://schemas.openxmlformats.org/officeDocument/2006/relationships/hyperlink" Target="https://www.daloopa.com/src/56722573" TargetMode="External"/><Relationship Id="rId4099" Type="http://schemas.openxmlformats.org/officeDocument/2006/relationships/hyperlink" Target="https://www.daloopa.com/document/23143637" TargetMode="External"/><Relationship Id="rId9021" Type="http://schemas.openxmlformats.org/officeDocument/2006/relationships/hyperlink" Target="https://www.daloopa.com/src/63963901" TargetMode="External"/><Relationship Id="rId13400" Type="http://schemas.openxmlformats.org/officeDocument/2006/relationships/hyperlink" Target="https://www.daloopa.com/src/44122237" TargetMode="External"/><Relationship Id="rId16970" Type="http://schemas.openxmlformats.org/officeDocument/2006/relationships/hyperlink" Target="https://www.daloopa.com/src/65368643" TargetMode="External"/><Relationship Id="rId12002" Type="http://schemas.openxmlformats.org/officeDocument/2006/relationships/hyperlink" Target="https://www.daloopa.com/src/8731244" TargetMode="External"/><Relationship Id="rId15572" Type="http://schemas.openxmlformats.org/officeDocument/2006/relationships/hyperlink" Target="https://www.daloopa.com/src/56735731" TargetMode="External"/><Relationship Id="rId16623" Type="http://schemas.openxmlformats.org/officeDocument/2006/relationships/hyperlink" Target="https://www.daloopa.com/src/56736469" TargetMode="External"/><Relationship Id="rId1010" Type="http://schemas.openxmlformats.org/officeDocument/2006/relationships/hyperlink" Target="https://www.daloopa.com/src/995431" TargetMode="External"/><Relationship Id="rId4580" Type="http://schemas.openxmlformats.org/officeDocument/2006/relationships/hyperlink" Target="https://www.daloopa.com/src/806013" TargetMode="External"/><Relationship Id="rId5631" Type="http://schemas.openxmlformats.org/officeDocument/2006/relationships/hyperlink" Target="https://www.daloopa.com/src/777104" TargetMode="External"/><Relationship Id="rId14174" Type="http://schemas.openxmlformats.org/officeDocument/2006/relationships/hyperlink" Target="https://www.daloopa.com/src/44071665" TargetMode="External"/><Relationship Id="rId15225" Type="http://schemas.openxmlformats.org/officeDocument/2006/relationships/hyperlink" Target="https://www.daloopa.com/src/56734925" TargetMode="External"/><Relationship Id="rId18795" Type="http://schemas.openxmlformats.org/officeDocument/2006/relationships/hyperlink" Target="https://www.daloopa.com/src/76424609" TargetMode="External"/><Relationship Id="rId4233" Type="http://schemas.openxmlformats.org/officeDocument/2006/relationships/hyperlink" Target="https://www.daloopa.com/src/806021" TargetMode="External"/><Relationship Id="rId9905" Type="http://schemas.openxmlformats.org/officeDocument/2006/relationships/hyperlink" Target="https://www.daloopa.com/src/2733925" TargetMode="External"/><Relationship Id="rId17397" Type="http://schemas.openxmlformats.org/officeDocument/2006/relationships/hyperlink" Target="https://www.daloopa.com/src/69114066" TargetMode="External"/><Relationship Id="rId19846" Type="http://schemas.openxmlformats.org/officeDocument/2006/relationships/hyperlink" Target="https://www.daloopa.com/src/92469352" TargetMode="External"/><Relationship Id="rId7456" Type="http://schemas.openxmlformats.org/officeDocument/2006/relationships/hyperlink" Target="https://www.daloopa.com/src/761270" TargetMode="External"/><Relationship Id="rId10784" Type="http://schemas.openxmlformats.org/officeDocument/2006/relationships/hyperlink" Target="https://www.daloopa.com/src/757448" TargetMode="External"/><Relationship Id="rId7109" Type="http://schemas.openxmlformats.org/officeDocument/2006/relationships/hyperlink" Target="https://www.daloopa.com/src/798455" TargetMode="External"/><Relationship Id="rId10437" Type="http://schemas.openxmlformats.org/officeDocument/2006/relationships/hyperlink" Target="https://www.daloopa.com/src/774356" TargetMode="External"/><Relationship Id="rId16480" Type="http://schemas.openxmlformats.org/officeDocument/2006/relationships/hyperlink" Target="https://www.daloopa.com/src/56722754" TargetMode="External"/><Relationship Id="rId20876" Type="http://schemas.openxmlformats.org/officeDocument/2006/relationships/hyperlink" Target="https://www.daloopa.com/src/112172994" TargetMode="External"/><Relationship Id="rId3719" Type="http://schemas.openxmlformats.org/officeDocument/2006/relationships/hyperlink" Target="https://www.daloopa.com/src/805594" TargetMode="External"/><Relationship Id="rId4090" Type="http://schemas.openxmlformats.org/officeDocument/2006/relationships/hyperlink" Target="https://www.daloopa.com/src/44801758" TargetMode="External"/><Relationship Id="rId16133" Type="http://schemas.openxmlformats.org/officeDocument/2006/relationships/hyperlink" Target="https://www.daloopa.com/src/56722619" TargetMode="External"/><Relationship Id="rId20529" Type="http://schemas.openxmlformats.org/officeDocument/2006/relationships/hyperlink" Target="https://www.daloopa.com/src/105788076" TargetMode="External"/><Relationship Id="rId9762" Type="http://schemas.openxmlformats.org/officeDocument/2006/relationships/hyperlink" Target="https://www.daloopa.com/src/44810875" TargetMode="External"/><Relationship Id="rId12743" Type="http://schemas.openxmlformats.org/officeDocument/2006/relationships/hyperlink" Target="https://www.daloopa.com/src/8732265" TargetMode="External"/><Relationship Id="rId19356" Type="http://schemas.openxmlformats.org/officeDocument/2006/relationships/hyperlink" Target="https://www.daloopa.com/src/84565929" TargetMode="External"/><Relationship Id="rId2802" Type="http://schemas.openxmlformats.org/officeDocument/2006/relationships/hyperlink" Target="https://www.daloopa.com/document/23181367" TargetMode="External"/><Relationship Id="rId9415" Type="http://schemas.openxmlformats.org/officeDocument/2006/relationships/hyperlink" Target="https://www.daloopa.com/src/44811943" TargetMode="External"/><Relationship Id="rId10294" Type="http://schemas.openxmlformats.org/officeDocument/2006/relationships/hyperlink" Target="https://www.daloopa.com/src/770787" TargetMode="External"/><Relationship Id="rId19009" Type="http://schemas.openxmlformats.org/officeDocument/2006/relationships/hyperlink" Target="https://www.daloopa.com/src/81127760" TargetMode="External"/><Relationship Id="rId15966" Type="http://schemas.openxmlformats.org/officeDocument/2006/relationships/hyperlink" Target="https://www.daloopa.com/src/56722552" TargetMode="External"/><Relationship Id="rId3576" Type="http://schemas.openxmlformats.org/officeDocument/2006/relationships/hyperlink" Target="https://www.daloopa.com/src/9091853" TargetMode="External"/><Relationship Id="rId15619" Type="http://schemas.openxmlformats.org/officeDocument/2006/relationships/hyperlink" Target="https://www.daloopa.com/src/56765526" TargetMode="External"/><Relationship Id="rId20386" Type="http://schemas.openxmlformats.org/officeDocument/2006/relationships/hyperlink" Target="https://www.daloopa.com/src/105190941" TargetMode="External"/><Relationship Id="rId3229" Type="http://schemas.openxmlformats.org/officeDocument/2006/relationships/hyperlink" Target="https://www.daloopa.com/src/44615562" TargetMode="External"/><Relationship Id="rId20039" Type="http://schemas.openxmlformats.org/officeDocument/2006/relationships/hyperlink" Target="https://www.daloopa.com/src/99100835" TargetMode="External"/><Relationship Id="rId6799" Type="http://schemas.openxmlformats.org/officeDocument/2006/relationships/hyperlink" Target="https://www.daloopa.com/src/41990999" TargetMode="External"/><Relationship Id="rId14702" Type="http://schemas.openxmlformats.org/officeDocument/2006/relationships/hyperlink" Target="https://www.daloopa.com/src/44093031" TargetMode="External"/><Relationship Id="rId9272" Type="http://schemas.openxmlformats.org/officeDocument/2006/relationships/hyperlink" Target="https://www.daloopa.com/src/44811740" TargetMode="External"/><Relationship Id="rId12253" Type="http://schemas.openxmlformats.org/officeDocument/2006/relationships/hyperlink" Target="https://www.daloopa.com/src/13317087" TargetMode="External"/><Relationship Id="rId631" Type="http://schemas.openxmlformats.org/officeDocument/2006/relationships/hyperlink" Target="https://www.daloopa.com/src/779865" TargetMode="External"/><Relationship Id="rId2312" Type="http://schemas.openxmlformats.org/officeDocument/2006/relationships/hyperlink" Target="https://www.daloopa.com/src/44615450" TargetMode="External"/><Relationship Id="rId5882" Type="http://schemas.openxmlformats.org/officeDocument/2006/relationships/hyperlink" Target="https://www.daloopa.com/src/777394" TargetMode="External"/><Relationship Id="rId15476" Type="http://schemas.openxmlformats.org/officeDocument/2006/relationships/hyperlink" Target="https://www.daloopa.com/document/23143762" TargetMode="External"/><Relationship Id="rId17925" Type="http://schemas.openxmlformats.org/officeDocument/2006/relationships/hyperlink" Target="https://www.daloopa.com/src/84567083" TargetMode="External"/><Relationship Id="rId5535" Type="http://schemas.openxmlformats.org/officeDocument/2006/relationships/hyperlink" Target="https://www.daloopa.com/src/779186" TargetMode="External"/><Relationship Id="rId15129" Type="http://schemas.openxmlformats.org/officeDocument/2006/relationships/hyperlink" Target="https://www.daloopa.com/src/56720382" TargetMode="External"/><Relationship Id="rId3086" Type="http://schemas.openxmlformats.org/officeDocument/2006/relationships/hyperlink" Target="https://www.daloopa.com/src/47276489" TargetMode="External"/><Relationship Id="rId8758" Type="http://schemas.openxmlformats.org/officeDocument/2006/relationships/hyperlink" Target="https://www.daloopa.com/src/44812388" TargetMode="External"/><Relationship Id="rId18699" Type="http://schemas.openxmlformats.org/officeDocument/2006/relationships/hyperlink" Target="https://www.daloopa.com/src/75779680" TargetMode="External"/><Relationship Id="rId11739" Type="http://schemas.openxmlformats.org/officeDocument/2006/relationships/hyperlink" Target="https://www.daloopa.com/src/19486781" TargetMode="External"/><Relationship Id="rId14212" Type="http://schemas.openxmlformats.org/officeDocument/2006/relationships/hyperlink" Target="https://www.daloopa.com/src/44095273" TargetMode="External"/><Relationship Id="rId17782" Type="http://schemas.openxmlformats.org/officeDocument/2006/relationships/hyperlink" Target="https://www.daloopa.com/src/84566912" TargetMode="External"/><Relationship Id="rId141" Type="http://schemas.openxmlformats.org/officeDocument/2006/relationships/hyperlink" Target="https://www.daloopa.com/document/10223946" TargetMode="External"/><Relationship Id="rId7841" Type="http://schemas.openxmlformats.org/officeDocument/2006/relationships/hyperlink" Target="https://www.daloopa.com/src/760478" TargetMode="External"/><Relationship Id="rId10822" Type="http://schemas.openxmlformats.org/officeDocument/2006/relationships/hyperlink" Target="https://www.daloopa.com/document/479839" TargetMode="External"/><Relationship Id="rId17435" Type="http://schemas.openxmlformats.org/officeDocument/2006/relationships/hyperlink" Target="https://www.daloopa.com/src/69114188" TargetMode="External"/><Relationship Id="rId5392" Type="http://schemas.openxmlformats.org/officeDocument/2006/relationships/hyperlink" Target="https://www.daloopa.com/src/19440868" TargetMode="External"/><Relationship Id="rId5045" Type="http://schemas.openxmlformats.org/officeDocument/2006/relationships/hyperlink" Target="https://www.daloopa.com/src/28828637" TargetMode="External"/><Relationship Id="rId11596" Type="http://schemas.openxmlformats.org/officeDocument/2006/relationships/hyperlink" Target="https://www.daloopa.com/src/44616154" TargetMode="External"/><Relationship Id="rId1655" Type="http://schemas.openxmlformats.org/officeDocument/2006/relationships/hyperlink" Target="https://www.daloopa.com/src/805391" TargetMode="External"/><Relationship Id="rId8268" Type="http://schemas.openxmlformats.org/officeDocument/2006/relationships/hyperlink" Target="https://www.daloopa.com/src/44809594" TargetMode="External"/><Relationship Id="rId11249" Type="http://schemas.openxmlformats.org/officeDocument/2006/relationships/hyperlink" Target="https://marketplace.daloopa.com/text-fundamental?id=978739&amp;value=731.767&amp;id=978761&amp;value=855.218&amp;id=978777&amp;value=940.057&amp;id=978786&amp;value=1051.937&amp;id=978796&amp;value=1128.264&amp;id=978840&amp;value=1239.033&amp;id=2734276&amp;value=1424.368&amp;id=13310291&amp;value=1287&amp;id=44617259&amp;value=1255&amp;" TargetMode="External"/><Relationship Id="rId20914" Type="http://schemas.openxmlformats.org/officeDocument/2006/relationships/hyperlink" Target="https://www.daloopa.com/src/112172799" TargetMode="External"/><Relationship Id="rId1308" Type="http://schemas.openxmlformats.org/officeDocument/2006/relationships/hyperlink" Target="https://www.daloopa.com/src/50787178" TargetMode="External"/><Relationship Id="rId19741" Type="http://schemas.openxmlformats.org/officeDocument/2006/relationships/hyperlink" Target="https://www.daloopa.com/src/91528045" TargetMode="External"/><Relationship Id="rId4878" Type="http://schemas.openxmlformats.org/officeDocument/2006/relationships/hyperlink" Target="https://www.daloopa.com/src/18186727" TargetMode="External"/><Relationship Id="rId9800" Type="http://schemas.openxmlformats.org/officeDocument/2006/relationships/hyperlink" Target="https://www.daloopa.com/src/44809323" TargetMode="External"/><Relationship Id="rId17292" Type="http://schemas.openxmlformats.org/officeDocument/2006/relationships/hyperlink" Target="https://www.daloopa.com/src/66398722" TargetMode="External"/><Relationship Id="rId14" Type="http://schemas.openxmlformats.org/officeDocument/2006/relationships/hyperlink" Target="https://www.daloopa.com/document/23033" TargetMode="External"/><Relationship Id="rId7004" Type="http://schemas.openxmlformats.org/officeDocument/2006/relationships/hyperlink" Target="https://www.daloopa.com/src/798165" TargetMode="External"/><Relationship Id="rId7351" Type="http://schemas.openxmlformats.org/officeDocument/2006/relationships/hyperlink" Target="https://www.daloopa.com/src/756397" TargetMode="External"/><Relationship Id="rId10332" Type="http://schemas.openxmlformats.org/officeDocument/2006/relationships/hyperlink" Target="https://www.daloopa.com/src/44998346" TargetMode="External"/><Relationship Id="rId3961" Type="http://schemas.openxmlformats.org/officeDocument/2006/relationships/hyperlink" Target="https://www.daloopa.com/src/806015" TargetMode="External"/><Relationship Id="rId13555" Type="http://schemas.openxmlformats.org/officeDocument/2006/relationships/hyperlink" Target="https://www.daloopa.com/src/44059059" TargetMode="External"/><Relationship Id="rId20771" Type="http://schemas.openxmlformats.org/officeDocument/2006/relationships/hyperlink" Target="https://www.daloopa.com/src/110481142" TargetMode="External"/><Relationship Id="rId3614" Type="http://schemas.openxmlformats.org/officeDocument/2006/relationships/hyperlink" Target="https://www.daloopa.com/src/805604" TargetMode="External"/><Relationship Id="rId13208" Type="http://schemas.openxmlformats.org/officeDocument/2006/relationships/hyperlink" Target="https://www.daloopa.com/src/18208107" TargetMode="External"/><Relationship Id="rId20424" Type="http://schemas.openxmlformats.org/officeDocument/2006/relationships/hyperlink" Target="https://www.daloopa.com/src/105190737" TargetMode="External"/><Relationship Id="rId1165" Type="http://schemas.openxmlformats.org/officeDocument/2006/relationships/hyperlink" Target="https://www.daloopa.com/src/782457" TargetMode="External"/><Relationship Id="rId6837" Type="http://schemas.openxmlformats.org/officeDocument/2006/relationships/hyperlink" Target="https://www.daloopa.com/src/41991004" TargetMode="External"/><Relationship Id="rId16778" Type="http://schemas.openxmlformats.org/officeDocument/2006/relationships/hyperlink" Target="https://www.daloopa.com/src/56722518" TargetMode="External"/><Relationship Id="rId19251" Type="http://schemas.openxmlformats.org/officeDocument/2006/relationships/hyperlink" Target="https://www.daloopa.com/src/81136387" TargetMode="External"/><Relationship Id="rId4388" Type="http://schemas.openxmlformats.org/officeDocument/2006/relationships/hyperlink" Target="https://www.daloopa.com/src/805950" TargetMode="External"/><Relationship Id="rId9310" Type="http://schemas.openxmlformats.org/officeDocument/2006/relationships/hyperlink" Target="https://www.daloopa.com/src/44810544" TargetMode="External"/><Relationship Id="rId15861" Type="http://schemas.openxmlformats.org/officeDocument/2006/relationships/hyperlink" Target="https://www.daloopa.com/src/56722091" TargetMode="External"/><Relationship Id="rId5920" Type="http://schemas.openxmlformats.org/officeDocument/2006/relationships/hyperlink" Target="https://www.daloopa.com/src/44618319" TargetMode="External"/><Relationship Id="rId15514" Type="http://schemas.openxmlformats.org/officeDocument/2006/relationships/hyperlink" Target="https://www.daloopa.com/src/56722094" TargetMode="External"/><Relationship Id="rId3471" Type="http://schemas.openxmlformats.org/officeDocument/2006/relationships/hyperlink" Target="https://www.daloopa.com/src/18198541" TargetMode="External"/><Relationship Id="rId13065" Type="http://schemas.openxmlformats.org/officeDocument/2006/relationships/hyperlink" Target="https://www.daloopa.com/src/18204824" TargetMode="External"/><Relationship Id="rId18737" Type="http://schemas.openxmlformats.org/officeDocument/2006/relationships/hyperlink" Target="https://www.daloopa.com/src/76424473" TargetMode="External"/><Relationship Id="rId20281" Type="http://schemas.openxmlformats.org/officeDocument/2006/relationships/hyperlink" Target="https://www.daloopa.com/src/99101009" TargetMode="External"/><Relationship Id="rId3124" Type="http://schemas.openxmlformats.org/officeDocument/2006/relationships/hyperlink" Target="https://www.daloopa.com/src/47275602" TargetMode="External"/><Relationship Id="rId6694" Type="http://schemas.openxmlformats.org/officeDocument/2006/relationships/hyperlink" Target="https://www.daloopa.com/src/797960" TargetMode="External"/><Relationship Id="rId16288" Type="http://schemas.openxmlformats.org/officeDocument/2006/relationships/hyperlink" Target="https://www.daloopa.com/src/56736377" TargetMode="External"/><Relationship Id="rId6347" Type="http://schemas.openxmlformats.org/officeDocument/2006/relationships/hyperlink" Target="https://www.daloopa.com/document/23143637" TargetMode="External"/><Relationship Id="rId12898" Type="http://schemas.openxmlformats.org/officeDocument/2006/relationships/hyperlink" Target="https://marketplace.daloopa.com/text-fundamental?id=44106016&amp;value=850&amp;id=44106009&amp;value=850&amp;id=44105968&amp;value=850&amp;id=44109980&amp;value=850&amp;id=44105886&amp;value=850&amp;id=44105793&amp;value=850&amp;id=44105727&amp;value=850&amp;id=44619150&amp;value=850&amp;id=51587443&amp;value=850&amp;id=57345887&amp;value=850&amp;id=62020245&amp;value=850&amp;" TargetMode="External"/><Relationship Id="rId17820" Type="http://schemas.openxmlformats.org/officeDocument/2006/relationships/hyperlink" Target="https://www.daloopa.com/src/86312111" TargetMode="External"/><Relationship Id="rId2957" Type="http://schemas.openxmlformats.org/officeDocument/2006/relationships/hyperlink" Target="https://www.daloopa.com/src/44615547" TargetMode="External"/><Relationship Id="rId15371" Type="http://schemas.openxmlformats.org/officeDocument/2006/relationships/hyperlink" Target="https://www.daloopa.com/src/56725758" TargetMode="External"/><Relationship Id="rId929" Type="http://schemas.openxmlformats.org/officeDocument/2006/relationships/hyperlink" Target="https://www.daloopa.com/src/979973" TargetMode="External"/><Relationship Id="rId5430" Type="http://schemas.openxmlformats.org/officeDocument/2006/relationships/hyperlink" Target="https://www.daloopa.com/src/44616062" TargetMode="External"/><Relationship Id="rId11981" Type="http://schemas.openxmlformats.org/officeDocument/2006/relationships/hyperlink" Target="https://www.daloopa.com/src/8731121" TargetMode="External"/><Relationship Id="rId15024" Type="http://schemas.openxmlformats.org/officeDocument/2006/relationships/hyperlink" Target="https://www.daloopa.com/src/44095210" TargetMode="External"/><Relationship Id="rId18594" Type="http://schemas.openxmlformats.org/officeDocument/2006/relationships/hyperlink" Target="https://www.daloopa.com/src/76430282" TargetMode="External"/><Relationship Id="rId8653" Type="http://schemas.openxmlformats.org/officeDocument/2006/relationships/hyperlink" Target="https://www.daloopa.com/src/44813376" TargetMode="External"/><Relationship Id="rId11634" Type="http://schemas.openxmlformats.org/officeDocument/2006/relationships/hyperlink" Target="https://www.daloopa.com/src/2734219" TargetMode="External"/><Relationship Id="rId18247" Type="http://schemas.openxmlformats.org/officeDocument/2006/relationships/hyperlink" Target="https://www.daloopa.com/src/110482427" TargetMode="External"/><Relationship Id="rId8306" Type="http://schemas.openxmlformats.org/officeDocument/2006/relationships/hyperlink" Target="https://www.daloopa.com/src/46190481" TargetMode="External"/><Relationship Id="rId4916" Type="http://schemas.openxmlformats.org/officeDocument/2006/relationships/hyperlink" Target="https://marketplace.daloopa.com/text-fundamental?id=18180678&amp;value=0.18&amp;id=18180603&amp;value=-0.03&amp;id=18180511&amp;value=-0.07&amp;id=18179947&amp;value=0.03&amp;id=19445283&amp;value=-0.12&amp;id=28828641&amp;value=0.03&amp;id=35961643&amp;value=0.06&amp;id=51587393&amp;value=-0.03&amp;" TargetMode="External"/><Relationship Id="rId14857" Type="http://schemas.openxmlformats.org/officeDocument/2006/relationships/hyperlink" Target="https://www.daloopa.com/src/44092845" TargetMode="External"/><Relationship Id="rId17330" Type="http://schemas.openxmlformats.org/officeDocument/2006/relationships/hyperlink" Target="https://www.daloopa.com/src/66399238" TargetMode="External"/><Relationship Id="rId786" Type="http://schemas.openxmlformats.org/officeDocument/2006/relationships/hyperlink" Target="https://www.daloopa.com/src/780138" TargetMode="External"/><Relationship Id="rId2467" Type="http://schemas.openxmlformats.org/officeDocument/2006/relationships/hyperlink" Target="https://www.daloopa.com/src/775321" TargetMode="External"/><Relationship Id="rId439" Type="http://schemas.openxmlformats.org/officeDocument/2006/relationships/hyperlink" Target="https://www.daloopa.com/src/50787168" TargetMode="External"/><Relationship Id="rId13940" Type="http://schemas.openxmlformats.org/officeDocument/2006/relationships/hyperlink" Target="https://www.daloopa.com/src/44066438" TargetMode="External"/><Relationship Id="rId8163" Type="http://schemas.openxmlformats.org/officeDocument/2006/relationships/hyperlink" Target="https://www.daloopa.com/src/28076041" TargetMode="External"/><Relationship Id="rId11491" Type="http://schemas.openxmlformats.org/officeDocument/2006/relationships/hyperlink" Target="https://www.daloopa.com/src/2734189" TargetMode="External"/><Relationship Id="rId1550" Type="http://schemas.openxmlformats.org/officeDocument/2006/relationships/hyperlink" Target="https://www.daloopa.com/src/805461" TargetMode="External"/><Relationship Id="rId11144" Type="http://schemas.openxmlformats.org/officeDocument/2006/relationships/hyperlink" Target="https://www.daloopa.com/src/56765798" TargetMode="External"/><Relationship Id="rId16816" Type="http://schemas.openxmlformats.org/officeDocument/2006/relationships/hyperlink" Target="https://www.daloopa.com/src/56736554" TargetMode="External"/><Relationship Id="rId1203" Type="http://schemas.openxmlformats.org/officeDocument/2006/relationships/hyperlink" Target="https://www.daloopa.com/src/44615355" TargetMode="External"/><Relationship Id="rId4773" Type="http://schemas.openxmlformats.org/officeDocument/2006/relationships/hyperlink" Target="https://www.daloopa.com/src/799709" TargetMode="External"/><Relationship Id="rId14367" Type="http://schemas.openxmlformats.org/officeDocument/2006/relationships/hyperlink" Target="https://www.daloopa.com/src/44094873" TargetMode="External"/><Relationship Id="rId4426" Type="http://schemas.openxmlformats.org/officeDocument/2006/relationships/hyperlink" Target="https://www.daloopa.com/src/806113" TargetMode="External"/><Relationship Id="rId7996" Type="http://schemas.openxmlformats.org/officeDocument/2006/relationships/hyperlink" Target="https://www.daloopa.com/src/44615917" TargetMode="External"/><Relationship Id="rId296" Type="http://schemas.openxmlformats.org/officeDocument/2006/relationships/hyperlink" Target="https://www.daloopa.com/document/22944212" TargetMode="External"/><Relationship Id="rId7649" Type="http://schemas.openxmlformats.org/officeDocument/2006/relationships/hyperlink" Target="https://www.daloopa.com/document/23143637" TargetMode="External"/><Relationship Id="rId10977" Type="http://schemas.openxmlformats.org/officeDocument/2006/relationships/hyperlink" Target="https://www.daloopa.com/src/777917" TargetMode="External"/><Relationship Id="rId13450" Type="http://schemas.openxmlformats.org/officeDocument/2006/relationships/hyperlink" Target="https://www.daloopa.com/src/44057401" TargetMode="External"/><Relationship Id="rId1060" Type="http://schemas.openxmlformats.org/officeDocument/2006/relationships/hyperlink" Target="https://www.daloopa.com/src/995990" TargetMode="External"/><Relationship Id="rId13103" Type="http://schemas.openxmlformats.org/officeDocument/2006/relationships/hyperlink" Target="https://www.daloopa.com/src/18203348" TargetMode="External"/><Relationship Id="rId16673" Type="http://schemas.openxmlformats.org/officeDocument/2006/relationships/hyperlink" Target="https://www.daloopa.com/src/56736471" TargetMode="External"/><Relationship Id="rId6732" Type="http://schemas.openxmlformats.org/officeDocument/2006/relationships/hyperlink" Target="https://www.daloopa.com/src/797882" TargetMode="External"/><Relationship Id="rId16326" Type="http://schemas.openxmlformats.org/officeDocument/2006/relationships/hyperlink" Target="https://www.daloopa.com/src/56723427" TargetMode="External"/><Relationship Id="rId19896" Type="http://schemas.openxmlformats.org/officeDocument/2006/relationships/hyperlink" Target="https://www.daloopa.com/src/91531416" TargetMode="External"/><Relationship Id="rId4283" Type="http://schemas.openxmlformats.org/officeDocument/2006/relationships/hyperlink" Target="https://www.daloopa.com/src/806022" TargetMode="External"/><Relationship Id="rId9955" Type="http://schemas.openxmlformats.org/officeDocument/2006/relationships/hyperlink" Target="https://www.daloopa.com/src/2733926" TargetMode="External"/><Relationship Id="rId19549" Type="http://schemas.openxmlformats.org/officeDocument/2006/relationships/hyperlink" Target="https://www.daloopa.com/src/84567008" TargetMode="External"/><Relationship Id="rId9608" Type="http://schemas.openxmlformats.org/officeDocument/2006/relationships/hyperlink" Target="https://www.daloopa.com/src/63963931" TargetMode="External"/><Relationship Id="rId10487" Type="http://schemas.openxmlformats.org/officeDocument/2006/relationships/hyperlink" Target="https://www.daloopa.com/src/756729" TargetMode="External"/><Relationship Id="rId12936" Type="http://schemas.openxmlformats.org/officeDocument/2006/relationships/hyperlink" Target="https://www.daloopa.com/src/62020249" TargetMode="External"/><Relationship Id="rId7159" Type="http://schemas.openxmlformats.org/officeDocument/2006/relationships/hyperlink" Target="https://www.daloopa.com/src/798232" TargetMode="External"/><Relationship Id="rId16183" Type="http://schemas.openxmlformats.org/officeDocument/2006/relationships/hyperlink" Target="https://www.daloopa.com/src/56722621" TargetMode="External"/><Relationship Id="rId18632" Type="http://schemas.openxmlformats.org/officeDocument/2006/relationships/hyperlink" Target="https://www.daloopa.com/src/75779565" TargetMode="External"/><Relationship Id="rId3769" Type="http://schemas.openxmlformats.org/officeDocument/2006/relationships/hyperlink" Target="https://www.daloopa.com/src/805795" TargetMode="External"/><Relationship Id="rId6242" Type="http://schemas.openxmlformats.org/officeDocument/2006/relationships/hyperlink" Target="https://www.daloopa.com/src/797651" TargetMode="External"/><Relationship Id="rId20579" Type="http://schemas.openxmlformats.org/officeDocument/2006/relationships/hyperlink" Target="https://www.daloopa.com/src/105191105" TargetMode="External"/><Relationship Id="rId12793" Type="http://schemas.openxmlformats.org/officeDocument/2006/relationships/hyperlink" Target="https://www.daloopa.com/src/18193923" TargetMode="External"/><Relationship Id="rId2852" Type="http://schemas.openxmlformats.org/officeDocument/2006/relationships/hyperlink" Target="https://www.daloopa.com/src/775764" TargetMode="External"/><Relationship Id="rId9465" Type="http://schemas.openxmlformats.org/officeDocument/2006/relationships/hyperlink" Target="https://www.daloopa.com/src/44811938" TargetMode="External"/><Relationship Id="rId12446" Type="http://schemas.openxmlformats.org/officeDocument/2006/relationships/hyperlink" Target="https://www.daloopa.com/src/8732125" TargetMode="External"/><Relationship Id="rId19059" Type="http://schemas.openxmlformats.org/officeDocument/2006/relationships/hyperlink" Target="https://www.daloopa.com/src/80587687" TargetMode="External"/><Relationship Id="rId824" Type="http://schemas.openxmlformats.org/officeDocument/2006/relationships/hyperlink" Target="https://www.daloopa.com/document/479731" TargetMode="External"/><Relationship Id="rId2505" Type="http://schemas.openxmlformats.org/officeDocument/2006/relationships/hyperlink" Target="https://www.daloopa.com/src/775281" TargetMode="External"/><Relationship Id="rId9118" Type="http://schemas.openxmlformats.org/officeDocument/2006/relationships/hyperlink" Target="https://www.daloopa.com/src/44811542" TargetMode="External"/><Relationship Id="rId15669" Type="http://schemas.openxmlformats.org/officeDocument/2006/relationships/hyperlink" Target="https://www.daloopa.com/src/56765528" TargetMode="External"/><Relationship Id="rId5728" Type="http://schemas.openxmlformats.org/officeDocument/2006/relationships/hyperlink" Target="https://www.daloopa.com/src/779276" TargetMode="External"/><Relationship Id="rId18142" Type="http://schemas.openxmlformats.org/officeDocument/2006/relationships/hyperlink" Target="https://www.daloopa.com/src/112173312" TargetMode="External"/><Relationship Id="rId3279" Type="http://schemas.openxmlformats.org/officeDocument/2006/relationships/hyperlink" Target="https://www.daloopa.com/src/44615570" TargetMode="External"/><Relationship Id="rId8201" Type="http://schemas.openxmlformats.org/officeDocument/2006/relationships/hyperlink" Target="https://www.daloopa.com/src/756704" TargetMode="External"/><Relationship Id="rId20089" Type="http://schemas.openxmlformats.org/officeDocument/2006/relationships/hyperlink" Target="https://www.daloopa.com/src/99100818" TargetMode="External"/><Relationship Id="rId14752" Type="http://schemas.openxmlformats.org/officeDocument/2006/relationships/hyperlink" Target="https://www.daloopa.com/src/44095695" TargetMode="External"/><Relationship Id="rId4811" Type="http://schemas.openxmlformats.org/officeDocument/2006/relationships/hyperlink" Target="https://www.daloopa.com/src/44802201" TargetMode="External"/><Relationship Id="rId14405" Type="http://schemas.openxmlformats.org/officeDocument/2006/relationships/hyperlink" Target="https://www.daloopa.com/src/44093271" TargetMode="External"/><Relationship Id="rId17975" Type="http://schemas.openxmlformats.org/officeDocument/2006/relationships/hyperlink" Target="https://www.daloopa.com/src/84567298" TargetMode="External"/><Relationship Id="rId681" Type="http://schemas.openxmlformats.org/officeDocument/2006/relationships/hyperlink" Target="https://www.daloopa.com/src/50787036" TargetMode="External"/><Relationship Id="rId2362" Type="http://schemas.openxmlformats.org/officeDocument/2006/relationships/hyperlink" Target="https://www.daloopa.com/src/44615458" TargetMode="External"/><Relationship Id="rId17628" Type="http://schemas.openxmlformats.org/officeDocument/2006/relationships/hyperlink" Target="https://www.daloopa.com/src/66399287" TargetMode="External"/><Relationship Id="rId334" Type="http://schemas.openxmlformats.org/officeDocument/2006/relationships/hyperlink" Target="https://www.daloopa.com/src/41990805" TargetMode="External"/><Relationship Id="rId2015" Type="http://schemas.openxmlformats.org/officeDocument/2006/relationships/hyperlink" Target="https://www.daloopa.com/src/44616278" TargetMode="External"/><Relationship Id="rId5585" Type="http://schemas.openxmlformats.org/officeDocument/2006/relationships/hyperlink" Target="https://www.daloopa.com/src/44616089" TargetMode="External"/><Relationship Id="rId15179" Type="http://schemas.openxmlformats.org/officeDocument/2006/relationships/hyperlink" Target="https://www.daloopa.com/src/56720384" TargetMode="External"/><Relationship Id="rId5238" Type="http://schemas.openxmlformats.org/officeDocument/2006/relationships/hyperlink" Target="https://www.daloopa.com/src/8648871" TargetMode="External"/><Relationship Id="rId11789" Type="http://schemas.openxmlformats.org/officeDocument/2006/relationships/hyperlink" Target="https://www.daloopa.com/src/19486782" TargetMode="External"/><Relationship Id="rId14262" Type="http://schemas.openxmlformats.org/officeDocument/2006/relationships/hyperlink" Target="https://www.daloopa.com/src/44093267" TargetMode="External"/><Relationship Id="rId16711" Type="http://schemas.openxmlformats.org/officeDocument/2006/relationships/hyperlink" Target="https://www.daloopa.com/document/23143762" TargetMode="External"/><Relationship Id="rId1848" Type="http://schemas.openxmlformats.org/officeDocument/2006/relationships/hyperlink" Target="https://www.daloopa.com/src/44115105" TargetMode="External"/><Relationship Id="rId4321" Type="http://schemas.openxmlformats.org/officeDocument/2006/relationships/hyperlink" Target="https://www.daloopa.com/document/23143637" TargetMode="External"/><Relationship Id="rId19934" Type="http://schemas.openxmlformats.org/officeDocument/2006/relationships/hyperlink" Target="https://www.daloopa.com/src/91531503" TargetMode="External"/><Relationship Id="rId191" Type="http://schemas.openxmlformats.org/officeDocument/2006/relationships/hyperlink" Target="https://www.daloopa.com/document/479891" TargetMode="External"/><Relationship Id="rId7891" Type="http://schemas.openxmlformats.org/officeDocument/2006/relationships/hyperlink" Target="https://www.daloopa.com/src/758291" TargetMode="External"/><Relationship Id="rId10872" Type="http://schemas.openxmlformats.org/officeDocument/2006/relationships/hyperlink" Target="https://www.daloopa.com/src/44999003" TargetMode="External"/><Relationship Id="rId17485" Type="http://schemas.openxmlformats.org/officeDocument/2006/relationships/hyperlink" Target="https://www.daloopa.com/src/69113979" TargetMode="External"/><Relationship Id="rId5095" Type="http://schemas.openxmlformats.org/officeDocument/2006/relationships/hyperlink" Target="https://www.daloopa.com/src/18186883" TargetMode="External"/><Relationship Id="rId7544" Type="http://schemas.openxmlformats.org/officeDocument/2006/relationships/hyperlink" Target="https://www.daloopa.com/src/44615828" TargetMode="External"/><Relationship Id="rId10525" Type="http://schemas.openxmlformats.org/officeDocument/2006/relationships/hyperlink" Target="https://www.daloopa.com/src/760338" TargetMode="External"/><Relationship Id="rId17138" Type="http://schemas.openxmlformats.org/officeDocument/2006/relationships/hyperlink" Target="https://www.daloopa.com/src/65369520" TargetMode="External"/><Relationship Id="rId13748" Type="http://schemas.openxmlformats.org/officeDocument/2006/relationships/hyperlink" Target="https://www.daloopa.com/src/44067799" TargetMode="External"/><Relationship Id="rId20964" Type="http://schemas.openxmlformats.org/officeDocument/2006/relationships/hyperlink" Target="https://www.daloopa.com/src/110482390" TargetMode="External"/><Relationship Id="rId3807" Type="http://schemas.openxmlformats.org/officeDocument/2006/relationships/hyperlink" Target="https://www.daloopa.com/src/805748" TargetMode="External"/><Relationship Id="rId11299" Type="http://schemas.openxmlformats.org/officeDocument/2006/relationships/hyperlink" Target="https://www.daloopa.com/src/978744" TargetMode="External"/><Relationship Id="rId16221" Type="http://schemas.openxmlformats.org/officeDocument/2006/relationships/hyperlink" Target="https://www.daloopa.com/src/56736608" TargetMode="External"/><Relationship Id="rId20617" Type="http://schemas.openxmlformats.org/officeDocument/2006/relationships/hyperlink" Target="https://www.daloopa.com/src/105191145" TargetMode="External"/><Relationship Id="rId1358" Type="http://schemas.openxmlformats.org/officeDocument/2006/relationships/hyperlink" Target="https://www.daloopa.com/src/46406126" TargetMode="External"/><Relationship Id="rId19791" Type="http://schemas.openxmlformats.org/officeDocument/2006/relationships/hyperlink" Target="https://www.daloopa.com/src/92469218" TargetMode="External"/><Relationship Id="rId64" Type="http://schemas.openxmlformats.org/officeDocument/2006/relationships/hyperlink" Target="https://www.daloopa.com/document/510667" TargetMode="External"/><Relationship Id="rId9503" Type="http://schemas.openxmlformats.org/officeDocument/2006/relationships/hyperlink" Target="https://www.daloopa.com/src/44810982" TargetMode="External"/><Relationship Id="rId9850" Type="http://schemas.openxmlformats.org/officeDocument/2006/relationships/hyperlink" Target="https://www.daloopa.com/src/44810629" TargetMode="External"/><Relationship Id="rId12831" Type="http://schemas.openxmlformats.org/officeDocument/2006/relationships/hyperlink" Target="https://www.daloopa.com/src/18194371" TargetMode="External"/><Relationship Id="rId19444" Type="http://schemas.openxmlformats.org/officeDocument/2006/relationships/hyperlink" Target="https://www.daloopa.com/src/86300083" TargetMode="External"/><Relationship Id="rId7054" Type="http://schemas.openxmlformats.org/officeDocument/2006/relationships/hyperlink" Target="https://www.daloopa.com/src/12605658" TargetMode="External"/><Relationship Id="rId10382" Type="http://schemas.openxmlformats.org/officeDocument/2006/relationships/hyperlink" Target="https://www.daloopa.com/src/758001" TargetMode="External"/><Relationship Id="rId10035" Type="http://schemas.openxmlformats.org/officeDocument/2006/relationships/hyperlink" Target="https://www.daloopa.com/src/1501228" TargetMode="External"/><Relationship Id="rId15707" Type="http://schemas.openxmlformats.org/officeDocument/2006/relationships/hyperlink" Target="https://www.daloopa.com/src/56735792" TargetMode="External"/><Relationship Id="rId3664" Type="http://schemas.openxmlformats.org/officeDocument/2006/relationships/hyperlink" Target="https://www.daloopa.com/src/805653" TargetMode="External"/><Relationship Id="rId13258" Type="http://schemas.openxmlformats.org/officeDocument/2006/relationships/hyperlink" Target="https://www.daloopa.com/src/18211032" TargetMode="External"/><Relationship Id="rId20474" Type="http://schemas.openxmlformats.org/officeDocument/2006/relationships/hyperlink" Target="https://www.daloopa.com/src/105190764" TargetMode="External"/><Relationship Id="rId3317" Type="http://schemas.openxmlformats.org/officeDocument/2006/relationships/hyperlink" Target="https://www.daloopa.com/src/2734236" TargetMode="External"/><Relationship Id="rId6887" Type="http://schemas.openxmlformats.org/officeDocument/2006/relationships/hyperlink" Target="https://www.daloopa.com/src/798062" TargetMode="External"/><Relationship Id="rId20127" Type="http://schemas.openxmlformats.org/officeDocument/2006/relationships/hyperlink" Target="https://www.daloopa.com/src/99100773" TargetMode="External"/><Relationship Id="rId9360" Type="http://schemas.openxmlformats.org/officeDocument/2006/relationships/hyperlink" Target="https://www.daloopa.com/src/44811367" TargetMode="External"/><Relationship Id="rId12341" Type="http://schemas.openxmlformats.org/officeDocument/2006/relationships/hyperlink" Target="https://www.daloopa.com/src/8731801" TargetMode="External"/><Relationship Id="rId2400" Type="http://schemas.openxmlformats.org/officeDocument/2006/relationships/hyperlink" Target="https://www.daloopa.com/src/775104" TargetMode="External"/><Relationship Id="rId9013" Type="http://schemas.openxmlformats.org/officeDocument/2006/relationships/hyperlink" Target="https://www.daloopa.com/src/44810829" TargetMode="External"/><Relationship Id="rId5970" Type="http://schemas.openxmlformats.org/officeDocument/2006/relationships/hyperlink" Target="https://www.daloopa.com/src/758077" TargetMode="External"/><Relationship Id="rId15564" Type="http://schemas.openxmlformats.org/officeDocument/2006/relationships/hyperlink" Target="https://www.daloopa.com/src/56722098" TargetMode="External"/><Relationship Id="rId3174" Type="http://schemas.openxmlformats.org/officeDocument/2006/relationships/hyperlink" Target="https://www.daloopa.com/src/805337" TargetMode="External"/><Relationship Id="rId5623" Type="http://schemas.openxmlformats.org/officeDocument/2006/relationships/hyperlink" Target="https://www.daloopa.com/src/777193" TargetMode="External"/><Relationship Id="rId15217" Type="http://schemas.openxmlformats.org/officeDocument/2006/relationships/hyperlink" Target="https://marketplace.daloopa.com/text-fundamental?id=56735120&amp;value=0.27&amp;id=56735108&amp;value=0.27&amp;id=56735096&amp;value=0.27&amp;id=56735081&amp;value=0.28&amp;id=56735072&amp;value=0.27&amp;id=56734949&amp;value=0.29&amp;id=56734937&amp;value=0.28&amp;id=56734925&amp;value=0.29&amp;id=56734864&amp;value=0.29&amp;id=56734815&amp;value=0.29&amp;id=56720574&amp;value=0.24&amp;id=56720571&amp;value=0.25&amp;id=56720568&amp;value=0.24&amp;id=56720565&amp;value=0.24&amp;id=56720562&amp;value=0.24&amp;id=56720515&amp;value=0.24&amp;id=56720512&amp;value=0.24&amp;id=56720509&amp;value=0.25&amp;id=56720506&amp;value=0.25&amp;id=56720503&amp;value=0.24&amp;id=56720500&amp;value=0.25&amp;id=56765551&amp;value=0.25&amp;id=61315436&amp;value=0.25&amp;" TargetMode="External"/><Relationship Id="rId18787" Type="http://schemas.openxmlformats.org/officeDocument/2006/relationships/hyperlink" Target="https://www.daloopa.com/src/76431613" TargetMode="External"/><Relationship Id="rId8846" Type="http://schemas.openxmlformats.org/officeDocument/2006/relationships/hyperlink" Target="https://www.daloopa.com/document/23181367" TargetMode="External"/><Relationship Id="rId11827" Type="http://schemas.openxmlformats.org/officeDocument/2006/relationships/hyperlink" Target="https://www.daloopa.com/src/8731204" TargetMode="External"/><Relationship Id="rId6397" Type="http://schemas.openxmlformats.org/officeDocument/2006/relationships/hyperlink" Target="https://www.daloopa.com/src/797669" TargetMode="External"/><Relationship Id="rId14300" Type="http://schemas.openxmlformats.org/officeDocument/2006/relationships/hyperlink" Target="https://www.daloopa.com/src/44094627" TargetMode="External"/><Relationship Id="rId17870" Type="http://schemas.openxmlformats.org/officeDocument/2006/relationships/hyperlink" Target="https://www.daloopa.com/src/86307246" TargetMode="External"/><Relationship Id="rId979" Type="http://schemas.openxmlformats.org/officeDocument/2006/relationships/hyperlink" Target="https://www.daloopa.com/src/970426" TargetMode="External"/><Relationship Id="rId5480" Type="http://schemas.openxmlformats.org/officeDocument/2006/relationships/hyperlink" Target="https://www.daloopa.com/src/777052" TargetMode="External"/><Relationship Id="rId10910" Type="http://schemas.openxmlformats.org/officeDocument/2006/relationships/hyperlink" Target="https://www.daloopa.com/src/6028729" TargetMode="External"/><Relationship Id="rId15074" Type="http://schemas.openxmlformats.org/officeDocument/2006/relationships/hyperlink" Target="https://www.daloopa.com/src/44092437" TargetMode="External"/><Relationship Id="rId17523" Type="http://schemas.openxmlformats.org/officeDocument/2006/relationships/hyperlink" Target="https://www.daloopa.com/src/66397570" TargetMode="External"/><Relationship Id="rId5133" Type="http://schemas.openxmlformats.org/officeDocument/2006/relationships/hyperlink" Target="https://www.daloopa.com/src/8648974" TargetMode="External"/><Relationship Id="rId11684" Type="http://schemas.openxmlformats.org/officeDocument/2006/relationships/hyperlink" Target="https://www.daloopa.com/src/44616164" TargetMode="External"/><Relationship Id="rId18297" Type="http://schemas.openxmlformats.org/officeDocument/2006/relationships/hyperlink" Target="https://www.daloopa.com/src/110482573" TargetMode="External"/><Relationship Id="rId1743" Type="http://schemas.openxmlformats.org/officeDocument/2006/relationships/hyperlink" Target="https://www.daloopa.com/src/44124482" TargetMode="External"/><Relationship Id="rId8009" Type="http://schemas.openxmlformats.org/officeDocument/2006/relationships/hyperlink" Target="https://www.daloopa.com/src/44615928" TargetMode="External"/><Relationship Id="rId8356" Type="http://schemas.openxmlformats.org/officeDocument/2006/relationships/hyperlink" Target="https://www.daloopa.com/src/46190490" TargetMode="External"/><Relationship Id="rId11337" Type="http://schemas.openxmlformats.org/officeDocument/2006/relationships/hyperlink" Target="https://www.daloopa.com/src/44617258" TargetMode="External"/><Relationship Id="rId4966" Type="http://schemas.openxmlformats.org/officeDocument/2006/relationships/hyperlink" Target="https://www.daloopa.com/src/19445287" TargetMode="External"/><Relationship Id="rId17380" Type="http://schemas.openxmlformats.org/officeDocument/2006/relationships/hyperlink" Target="https://www.daloopa.com/src/69114001" TargetMode="External"/><Relationship Id="rId4619" Type="http://schemas.openxmlformats.org/officeDocument/2006/relationships/hyperlink" Target="https://www.daloopa.com/src/806179" TargetMode="External"/><Relationship Id="rId10420" Type="http://schemas.openxmlformats.org/officeDocument/2006/relationships/hyperlink" Target="https://www.daloopa.com/src/769629" TargetMode="External"/><Relationship Id="rId17033" Type="http://schemas.openxmlformats.org/officeDocument/2006/relationships/hyperlink" Target="https://www.daloopa.com/src/65369381" TargetMode="External"/><Relationship Id="rId489" Type="http://schemas.openxmlformats.org/officeDocument/2006/relationships/hyperlink" Target="https://www.daloopa.com/document/12451652" TargetMode="External"/><Relationship Id="rId13990" Type="http://schemas.openxmlformats.org/officeDocument/2006/relationships/hyperlink" Target="https://www.daloopa.com/src/44064788" TargetMode="External"/><Relationship Id="rId13643" Type="http://schemas.openxmlformats.org/officeDocument/2006/relationships/hyperlink" Target="https://www.daloopa.com/src/44059231" TargetMode="External"/><Relationship Id="rId1253" Type="http://schemas.openxmlformats.org/officeDocument/2006/relationships/hyperlink" Target="https://www.daloopa.com/src/44615334" TargetMode="External"/><Relationship Id="rId3702" Type="http://schemas.openxmlformats.org/officeDocument/2006/relationships/hyperlink" Target="https://www.daloopa.com/src/805662" TargetMode="External"/><Relationship Id="rId11194" Type="http://schemas.openxmlformats.org/officeDocument/2006/relationships/hyperlink" Target="https://www.daloopa.com/src/61315316" TargetMode="External"/><Relationship Id="rId16866" Type="http://schemas.openxmlformats.org/officeDocument/2006/relationships/hyperlink" Target="https://www.daloopa.com/src/65369340" TargetMode="External"/><Relationship Id="rId20512" Type="http://schemas.openxmlformats.org/officeDocument/2006/relationships/hyperlink" Target="https://www.daloopa.com/src/105190774" TargetMode="External"/><Relationship Id="rId6925" Type="http://schemas.openxmlformats.org/officeDocument/2006/relationships/hyperlink" Target="https://www.daloopa.com/src/798127" TargetMode="External"/><Relationship Id="rId16519" Type="http://schemas.openxmlformats.org/officeDocument/2006/relationships/hyperlink" Target="https://www.daloopa.com/src/56736659" TargetMode="External"/><Relationship Id="rId4476" Type="http://schemas.openxmlformats.org/officeDocument/2006/relationships/hyperlink" Target="https://www.daloopa.com/src/806071" TargetMode="External"/><Relationship Id="rId4129" Type="http://schemas.openxmlformats.org/officeDocument/2006/relationships/hyperlink" Target="https://www.daloopa.com/src/6028875" TargetMode="External"/><Relationship Id="rId7699" Type="http://schemas.openxmlformats.org/officeDocument/2006/relationships/hyperlink" Target="https://www.daloopa.com/document/23143637" TargetMode="External"/><Relationship Id="rId13153" Type="http://schemas.openxmlformats.org/officeDocument/2006/relationships/hyperlink" Target="https://marketplace.daloopa.com/text-fundamental?id=44117079&amp;value=258.422&amp;id=44116852&amp;value=258.421&amp;" TargetMode="External"/><Relationship Id="rId15602" Type="http://schemas.openxmlformats.org/officeDocument/2006/relationships/hyperlink" Target="https://www.daloopa.com/src/56735900" TargetMode="External"/><Relationship Id="rId3212" Type="http://schemas.openxmlformats.org/officeDocument/2006/relationships/hyperlink" Target="https://www.daloopa.com/src/805357" TargetMode="External"/><Relationship Id="rId18825" Type="http://schemas.openxmlformats.org/officeDocument/2006/relationships/hyperlink" Target="https://www.daloopa.com/src/75779570" TargetMode="External"/><Relationship Id="rId20022" Type="http://schemas.openxmlformats.org/officeDocument/2006/relationships/hyperlink" Target="https://www.daloopa.com/src/99978659" TargetMode="External"/><Relationship Id="rId6782" Type="http://schemas.openxmlformats.org/officeDocument/2006/relationships/hyperlink" Target="https://www.daloopa.com/src/798077" TargetMode="External"/><Relationship Id="rId16376" Type="http://schemas.openxmlformats.org/officeDocument/2006/relationships/hyperlink" Target="https://www.daloopa.com/src/56723429" TargetMode="External"/><Relationship Id="rId6435" Type="http://schemas.openxmlformats.org/officeDocument/2006/relationships/hyperlink" Target="https://www.daloopa.com/src/769215" TargetMode="External"/><Relationship Id="rId12986" Type="http://schemas.openxmlformats.org/officeDocument/2006/relationships/hyperlink" Target="https://www.daloopa.com/src/18206761" TargetMode="External"/><Relationship Id="rId16029" Type="http://schemas.openxmlformats.org/officeDocument/2006/relationships/hyperlink" Target="https://www.daloopa.com/src/56723076" TargetMode="External"/><Relationship Id="rId19599" Type="http://schemas.openxmlformats.org/officeDocument/2006/relationships/hyperlink" Target="https://www.daloopa.com/src/86299945" TargetMode="External"/><Relationship Id="rId9658" Type="http://schemas.openxmlformats.org/officeDocument/2006/relationships/hyperlink" Target="https://www.daloopa.com/src/44810532" TargetMode="External"/><Relationship Id="rId12639" Type="http://schemas.openxmlformats.org/officeDocument/2006/relationships/hyperlink" Target="https://www.daloopa.com/src/8732219" TargetMode="External"/><Relationship Id="rId15112" Type="http://schemas.openxmlformats.org/officeDocument/2006/relationships/hyperlink" Target="https://www.daloopa.com/src/61315391" TargetMode="External"/><Relationship Id="rId18682" Type="http://schemas.openxmlformats.org/officeDocument/2006/relationships/hyperlink" Target="https://www.daloopa.com/src/75779588" TargetMode="External"/><Relationship Id="rId8741" Type="http://schemas.openxmlformats.org/officeDocument/2006/relationships/hyperlink" Target="https://www.daloopa.com/src/44812947" TargetMode="External"/><Relationship Id="rId18335" Type="http://schemas.openxmlformats.org/officeDocument/2006/relationships/hyperlink" Target="https://www.daloopa.com/src/70535231" TargetMode="External"/><Relationship Id="rId6292" Type="http://schemas.openxmlformats.org/officeDocument/2006/relationships/hyperlink" Target="https://www.daloopa.com/src/797540" TargetMode="External"/><Relationship Id="rId11722" Type="http://schemas.openxmlformats.org/officeDocument/2006/relationships/hyperlink" Target="https://www.daloopa.com/src/44616169" TargetMode="External"/><Relationship Id="rId14945" Type="http://schemas.openxmlformats.org/officeDocument/2006/relationships/hyperlink" Target="https://www.daloopa.com/src/44095719" TargetMode="External"/><Relationship Id="rId9168" Type="http://schemas.openxmlformats.org/officeDocument/2006/relationships/hyperlink" Target="https://www.daloopa.com/src/44813386" TargetMode="External"/><Relationship Id="rId12496" Type="http://schemas.openxmlformats.org/officeDocument/2006/relationships/hyperlink" Target="https://www.daloopa.com/src/8731932" TargetMode="External"/><Relationship Id="rId874" Type="http://schemas.openxmlformats.org/officeDocument/2006/relationships/hyperlink" Target="https://marketplace.daloopa.com/text-fundamental?id=41991263&amp;value=0.17&amp;id=50787760&amp;value=0.14&amp;id=56765754&amp;value=0.16&amp;id=61315210&amp;value=0.14&amp;" TargetMode="External"/><Relationship Id="rId2555" Type="http://schemas.openxmlformats.org/officeDocument/2006/relationships/hyperlink" Target="https://www.daloopa.com/src/775538" TargetMode="External"/><Relationship Id="rId12149" Type="http://schemas.openxmlformats.org/officeDocument/2006/relationships/hyperlink" Target="https://www.daloopa.com/src/8731841" TargetMode="External"/><Relationship Id="rId527" Type="http://schemas.openxmlformats.org/officeDocument/2006/relationships/hyperlink" Target="https://www.daloopa.com/src/35361582" TargetMode="External"/><Relationship Id="rId2208" Type="http://schemas.openxmlformats.org/officeDocument/2006/relationships/hyperlink" Target="https://www.daloopa.com/src/44615433" TargetMode="External"/><Relationship Id="rId5778" Type="http://schemas.openxmlformats.org/officeDocument/2006/relationships/hyperlink" Target="https://www.daloopa.com/src/2734019" TargetMode="External"/><Relationship Id="rId18192" Type="http://schemas.openxmlformats.org/officeDocument/2006/relationships/hyperlink" Target="https://www.daloopa.com/src/112173047" TargetMode="External"/><Relationship Id="rId8251" Type="http://schemas.openxmlformats.org/officeDocument/2006/relationships/hyperlink" Target="https://www.daloopa.com/src/9091472" TargetMode="External"/><Relationship Id="rId11232" Type="http://schemas.openxmlformats.org/officeDocument/2006/relationships/hyperlink" Target="https://www.daloopa.com/document/23143637" TargetMode="External"/><Relationship Id="rId16904" Type="http://schemas.openxmlformats.org/officeDocument/2006/relationships/hyperlink" Target="https://www.daloopa.com/src/65368539" TargetMode="External"/><Relationship Id="rId4861" Type="http://schemas.openxmlformats.org/officeDocument/2006/relationships/hyperlink" Target="https://www.daloopa.com/src/44802193" TargetMode="External"/><Relationship Id="rId14455" Type="http://schemas.openxmlformats.org/officeDocument/2006/relationships/hyperlink" Target="https://www.daloopa.com/src/44092394" TargetMode="External"/><Relationship Id="rId384" Type="http://schemas.openxmlformats.org/officeDocument/2006/relationships/hyperlink" Target="https://www.daloopa.com/src/56765767" TargetMode="External"/><Relationship Id="rId2065" Type="http://schemas.openxmlformats.org/officeDocument/2006/relationships/hyperlink" Target="https://www.daloopa.com/src/44615412" TargetMode="External"/><Relationship Id="rId4514" Type="http://schemas.openxmlformats.org/officeDocument/2006/relationships/hyperlink" Target="https://www.daloopa.com/src/44802627" TargetMode="External"/><Relationship Id="rId14108" Type="http://schemas.openxmlformats.org/officeDocument/2006/relationships/hyperlink" Target="https://www.daloopa.com/src/44072063" TargetMode="External"/><Relationship Id="rId17678" Type="http://schemas.openxmlformats.org/officeDocument/2006/relationships/hyperlink" Target="https://www.daloopa.com/src/77415655" TargetMode="External"/><Relationship Id="rId7737" Type="http://schemas.openxmlformats.org/officeDocument/2006/relationships/hyperlink" Target="https://www.daloopa.com/src/61314903" TargetMode="External"/><Relationship Id="rId10718" Type="http://schemas.openxmlformats.org/officeDocument/2006/relationships/hyperlink" Target="https://www.daloopa.com/src/6028715" TargetMode="External"/><Relationship Id="rId5288" Type="http://schemas.openxmlformats.org/officeDocument/2006/relationships/hyperlink" Target="https://www.daloopa.com/src/8648999" TargetMode="External"/><Relationship Id="rId16761" Type="http://schemas.openxmlformats.org/officeDocument/2006/relationships/hyperlink" Target="https://www.daloopa.com/document/23143762" TargetMode="External"/><Relationship Id="rId1898" Type="http://schemas.openxmlformats.org/officeDocument/2006/relationships/hyperlink" Target="https://marketplace.daloopa.com/text-fundamental?id=44125592&amp;value=554.1&amp;id=44125567&amp;value=586&amp;id=44125383&amp;value=614&amp;id=44616262&amp;value=689.5999999999999&amp;id=44115083&amp;value=2443.7&amp;id=44125342&amp;value=743.3&amp;id=44125313&amp;value=783.5&amp;id=44125141&amp;value=820.9&amp;id=44616263&amp;value=858.5&amp;id=44114792&amp;value=3206.2&amp;id=44125104&amp;value=858&amp;id=44125073&amp;value=826&amp;id=44125062&amp;value=838&amp;id=44616264&amp;value=603&amp;id=44114783&amp;value=3125&amp;id=44124479&amp;value=934&amp;id=44124366&amp;value=938&amp;id=44124273&amp;value=985&amp;id=44625021&amp;value=1010&amp;id=44619204&amp;value=3867&amp;id=51587483&amp;value=1057&amp;id=57345985&amp;value=1095&amp;id=62020255&amp;value=1120&amp;" TargetMode="External"/><Relationship Id="rId6820" Type="http://schemas.openxmlformats.org/officeDocument/2006/relationships/hyperlink" Target="https://www.daloopa.com/src/798039" TargetMode="External"/><Relationship Id="rId16414" Type="http://schemas.openxmlformats.org/officeDocument/2006/relationships/hyperlink" Target="https://www.daloopa.com/src/56722570" TargetMode="External"/><Relationship Id="rId4371" Type="http://schemas.openxmlformats.org/officeDocument/2006/relationships/hyperlink" Target="https://www.daloopa.com/document/23143637" TargetMode="External"/><Relationship Id="rId19984" Type="http://schemas.openxmlformats.org/officeDocument/2006/relationships/hyperlink" Target="https://www.daloopa.com/src/99100879" TargetMode="External"/><Relationship Id="rId4024" Type="http://schemas.openxmlformats.org/officeDocument/2006/relationships/hyperlink" Target="https://www.daloopa.com/src/805830" TargetMode="External"/><Relationship Id="rId7594" Type="http://schemas.openxmlformats.org/officeDocument/2006/relationships/hyperlink" Target="https://www.daloopa.com/src/44615839" TargetMode="External"/><Relationship Id="rId17188" Type="http://schemas.openxmlformats.org/officeDocument/2006/relationships/hyperlink" Target="https://www.daloopa.com/src/65369426" TargetMode="External"/><Relationship Id="rId19637" Type="http://schemas.openxmlformats.org/officeDocument/2006/relationships/hyperlink" Target="https://www.daloopa.com/src/92469290" TargetMode="External"/><Relationship Id="rId7247" Type="http://schemas.openxmlformats.org/officeDocument/2006/relationships/hyperlink" Target="https://www.daloopa.com/src/757064" TargetMode="External"/><Relationship Id="rId10575" Type="http://schemas.openxmlformats.org/officeDocument/2006/relationships/hyperlink" Target="https://www.daloopa.com/src/44999182" TargetMode="External"/><Relationship Id="rId10228" Type="http://schemas.openxmlformats.org/officeDocument/2006/relationships/hyperlink" Target="https://www.daloopa.com/src/50786863" TargetMode="External"/><Relationship Id="rId13798" Type="http://schemas.openxmlformats.org/officeDocument/2006/relationships/hyperlink" Target="https://www.daloopa.com/src/44066634" TargetMode="External"/><Relationship Id="rId18720" Type="http://schemas.openxmlformats.org/officeDocument/2006/relationships/hyperlink" Target="https://www.daloopa.com/src/76424480" TargetMode="External"/><Relationship Id="rId3857" Type="http://schemas.openxmlformats.org/officeDocument/2006/relationships/hyperlink" Target="https://www.daloopa.com/src/41990801" TargetMode="External"/><Relationship Id="rId16271" Type="http://schemas.openxmlformats.org/officeDocument/2006/relationships/hyperlink" Target="https://www.daloopa.com/src/56736610" TargetMode="External"/><Relationship Id="rId20667" Type="http://schemas.openxmlformats.org/officeDocument/2006/relationships/hyperlink" Target="https://www.daloopa.com/src/110481956" TargetMode="External"/><Relationship Id="rId6330" Type="http://schemas.openxmlformats.org/officeDocument/2006/relationships/hyperlink" Target="https://www.daloopa.com/src/797608" TargetMode="External"/><Relationship Id="rId19494" Type="http://schemas.openxmlformats.org/officeDocument/2006/relationships/hyperlink" Target="https://www.daloopa.com/src/86301970" TargetMode="External"/><Relationship Id="rId9553" Type="http://schemas.openxmlformats.org/officeDocument/2006/relationships/hyperlink" Target="https://marketplace.daloopa.com/text-fundamental?id=44808716&amp;value=25.703&amp;id=44808846&amp;value=0.0&amp;id=44809139&amp;value=0.0&amp;id=44812817&amp;value=0.0&amp;id=46190706&amp;value=25.703&amp;id=44809922&amp;value=989.28&amp;id=44810147&amp;value=0.0&amp;id=44810245&amp;value=0.0&amp;id=44812974&amp;value=0.0&amp;id=46190707&amp;value=989.28&amp;" TargetMode="External"/><Relationship Id="rId12881" Type="http://schemas.openxmlformats.org/officeDocument/2006/relationships/hyperlink" Target="https://www.daloopa.com/src/44619152" TargetMode="External"/><Relationship Id="rId19147" Type="http://schemas.openxmlformats.org/officeDocument/2006/relationships/hyperlink" Target="https://www.daloopa.com/src/81130183" TargetMode="External"/><Relationship Id="rId2940" Type="http://schemas.openxmlformats.org/officeDocument/2006/relationships/hyperlink" Target="https://www.daloopa.com/src/778877" TargetMode="External"/><Relationship Id="rId9206" Type="http://schemas.openxmlformats.org/officeDocument/2006/relationships/hyperlink" Target="https://www.daloopa.com/src/44810826" TargetMode="External"/><Relationship Id="rId10085" Type="http://schemas.openxmlformats.org/officeDocument/2006/relationships/hyperlink" Target="https://www.daloopa.com/src/1501229" TargetMode="External"/><Relationship Id="rId12534" Type="http://schemas.openxmlformats.org/officeDocument/2006/relationships/hyperlink" Target="https://www.daloopa.com/src/47334786" TargetMode="External"/><Relationship Id="rId912" Type="http://schemas.openxmlformats.org/officeDocument/2006/relationships/hyperlink" Target="https://www.daloopa.com/src/41991284" TargetMode="External"/><Relationship Id="rId15757" Type="http://schemas.openxmlformats.org/officeDocument/2006/relationships/hyperlink" Target="https://www.daloopa.com/src/56735794" TargetMode="External"/><Relationship Id="rId5816" Type="http://schemas.openxmlformats.org/officeDocument/2006/relationships/hyperlink" Target="https://www.daloopa.com/src/779337" TargetMode="External"/><Relationship Id="rId18230" Type="http://schemas.openxmlformats.org/officeDocument/2006/relationships/hyperlink" Target="https://www.daloopa.com/src/110482349" TargetMode="External"/><Relationship Id="rId3367" Type="http://schemas.openxmlformats.org/officeDocument/2006/relationships/hyperlink" Target="https://www.daloopa.com/src/2734237" TargetMode="External"/><Relationship Id="rId14840" Type="http://schemas.openxmlformats.org/officeDocument/2006/relationships/hyperlink" Target="https://www.daloopa.com/src/44095213" TargetMode="External"/><Relationship Id="rId20177" Type="http://schemas.openxmlformats.org/officeDocument/2006/relationships/hyperlink" Target="https://www.daloopa.com/src/99100864" TargetMode="External"/><Relationship Id="rId12391" Type="http://schemas.openxmlformats.org/officeDocument/2006/relationships/hyperlink" Target="https://www.daloopa.com/src/8731930" TargetMode="External"/><Relationship Id="rId2450" Type="http://schemas.openxmlformats.org/officeDocument/2006/relationships/hyperlink" Target="https://www.daloopa.com/src/775283" TargetMode="External"/><Relationship Id="rId9063" Type="http://schemas.openxmlformats.org/officeDocument/2006/relationships/hyperlink" Target="https://www.daloopa.com/src/44810830" TargetMode="External"/><Relationship Id="rId12044" Type="http://schemas.openxmlformats.org/officeDocument/2006/relationships/hyperlink" Target="https://www.daloopa.com/src/8731245" TargetMode="External"/><Relationship Id="rId422" Type="http://schemas.openxmlformats.org/officeDocument/2006/relationships/hyperlink" Target="https://www.daloopa.com/src/56765679" TargetMode="External"/><Relationship Id="rId2103" Type="http://schemas.openxmlformats.org/officeDocument/2006/relationships/hyperlink" Target="https://www.daloopa.com/src/44615417" TargetMode="External"/><Relationship Id="rId5673" Type="http://schemas.openxmlformats.org/officeDocument/2006/relationships/hyperlink" Target="https://www.daloopa.com/src/44616105" TargetMode="External"/><Relationship Id="rId15267" Type="http://schemas.openxmlformats.org/officeDocument/2006/relationships/hyperlink" Target="https://marketplace.daloopa.com/text-fundamental?id=56735122&amp;value=1230&amp;id=56735110&amp;value=1303&amp;id=56735098&amp;value=1360&amp;id=56735083&amp;value=1451&amp;id=56735074&amp;value=5343&amp;id=56734951&amp;value=1495&amp;id=56734939&amp;value=1594&amp;id=56734927&amp;value=1655&amp;id=56734866&amp;value=1739&amp;id=56734817&amp;value=6482&amp;id=56725765&amp;value=1818&amp;id=56725760&amp;value=1872&amp;id=56725755&amp;value=1962&amp;id=56725747&amp;value=2084&amp;id=56725745&amp;value=7736&amp;id=56720695&amp;value=2379&amp;id=56720690&amp;value=2318&amp;id=56720685&amp;value=2372&amp;id=56720677&amp;value=2477&amp;id=56720675&amp;value=9546&amp;id=56720667&amp;value=2548&amp;id=56765545&amp;value=2605&amp;id=61315438&amp;value=2625&amp;" TargetMode="External"/><Relationship Id="rId17716" Type="http://schemas.openxmlformats.org/officeDocument/2006/relationships/hyperlink" Target="https://www.daloopa.com/src/86300332" TargetMode="External"/><Relationship Id="rId5326" Type="http://schemas.openxmlformats.org/officeDocument/2006/relationships/hyperlink" Target="https://www.daloopa.com/document/23181367" TargetMode="External"/><Relationship Id="rId8896" Type="http://schemas.openxmlformats.org/officeDocument/2006/relationships/hyperlink" Target="https://www.daloopa.com/document/23181367" TargetMode="External"/><Relationship Id="rId11877" Type="http://schemas.openxmlformats.org/officeDocument/2006/relationships/hyperlink" Target="https://www.daloopa.com/src/8731205" TargetMode="External"/><Relationship Id="rId1936" Type="http://schemas.openxmlformats.org/officeDocument/2006/relationships/hyperlink" Target="https://www.daloopa.com/src/44124267" TargetMode="External"/><Relationship Id="rId8549" Type="http://schemas.openxmlformats.org/officeDocument/2006/relationships/hyperlink" Target="https://www.daloopa.com/src/44810289" TargetMode="External"/><Relationship Id="rId14350" Type="http://schemas.openxmlformats.org/officeDocument/2006/relationships/hyperlink" Target="https://www.daloopa.com/src/44092719" TargetMode="External"/><Relationship Id="rId14003" Type="http://schemas.openxmlformats.org/officeDocument/2006/relationships/hyperlink" Target="https://www.daloopa.com/document/23181367" TargetMode="External"/><Relationship Id="rId17573" Type="http://schemas.openxmlformats.org/officeDocument/2006/relationships/hyperlink" Target="https://www.daloopa.com/src/66404583" TargetMode="External"/><Relationship Id="rId7632" Type="http://schemas.openxmlformats.org/officeDocument/2006/relationships/hyperlink" Target="https://www.daloopa.com/src/19045346" TargetMode="External"/><Relationship Id="rId10960" Type="http://schemas.openxmlformats.org/officeDocument/2006/relationships/hyperlink" Target="https://www.daloopa.com/src/56765468" TargetMode="External"/><Relationship Id="rId17226" Type="http://schemas.openxmlformats.org/officeDocument/2006/relationships/hyperlink" Target="https://www.daloopa.com/src/65369508" TargetMode="External"/><Relationship Id="rId5183" Type="http://schemas.openxmlformats.org/officeDocument/2006/relationships/hyperlink" Target="https://www.daloopa.com/src/8648919" TargetMode="External"/><Relationship Id="rId10613" Type="http://schemas.openxmlformats.org/officeDocument/2006/relationships/hyperlink" Target="https://www.daloopa.com/src/9091553" TargetMode="External"/><Relationship Id="rId13836" Type="http://schemas.openxmlformats.org/officeDocument/2006/relationships/hyperlink" Target="https://www.daloopa.com/src/44066200" TargetMode="External"/><Relationship Id="rId1793" Type="http://schemas.openxmlformats.org/officeDocument/2006/relationships/hyperlink" Target="https://www.daloopa.com/src/44115183" TargetMode="External"/><Relationship Id="rId8059" Type="http://schemas.openxmlformats.org/officeDocument/2006/relationships/hyperlink" Target="https://www.daloopa.com/src/3606405" TargetMode="External"/><Relationship Id="rId11387" Type="http://schemas.openxmlformats.org/officeDocument/2006/relationships/hyperlink" Target="https://www.daloopa.com/src/804955" TargetMode="External"/><Relationship Id="rId20705" Type="http://schemas.openxmlformats.org/officeDocument/2006/relationships/hyperlink" Target="https://www.daloopa.com/src/112173339" TargetMode="External"/><Relationship Id="rId1446" Type="http://schemas.openxmlformats.org/officeDocument/2006/relationships/hyperlink" Target="https://www.daloopa.com/src/46159962" TargetMode="External"/><Relationship Id="rId19532" Type="http://schemas.openxmlformats.org/officeDocument/2006/relationships/hyperlink" Target="https://www.daloopa.com/src/84566970" TargetMode="External"/><Relationship Id="rId4669" Type="http://schemas.openxmlformats.org/officeDocument/2006/relationships/hyperlink" Target="https://www.daloopa.com/src/799655" TargetMode="External"/><Relationship Id="rId10470" Type="http://schemas.openxmlformats.org/officeDocument/2006/relationships/hyperlink" Target="https://www.daloopa.com/src/769430" TargetMode="External"/><Relationship Id="rId17083" Type="http://schemas.openxmlformats.org/officeDocument/2006/relationships/hyperlink" Target="https://www.daloopa.com/src/65369477" TargetMode="External"/><Relationship Id="rId7142" Type="http://schemas.openxmlformats.org/officeDocument/2006/relationships/hyperlink" Target="https://www.daloopa.com/src/56765648" TargetMode="External"/><Relationship Id="rId10123" Type="http://schemas.openxmlformats.org/officeDocument/2006/relationships/hyperlink" Target="https://www.daloopa.com/src/758148" TargetMode="External"/><Relationship Id="rId13693" Type="http://schemas.openxmlformats.org/officeDocument/2006/relationships/hyperlink" Target="https://www.daloopa.com/src/44057372" TargetMode="External"/><Relationship Id="rId3752" Type="http://schemas.openxmlformats.org/officeDocument/2006/relationships/hyperlink" Target="https://www.daloopa.com/src/805728" TargetMode="External"/><Relationship Id="rId13346" Type="http://schemas.openxmlformats.org/officeDocument/2006/relationships/hyperlink" Target="https://www.daloopa.com/src/44121977" TargetMode="External"/><Relationship Id="rId20562" Type="http://schemas.openxmlformats.org/officeDocument/2006/relationships/hyperlink" Target="https://www.daloopa.com/src/105788205" TargetMode="External"/><Relationship Id="rId3405" Type="http://schemas.openxmlformats.org/officeDocument/2006/relationships/hyperlink" Target="https://www.daloopa.com/src/979725" TargetMode="External"/><Relationship Id="rId20215" Type="http://schemas.openxmlformats.org/officeDocument/2006/relationships/hyperlink" Target="https://www.daloopa.com/src/99978727" TargetMode="External"/><Relationship Id="rId6975" Type="http://schemas.openxmlformats.org/officeDocument/2006/relationships/hyperlink" Target="https://www.daloopa.com/src/798158" TargetMode="External"/><Relationship Id="rId16569" Type="http://schemas.openxmlformats.org/officeDocument/2006/relationships/hyperlink" Target="https://www.daloopa.com/src/56736661" TargetMode="External"/><Relationship Id="rId4179" Type="http://schemas.openxmlformats.org/officeDocument/2006/relationships/hyperlink" Target="https://www.daloopa.com/src/6028876" TargetMode="External"/><Relationship Id="rId6628" Type="http://schemas.openxmlformats.org/officeDocument/2006/relationships/hyperlink" Target="https://www.daloopa.com/src/770049" TargetMode="External"/><Relationship Id="rId19042" Type="http://schemas.openxmlformats.org/officeDocument/2006/relationships/hyperlink" Target="https://www.daloopa.com/src/80587653" TargetMode="External"/><Relationship Id="rId9101" Type="http://schemas.openxmlformats.org/officeDocument/2006/relationships/hyperlink" Target="https://www.daloopa.com/src/44809281" TargetMode="External"/><Relationship Id="rId15652" Type="http://schemas.openxmlformats.org/officeDocument/2006/relationships/hyperlink" Target="https://www.daloopa.com/src/56735902" TargetMode="External"/><Relationship Id="rId5711" Type="http://schemas.openxmlformats.org/officeDocument/2006/relationships/hyperlink" Target="https://www.daloopa.com/src/777492" TargetMode="External"/><Relationship Id="rId15305" Type="http://schemas.openxmlformats.org/officeDocument/2006/relationships/hyperlink" Target="https://marketplace.daloopa.com/text-fundamental?id=56734868&amp;value=7253&amp;id=56725766&amp;value=7582&amp;id=56725761&amp;value=7934&amp;id=56725756&amp;value=8294&amp;id=56725748&amp;value=8719&amp;" TargetMode="External"/><Relationship Id="rId3262" Type="http://schemas.openxmlformats.org/officeDocument/2006/relationships/hyperlink" Target="https://www.daloopa.com/src/805358" TargetMode="External"/><Relationship Id="rId18875" Type="http://schemas.openxmlformats.org/officeDocument/2006/relationships/hyperlink" Target="https://www.daloopa.com/src/75779622" TargetMode="External"/><Relationship Id="rId20072" Type="http://schemas.openxmlformats.org/officeDocument/2006/relationships/hyperlink" Target="https://www.daloopa.com/src/99978471" TargetMode="External"/><Relationship Id="rId6485" Type="http://schemas.openxmlformats.org/officeDocument/2006/relationships/hyperlink" Target="https://www.daloopa.com/src/758092" TargetMode="External"/><Relationship Id="rId8934" Type="http://schemas.openxmlformats.org/officeDocument/2006/relationships/hyperlink" Target="https://www.daloopa.com/src/57346356" TargetMode="External"/><Relationship Id="rId11915" Type="http://schemas.openxmlformats.org/officeDocument/2006/relationships/hyperlink" Target="https://www.daloopa.com/src/8731220" TargetMode="External"/><Relationship Id="rId16079" Type="http://schemas.openxmlformats.org/officeDocument/2006/relationships/hyperlink" Target="https://www.daloopa.com/src/56723078" TargetMode="External"/><Relationship Id="rId18528" Type="http://schemas.openxmlformats.org/officeDocument/2006/relationships/hyperlink" Target="https://www.daloopa.com/src/69114624" TargetMode="External"/><Relationship Id="rId6138" Type="http://schemas.openxmlformats.org/officeDocument/2006/relationships/hyperlink" Target="https://www.daloopa.com/src/769944" TargetMode="External"/><Relationship Id="rId12689" Type="http://schemas.openxmlformats.org/officeDocument/2006/relationships/hyperlink" Target="https://www.daloopa.com/src/8732312" TargetMode="External"/><Relationship Id="rId17611" Type="http://schemas.openxmlformats.org/officeDocument/2006/relationships/hyperlink" Target="https://www.daloopa.com/src/66398913" TargetMode="External"/><Relationship Id="rId2748" Type="http://schemas.openxmlformats.org/officeDocument/2006/relationships/hyperlink" Target="https://www.daloopa.com/src/44615488" TargetMode="External"/><Relationship Id="rId15162" Type="http://schemas.openxmlformats.org/officeDocument/2006/relationships/hyperlink" Target="https://www.daloopa.com/src/61315413" TargetMode="External"/><Relationship Id="rId5221" Type="http://schemas.openxmlformats.org/officeDocument/2006/relationships/hyperlink" Target="https://www.daloopa.com/src/8649004" TargetMode="External"/><Relationship Id="rId8791" Type="http://schemas.openxmlformats.org/officeDocument/2006/relationships/hyperlink" Target="https://www.daloopa.com/src/44812949" TargetMode="External"/><Relationship Id="rId18385" Type="http://schemas.openxmlformats.org/officeDocument/2006/relationships/hyperlink" Target="https://www.daloopa.com/src/70534355" TargetMode="External"/><Relationship Id="rId1831" Type="http://schemas.openxmlformats.org/officeDocument/2006/relationships/hyperlink" Target="https://www.daloopa.com/src/44126156" TargetMode="External"/><Relationship Id="rId8444" Type="http://schemas.openxmlformats.org/officeDocument/2006/relationships/hyperlink" Target="https://www.daloopa.com/src/44810295" TargetMode="External"/><Relationship Id="rId11425" Type="http://schemas.openxmlformats.org/officeDocument/2006/relationships/hyperlink" Target="https://www.daloopa.com/src/804978" TargetMode="External"/><Relationship Id="rId11772" Type="http://schemas.openxmlformats.org/officeDocument/2006/relationships/hyperlink" Target="https://www.daloopa.com/src/44616177" TargetMode="External"/><Relationship Id="rId18038" Type="http://schemas.openxmlformats.org/officeDocument/2006/relationships/hyperlink" Target="https://www.daloopa.com/src/112172647" TargetMode="External"/><Relationship Id="rId14995" Type="http://schemas.openxmlformats.org/officeDocument/2006/relationships/hyperlink" Target="https://www.daloopa.com/src/44093230" TargetMode="External"/><Relationship Id="rId12199" Type="http://schemas.openxmlformats.org/officeDocument/2006/relationships/hyperlink" Target="https://www.daloopa.com/src/35961625" TargetMode="External"/><Relationship Id="rId14648" Type="http://schemas.openxmlformats.org/officeDocument/2006/relationships/hyperlink" Target="https://www.daloopa.com/src/44092404" TargetMode="External"/><Relationship Id="rId577" Type="http://schemas.openxmlformats.org/officeDocument/2006/relationships/hyperlink" Target="https://www.daloopa.com/src/12608980" TargetMode="External"/><Relationship Id="rId2258" Type="http://schemas.openxmlformats.org/officeDocument/2006/relationships/hyperlink" Target="https://www.daloopa.com/src/44615441" TargetMode="External"/><Relationship Id="rId4707" Type="http://schemas.openxmlformats.org/officeDocument/2006/relationships/hyperlink" Target="https://www.daloopa.com/src/44801554" TargetMode="External"/><Relationship Id="rId17121" Type="http://schemas.openxmlformats.org/officeDocument/2006/relationships/hyperlink" Target="https://www.daloopa.com/src/65368568" TargetMode="External"/><Relationship Id="rId13731" Type="http://schemas.openxmlformats.org/officeDocument/2006/relationships/hyperlink" Target="https://www.daloopa.com/src/44064508" TargetMode="External"/><Relationship Id="rId11282" Type="http://schemas.openxmlformats.org/officeDocument/2006/relationships/hyperlink" Target="https://www.daloopa.com/src/978842" TargetMode="External"/><Relationship Id="rId20600" Type="http://schemas.openxmlformats.org/officeDocument/2006/relationships/hyperlink" Target="https://www.daloopa.com/src/105191127" TargetMode="External"/><Relationship Id="rId1341" Type="http://schemas.openxmlformats.org/officeDocument/2006/relationships/hyperlink" Target="https://www.daloopa.com/src/2750839" TargetMode="External"/><Relationship Id="rId16954" Type="http://schemas.openxmlformats.org/officeDocument/2006/relationships/hyperlink" Target="https://www.daloopa.com/src/65368625" TargetMode="External"/><Relationship Id="rId4564" Type="http://schemas.openxmlformats.org/officeDocument/2006/relationships/hyperlink" Target="https://www.daloopa.com/src/44802607" TargetMode="External"/><Relationship Id="rId14158" Type="http://schemas.openxmlformats.org/officeDocument/2006/relationships/hyperlink" Target="https://www.daloopa.com/src/44072041" TargetMode="External"/><Relationship Id="rId16607" Type="http://schemas.openxmlformats.org/officeDocument/2006/relationships/hyperlink" Target="https://www.daloopa.com/src/56722638" TargetMode="External"/><Relationship Id="rId4217" Type="http://schemas.openxmlformats.org/officeDocument/2006/relationships/hyperlink" Target="https://www.daloopa.com/src/44801773" TargetMode="External"/><Relationship Id="rId7787" Type="http://schemas.openxmlformats.org/officeDocument/2006/relationships/hyperlink" Target="https://www.daloopa.com/src/769248" TargetMode="External"/><Relationship Id="rId10768" Type="http://schemas.openxmlformats.org/officeDocument/2006/relationships/hyperlink" Target="https://www.daloopa.com/src/769436" TargetMode="External"/><Relationship Id="rId13241" Type="http://schemas.openxmlformats.org/officeDocument/2006/relationships/hyperlink" Target="https://www.daloopa.com/src/18208108" TargetMode="External"/><Relationship Id="rId18913" Type="http://schemas.openxmlformats.org/officeDocument/2006/relationships/hyperlink" Target="https://www.daloopa.com/src/80587715" TargetMode="External"/><Relationship Id="rId3300" Type="http://schemas.openxmlformats.org/officeDocument/2006/relationships/hyperlink" Target="https://www.daloopa.com/src/4298435" TargetMode="External"/><Relationship Id="rId6870" Type="http://schemas.openxmlformats.org/officeDocument/2006/relationships/hyperlink" Target="https://www.daloopa.com/src/797743" TargetMode="External"/><Relationship Id="rId16464" Type="http://schemas.openxmlformats.org/officeDocument/2006/relationships/hyperlink" Target="https://www.daloopa.com/src/56722572" TargetMode="External"/><Relationship Id="rId20110" Type="http://schemas.openxmlformats.org/officeDocument/2006/relationships/hyperlink" Target="https://www.daloopa.com/src/99100800" TargetMode="External"/><Relationship Id="rId6523" Type="http://schemas.openxmlformats.org/officeDocument/2006/relationships/hyperlink" Target="https://www.daloopa.com/src/758586" TargetMode="External"/><Relationship Id="rId16117" Type="http://schemas.openxmlformats.org/officeDocument/2006/relationships/hyperlink" Target="https://www.daloopa.com/document/23143762" TargetMode="External"/><Relationship Id="rId19687" Type="http://schemas.openxmlformats.org/officeDocument/2006/relationships/hyperlink" Target="https://www.daloopa.com/src/91528068" TargetMode="External"/><Relationship Id="rId4074" Type="http://schemas.openxmlformats.org/officeDocument/2006/relationships/hyperlink" Target="https://www.daloopa.com/src/805831" TargetMode="External"/><Relationship Id="rId9746" Type="http://schemas.openxmlformats.org/officeDocument/2006/relationships/hyperlink" Target="https://www.daloopa.com/src/44808721" TargetMode="External"/><Relationship Id="rId7297" Type="http://schemas.openxmlformats.org/officeDocument/2006/relationships/hyperlink" Target="https://www.daloopa.com/src/757065" TargetMode="External"/><Relationship Id="rId10278" Type="http://schemas.openxmlformats.org/officeDocument/2006/relationships/hyperlink" Target="https://www.daloopa.com/src/50786870" TargetMode="External"/><Relationship Id="rId12727" Type="http://schemas.openxmlformats.org/officeDocument/2006/relationships/hyperlink" Target="https://www.daloopa.com/src/28828634" TargetMode="External"/><Relationship Id="rId15200" Type="http://schemas.openxmlformats.org/officeDocument/2006/relationships/hyperlink" Target="https://www.daloopa.com/src/56734924" TargetMode="External"/><Relationship Id="rId18770" Type="http://schemas.openxmlformats.org/officeDocument/2006/relationships/hyperlink" Target="https://www.daloopa.com/src/75779766" TargetMode="External"/><Relationship Id="rId11810" Type="http://schemas.openxmlformats.org/officeDocument/2006/relationships/hyperlink" Target="https://www.daloopa.com/src/53280829" TargetMode="External"/><Relationship Id="rId18423" Type="http://schemas.openxmlformats.org/officeDocument/2006/relationships/hyperlink" Target="https://www.daloopa.com/src/70534110" TargetMode="External"/><Relationship Id="rId6380" Type="http://schemas.openxmlformats.org/officeDocument/2006/relationships/hyperlink" Target="https://www.daloopa.com/src/19045414" TargetMode="External"/><Relationship Id="rId2990" Type="http://schemas.openxmlformats.org/officeDocument/2006/relationships/hyperlink" Target="https://www.daloopa.com/src/778878" TargetMode="External"/><Relationship Id="rId6033" Type="http://schemas.openxmlformats.org/officeDocument/2006/relationships/hyperlink" Target="https://www.daloopa.com/src/50786814" TargetMode="External"/><Relationship Id="rId12584" Type="http://schemas.openxmlformats.org/officeDocument/2006/relationships/hyperlink" Target="https://www.daloopa.com/src/19442610" TargetMode="External"/><Relationship Id="rId19197" Type="http://schemas.openxmlformats.org/officeDocument/2006/relationships/hyperlink" Target="https://www.daloopa.com/src/80587926" TargetMode="External"/><Relationship Id="rId962" Type="http://schemas.openxmlformats.org/officeDocument/2006/relationships/hyperlink" Target="https://www.daloopa.com/src/970392" TargetMode="External"/><Relationship Id="rId2643" Type="http://schemas.openxmlformats.org/officeDocument/2006/relationships/hyperlink" Target="https://www.daloopa.com/document/12555016" TargetMode="External"/><Relationship Id="rId9256" Type="http://schemas.openxmlformats.org/officeDocument/2006/relationships/hyperlink" Target="https://www.daloopa.com/src/44809948" TargetMode="External"/><Relationship Id="rId12237" Type="http://schemas.openxmlformats.org/officeDocument/2006/relationships/hyperlink" Target="https://www.daloopa.com/src/8731759" TargetMode="External"/><Relationship Id="rId615" Type="http://schemas.openxmlformats.org/officeDocument/2006/relationships/hyperlink" Target="https://www.daloopa.com/src/2750660" TargetMode="External"/><Relationship Id="rId17909" Type="http://schemas.openxmlformats.org/officeDocument/2006/relationships/hyperlink" Target="https://www.daloopa.com/src/84567021" TargetMode="External"/><Relationship Id="rId5866" Type="http://schemas.openxmlformats.org/officeDocument/2006/relationships/hyperlink" Target="https://www.daloopa.com/src/777569" TargetMode="External"/><Relationship Id="rId18280" Type="http://schemas.openxmlformats.org/officeDocument/2006/relationships/hyperlink" Target="https://www.daloopa.com/src/110481038" TargetMode="External"/><Relationship Id="rId5519" Type="http://schemas.openxmlformats.org/officeDocument/2006/relationships/hyperlink" Target="https://www.daloopa.com/src/777065" TargetMode="External"/><Relationship Id="rId11320" Type="http://schemas.openxmlformats.org/officeDocument/2006/relationships/hyperlink" Target="https://www.daloopa.com/document/21946882" TargetMode="External"/><Relationship Id="rId14890" Type="http://schemas.openxmlformats.org/officeDocument/2006/relationships/hyperlink" Target="https://www.daloopa.com/src/44094602" TargetMode="External"/><Relationship Id="rId14543" Type="http://schemas.openxmlformats.org/officeDocument/2006/relationships/hyperlink" Target="https://marketplace.daloopa.com/text-fundamental?id=44095164&amp;value=-82.802&amp;id=44095116&amp;value=-91.564&amp;id=44095043&amp;value=-100.929&amp;id=44095268&amp;value=-111.416&amp;id=44094966&amp;value=-121.813&amp;id=44094887&amp;value=-131.342&amp;id=44094801&amp;value=-134.892&amp;id=44095340&amp;value=-143.33&amp;id=44094667&amp;value=-153.062&amp;id=44094616&amp;value=-170.249&amp;id=44093336&amp;value=-188.484&amp;id=44095399&amp;value=-204.578&amp;id=44093260&amp;value=-224.024&amp;id=44093146&amp;value=-244.073&amp;id=44093036&amp;value=-265.945&amp;id=44095514&amp;value=-274.38&amp;id=44092926&amp;value=-293.595&amp;id=44092853&amp;value=-315.707&amp;id=44092772&amp;value=-337.748&amp;id=44095608&amp;value=-356.613&amp;id=44092484&amp;value=-345.797&amp;id=44092399&amp;value=-363.256&amp;id=44092353&amp;value=-387.091&amp;id=44095698&amp;value=-416.176&amp;id=44092272&amp;value=-364.095&amp;id=44092173&amp;value=-397.34&amp;id=44092022&amp;value=-430.499&amp;id=44096221&amp;value=-436.545&amp;id=44091778&amp;value=-468&amp;id=44091597&amp;value=-398&amp;id=44091445&amp;value=-429&amp;id=44096353&amp;value=-289&amp;id=44091384&amp;value=-308&amp;id=44091314&amp;value=-341&amp;id=44091153&amp;value=-370&amp;id=44618941&amp;value=-379&amp;id=51587425&amp;value=-404&amp;id=57345873&amp;value=-434&amp;id=62020233&amp;value=-462&amp;" TargetMode="External"/><Relationship Id="rId4602" Type="http://schemas.openxmlformats.org/officeDocument/2006/relationships/hyperlink" Target="https://www.daloopa.com/src/35361551" TargetMode="External"/><Relationship Id="rId12094" Type="http://schemas.openxmlformats.org/officeDocument/2006/relationships/hyperlink" Target="https://www.daloopa.com/src/8731697" TargetMode="External"/><Relationship Id="rId17766" Type="http://schemas.openxmlformats.org/officeDocument/2006/relationships/hyperlink" Target="https://www.daloopa.com/src/86298862" TargetMode="External"/><Relationship Id="rId472" Type="http://schemas.openxmlformats.org/officeDocument/2006/relationships/hyperlink" Target="https://www.daloopa.com/src/2750801" TargetMode="External"/><Relationship Id="rId2153" Type="http://schemas.openxmlformats.org/officeDocument/2006/relationships/hyperlink" Target="https://www.daloopa.com/src/44615426" TargetMode="External"/><Relationship Id="rId7825" Type="http://schemas.openxmlformats.org/officeDocument/2006/relationships/hyperlink" Target="https://www.daloopa.com/src/44615884" TargetMode="External"/><Relationship Id="rId17419" Type="http://schemas.openxmlformats.org/officeDocument/2006/relationships/hyperlink" Target="https://www.daloopa.com/src/69114103" TargetMode="External"/><Relationship Id="rId125" Type="http://schemas.openxmlformats.org/officeDocument/2006/relationships/hyperlink" Target="https://www.daloopa.com/document/10224040" TargetMode="External"/><Relationship Id="rId5376" Type="http://schemas.openxmlformats.org/officeDocument/2006/relationships/hyperlink" Target="https://www.daloopa.com/src/8648959" TargetMode="External"/><Relationship Id="rId10806" Type="http://schemas.openxmlformats.org/officeDocument/2006/relationships/hyperlink" Target="https://www.daloopa.com/src/44999162" TargetMode="External"/><Relationship Id="rId5029" Type="http://schemas.openxmlformats.org/officeDocument/2006/relationships/hyperlink" Target="https://www.daloopa.com/src/18187191" TargetMode="External"/><Relationship Id="rId8599" Type="http://schemas.openxmlformats.org/officeDocument/2006/relationships/hyperlink" Target="https://www.daloopa.com/src/44813197" TargetMode="External"/><Relationship Id="rId1986" Type="http://schemas.openxmlformats.org/officeDocument/2006/relationships/hyperlink" Target="https://www.daloopa.com/src/44115081" TargetMode="External"/><Relationship Id="rId16502" Type="http://schemas.openxmlformats.org/officeDocument/2006/relationships/hyperlink" Target="https://www.daloopa.com/src/56723397" TargetMode="External"/><Relationship Id="rId1639" Type="http://schemas.openxmlformats.org/officeDocument/2006/relationships/hyperlink" Target="https://www.daloopa.com/src/4298207" TargetMode="External"/><Relationship Id="rId14053" Type="http://schemas.openxmlformats.org/officeDocument/2006/relationships/hyperlink" Target="https://www.daloopa.com/src/44066689" TargetMode="External"/><Relationship Id="rId19725" Type="http://schemas.openxmlformats.org/officeDocument/2006/relationships/hyperlink" Target="https://www.daloopa.com/src/91527761" TargetMode="External"/><Relationship Id="rId4112" Type="http://schemas.openxmlformats.org/officeDocument/2006/relationships/hyperlink" Target="https://www.daloopa.com/src/806003" TargetMode="External"/><Relationship Id="rId7682" Type="http://schemas.openxmlformats.org/officeDocument/2006/relationships/hyperlink" Target="https://www.daloopa.com/src/19045347" TargetMode="External"/><Relationship Id="rId10663" Type="http://schemas.openxmlformats.org/officeDocument/2006/relationships/hyperlink" Target="https://www.daloopa.com/src/9091555" TargetMode="External"/><Relationship Id="rId17276" Type="http://schemas.openxmlformats.org/officeDocument/2006/relationships/hyperlink" Target="https://www.daloopa.com/src/66404709" TargetMode="External"/><Relationship Id="rId7335" Type="http://schemas.openxmlformats.org/officeDocument/2006/relationships/hyperlink" Target="https://www.daloopa.com/src/760938" TargetMode="External"/><Relationship Id="rId10316" Type="http://schemas.openxmlformats.org/officeDocument/2006/relationships/hyperlink" Target="https://www.daloopa.com/src/756296" TargetMode="External"/><Relationship Id="rId13886" Type="http://schemas.openxmlformats.org/officeDocument/2006/relationships/hyperlink" Target="https://www.daloopa.com/src/44066111" TargetMode="External"/><Relationship Id="rId1496" Type="http://schemas.openxmlformats.org/officeDocument/2006/relationships/hyperlink" Target="https://www.daloopa.com/src/18236130" TargetMode="External"/><Relationship Id="rId3945" Type="http://schemas.openxmlformats.org/officeDocument/2006/relationships/hyperlink" Target="https://www.daloopa.com/src/44802515" TargetMode="External"/><Relationship Id="rId13539" Type="http://schemas.openxmlformats.org/officeDocument/2006/relationships/hyperlink" Target="https://www.daloopa.com/src/44618534" TargetMode="External"/><Relationship Id="rId16012" Type="http://schemas.openxmlformats.org/officeDocument/2006/relationships/hyperlink" Target="https://www.daloopa.com/src/61315606" TargetMode="External"/><Relationship Id="rId20755" Type="http://schemas.openxmlformats.org/officeDocument/2006/relationships/hyperlink" Target="https://www.daloopa.com/src/110481473" TargetMode="External"/><Relationship Id="rId1149" Type="http://schemas.openxmlformats.org/officeDocument/2006/relationships/hyperlink" Target="https://www.daloopa.com/src/782317" TargetMode="External"/><Relationship Id="rId19582" Type="http://schemas.openxmlformats.org/officeDocument/2006/relationships/hyperlink" Target="https://www.daloopa.com/src/84567062" TargetMode="External"/><Relationship Id="rId20408" Type="http://schemas.openxmlformats.org/officeDocument/2006/relationships/hyperlink" Target="https://www.daloopa.com/src/105788141" TargetMode="External"/><Relationship Id="rId7192" Type="http://schemas.openxmlformats.org/officeDocument/2006/relationships/hyperlink" Target="https://www.daloopa.com/src/798749" TargetMode="External"/><Relationship Id="rId9641" Type="http://schemas.openxmlformats.org/officeDocument/2006/relationships/hyperlink" Target="https://www.daloopa.com/src/46190729" TargetMode="External"/><Relationship Id="rId12622" Type="http://schemas.openxmlformats.org/officeDocument/2006/relationships/hyperlink" Target="https://www.daloopa.com/src/51587389" TargetMode="External"/><Relationship Id="rId19235" Type="http://schemas.openxmlformats.org/officeDocument/2006/relationships/hyperlink" Target="https://www.daloopa.com/src/80588038" TargetMode="External"/><Relationship Id="rId10173" Type="http://schemas.openxmlformats.org/officeDocument/2006/relationships/hyperlink" Target="https://www.daloopa.com/src/44993846" TargetMode="External"/><Relationship Id="rId15845" Type="http://schemas.openxmlformats.org/officeDocument/2006/relationships/hyperlink" Target="https://www.daloopa.com/src/61315479" TargetMode="External"/><Relationship Id="rId5904" Type="http://schemas.openxmlformats.org/officeDocument/2006/relationships/hyperlink" Target="https://www.daloopa.com/src/46405527" TargetMode="External"/><Relationship Id="rId13396" Type="http://schemas.openxmlformats.org/officeDocument/2006/relationships/hyperlink" Target="https://www.daloopa.com/src/44120618" TargetMode="External"/><Relationship Id="rId3455" Type="http://schemas.openxmlformats.org/officeDocument/2006/relationships/hyperlink" Target="https://www.daloopa.com/src/18205464" TargetMode="External"/><Relationship Id="rId13049" Type="http://schemas.openxmlformats.org/officeDocument/2006/relationships/hyperlink" Target="https://www.daloopa.com/src/18197683" TargetMode="External"/><Relationship Id="rId20265" Type="http://schemas.openxmlformats.org/officeDocument/2006/relationships/hyperlink" Target="https://www.daloopa.com/src/99100993" TargetMode="External"/><Relationship Id="rId3108" Type="http://schemas.openxmlformats.org/officeDocument/2006/relationships/hyperlink" Target="https://www.daloopa.com/src/46337917" TargetMode="External"/><Relationship Id="rId6678" Type="http://schemas.openxmlformats.org/officeDocument/2006/relationships/hyperlink" Target="https://www.daloopa.com/src/56765420" TargetMode="External"/><Relationship Id="rId19092" Type="http://schemas.openxmlformats.org/officeDocument/2006/relationships/hyperlink" Target="https://www.daloopa.com/src/81128213" TargetMode="External"/><Relationship Id="rId9151" Type="http://schemas.openxmlformats.org/officeDocument/2006/relationships/hyperlink" Target="https://www.daloopa.com/src/63963902" TargetMode="External"/><Relationship Id="rId12132" Type="http://schemas.openxmlformats.org/officeDocument/2006/relationships/hyperlink" Target="https://www.daloopa.com/src/8731685" TargetMode="External"/><Relationship Id="rId17804" Type="http://schemas.openxmlformats.org/officeDocument/2006/relationships/hyperlink" Target="https://www.daloopa.com/src/86312095" TargetMode="External"/><Relationship Id="rId510" Type="http://schemas.openxmlformats.org/officeDocument/2006/relationships/hyperlink" Target="https://marketplace.daloopa.com/text-fundamental?id=815756&amp;value=39&amp;" TargetMode="External"/><Relationship Id="rId5761" Type="http://schemas.openxmlformats.org/officeDocument/2006/relationships/hyperlink" Target="https://www.daloopa.com/src/777401" TargetMode="External"/><Relationship Id="rId15355" Type="http://schemas.openxmlformats.org/officeDocument/2006/relationships/hyperlink" Target="https://www.daloopa.com/src/56735125" TargetMode="External"/><Relationship Id="rId5414" Type="http://schemas.openxmlformats.org/officeDocument/2006/relationships/hyperlink" Target="https://www.daloopa.com/src/35961621" TargetMode="External"/><Relationship Id="rId8984" Type="http://schemas.openxmlformats.org/officeDocument/2006/relationships/hyperlink" Target="https://www.daloopa.com/src/57346357" TargetMode="External"/><Relationship Id="rId15008" Type="http://schemas.openxmlformats.org/officeDocument/2006/relationships/hyperlink" Target="https://www.daloopa.com/src/44092082" TargetMode="External"/><Relationship Id="rId18578" Type="http://schemas.openxmlformats.org/officeDocument/2006/relationships/hyperlink" Target="https://www.daloopa.com/src/76428905" TargetMode="External"/><Relationship Id="rId8637" Type="http://schemas.openxmlformats.org/officeDocument/2006/relationships/hyperlink" Target="https://www.daloopa.com/src/44812874" TargetMode="External"/><Relationship Id="rId11965" Type="http://schemas.openxmlformats.org/officeDocument/2006/relationships/hyperlink" Target="https://www.daloopa.com/src/8731194" TargetMode="External"/><Relationship Id="rId6188" Type="http://schemas.openxmlformats.org/officeDocument/2006/relationships/hyperlink" Target="https://www.daloopa.com/src/797650" TargetMode="External"/><Relationship Id="rId11618" Type="http://schemas.openxmlformats.org/officeDocument/2006/relationships/hyperlink" Target="https://www.daloopa.com/src/805052" TargetMode="External"/><Relationship Id="rId17661" Type="http://schemas.openxmlformats.org/officeDocument/2006/relationships/hyperlink" Target="https://www.daloopa.com/src/77415492" TargetMode="External"/><Relationship Id="rId2798" Type="http://schemas.openxmlformats.org/officeDocument/2006/relationships/hyperlink" Target="https://www.daloopa.com/src/10681136" TargetMode="External"/><Relationship Id="rId5271" Type="http://schemas.openxmlformats.org/officeDocument/2006/relationships/hyperlink" Target="https://www.daloopa.com/src/8648872" TargetMode="External"/><Relationship Id="rId7720" Type="http://schemas.openxmlformats.org/officeDocument/2006/relationships/hyperlink" Target="https://www.daloopa.com/src/756920" TargetMode="External"/><Relationship Id="rId10701" Type="http://schemas.openxmlformats.org/officeDocument/2006/relationships/hyperlink" Target="https://www.daloopa.com/src/758476" TargetMode="External"/><Relationship Id="rId17314" Type="http://schemas.openxmlformats.org/officeDocument/2006/relationships/hyperlink" Target="https://www.daloopa.com/src/66398878" TargetMode="External"/><Relationship Id="rId13924" Type="http://schemas.openxmlformats.org/officeDocument/2006/relationships/hyperlink" Target="https://marketplace.daloopa.com/text-fundamental?id=44067264&amp;value=8.154&amp;id=44067226&amp;value=9.47&amp;id=44067192&amp;value=10.189&amp;id=44067333&amp;value=14.778&amp;id=44066794&amp;value=12.727&amp;id=44066754&amp;value=17.428&amp;id=44066723&amp;value=12.3&amp;id=44067434&amp;value=15.073&amp;id=44066691&amp;value=15.094&amp;id=44066639&amp;value=15.013&amp;id=44066624&amp;value=19.762&amp;id=44067526&amp;value=23.334&amp;id=44066600&amp;value=19.04&amp;id=44066476&amp;value=23.096&amp;id=44066438&amp;value=20.313&amp;id=44067643&amp;value=25.089&amp;id=44066427&amp;value=24.221&amp;id=44066198&amp;value=26.773&amp;id=44066140&amp;value=39.666&amp;id=44067692&amp;value=46.411&amp;id=44066108&amp;value=45.482&amp;id=44066024&amp;value=42.052&amp;id=44065743&amp;value=42.742&amp;id=44067756&amp;value=51.529&amp;id=44064888&amp;value=51.919&amp;id=44064786&amp;value=50.815&amp;id=44064551&amp;value=59.563&amp;id=44067794&amp;value=61.938&amp;id=44064515&amp;value=72&amp;id=44064449&amp;value=30&amp;id=44064429&amp;value=33&amp;id=44067868&amp;value=34&amp;id=44064400&amp;value=32&amp;id=44064339&amp;value=36&amp;id=44064214&amp;value=40&amp;id=44618675&amp;value=40&amp;id=51587410&amp;value=39&amp;" TargetMode="External"/><Relationship Id="rId1881" Type="http://schemas.openxmlformats.org/officeDocument/2006/relationships/hyperlink" Target="https://www.daloopa.com/src/44126126" TargetMode="External"/><Relationship Id="rId8494" Type="http://schemas.openxmlformats.org/officeDocument/2006/relationships/hyperlink" Target="https://www.daloopa.com/src/44809400" TargetMode="External"/><Relationship Id="rId11475" Type="http://schemas.openxmlformats.org/officeDocument/2006/relationships/hyperlink" Target="https://www.daloopa.com/document/8465102" TargetMode="External"/><Relationship Id="rId18088" Type="http://schemas.openxmlformats.org/officeDocument/2006/relationships/hyperlink" Target="https://www.daloopa.com/src/112172753" TargetMode="External"/><Relationship Id="rId1534" Type="http://schemas.openxmlformats.org/officeDocument/2006/relationships/hyperlink" Target="https://www.daloopa.com/src/44615380" TargetMode="External"/><Relationship Id="rId8147" Type="http://schemas.openxmlformats.org/officeDocument/2006/relationships/hyperlink" Target="https://www.daloopa.com/src/757616" TargetMode="External"/><Relationship Id="rId11128" Type="http://schemas.openxmlformats.org/officeDocument/2006/relationships/hyperlink" Target="https://www.daloopa.com/src/816759" TargetMode="External"/><Relationship Id="rId14698" Type="http://schemas.openxmlformats.org/officeDocument/2006/relationships/hyperlink" Target="https://www.daloopa.com/src/44093334" TargetMode="External"/><Relationship Id="rId4757" Type="http://schemas.openxmlformats.org/officeDocument/2006/relationships/hyperlink" Target="https://www.daloopa.com/src/44801558" TargetMode="External"/><Relationship Id="rId17171" Type="http://schemas.openxmlformats.org/officeDocument/2006/relationships/hyperlink" Target="https://www.daloopa.com/src/65369424" TargetMode="External"/><Relationship Id="rId19620" Type="http://schemas.openxmlformats.org/officeDocument/2006/relationships/hyperlink" Target="https://www.daloopa.com/src/91528541" TargetMode="External"/><Relationship Id="rId7230" Type="http://schemas.openxmlformats.org/officeDocument/2006/relationships/hyperlink" Target="https://www.daloopa.com/src/770342" TargetMode="External"/><Relationship Id="rId10211" Type="http://schemas.openxmlformats.org/officeDocument/2006/relationships/hyperlink" Target="https://www.daloopa.com/src/757354" TargetMode="External"/><Relationship Id="rId13781" Type="http://schemas.openxmlformats.org/officeDocument/2006/relationships/hyperlink" Target="https://www.daloopa.com/src/44064554" TargetMode="External"/><Relationship Id="rId3840" Type="http://schemas.openxmlformats.org/officeDocument/2006/relationships/hyperlink" Target="https://www.daloopa.com/src/44802106" TargetMode="External"/><Relationship Id="rId13434" Type="http://schemas.openxmlformats.org/officeDocument/2006/relationships/hyperlink" Target="https://www.daloopa.com/src/44057851" TargetMode="External"/><Relationship Id="rId20650" Type="http://schemas.openxmlformats.org/officeDocument/2006/relationships/hyperlink" Target="https://www.daloopa.com/src/105788126" TargetMode="External"/><Relationship Id="rId1391" Type="http://schemas.openxmlformats.org/officeDocument/2006/relationships/hyperlink" Target="https://www.daloopa.com/src/46164756" TargetMode="External"/><Relationship Id="rId16657" Type="http://schemas.openxmlformats.org/officeDocument/2006/relationships/hyperlink" Target="https://www.daloopa.com/src/56722640" TargetMode="External"/><Relationship Id="rId20303" Type="http://schemas.openxmlformats.org/officeDocument/2006/relationships/hyperlink" Target="https://www.daloopa.com/src/105190718" TargetMode="External"/><Relationship Id="rId1044" Type="http://schemas.openxmlformats.org/officeDocument/2006/relationships/hyperlink" Target="https://www.daloopa.com/src/995203" TargetMode="External"/><Relationship Id="rId6716" Type="http://schemas.openxmlformats.org/officeDocument/2006/relationships/hyperlink" Target="https://www.daloopa.com/src/35361519" TargetMode="External"/><Relationship Id="rId19130" Type="http://schemas.openxmlformats.org/officeDocument/2006/relationships/hyperlink" Target="https://www.daloopa.com/src/81127657" TargetMode="External"/><Relationship Id="rId4267" Type="http://schemas.openxmlformats.org/officeDocument/2006/relationships/hyperlink" Target="https://www.daloopa.com/src/44802520" TargetMode="External"/><Relationship Id="rId9939" Type="http://schemas.openxmlformats.org/officeDocument/2006/relationships/hyperlink" Target="https://www.daloopa.com/src/785859" TargetMode="External"/><Relationship Id="rId15740" Type="http://schemas.openxmlformats.org/officeDocument/2006/relationships/hyperlink" Target="https://www.daloopa.com/src/56722086" TargetMode="External"/><Relationship Id="rId3350" Type="http://schemas.openxmlformats.org/officeDocument/2006/relationships/hyperlink" Target="https://www.daloopa.com/src/4298436" TargetMode="External"/><Relationship Id="rId13291" Type="http://schemas.openxmlformats.org/officeDocument/2006/relationships/hyperlink" Target="https://www.daloopa.com/src/18211035" TargetMode="External"/><Relationship Id="rId18963" Type="http://schemas.openxmlformats.org/officeDocument/2006/relationships/hyperlink" Target="https://www.daloopa.com/src/81128298" TargetMode="External"/><Relationship Id="rId3003" Type="http://schemas.openxmlformats.org/officeDocument/2006/relationships/hyperlink" Target="https://www.daloopa.com/src/775753" TargetMode="External"/><Relationship Id="rId18616" Type="http://schemas.openxmlformats.org/officeDocument/2006/relationships/hyperlink" Target="https://www.daloopa.com/src/76429913" TargetMode="External"/><Relationship Id="rId20160" Type="http://schemas.openxmlformats.org/officeDocument/2006/relationships/hyperlink" Target="https://www.daloopa.com/src/99978665" TargetMode="External"/><Relationship Id="rId6573" Type="http://schemas.openxmlformats.org/officeDocument/2006/relationships/hyperlink" Target="https://www.daloopa.com/src/756838" TargetMode="External"/><Relationship Id="rId16167" Type="http://schemas.openxmlformats.org/officeDocument/2006/relationships/hyperlink" Target="https://www.daloopa.com/document/23143762" TargetMode="External"/><Relationship Id="rId6226" Type="http://schemas.openxmlformats.org/officeDocument/2006/relationships/hyperlink" Target="https://www.daloopa.com/src/41991045" TargetMode="External"/><Relationship Id="rId9796" Type="http://schemas.openxmlformats.org/officeDocument/2006/relationships/hyperlink" Target="https://www.daloopa.com/src/44808722" TargetMode="External"/><Relationship Id="rId12777" Type="http://schemas.openxmlformats.org/officeDocument/2006/relationships/hyperlink" Target="https://www.daloopa.com/src/44617676" TargetMode="External"/><Relationship Id="rId2836" Type="http://schemas.openxmlformats.org/officeDocument/2006/relationships/hyperlink" Target="https://www.daloopa.com/src/19432981" TargetMode="External"/><Relationship Id="rId9449" Type="http://schemas.openxmlformats.org/officeDocument/2006/relationships/hyperlink" Target="https://www.daloopa.com/src/44810150" TargetMode="External"/><Relationship Id="rId15250" Type="http://schemas.openxmlformats.org/officeDocument/2006/relationships/hyperlink" Target="https://www.daloopa.com/src/56734926" TargetMode="External"/><Relationship Id="rId808" Type="http://schemas.openxmlformats.org/officeDocument/2006/relationships/hyperlink" Target="https://www.daloopa.com/src/9091672" TargetMode="External"/><Relationship Id="rId11860" Type="http://schemas.openxmlformats.org/officeDocument/2006/relationships/hyperlink" Target="https://www.daloopa.com/src/8731122" TargetMode="External"/><Relationship Id="rId18473" Type="http://schemas.openxmlformats.org/officeDocument/2006/relationships/hyperlink" Target="https://www.daloopa.com/src/69114680" TargetMode="External"/><Relationship Id="rId6083" Type="http://schemas.openxmlformats.org/officeDocument/2006/relationships/hyperlink" Target="https://www.daloopa.com/src/769337" TargetMode="External"/><Relationship Id="rId8532" Type="http://schemas.openxmlformats.org/officeDocument/2006/relationships/hyperlink" Target="https://www.daloopa.com/src/46190521" TargetMode="External"/><Relationship Id="rId11513" Type="http://schemas.openxmlformats.org/officeDocument/2006/relationships/hyperlink" Target="https://marketplace.daloopa.com/text-fundamental?id=805081&amp;value=2304967&amp;id=805072&amp;value=2456097&amp;id=1501371&amp;value=2546571&amp;id=44616145&amp;value=2688268&amp;id=2734221&amp;value=9995903&amp;" TargetMode="External"/><Relationship Id="rId18126" Type="http://schemas.openxmlformats.org/officeDocument/2006/relationships/hyperlink" Target="https://www.daloopa.com/src/112173296" TargetMode="External"/><Relationship Id="rId14736" Type="http://schemas.openxmlformats.org/officeDocument/2006/relationships/hyperlink" Target="https://www.daloopa.com/src/44095342" TargetMode="External"/><Relationship Id="rId2693" Type="http://schemas.openxmlformats.org/officeDocument/2006/relationships/hyperlink" Target="https://www.daloopa.com/src/771061" TargetMode="External"/><Relationship Id="rId12287" Type="http://schemas.openxmlformats.org/officeDocument/2006/relationships/hyperlink" Target="https://www.daloopa.com/src/57345745" TargetMode="External"/><Relationship Id="rId665" Type="http://schemas.openxmlformats.org/officeDocument/2006/relationships/hyperlink" Target="https://marketplace.daloopa.com/text-fundamental?id=780157&amp;value=-0.11&amp;id=779891&amp;value=-0.16&amp;id=779863&amp;value=-0.06&amp;id=780014&amp;value=-0.07&amp;id=1501296&amp;value=-0.07&amp;id=2750663&amp;value=-0.18&amp;id=3606515&amp;value=-0.45&amp;id=6028757&amp;value=-0.07&amp;id=9091663&amp;value=-2.32&amp;id=12604199&amp;value=-0.19&amp;id=19045390&amp;value=-0.03&amp;id=28076074&amp;value=-0.04&amp;id=35361485&amp;value=-0.09&amp;id=41990926&amp;value=-0.19&amp;id=50787036&amp;value=-0.14&amp;id=56765618&amp;value=-0.07&amp;id=61315007&amp;value=-0.01&amp;" TargetMode="External"/><Relationship Id="rId2346" Type="http://schemas.openxmlformats.org/officeDocument/2006/relationships/hyperlink" Target="https://www.daloopa.com/document/23181367" TargetMode="External"/><Relationship Id="rId17959" Type="http://schemas.openxmlformats.org/officeDocument/2006/relationships/hyperlink" Target="https://www.daloopa.com/src/84567120" TargetMode="External"/><Relationship Id="rId318" Type="http://schemas.openxmlformats.org/officeDocument/2006/relationships/hyperlink" Target="https://www.daloopa.com/src/2750950" TargetMode="External"/><Relationship Id="rId5569" Type="http://schemas.openxmlformats.org/officeDocument/2006/relationships/hyperlink" Target="https://www.daloopa.com/src/44616088" TargetMode="External"/><Relationship Id="rId8042" Type="http://schemas.openxmlformats.org/officeDocument/2006/relationships/hyperlink" Target="https://www.daloopa.com/src/758638" TargetMode="External"/><Relationship Id="rId11370" Type="http://schemas.openxmlformats.org/officeDocument/2006/relationships/hyperlink" Target="https://www.daloopa.com/src/1501356" TargetMode="External"/><Relationship Id="rId11023" Type="http://schemas.openxmlformats.org/officeDocument/2006/relationships/hyperlink" Target="https://marketplace.daloopa.com/text-fundamental?id=778070&amp;value=-0.004&amp;id=778056&amp;value=0.01&amp;id=777912&amp;value=-0.009000000000000001&amp;id=777878&amp;value=-0.001&amp;" TargetMode="External"/><Relationship Id="rId14593" Type="http://schemas.openxmlformats.org/officeDocument/2006/relationships/hyperlink" Target="https://www.daloopa.com/src/44095346" TargetMode="External"/><Relationship Id="rId4652" Type="http://schemas.openxmlformats.org/officeDocument/2006/relationships/hyperlink" Target="https://www.daloopa.com/src/35361548" TargetMode="External"/><Relationship Id="rId14246" Type="http://schemas.openxmlformats.org/officeDocument/2006/relationships/hyperlink" Target="https://www.daloopa.com/src/57345868" TargetMode="External"/><Relationship Id="rId19918" Type="http://schemas.openxmlformats.org/officeDocument/2006/relationships/hyperlink" Target="https://www.daloopa.com/src/91531486" TargetMode="External"/><Relationship Id="rId175" Type="http://schemas.openxmlformats.org/officeDocument/2006/relationships/hyperlink" Target="https://www.daloopa.com/src/2750850" TargetMode="External"/><Relationship Id="rId4305" Type="http://schemas.openxmlformats.org/officeDocument/2006/relationships/hyperlink" Target="https://www.daloopa.com/src/28076123" TargetMode="External"/><Relationship Id="rId7875" Type="http://schemas.openxmlformats.org/officeDocument/2006/relationships/hyperlink" Target="https://www.daloopa.com/src/44615893" TargetMode="External"/><Relationship Id="rId10856" Type="http://schemas.openxmlformats.org/officeDocument/2006/relationships/hyperlink" Target="https://www.daloopa.com/src/779996" TargetMode="External"/><Relationship Id="rId17469" Type="http://schemas.openxmlformats.org/officeDocument/2006/relationships/hyperlink" Target="https://www.daloopa.com/src/69114288" TargetMode="External"/><Relationship Id="rId7528" Type="http://schemas.openxmlformats.org/officeDocument/2006/relationships/hyperlink" Target="https://www.daloopa.com/src/3606394" TargetMode="External"/><Relationship Id="rId10509" Type="http://schemas.openxmlformats.org/officeDocument/2006/relationships/hyperlink" Target="https://www.daloopa.com/src/44999286" TargetMode="External"/><Relationship Id="rId5079" Type="http://schemas.openxmlformats.org/officeDocument/2006/relationships/hyperlink" Target="https://www.daloopa.com/src/18186995" TargetMode="External"/><Relationship Id="rId1689" Type="http://schemas.openxmlformats.org/officeDocument/2006/relationships/hyperlink" Target="https://www.daloopa.com/src/4298208" TargetMode="External"/><Relationship Id="rId16552" Type="http://schemas.openxmlformats.org/officeDocument/2006/relationships/hyperlink" Target="https://www.daloopa.com/src/56723399" TargetMode="External"/><Relationship Id="rId20948" Type="http://schemas.openxmlformats.org/officeDocument/2006/relationships/hyperlink" Target="https://www.daloopa.com/src/110482310" TargetMode="External"/><Relationship Id="rId4162" Type="http://schemas.openxmlformats.org/officeDocument/2006/relationships/hyperlink" Target="https://www.daloopa.com/src/806005" TargetMode="External"/><Relationship Id="rId6611" Type="http://schemas.openxmlformats.org/officeDocument/2006/relationships/hyperlink" Target="https://www.daloopa.com/src/760647" TargetMode="External"/><Relationship Id="rId16205" Type="http://schemas.openxmlformats.org/officeDocument/2006/relationships/hyperlink" Target="https://www.daloopa.com/src/56722839" TargetMode="External"/><Relationship Id="rId19775" Type="http://schemas.openxmlformats.org/officeDocument/2006/relationships/hyperlink" Target="https://www.daloopa.com/src/92469228" TargetMode="External"/><Relationship Id="rId9834" Type="http://schemas.openxmlformats.org/officeDocument/2006/relationships/hyperlink" Target="https://www.daloopa.com/src/62020283" TargetMode="External"/><Relationship Id="rId12815" Type="http://schemas.openxmlformats.org/officeDocument/2006/relationships/hyperlink" Target="https://www.daloopa.com/src/18194348" TargetMode="External"/><Relationship Id="rId19428" Type="http://schemas.openxmlformats.org/officeDocument/2006/relationships/hyperlink" Target="https://www.daloopa.com/src/86300061" TargetMode="External"/><Relationship Id="rId48" Type="http://schemas.openxmlformats.org/officeDocument/2006/relationships/hyperlink" Target="https://www.daloopa.com/document/479795" TargetMode="External"/><Relationship Id="rId7385" Type="http://schemas.openxmlformats.org/officeDocument/2006/relationships/hyperlink" Target="https://www.daloopa.com/src/760939" TargetMode="External"/><Relationship Id="rId10366" Type="http://schemas.openxmlformats.org/officeDocument/2006/relationships/hyperlink" Target="https://www.daloopa.com/document/23143637" TargetMode="External"/><Relationship Id="rId3995" Type="http://schemas.openxmlformats.org/officeDocument/2006/relationships/hyperlink" Target="https://www.daloopa.com/src/44802538" TargetMode="External"/><Relationship Id="rId7038" Type="http://schemas.openxmlformats.org/officeDocument/2006/relationships/hyperlink" Target="https://www.daloopa.com/src/798220" TargetMode="External"/><Relationship Id="rId10019" Type="http://schemas.openxmlformats.org/officeDocument/2006/relationships/hyperlink" Target="https://www.daloopa.com/src/760293" TargetMode="External"/><Relationship Id="rId13589" Type="http://schemas.openxmlformats.org/officeDocument/2006/relationships/hyperlink" Target="https://www.daloopa.com/src/44058737" TargetMode="External"/><Relationship Id="rId18511" Type="http://schemas.openxmlformats.org/officeDocument/2006/relationships/hyperlink" Target="https://www.daloopa.com/src/69114606" TargetMode="External"/><Relationship Id="rId3648" Type="http://schemas.openxmlformats.org/officeDocument/2006/relationships/hyperlink" Target="https://www.daloopa.com/src/28076109" TargetMode="External"/><Relationship Id="rId16062" Type="http://schemas.openxmlformats.org/officeDocument/2006/relationships/hyperlink" Target="https://www.daloopa.com/src/56736562" TargetMode="External"/><Relationship Id="rId20458" Type="http://schemas.openxmlformats.org/officeDocument/2006/relationships/hyperlink" Target="https://www.daloopa.com/src/105190750" TargetMode="External"/><Relationship Id="rId1199" Type="http://schemas.openxmlformats.org/officeDocument/2006/relationships/hyperlink" Target="https://www.daloopa.com/src/44615354" TargetMode="External"/><Relationship Id="rId6121" Type="http://schemas.openxmlformats.org/officeDocument/2006/relationships/hyperlink" Target="https://www.daloopa.com/src/769941" TargetMode="External"/><Relationship Id="rId9691" Type="http://schemas.openxmlformats.org/officeDocument/2006/relationships/hyperlink" Target="https://www.daloopa.com/src/46190738" TargetMode="External"/><Relationship Id="rId19285" Type="http://schemas.openxmlformats.org/officeDocument/2006/relationships/hyperlink" Target="https://www.daloopa.com/src/86299308" TargetMode="External"/><Relationship Id="rId9344" Type="http://schemas.openxmlformats.org/officeDocument/2006/relationships/hyperlink" Target="https://www.daloopa.com/src/44809279" TargetMode="External"/><Relationship Id="rId12672" Type="http://schemas.openxmlformats.org/officeDocument/2006/relationships/hyperlink" Target="https://www.daloopa.com/src/8732329" TargetMode="External"/><Relationship Id="rId2731" Type="http://schemas.openxmlformats.org/officeDocument/2006/relationships/hyperlink" Target="https://www.daloopa.com/src/13303082" TargetMode="External"/><Relationship Id="rId12325" Type="http://schemas.openxmlformats.org/officeDocument/2006/relationships/hyperlink" Target="https://www.daloopa.com/src/8731738" TargetMode="External"/><Relationship Id="rId15895" Type="http://schemas.openxmlformats.org/officeDocument/2006/relationships/hyperlink" Target="https://www.daloopa.com/src/56736672" TargetMode="External"/><Relationship Id="rId703" Type="http://schemas.openxmlformats.org/officeDocument/2006/relationships/hyperlink" Target="https://marketplace.daloopa.com/text-fundamental?id=780167&amp;value=501&amp;id=816811&amp;value=495&amp;id=779983&amp;value=495&amp;id=779982&amp;value=491&amp;id=1501298&amp;value=490&amp;id=2750667&amp;value=489&amp;id=3606517&amp;value=486&amp;id=6028782&amp;value=485&amp;id=9091665&amp;value=485&amp;id=12604250&amp;value=484&amp;id=19045392&amp;value=482&amp;id=28076077&amp;value=480&amp;id=35361495&amp;value=480&amp;id=41990939&amp;value=479&amp;id=50787049&amp;value=474&amp;id=56765622&amp;value=470&amp;id=61315012&amp;value=467&amp;" TargetMode="External"/><Relationship Id="rId5954" Type="http://schemas.openxmlformats.org/officeDocument/2006/relationships/hyperlink" Target="https://marketplace.daloopa.com/text-fundamental?id=769945&amp;value=1306.382&amp;id=769938&amp;value=1246.41&amp;id=769931&amp;value=819.085&amp;id=769465&amp;value=834.556&amp;id=769333&amp;value=733.916&amp;id=769174&amp;value=817.02&amp;id=761230&amp;value=903.329&amp;id=760828&amp;value=1117.4&amp;id=760593&amp;value=712.884&amp;id=760417&amp;value=956.147&amp;id=760101&amp;value=829.292&amp;id=758555&amp;value=876.56&amp;id=758378&amp;value=830.696&amp;id=758205&amp;value=886.379&amp;id=758077&amp;value=767.672&amp;id=757877&amp;value=1011.315&amp;id=757715&amp;value=1068.896&amp;id=774136&amp;value=1316.95&amp;id=757181&amp;value=1774.55&amp;id=756982&amp;value=2306.072&amp;id=756819&amp;value=2666.981&amp;id=756624&amp;value=2987.986&amp;id=756503&amp;value=1747.144&amp;id=756357&amp;value=1642.775&amp;id=756177&amp;value=1738.846&amp;id=755653&amp;value=2082.91&amp;id=1501181&amp;value=2209.047&amp;id=2750495&amp;value=2650.221&amp;id=3606343&amp;value=2688&amp;id=6028648&amp;value=3044&amp;id=9091362&amp;value=3767&amp;id=12598543&amp;value=4478&amp;id=19045329&amp;value=3452&amp;id=28076007&amp;value=4250&amp;id=35361409&amp;value=4623&amp;id=41990374&amp;value=3844&amp;id=50786818&amp;value=2739&amp;id=56765419&amp;value=3365&amp;id=61314780&amp;value=3870&amp;" TargetMode="External"/><Relationship Id="rId15548" Type="http://schemas.openxmlformats.org/officeDocument/2006/relationships/hyperlink" Target="https://www.daloopa.com/src/56722176" TargetMode="External"/><Relationship Id="rId5607" Type="http://schemas.openxmlformats.org/officeDocument/2006/relationships/hyperlink" Target="https://www.daloopa.com/src/776995" TargetMode="External"/><Relationship Id="rId13099" Type="http://schemas.openxmlformats.org/officeDocument/2006/relationships/hyperlink" Target="https://www.daloopa.com/src/18301240" TargetMode="External"/><Relationship Id="rId18021" Type="http://schemas.openxmlformats.org/officeDocument/2006/relationships/hyperlink" Target="https://www.daloopa.com/src/112172829" TargetMode="External"/><Relationship Id="rId3158" Type="http://schemas.openxmlformats.org/officeDocument/2006/relationships/hyperlink" Target="https://www.daloopa.com/src/51587689" TargetMode="External"/><Relationship Id="rId12182" Type="http://schemas.openxmlformats.org/officeDocument/2006/relationships/hyperlink" Target="https://www.daloopa.com/src/44617652" TargetMode="External"/><Relationship Id="rId14631" Type="http://schemas.openxmlformats.org/officeDocument/2006/relationships/hyperlink" Target="https://www.daloopa.com/src/44094969" TargetMode="External"/><Relationship Id="rId560" Type="http://schemas.openxmlformats.org/officeDocument/2006/relationships/hyperlink" Target="https://www.daloopa.com/src/6028985" TargetMode="External"/><Relationship Id="rId2241" Type="http://schemas.openxmlformats.org/officeDocument/2006/relationships/hyperlink" Target="https://www.daloopa.com/src/779449" TargetMode="External"/><Relationship Id="rId17854" Type="http://schemas.openxmlformats.org/officeDocument/2006/relationships/hyperlink" Target="https://www.daloopa.com/src/86298730" TargetMode="External"/><Relationship Id="rId213" Type="http://schemas.openxmlformats.org/officeDocument/2006/relationships/hyperlink" Target="https://marketplace.daloopa.com/text-fundamental?id=1000486&amp;value=0.25&amp;id=1000447&amp;value=0.25&amp;id=2750852&amp;value=0.2&amp;" TargetMode="External"/><Relationship Id="rId7913" Type="http://schemas.openxmlformats.org/officeDocument/2006/relationships/hyperlink" Target="https://www.daloopa.com/src/770431" TargetMode="External"/><Relationship Id="rId17507" Type="http://schemas.openxmlformats.org/officeDocument/2006/relationships/hyperlink" Target="https://www.daloopa.com/src/66398664" TargetMode="External"/><Relationship Id="rId5464" Type="http://schemas.openxmlformats.org/officeDocument/2006/relationships/hyperlink" Target="https://www.daloopa.com/src/777124" TargetMode="External"/><Relationship Id="rId15058" Type="http://schemas.openxmlformats.org/officeDocument/2006/relationships/hyperlink" Target="https://www.daloopa.com/src/44094922" TargetMode="External"/><Relationship Id="rId5117" Type="http://schemas.openxmlformats.org/officeDocument/2006/relationships/hyperlink" Target="https://www.daloopa.com/src/18187193" TargetMode="External"/><Relationship Id="rId8687" Type="http://schemas.openxmlformats.org/officeDocument/2006/relationships/hyperlink" Target="https://www.daloopa.com/src/44812872" TargetMode="External"/><Relationship Id="rId11668" Type="http://schemas.openxmlformats.org/officeDocument/2006/relationships/hyperlink" Target="https://www.daloopa.com/src/2734203" TargetMode="External"/><Relationship Id="rId1727" Type="http://schemas.openxmlformats.org/officeDocument/2006/relationships/hyperlink" Target="https://www.daloopa.com/src/44125650" TargetMode="External"/><Relationship Id="rId14141" Type="http://schemas.openxmlformats.org/officeDocument/2006/relationships/hyperlink" Target="https://www.daloopa.com/src/44071959" TargetMode="External"/><Relationship Id="rId4200" Type="http://schemas.openxmlformats.org/officeDocument/2006/relationships/hyperlink" Target="https://www.daloopa.com/src/806184" TargetMode="External"/><Relationship Id="rId7770" Type="http://schemas.openxmlformats.org/officeDocument/2006/relationships/hyperlink" Target="https://www.daloopa.com/src/44615874" TargetMode="External"/><Relationship Id="rId17364" Type="http://schemas.openxmlformats.org/officeDocument/2006/relationships/hyperlink" Target="https://www.daloopa.com/src/66399216" TargetMode="External"/><Relationship Id="rId19813" Type="http://schemas.openxmlformats.org/officeDocument/2006/relationships/hyperlink" Target="https://www.daloopa.com/src/91528442" TargetMode="External"/><Relationship Id="rId7423" Type="http://schemas.openxmlformats.org/officeDocument/2006/relationships/hyperlink" Target="https://www.daloopa.com/src/44615810" TargetMode="External"/><Relationship Id="rId10751" Type="http://schemas.openxmlformats.org/officeDocument/2006/relationships/hyperlink" Target="https://www.daloopa.com/src/35361473" TargetMode="External"/><Relationship Id="rId17017" Type="http://schemas.openxmlformats.org/officeDocument/2006/relationships/hyperlink" Target="https://www.daloopa.com/src/65368669" TargetMode="External"/><Relationship Id="rId10404" Type="http://schemas.openxmlformats.org/officeDocument/2006/relationships/hyperlink" Target="https://www.daloopa.com/src/56765455" TargetMode="External"/><Relationship Id="rId13974" Type="http://schemas.openxmlformats.org/officeDocument/2006/relationships/hyperlink" Target="https://www.daloopa.com/src/44066640" TargetMode="External"/><Relationship Id="rId8197" Type="http://schemas.openxmlformats.org/officeDocument/2006/relationships/hyperlink" Target="https://www.daloopa.com/src/757617" TargetMode="External"/><Relationship Id="rId13627" Type="http://schemas.openxmlformats.org/officeDocument/2006/relationships/hyperlink" Target="https://www.daloopa.com/src/44058936" TargetMode="External"/><Relationship Id="rId20843" Type="http://schemas.openxmlformats.org/officeDocument/2006/relationships/hyperlink" Target="https://www.daloopa.com/src/112172868" TargetMode="External"/><Relationship Id="rId1584" Type="http://schemas.openxmlformats.org/officeDocument/2006/relationships/hyperlink" Target="https://www.daloopa.com/src/44615388" TargetMode="External"/><Relationship Id="rId11178" Type="http://schemas.openxmlformats.org/officeDocument/2006/relationships/hyperlink" Target="https://www.daloopa.com/document/23143637" TargetMode="External"/><Relationship Id="rId16100" Type="http://schemas.openxmlformats.org/officeDocument/2006/relationships/hyperlink" Target="https://www.daloopa.com/src/56736409" TargetMode="External"/><Relationship Id="rId19670" Type="http://schemas.openxmlformats.org/officeDocument/2006/relationships/hyperlink" Target="https://www.daloopa.com/src/92469274" TargetMode="External"/><Relationship Id="rId1237" Type="http://schemas.openxmlformats.org/officeDocument/2006/relationships/hyperlink" Target="https://www.daloopa.com/src/996862" TargetMode="External"/><Relationship Id="rId6909" Type="http://schemas.openxmlformats.org/officeDocument/2006/relationships/hyperlink" Target="https://marketplace.daloopa.com/text-fundamental?id=798141&amp;value=3360.373&amp;id=798140&amp;value=3353.067&amp;id=798139&amp;value=3399.397&amp;id=798138&amp;value=3655.664&amp;id=798137&amp;value=3634.999&amp;id=798136&amp;value=3735.311&amp;id=798135&amp;value=3762.42&amp;id=798134&amp;value=4025.255&amp;id=798133&amp;value=4419.402&amp;id=798132&amp;value=4555.28&amp;id=798131&amp;value=4667.063&amp;id=798130&amp;value=4724.892&amp;id=798129&amp;value=4815.48&amp;id=798128&amp;value=4968.172&amp;id=798127&amp;value=5089.495&amp;id=798126&amp;value=5282.279&amp;id=798125&amp;value=5456.093&amp;id=798124&amp;value=5560.902&amp;id=798123&amp;value=5736.381&amp;id=798122&amp;value=6075.687&amp;id=798121&amp;value=6339.457&amp;id=798120&amp;value=6457.821&amp;id=798107&amp;value=6533.695&amp;id=798106&amp;value=9406.568&amp;id=798093&amp;value=9596.504&amp;id=798092&amp;value=9734.216&amp;id=1501308&amp;value=9812.107&amp;id=2750736&amp;value=10232.245&amp;id=3606647&amp;value=10749&amp;id=6028809&amp;value=10722&amp;id=9091784&amp;value=10701&amp;id=12605546&amp;value=11020&amp;id=19045423&amp;value=11439&amp;id=28076096&amp;value=11730&amp;id=35361521&amp;value=11730&amp;id=41990987&amp;value=12444&amp;id=50787092&amp;value=12201&amp;id=56765643&amp;value=12341&amp;id=61315047&amp;value=12371&amp;" TargetMode="External"/><Relationship Id="rId19323" Type="http://schemas.openxmlformats.org/officeDocument/2006/relationships/hyperlink" Target="https://www.daloopa.com/src/86312167" TargetMode="External"/><Relationship Id="rId7280" Type="http://schemas.openxmlformats.org/officeDocument/2006/relationships/hyperlink" Target="https://www.daloopa.com/src/770343" TargetMode="External"/><Relationship Id="rId10261" Type="http://schemas.openxmlformats.org/officeDocument/2006/relationships/hyperlink" Target="https://www.daloopa.com/src/774309" TargetMode="External"/><Relationship Id="rId12710" Type="http://schemas.openxmlformats.org/officeDocument/2006/relationships/hyperlink" Target="https://www.daloopa.com/src/28828632" TargetMode="External"/><Relationship Id="rId15933" Type="http://schemas.openxmlformats.org/officeDocument/2006/relationships/hyperlink" Target="https://www.daloopa.com/src/56745631" TargetMode="External"/><Relationship Id="rId3890" Type="http://schemas.openxmlformats.org/officeDocument/2006/relationships/hyperlink" Target="https://www.daloopa.com/src/9091855" TargetMode="External"/><Relationship Id="rId13484" Type="http://schemas.openxmlformats.org/officeDocument/2006/relationships/hyperlink" Target="https://www.daloopa.com/src/44059219" TargetMode="External"/><Relationship Id="rId1094" Type="http://schemas.openxmlformats.org/officeDocument/2006/relationships/hyperlink" Target="https://www.daloopa.com/src/995650" TargetMode="External"/><Relationship Id="rId3543" Type="http://schemas.openxmlformats.org/officeDocument/2006/relationships/hyperlink" Target="https://www.daloopa.com/src/44617815" TargetMode="External"/><Relationship Id="rId13137" Type="http://schemas.openxmlformats.org/officeDocument/2006/relationships/hyperlink" Target="https://www.daloopa.com/document/23285" TargetMode="External"/><Relationship Id="rId18809" Type="http://schemas.openxmlformats.org/officeDocument/2006/relationships/hyperlink" Target="https://www.daloopa.com/src/76431722" TargetMode="External"/><Relationship Id="rId20353" Type="http://schemas.openxmlformats.org/officeDocument/2006/relationships/hyperlink" Target="https://www.daloopa.com/src/105788068" TargetMode="External"/><Relationship Id="rId6766" Type="http://schemas.openxmlformats.org/officeDocument/2006/relationships/hyperlink" Target="https://www.daloopa.com/src/797753" TargetMode="External"/><Relationship Id="rId19180" Type="http://schemas.openxmlformats.org/officeDocument/2006/relationships/hyperlink" Target="https://www.daloopa.com/src/80587905" TargetMode="External"/><Relationship Id="rId20006" Type="http://schemas.openxmlformats.org/officeDocument/2006/relationships/hyperlink" Target="https://www.daloopa.com/src/99978611" TargetMode="External"/><Relationship Id="rId6419" Type="http://schemas.openxmlformats.org/officeDocument/2006/relationships/hyperlink" Target="https://www.daloopa.com/src/9091761" TargetMode="External"/><Relationship Id="rId9989" Type="http://schemas.openxmlformats.org/officeDocument/2006/relationships/hyperlink" Target="https://www.daloopa.com/src/786041" TargetMode="External"/><Relationship Id="rId12220" Type="http://schemas.openxmlformats.org/officeDocument/2006/relationships/hyperlink" Target="https://marketplace.daloopa.com/text-fundamental?id=8731811&amp;value=0.09&amp;id=8731804&amp;value=-0.08&amp;id=8731797&amp;value=0.08&amp;id=8731787&amp;value=0.06&amp;id=8731781&amp;value=-0.14&amp;id=8731823&amp;value=-0.02&amp;id=8731729&amp;value=0.05&amp;id=8731719&amp;value=0.06&amp;id=8731830&amp;value=0.04&amp;id=8731710&amp;value=0.03&amp;id=8731703&amp;value=0.01&amp;id=8731696&amp;value=0.01&amp;id=8731838&amp;value=0.02&amp;id=8731510&amp;value=0.01&amp;id=8731689&amp;value=0.02&amp;id=8731771&amp;value=0.16&amp;id=8731843&amp;value=0.06&amp;id=8731485&amp;value=0.05&amp;id=8731767&amp;value=0.05&amp;id=8731759&amp;value=-0.04&amp;id=8731852&amp;value=0.04&amp;id=8731449&amp;value=0.04&amp;id=8731751&amp;value=0.06&amp;id=8731743&amp;value=0.08&amp;id=8731862&amp;value=0.04&amp;id=8731474&amp;value=0.06&amp;id=8731735&amp;value=0.02&amp;id=13317087&amp;value=0.03&amp;id=28828619&amp;value=0.03&amp;id=35961626&amp;value=0.04&amp;id=44617653&amp;value=0.03&amp;id=57345749&amp;value=0.02&amp;id=62020186&amp;value=0.02&amp;" TargetMode="External"/><Relationship Id="rId15790" Type="http://schemas.openxmlformats.org/officeDocument/2006/relationships/hyperlink" Target="https://www.daloopa.com/src/56722088" TargetMode="External"/><Relationship Id="rId5502" Type="http://schemas.openxmlformats.org/officeDocument/2006/relationships/hyperlink" Target="https://www.daloopa.com/src/777211" TargetMode="External"/><Relationship Id="rId15443" Type="http://schemas.openxmlformats.org/officeDocument/2006/relationships/hyperlink" Target="https://www.daloopa.com/src/56722000" TargetMode="External"/><Relationship Id="rId3053" Type="http://schemas.openxmlformats.org/officeDocument/2006/relationships/hyperlink" Target="https://www.daloopa.com/src/46342741" TargetMode="External"/><Relationship Id="rId18666" Type="http://schemas.openxmlformats.org/officeDocument/2006/relationships/hyperlink" Target="https://www.daloopa.com/src/76428236" TargetMode="External"/><Relationship Id="rId6276" Type="http://schemas.openxmlformats.org/officeDocument/2006/relationships/hyperlink" Target="https://www.daloopa.com/src/797617" TargetMode="External"/><Relationship Id="rId8725" Type="http://schemas.openxmlformats.org/officeDocument/2006/relationships/hyperlink" Target="https://www.daloopa.com/src/46190558" TargetMode="External"/><Relationship Id="rId11706" Type="http://schemas.openxmlformats.org/officeDocument/2006/relationships/hyperlink" Target="https://www.daloopa.com/document/23181367" TargetMode="External"/><Relationship Id="rId18319" Type="http://schemas.openxmlformats.org/officeDocument/2006/relationships/hyperlink" Target="https://www.daloopa.com/src/112173373" TargetMode="External"/><Relationship Id="rId14929" Type="http://schemas.openxmlformats.org/officeDocument/2006/relationships/hyperlink" Target="https://www.daloopa.com/src/44095356" TargetMode="External"/><Relationship Id="rId2886" Type="http://schemas.openxmlformats.org/officeDocument/2006/relationships/hyperlink" Target="https://www.daloopa.com/src/778894" TargetMode="External"/><Relationship Id="rId9499" Type="http://schemas.openxmlformats.org/officeDocument/2006/relationships/hyperlink" Target="https://www.daloopa.com/src/44810632" TargetMode="External"/><Relationship Id="rId17402" Type="http://schemas.openxmlformats.org/officeDocument/2006/relationships/hyperlink" Target="https://www.daloopa.com/src/69114094" TargetMode="External"/><Relationship Id="rId858" Type="http://schemas.openxmlformats.org/officeDocument/2006/relationships/hyperlink" Target="https://www.daloopa.com/src/793510" TargetMode="External"/><Relationship Id="rId2539" Type="http://schemas.openxmlformats.org/officeDocument/2006/relationships/hyperlink" Target="https://marketplace.daloopa.com/text-fundamental?id=775630&amp;value=51.773&amp;id=775622&amp;value=55.152&amp;id=775612&amp;value=46.708&amp;id=44615514&amp;value=46.82599999999999&amp;id=779099&amp;value=200.459&amp;id=775598&amp;value=44.586&amp;id=775594&amp;value=46.276&amp;id=775590&amp;value=47.375&amp;id=44615515&amp;value=50.43299999999999&amp;id=779088&amp;value=188.67&amp;id=775579&amp;value=49.241&amp;id=775571&amp;value=48.219&amp;id=775561&amp;value=45.611&amp;id=44615516&amp;value=48.422&amp;id=779071&amp;value=191.493&amp;id=775551&amp;value=45.371&amp;id=775545&amp;value=43.4&amp;id=775538&amp;value=44.393&amp;id=44615517&amp;value=43.670000000000016&amp;id=779064&amp;value=176.834&amp;id=775531&amp;value=42.424&amp;id=775524&amp;value=43.523&amp;id=775506&amp;value=41.362&amp;id=44615518&amp;value=43.58500000000001&amp;id=779055&amp;value=170.894&amp;" TargetMode="External"/><Relationship Id="rId5012" Type="http://schemas.openxmlformats.org/officeDocument/2006/relationships/hyperlink" Target="https://www.daloopa.com/src/18187429" TargetMode="External"/><Relationship Id="rId8582" Type="http://schemas.openxmlformats.org/officeDocument/2006/relationships/hyperlink" Target="https://www.daloopa.com/src/44809186" TargetMode="External"/><Relationship Id="rId18176" Type="http://schemas.openxmlformats.org/officeDocument/2006/relationships/hyperlink" Target="https://www.daloopa.com/src/112172723" TargetMode="External"/><Relationship Id="rId8235" Type="http://schemas.openxmlformats.org/officeDocument/2006/relationships/hyperlink" Target="https://www.daloopa.com/src/758145" TargetMode="External"/><Relationship Id="rId11563" Type="http://schemas.openxmlformats.org/officeDocument/2006/relationships/hyperlink" Target="https://www.daloopa.com/src/44616151" TargetMode="External"/><Relationship Id="rId1622" Type="http://schemas.openxmlformats.org/officeDocument/2006/relationships/hyperlink" Target="https://www.daloopa.com/src/44615393" TargetMode="External"/><Relationship Id="rId11216" Type="http://schemas.openxmlformats.org/officeDocument/2006/relationships/hyperlink" Target="https://www.daloopa.com/src/56765810" TargetMode="External"/><Relationship Id="rId14786" Type="http://schemas.openxmlformats.org/officeDocument/2006/relationships/hyperlink" Target="https://www.daloopa.com/src/44091775" TargetMode="External"/><Relationship Id="rId4845" Type="http://schemas.openxmlformats.org/officeDocument/2006/relationships/hyperlink" Target="https://www.daloopa.com/src/2750741" TargetMode="External"/><Relationship Id="rId14439" Type="http://schemas.openxmlformats.org/officeDocument/2006/relationships/hyperlink" Target="https://www.daloopa.com/src/44094876" TargetMode="External"/><Relationship Id="rId2396" Type="http://schemas.openxmlformats.org/officeDocument/2006/relationships/hyperlink" Target="https://www.daloopa.com/document/23181367" TargetMode="External"/><Relationship Id="rId368" Type="http://schemas.openxmlformats.org/officeDocument/2006/relationships/hyperlink" Target="https://www.daloopa.com/src/56765764" TargetMode="External"/><Relationship Id="rId2049" Type="http://schemas.openxmlformats.org/officeDocument/2006/relationships/hyperlink" Target="https://www.daloopa.com/src/44615408" TargetMode="External"/><Relationship Id="rId8092" Type="http://schemas.openxmlformats.org/officeDocument/2006/relationships/hyperlink" Target="https://www.daloopa.com/src/758639" TargetMode="External"/><Relationship Id="rId11073" Type="http://schemas.openxmlformats.org/officeDocument/2006/relationships/hyperlink" Target="https://www.daloopa.com/src/56765465" TargetMode="External"/><Relationship Id="rId13522" Type="http://schemas.openxmlformats.org/officeDocument/2006/relationships/hyperlink" Target="https://www.daloopa.com/src/44057750" TargetMode="External"/><Relationship Id="rId1132" Type="http://schemas.openxmlformats.org/officeDocument/2006/relationships/hyperlink" Target="https://www.daloopa.com/src/782191" TargetMode="External"/><Relationship Id="rId16745" Type="http://schemas.openxmlformats.org/officeDocument/2006/relationships/hyperlink" Target="https://www.daloopa.com/src/56723481" TargetMode="External"/><Relationship Id="rId4355" Type="http://schemas.openxmlformats.org/officeDocument/2006/relationships/hyperlink" Target="https://www.daloopa.com/src/28076122" TargetMode="External"/><Relationship Id="rId6804" Type="http://schemas.openxmlformats.org/officeDocument/2006/relationships/hyperlink" Target="https://www.daloopa.com/document/23143637" TargetMode="External"/><Relationship Id="rId14296" Type="http://schemas.openxmlformats.org/officeDocument/2006/relationships/hyperlink" Target="https://www.daloopa.com/src/44094872" TargetMode="External"/><Relationship Id="rId19968" Type="http://schemas.openxmlformats.org/officeDocument/2006/relationships/hyperlink" Target="https://www.daloopa.com/src/99100873" TargetMode="External"/><Relationship Id="rId4008" Type="http://schemas.openxmlformats.org/officeDocument/2006/relationships/hyperlink" Target="https://www.daloopa.com/src/806061" TargetMode="External"/><Relationship Id="rId7578" Type="http://schemas.openxmlformats.org/officeDocument/2006/relationships/hyperlink" Target="https://www.daloopa.com/src/3606395" TargetMode="External"/><Relationship Id="rId10559" Type="http://schemas.openxmlformats.org/officeDocument/2006/relationships/hyperlink" Target="https://www.daloopa.com/src/1501237" TargetMode="External"/><Relationship Id="rId13032" Type="http://schemas.openxmlformats.org/officeDocument/2006/relationships/hyperlink" Target="https://marketplace.daloopa.com/text-fundamental?id=18211717&amp;value=14.676&amp;id=18211537&amp;value=603.229&amp;" TargetMode="External"/><Relationship Id="rId20998" Type="http://schemas.openxmlformats.org/officeDocument/2006/relationships/hyperlink" Target="https://www.daloopa.com/src/110481997" TargetMode="External"/><Relationship Id="rId6661" Type="http://schemas.openxmlformats.org/officeDocument/2006/relationships/hyperlink" Target="https://www.daloopa.com/src/756840" TargetMode="External"/><Relationship Id="rId16255" Type="http://schemas.openxmlformats.org/officeDocument/2006/relationships/hyperlink" Target="https://www.daloopa.com/src/56722841" TargetMode="External"/><Relationship Id="rId18704" Type="http://schemas.openxmlformats.org/officeDocument/2006/relationships/hyperlink" Target="https://www.daloopa.com/src/75779676" TargetMode="External"/><Relationship Id="rId6314" Type="http://schemas.openxmlformats.org/officeDocument/2006/relationships/hyperlink" Target="https://www.daloopa.com/src/797536" TargetMode="External"/><Relationship Id="rId9884" Type="http://schemas.openxmlformats.org/officeDocument/2006/relationships/hyperlink" Target="https://www.daloopa.com/src/785876" TargetMode="External"/><Relationship Id="rId12865" Type="http://schemas.openxmlformats.org/officeDocument/2006/relationships/hyperlink" Target="https://www.daloopa.com/src/44105888" TargetMode="External"/><Relationship Id="rId19478" Type="http://schemas.openxmlformats.org/officeDocument/2006/relationships/hyperlink" Target="https://www.daloopa.com/src/86301074" TargetMode="External"/><Relationship Id="rId98" Type="http://schemas.openxmlformats.org/officeDocument/2006/relationships/hyperlink" Target="https://www.daloopa.com/document/10223942" TargetMode="External"/><Relationship Id="rId2924" Type="http://schemas.openxmlformats.org/officeDocument/2006/relationships/hyperlink" Target="https://www.daloopa.com/src/4298202" TargetMode="External"/><Relationship Id="rId7088" Type="http://schemas.openxmlformats.org/officeDocument/2006/relationships/hyperlink" Target="https://www.daloopa.com/src/798155" TargetMode="External"/><Relationship Id="rId9537" Type="http://schemas.openxmlformats.org/officeDocument/2006/relationships/hyperlink" Target="https://www.daloopa.com/src/63963929" TargetMode="External"/><Relationship Id="rId12518" Type="http://schemas.openxmlformats.org/officeDocument/2006/relationships/hyperlink" Target="https://www.daloopa.com/src/8732128" TargetMode="External"/><Relationship Id="rId10069" Type="http://schemas.openxmlformats.org/officeDocument/2006/relationships/hyperlink" Target="https://www.daloopa.com/src/760294" TargetMode="External"/><Relationship Id="rId18561" Type="http://schemas.openxmlformats.org/officeDocument/2006/relationships/hyperlink" Target="https://www.daloopa.com/src/75779734" TargetMode="External"/><Relationship Id="rId3698" Type="http://schemas.openxmlformats.org/officeDocument/2006/relationships/hyperlink" Target="https://www.daloopa.com/src/805678" TargetMode="External"/><Relationship Id="rId8620" Type="http://schemas.openxmlformats.org/officeDocument/2006/relationships/hyperlink" Target="https://www.daloopa.com/src/46190528" TargetMode="External"/><Relationship Id="rId18214" Type="http://schemas.openxmlformats.org/officeDocument/2006/relationships/hyperlink" Target="https://www.daloopa.com/src/110482320" TargetMode="External"/><Relationship Id="rId6171" Type="http://schemas.openxmlformats.org/officeDocument/2006/relationships/hyperlink" Target="https://www.daloopa.com/src/35361407" TargetMode="External"/><Relationship Id="rId11601" Type="http://schemas.openxmlformats.org/officeDocument/2006/relationships/hyperlink" Target="https://www.daloopa.com/src/805050" TargetMode="External"/><Relationship Id="rId2781" Type="http://schemas.openxmlformats.org/officeDocument/2006/relationships/hyperlink" Target="https://www.daloopa.com/src/1501254" TargetMode="External"/><Relationship Id="rId9394" Type="http://schemas.openxmlformats.org/officeDocument/2006/relationships/hyperlink" Target="https://www.daloopa.com/src/44809320" TargetMode="External"/><Relationship Id="rId14824" Type="http://schemas.openxmlformats.org/officeDocument/2006/relationships/hyperlink" Target="https://www.daloopa.com/src/44092077" TargetMode="External"/><Relationship Id="rId753" Type="http://schemas.openxmlformats.org/officeDocument/2006/relationships/hyperlink" Target="https://www.daloopa.com/src/6028786" TargetMode="External"/><Relationship Id="rId2434" Type="http://schemas.openxmlformats.org/officeDocument/2006/relationships/hyperlink" Target="https://www.daloopa.com/src/13303013" TargetMode="External"/><Relationship Id="rId9047" Type="http://schemas.openxmlformats.org/officeDocument/2006/relationships/hyperlink" Target="https://www.daloopa.com/src/44808581" TargetMode="External"/><Relationship Id="rId12028" Type="http://schemas.openxmlformats.org/officeDocument/2006/relationships/hyperlink" Target="https://www.daloopa.com/src/8731123" TargetMode="External"/><Relationship Id="rId12375" Type="http://schemas.openxmlformats.org/officeDocument/2006/relationships/hyperlink" Target="https://www.daloopa.com/src/8731866" TargetMode="External"/><Relationship Id="rId406" Type="http://schemas.openxmlformats.org/officeDocument/2006/relationships/hyperlink" Target="https://www.daloopa.com/document/23143637" TargetMode="External"/><Relationship Id="rId15598" Type="http://schemas.openxmlformats.org/officeDocument/2006/relationships/hyperlink" Target="https://www.daloopa.com/src/56722178" TargetMode="External"/><Relationship Id="rId5657" Type="http://schemas.openxmlformats.org/officeDocument/2006/relationships/hyperlink" Target="https://www.daloopa.com/src/779159" TargetMode="External"/><Relationship Id="rId18071" Type="http://schemas.openxmlformats.org/officeDocument/2006/relationships/hyperlink" Target="https://www.daloopa.com/src/110481628" TargetMode="External"/><Relationship Id="rId8130" Type="http://schemas.openxmlformats.org/officeDocument/2006/relationships/hyperlink" Target="https://www.daloopa.com/src/770472" TargetMode="External"/><Relationship Id="rId11111" Type="http://schemas.openxmlformats.org/officeDocument/2006/relationships/hyperlink" Target="https://www.daloopa.com/src/1501288" TargetMode="External"/><Relationship Id="rId14681" Type="http://schemas.openxmlformats.org/officeDocument/2006/relationships/hyperlink" Target="https://www.daloopa.com/src/44095696" TargetMode="External"/><Relationship Id="rId4740" Type="http://schemas.openxmlformats.org/officeDocument/2006/relationships/hyperlink" Target="https://www.daloopa.com/src/799595" TargetMode="External"/><Relationship Id="rId14334" Type="http://schemas.openxmlformats.org/officeDocument/2006/relationships/hyperlink" Target="https://www.daloopa.com/src/44095004" TargetMode="External"/><Relationship Id="rId2291" Type="http://schemas.openxmlformats.org/officeDocument/2006/relationships/hyperlink" Target="https://www.daloopa.com/src/778623" TargetMode="External"/><Relationship Id="rId263" Type="http://schemas.openxmlformats.org/officeDocument/2006/relationships/hyperlink" Target="https://marketplace.daloopa.com/text-fundamental?id=46165795&amp;value=4&amp;id=46163500&amp;value=4&amp;id=46160977&amp;value=4&amp;id=46156454&amp;value=4&amp;" TargetMode="External"/><Relationship Id="rId7963" Type="http://schemas.openxmlformats.org/officeDocument/2006/relationships/hyperlink" Target="https://www.daloopa.com/src/44615900" TargetMode="External"/><Relationship Id="rId10944" Type="http://schemas.openxmlformats.org/officeDocument/2006/relationships/hyperlink" Target="https://www.daloopa.com/src/777897" TargetMode="External"/><Relationship Id="rId17557" Type="http://schemas.openxmlformats.org/officeDocument/2006/relationships/hyperlink" Target="https://www.daloopa.com/src/66397346" TargetMode="External"/><Relationship Id="rId5167" Type="http://schemas.openxmlformats.org/officeDocument/2006/relationships/hyperlink" Target="https://marketplace.daloopa.com/text-fundamental?id=8649010&amp;value=498.607&amp;id=8649003&amp;value=503.384&amp;id=8648996&amp;value=504.116&amp;id=8649017&amp;value=501.372&amp;id=8648989&amp;value=496.948&amp;id=8648982&amp;value=497.931&amp;id=8648975&amp;value=498.468&amp;id=8649024&amp;value=497.867&amp;id=8648968&amp;value=498.754&amp;id=8648961&amp;value=499.29&amp;id=8648954&amp;value=498.63&amp;id=8649031&amp;value=498.764&amp;id=8648947&amp;value=499.125&amp;id=8648940&amp;value=499.974&amp;id=8648933&amp;value=498.584&amp;id=8649038&amp;value=498.345&amp;id=8648926&amp;value=494.612&amp;id=9099267&amp;value=494.371&amp;id=8648919&amp;value=493.426&amp;id=8649045&amp;value=493.632&amp;id=8648891&amp;value=492.061&amp;id=8648884&amp;value=491.914&amp;id=8648877&amp;value=490.025&amp;id=8649052&amp;value=490.564&amp;id=8648870&amp;value=488.056&amp;id=8648862&amp;value=487.535&amp;id=8648854&amp;value=485.848&amp;id=8649059&amp;value=486.291&amp;id=8648846&amp;value=482.4&amp;id=8648838&amp;value=481.5&amp;id=10681249&amp;value=480.2&amp;id=13316904&amp;value=480.9&amp;id=19440864&amp;value=478.8&amp;id=28828614&amp;value=477.8&amp;id=35961616&amp;value=476.7&amp;id=44617619&amp;value=477.3&amp;id=51587345&amp;value=472.6&amp;id=57345726&amp;value=472.1&amp;id=62020161&amp;value=468.5&amp;" TargetMode="External"/><Relationship Id="rId7616" Type="http://schemas.openxmlformats.org/officeDocument/2006/relationships/hyperlink" Target="https://www.daloopa.com/src/757790" TargetMode="External"/><Relationship Id="rId16640" Type="http://schemas.openxmlformats.org/officeDocument/2006/relationships/hyperlink" Target="https://marketplace.daloopa.com/text-fundamental?id=56736739&amp;value=0.27&amp;id=56736702&amp;value=0.29&amp;id=56736664&amp;value=0.32&amp;id=56736625&amp;value=0.34&amp;id=56736586&amp;value=1.23&amp;id=56736547&amp;value=0.38&amp;id=56736509&amp;value=0.41&amp;id=56736470&amp;value=0.41&amp;id=56736431&amp;value=0.43&amp;id=56736392&amp;value=1.62&amp;id=56723477&amp;value=0.44&amp;id=56723440&amp;value=0.47&amp;id=56723403&amp;value=0.5&amp;id=56723101&amp;value=0.49&amp;id=56722929&amp;value=1.9&amp;id=56722857&amp;value=0.59&amp;id=56722761&amp;value=0.56&amp;id=56722705&amp;value=0.6&amp;id=56722640&amp;value=0.55&amp;id=56722580&amp;value=2.3&amp;id=56722513&amp;value=0.66&amp;id=56765498&amp;value=0.73&amp;id=61315632&amp;value=0.79&amp;" TargetMode="External"/><Relationship Id="rId1777" Type="http://schemas.openxmlformats.org/officeDocument/2006/relationships/hyperlink" Target="https://www.daloopa.com/src/44125568" TargetMode="External"/><Relationship Id="rId14191" Type="http://schemas.openxmlformats.org/officeDocument/2006/relationships/hyperlink" Target="https://www.daloopa.com/src/44071880" TargetMode="External"/><Relationship Id="rId19863" Type="http://schemas.openxmlformats.org/officeDocument/2006/relationships/hyperlink" Target="https://www.daloopa.com/src/92469337" TargetMode="External"/><Relationship Id="rId4250" Type="http://schemas.openxmlformats.org/officeDocument/2006/relationships/hyperlink" Target="https://www.daloopa.com/src/3606681" TargetMode="External"/><Relationship Id="rId9922" Type="http://schemas.openxmlformats.org/officeDocument/2006/relationships/hyperlink" Target="https://www.daloopa.com/src/44615286" TargetMode="External"/><Relationship Id="rId19516" Type="http://schemas.openxmlformats.org/officeDocument/2006/relationships/hyperlink" Target="https://www.daloopa.com/src/86301757" TargetMode="External"/><Relationship Id="rId7473" Type="http://schemas.openxmlformats.org/officeDocument/2006/relationships/hyperlink" Target="https://www.daloopa.com/src/756399" TargetMode="External"/><Relationship Id="rId12903" Type="http://schemas.openxmlformats.org/officeDocument/2006/relationships/hyperlink" Target="https://www.daloopa.com/src/44109980" TargetMode="External"/><Relationship Id="rId17067" Type="http://schemas.openxmlformats.org/officeDocument/2006/relationships/hyperlink" Target="https://www.daloopa.com/src/65369443" TargetMode="External"/><Relationship Id="rId7126" Type="http://schemas.openxmlformats.org/officeDocument/2006/relationships/hyperlink" Target="https://www.daloopa.com/src/798174" TargetMode="External"/><Relationship Id="rId10454" Type="http://schemas.openxmlformats.org/officeDocument/2006/relationships/hyperlink" Target="https://www.daloopa.com/src/61314968" TargetMode="External"/><Relationship Id="rId10107" Type="http://schemas.openxmlformats.org/officeDocument/2006/relationships/hyperlink" Target="https://marketplace.daloopa.com/text-fundamental?id=770773&amp;value=0.002&amp;id=770778&amp;value=24.992&amp;id=770783&amp;value=-0.791&amp;id=769610&amp;value=2.294&amp;id=44993848&amp;value=26.497&amp;id=769412&amp;value=0.663&amp;id=769280&amp;value=-0.366&amp;id=761294&amp;value=0.201&amp;id=761071&amp;value=19.385&amp;id=44998359&amp;value=19.883&amp;id=760746&amp;value=1.755&amp;id=760498&amp;value=0.034&amp;id=760295&amp;value=-0.751&amp;id=760313&amp;value=0.521&amp;id=44998913&amp;value=1.559&amp;id=758454&amp;value=-0.419&amp;id=758305&amp;value=-0.466&amp;id=758148&amp;value=-0.338&amp;id=757990&amp;value=-0.285&amp;id=44999207&amp;value=-1.508&amp;id=757626&amp;value=-0.097&amp;id=757352&amp;value=-0.359&amp;id=44999241&amp;value=-0.456&amp;" TargetMode="External"/><Relationship Id="rId13677" Type="http://schemas.openxmlformats.org/officeDocument/2006/relationships/hyperlink" Target="https://www.daloopa.com/src/44057817" TargetMode="External"/><Relationship Id="rId20893" Type="http://schemas.openxmlformats.org/officeDocument/2006/relationships/hyperlink" Target="https://www.daloopa.com/src/112172980" TargetMode="External"/><Relationship Id="rId1287" Type="http://schemas.openxmlformats.org/officeDocument/2006/relationships/hyperlink" Target="https://www.daloopa.com/src/997145" TargetMode="External"/><Relationship Id="rId3736" Type="http://schemas.openxmlformats.org/officeDocument/2006/relationships/hyperlink" Target="https://www.daloopa.com/src/61315106" TargetMode="External"/><Relationship Id="rId16150" Type="http://schemas.openxmlformats.org/officeDocument/2006/relationships/hyperlink" Target="https://www.daloopa.com/src/56736411" TargetMode="External"/><Relationship Id="rId20546" Type="http://schemas.openxmlformats.org/officeDocument/2006/relationships/hyperlink" Target="https://www.daloopa.com/src/105788109" TargetMode="External"/><Relationship Id="rId6959" Type="http://schemas.openxmlformats.org/officeDocument/2006/relationships/hyperlink" Target="https://www.daloopa.com/src/798372" TargetMode="External"/><Relationship Id="rId12760" Type="http://schemas.openxmlformats.org/officeDocument/2006/relationships/hyperlink" Target="https://www.daloopa.com/src/8732183" TargetMode="External"/><Relationship Id="rId19373" Type="http://schemas.openxmlformats.org/officeDocument/2006/relationships/hyperlink" Target="https://www.daloopa.com/src/84565975" TargetMode="External"/><Relationship Id="rId9432" Type="http://schemas.openxmlformats.org/officeDocument/2006/relationships/hyperlink" Target="https://www.daloopa.com/src/46190684" TargetMode="External"/><Relationship Id="rId12413" Type="http://schemas.openxmlformats.org/officeDocument/2006/relationships/hyperlink" Target="https://marketplace.daloopa.com/text-fundamental?id=8731964&amp;value=0.04&amp;id=8731960&amp;value=0.05&amp;id=8731956&amp;value=0.04&amp;id=8732146&amp;value=0.04&amp;id=8731951&amp;value=-0.03&amp;id=8731945&amp;value=0.02&amp;id=8731940&amp;value=-0.02&amp;id=8732160&amp;value=0.04&amp;id=8732324&amp;value=0.02&amp;id=8731931&amp;value=0.02&amp;id=8731927&amp;value=0.03&amp;id=8732165&amp;value=0.03&amp;id=8731922&amp;value=0.04&amp;id=47334923&amp;value=0.04&amp;id=47334787&amp;value=0.03&amp;id=8732170&amp;value=0.04&amp;id=35961630&amp;value=0.03&amp;id=44617661&amp;value=0.02&amp;id=51587383&amp;value=0.02&amp;id=57345754&amp;value=0.02&amp;id=62020190&amp;value=0.01&amp;" TargetMode="External"/><Relationship Id="rId19026" Type="http://schemas.openxmlformats.org/officeDocument/2006/relationships/hyperlink" Target="https://www.daloopa.com/src/80587630" TargetMode="External"/><Relationship Id="rId15983" Type="http://schemas.openxmlformats.org/officeDocument/2006/relationships/hyperlink" Target="https://www.daloopa.com/src/56722678" TargetMode="External"/><Relationship Id="rId3593" Type="http://schemas.openxmlformats.org/officeDocument/2006/relationships/hyperlink" Target="https://www.daloopa.com/src/41990827" TargetMode="External"/><Relationship Id="rId13187" Type="http://schemas.openxmlformats.org/officeDocument/2006/relationships/hyperlink" Target="https://www.daloopa.com/src/18206129" TargetMode="External"/><Relationship Id="rId15636" Type="http://schemas.openxmlformats.org/officeDocument/2006/relationships/hyperlink" Target="https://www.daloopa.com/src/56722360" TargetMode="External"/><Relationship Id="rId3246" Type="http://schemas.openxmlformats.org/officeDocument/2006/relationships/hyperlink" Target="https://www.daloopa.com/src/805270" TargetMode="External"/><Relationship Id="rId18859" Type="http://schemas.openxmlformats.org/officeDocument/2006/relationships/hyperlink" Target="https://www.daloopa.com/src/75779605" TargetMode="External"/><Relationship Id="rId20056" Type="http://schemas.openxmlformats.org/officeDocument/2006/relationships/hyperlink" Target="https://www.daloopa.com/src/99100852" TargetMode="External"/><Relationship Id="rId8918" Type="http://schemas.openxmlformats.org/officeDocument/2006/relationships/hyperlink" Target="https://www.daloopa.com/src/44811509" TargetMode="External"/><Relationship Id="rId6469" Type="http://schemas.openxmlformats.org/officeDocument/2006/relationships/hyperlink" Target="https://marketplace.daloopa.com/text-fundamental?id=770057&amp;value=505.465&amp;id=770047&amp;value=538.402&amp;id=770040&amp;value=547.997&amp;id=769485&amp;value=656.939&amp;id=769350&amp;value=584.273&amp;id=769216&amp;value=656.94&amp;id=761243&amp;value=630.679&amp;id=760876&amp;value=703.365&amp;id=760646&amp;value=564.211&amp;id=760448&amp;value=647.784&amp;id=760153&amp;value=658.342&amp;id=758583&amp;value=678.364&amp;id=758394&amp;value=591.821&amp;id=758233&amp;value=661.013&amp;id=758092&amp;value=666.278&amp;id=757899&amp;value=739.63&amp;id=757733&amp;value=763.012&amp;id=757564&amp;value=865.385&amp;id=757214&amp;value=932.292&amp;id=757008&amp;value=993.773&amp;id=756837&amp;value=911.044&amp;id=756643&amp;value=1030.367&amp;id=756515&amp;value=1020.047&amp;id=756370&amp;value=1163.185&amp;id=756190&amp;value=1129.882&amp;id=755708&amp;value=1314.998&amp;id=1501191&amp;value=1302.753&amp;id=2750530&amp;value=1398.548&amp;id=3606354&amp;value=1241&amp;id=6028661&amp;value=1303&amp;id=9091370&amp;value=1317&amp;id=12598713&amp;value=1422&amp;id=19045337&amp;value=1243&amp;id=28076012&amp;value=1538&amp;id=35361415&amp;value=1450&amp;id=41990397&amp;value=1736&amp;id=50786838&amp;value=1333&amp;id=56765422&amp;value=1615&amp;id=61314832&amp;value=1629&amp;" TargetMode="External"/><Relationship Id="rId12270" Type="http://schemas.openxmlformats.org/officeDocument/2006/relationships/hyperlink" Target="https://www.daloopa.com/src/8731824" TargetMode="External"/><Relationship Id="rId17942" Type="http://schemas.openxmlformats.org/officeDocument/2006/relationships/hyperlink" Target="https://www.daloopa.com/src/84567102" TargetMode="External"/><Relationship Id="rId15493" Type="http://schemas.openxmlformats.org/officeDocument/2006/relationships/hyperlink" Target="https://www.daloopa.com/src/56722003" TargetMode="External"/><Relationship Id="rId301" Type="http://schemas.openxmlformats.org/officeDocument/2006/relationships/hyperlink" Target="https://www.daloopa.com/src/56765555" TargetMode="External"/><Relationship Id="rId5552" Type="http://schemas.openxmlformats.org/officeDocument/2006/relationships/hyperlink" Target="https://www.daloopa.com/src/777096" TargetMode="External"/><Relationship Id="rId15146" Type="http://schemas.openxmlformats.org/officeDocument/2006/relationships/hyperlink" Target="https://www.daloopa.com/src/56735093" TargetMode="External"/><Relationship Id="rId5205" Type="http://schemas.openxmlformats.org/officeDocument/2006/relationships/hyperlink" Target="https://www.daloopa.com/src/8649059" TargetMode="External"/><Relationship Id="rId8775" Type="http://schemas.openxmlformats.org/officeDocument/2006/relationships/hyperlink" Target="https://www.daloopa.com/src/46190567" TargetMode="External"/><Relationship Id="rId18369" Type="http://schemas.openxmlformats.org/officeDocument/2006/relationships/hyperlink" Target="https://www.daloopa.com/src/69114192" TargetMode="External"/><Relationship Id="rId8428" Type="http://schemas.openxmlformats.org/officeDocument/2006/relationships/hyperlink" Target="https://www.daloopa.com/src/57346364" TargetMode="External"/><Relationship Id="rId11756" Type="http://schemas.openxmlformats.org/officeDocument/2006/relationships/hyperlink" Target="https://www.daloopa.com/document/23181367" TargetMode="External"/><Relationship Id="rId1815" Type="http://schemas.openxmlformats.org/officeDocument/2006/relationships/hyperlink" Target="https://www.daloopa.com/src/44125811" TargetMode="External"/><Relationship Id="rId11409" Type="http://schemas.openxmlformats.org/officeDocument/2006/relationships/hyperlink" Target="https://www.daloopa.com/document/8465102" TargetMode="External"/><Relationship Id="rId14979" Type="http://schemas.openxmlformats.org/officeDocument/2006/relationships/hyperlink" Target="https://www.daloopa.com/src/44092044" TargetMode="External"/><Relationship Id="rId19901" Type="http://schemas.openxmlformats.org/officeDocument/2006/relationships/hyperlink" Target="https://www.daloopa.com/src/91531467" TargetMode="External"/><Relationship Id="rId17452" Type="http://schemas.openxmlformats.org/officeDocument/2006/relationships/hyperlink" Target="https://www.daloopa.com/src/69114258" TargetMode="External"/><Relationship Id="rId2589" Type="http://schemas.openxmlformats.org/officeDocument/2006/relationships/hyperlink" Target="https://www.daloopa.com/src/779089" TargetMode="External"/><Relationship Id="rId7511" Type="http://schemas.openxmlformats.org/officeDocument/2006/relationships/hyperlink" Target="https://www.daloopa.com/src/758624" TargetMode="External"/><Relationship Id="rId17105" Type="http://schemas.openxmlformats.org/officeDocument/2006/relationships/hyperlink" Target="https://www.daloopa.com/src/65368551" TargetMode="External"/><Relationship Id="rId5062" Type="http://schemas.openxmlformats.org/officeDocument/2006/relationships/hyperlink" Target="https://www.daloopa.com/src/18186764" TargetMode="External"/><Relationship Id="rId1672" Type="http://schemas.openxmlformats.org/officeDocument/2006/relationships/hyperlink" Target="https://www.daloopa.com/src/44615401" TargetMode="External"/><Relationship Id="rId8285" Type="http://schemas.openxmlformats.org/officeDocument/2006/relationships/hyperlink" Target="https://www.daloopa.com/src/44813379" TargetMode="External"/><Relationship Id="rId11266" Type="http://schemas.openxmlformats.org/officeDocument/2006/relationships/hyperlink" Target="https://www.daloopa.com/src/978797" TargetMode="External"/><Relationship Id="rId13715" Type="http://schemas.openxmlformats.org/officeDocument/2006/relationships/hyperlink" Target="https://www.daloopa.com/src/44066595" TargetMode="External"/><Relationship Id="rId20931" Type="http://schemas.openxmlformats.org/officeDocument/2006/relationships/hyperlink" Target="https://www.daloopa.com/src/110482292" TargetMode="External"/><Relationship Id="rId1325" Type="http://schemas.openxmlformats.org/officeDocument/2006/relationships/hyperlink" Target="https://www.daloopa.com/src/997170" TargetMode="External"/><Relationship Id="rId16938" Type="http://schemas.openxmlformats.org/officeDocument/2006/relationships/hyperlink" Target="https://www.daloopa.com/src/65368609" TargetMode="External"/><Relationship Id="rId4895" Type="http://schemas.openxmlformats.org/officeDocument/2006/relationships/hyperlink" Target="https://www.daloopa.com/src/51587391" TargetMode="External"/><Relationship Id="rId14489" Type="http://schemas.openxmlformats.org/officeDocument/2006/relationships/hyperlink" Target="https://www.daloopa.com/src/44091937" TargetMode="External"/><Relationship Id="rId19411" Type="http://schemas.openxmlformats.org/officeDocument/2006/relationships/hyperlink" Target="https://www.daloopa.com/src/84566014" TargetMode="External"/><Relationship Id="rId31" Type="http://schemas.openxmlformats.org/officeDocument/2006/relationships/hyperlink" Target="https://www.daloopa.com/document/12555016" TargetMode="External"/><Relationship Id="rId2099" Type="http://schemas.openxmlformats.org/officeDocument/2006/relationships/hyperlink" Target="https://www.daloopa.com/src/44615416" TargetMode="External"/><Relationship Id="rId4548" Type="http://schemas.openxmlformats.org/officeDocument/2006/relationships/hyperlink" Target="https://www.daloopa.com/src/9091870" TargetMode="External"/><Relationship Id="rId7021" Type="http://schemas.openxmlformats.org/officeDocument/2006/relationships/hyperlink" Target="https://marketplace.daloopa.com/text-fundamental?id=798304&amp;value=6808.489&amp;id=798516&amp;value=6855.463&amp;id=798495&amp;value=6878.216&amp;id=798474&amp;value=6928.964&amp;id=798453&amp;value=6734.701&amp;id=798431&amp;value=6806.104&amp;id=798410&amp;value=6850.79&amp;id=798374&amp;value=6909.451&amp;id=798352&amp;value=6756.803&amp;id=798331&amp;value=6879.444&amp;id=798310&amp;value=7049.629&amp;id=798244&amp;value=7253.431&amp;id=798238&amp;value=7221.083&amp;id=798235&amp;value=7444.115&amp;id=798226&amp;value=7714.904&amp;id=798220&amp;value=8114.517&amp;id=798214&amp;value=8299.362&amp;id=798208&amp;value=8652.752&amp;id=798202&amp;value=9072.321&amp;id=798196&amp;value=9573.87&amp;id=798178&amp;value=9830.399&amp;id=798172&amp;value=10471.066&amp;id=798166&amp;value=11137.357&amp;id=798160&amp;value=11815.597&amp;id=798154&amp;value=12579.311&amp;id=798148&amp;value=13183.938&amp;id=1501203&amp;value=13976.701&amp;id=2750542&amp;value=14828.562&amp;id=3606384&amp;value=15390&amp;id=6028678&amp;value=16428&amp;id=9091789&amp;value=17383&amp;id=12605658&amp;value=19611&amp;id=19045425&amp;value=20521&amp;id=28076098&amp;value=21538&amp;id=35361523&amp;value=22750&amp;id=41990974&amp;value=23905&amp;id=50787104&amp;value=24961&amp;id=56765649&amp;value=26022&amp;id=61315062&amp;value=27158&amp;" TargetMode="External"/><Relationship Id="rId10002" Type="http://schemas.openxmlformats.org/officeDocument/2006/relationships/hyperlink" Target="https://www.daloopa.com/src/786061" TargetMode="External"/><Relationship Id="rId13572" Type="http://schemas.openxmlformats.org/officeDocument/2006/relationships/hyperlink" Target="https://www.daloopa.com/src/44057399" TargetMode="External"/><Relationship Id="rId3631" Type="http://schemas.openxmlformats.org/officeDocument/2006/relationships/hyperlink" Target="https://www.daloopa.com/src/41990820" TargetMode="External"/><Relationship Id="rId13225" Type="http://schemas.openxmlformats.org/officeDocument/2006/relationships/hyperlink" Target="https://www.daloopa.com/src/18211037" TargetMode="External"/><Relationship Id="rId20441" Type="http://schemas.openxmlformats.org/officeDocument/2006/relationships/hyperlink" Target="https://www.daloopa.com/src/105190739" TargetMode="External"/><Relationship Id="rId1182" Type="http://schemas.openxmlformats.org/officeDocument/2006/relationships/hyperlink" Target="https://www.daloopa.com/src/57345708" TargetMode="External"/><Relationship Id="rId6854" Type="http://schemas.openxmlformats.org/officeDocument/2006/relationships/hyperlink" Target="https://marketplace.daloopa.com/text-fundamental?id=797740&amp;value=10.053&amp;id=797746&amp;value=8.79&amp;id=797752&amp;value=7.242&amp;id=797786&amp;value=7.717&amp;id=797792&amp;value=6.992&amp;id=797798&amp;value=6.099&amp;id=797819&amp;value=5.776&amp;id=797825&amp;value=5.194&amp;id=797861&amp;value=4.495&amp;id=797883&amp;value=4.347&amp;id=797889&amp;value=3.142&amp;id=797940&amp;value=3.214&amp;" TargetMode="External"/><Relationship Id="rId16448" Type="http://schemas.openxmlformats.org/officeDocument/2006/relationships/hyperlink" Target="https://www.daloopa.com/src/56736462" TargetMode="External"/><Relationship Id="rId16795" Type="http://schemas.openxmlformats.org/officeDocument/2006/relationships/hyperlink" Target="https://www.daloopa.com/src/56723483" TargetMode="External"/><Relationship Id="rId6507" Type="http://schemas.openxmlformats.org/officeDocument/2006/relationships/hyperlink" Target="https://www.daloopa.com/src/50786838" TargetMode="External"/><Relationship Id="rId4058" Type="http://schemas.openxmlformats.org/officeDocument/2006/relationships/hyperlink" Target="https://www.daloopa.com/src/806062" TargetMode="External"/><Relationship Id="rId15531" Type="http://schemas.openxmlformats.org/officeDocument/2006/relationships/hyperlink" Target="https://www.daloopa.com/src/56735804" TargetMode="External"/><Relationship Id="rId13082" Type="http://schemas.openxmlformats.org/officeDocument/2006/relationships/hyperlink" Target="https://www.daloopa.com/src/18301341" TargetMode="External"/><Relationship Id="rId18754" Type="http://schemas.openxmlformats.org/officeDocument/2006/relationships/hyperlink" Target="https://www.daloopa.com/src/75779757" TargetMode="External"/><Relationship Id="rId3141" Type="http://schemas.openxmlformats.org/officeDocument/2006/relationships/hyperlink" Target="https://www.daloopa.com/src/47277333" TargetMode="External"/><Relationship Id="rId8813" Type="http://schemas.openxmlformats.org/officeDocument/2006/relationships/hyperlink" Target="https://www.daloopa.com/src/44812627" TargetMode="External"/><Relationship Id="rId18407" Type="http://schemas.openxmlformats.org/officeDocument/2006/relationships/hyperlink" Target="https://www.daloopa.com/src/70535436" TargetMode="External"/><Relationship Id="rId6364" Type="http://schemas.openxmlformats.org/officeDocument/2006/relationships/hyperlink" Target="https://www.daloopa.com/src/797554" TargetMode="External"/><Relationship Id="rId6017" Type="http://schemas.openxmlformats.org/officeDocument/2006/relationships/hyperlink" Target="https://www.daloopa.com/src/756820" TargetMode="External"/><Relationship Id="rId9587" Type="http://schemas.openxmlformats.org/officeDocument/2006/relationships/hyperlink" Target="https://www.daloopa.com/src/44813336" TargetMode="External"/><Relationship Id="rId2974" Type="http://schemas.openxmlformats.org/officeDocument/2006/relationships/hyperlink" Target="https://www.daloopa.com/src/4298203" TargetMode="External"/><Relationship Id="rId12568" Type="http://schemas.openxmlformats.org/officeDocument/2006/relationships/hyperlink" Target="https://www.daloopa.com/src/8732253" TargetMode="External"/><Relationship Id="rId946" Type="http://schemas.openxmlformats.org/officeDocument/2006/relationships/hyperlink" Target="https://www.daloopa.com/document/8465102" TargetMode="External"/><Relationship Id="rId2627" Type="http://schemas.openxmlformats.org/officeDocument/2006/relationships/hyperlink" Target="https://www.daloopa.com/src/775593" TargetMode="External"/><Relationship Id="rId5100" Type="http://schemas.openxmlformats.org/officeDocument/2006/relationships/hyperlink" Target="https://www.daloopa.com/src/18186398" TargetMode="External"/><Relationship Id="rId15041" Type="http://schemas.openxmlformats.org/officeDocument/2006/relationships/hyperlink" Target="https://www.daloopa.com/src/44092844" TargetMode="External"/><Relationship Id="rId8670" Type="http://schemas.openxmlformats.org/officeDocument/2006/relationships/hyperlink" Target="https://www.daloopa.com/src/46190544" TargetMode="External"/><Relationship Id="rId11651" Type="http://schemas.openxmlformats.org/officeDocument/2006/relationships/hyperlink" Target="https://www.daloopa.com/src/805016" TargetMode="External"/><Relationship Id="rId18264" Type="http://schemas.openxmlformats.org/officeDocument/2006/relationships/hyperlink" Target="https://www.daloopa.com/src/110482447" TargetMode="External"/><Relationship Id="rId1710" Type="http://schemas.openxmlformats.org/officeDocument/2006/relationships/hyperlink" Target="https://www.daloopa.com/document/23181367" TargetMode="External"/><Relationship Id="rId8323" Type="http://schemas.openxmlformats.org/officeDocument/2006/relationships/hyperlink" Target="https://www.daloopa.com/src/44812939" TargetMode="External"/><Relationship Id="rId11304" Type="http://schemas.openxmlformats.org/officeDocument/2006/relationships/hyperlink" Target="https://www.daloopa.com/src/978844" TargetMode="External"/><Relationship Id="rId4933" Type="http://schemas.openxmlformats.org/officeDocument/2006/relationships/hyperlink" Target="https://www.daloopa.com/src/18186884" TargetMode="External"/><Relationship Id="rId14527" Type="http://schemas.openxmlformats.org/officeDocument/2006/relationships/hyperlink" Target="https://www.daloopa.com/src/44095697" TargetMode="External"/><Relationship Id="rId14874" Type="http://schemas.openxmlformats.org/officeDocument/2006/relationships/hyperlink" Target="https://www.daloopa.com/src/44091181" TargetMode="External"/><Relationship Id="rId2484" Type="http://schemas.openxmlformats.org/officeDocument/2006/relationships/hyperlink" Target="https://www.daloopa.com/src/44615508" TargetMode="External"/><Relationship Id="rId9097" Type="http://schemas.openxmlformats.org/officeDocument/2006/relationships/hyperlink" Target="https://www.daloopa.com/src/44808579" TargetMode="External"/><Relationship Id="rId12078" Type="http://schemas.openxmlformats.org/officeDocument/2006/relationships/hyperlink" Target="https://www.daloopa.com/src/8731350" TargetMode="External"/><Relationship Id="rId17000" Type="http://schemas.openxmlformats.org/officeDocument/2006/relationships/hyperlink" Target="https://www.daloopa.com/src/65368752" TargetMode="External"/><Relationship Id="rId456" Type="http://schemas.openxmlformats.org/officeDocument/2006/relationships/hyperlink" Target="https://www.daloopa.com/src/41990745" TargetMode="External"/><Relationship Id="rId2137" Type="http://schemas.openxmlformats.org/officeDocument/2006/relationships/hyperlink" Target="https://www.daloopa.com/src/779536" TargetMode="External"/><Relationship Id="rId109" Type="http://schemas.openxmlformats.org/officeDocument/2006/relationships/hyperlink" Target="https://www.daloopa.com/document/10223950" TargetMode="External"/><Relationship Id="rId7809" Type="http://schemas.openxmlformats.org/officeDocument/2006/relationships/hyperlink" Target="https://www.daloopa.com/src/2750574" TargetMode="External"/><Relationship Id="rId8180" Type="http://schemas.openxmlformats.org/officeDocument/2006/relationships/hyperlink" Target="https://www.daloopa.com/src/770473" TargetMode="External"/><Relationship Id="rId13610" Type="http://schemas.openxmlformats.org/officeDocument/2006/relationships/hyperlink" Target="https://www.daloopa.com/src/44057625" TargetMode="External"/><Relationship Id="rId11161" Type="http://schemas.openxmlformats.org/officeDocument/2006/relationships/hyperlink" Target="https://www.daloopa.com/src/50787775" TargetMode="External"/><Relationship Id="rId16833" Type="http://schemas.openxmlformats.org/officeDocument/2006/relationships/hyperlink" Target="https://www.daloopa.com/src/56722936" TargetMode="External"/><Relationship Id="rId1220" Type="http://schemas.openxmlformats.org/officeDocument/2006/relationships/hyperlink" Target="https://www.daloopa.com/src/1001394" TargetMode="External"/><Relationship Id="rId4790" Type="http://schemas.openxmlformats.org/officeDocument/2006/relationships/hyperlink" Target="https://www.daloopa.com/src/799674" TargetMode="External"/><Relationship Id="rId14384" Type="http://schemas.openxmlformats.org/officeDocument/2006/relationships/hyperlink" Target="https://marketplace.daloopa.com/text-fundamental?id=44095683&amp;value=147.3&amp;id=44092235&amp;value=147.3&amp;id=44092196&amp;value=147.0&amp;id=44091939&amp;value=147.0&amp;id=44096256&amp;value=143.4&amp;" TargetMode="External"/><Relationship Id="rId4443" Type="http://schemas.openxmlformats.org/officeDocument/2006/relationships/hyperlink" Target="https://www.daloopa.com/src/805864" TargetMode="External"/><Relationship Id="rId14037" Type="http://schemas.openxmlformats.org/officeDocument/2006/relationships/hyperlink" Target="https://www.daloopa.com/src/44064344" TargetMode="External"/><Relationship Id="rId7666" Type="http://schemas.openxmlformats.org/officeDocument/2006/relationships/hyperlink" Target="https://www.daloopa.com/src/757791" TargetMode="External"/><Relationship Id="rId10994" Type="http://schemas.openxmlformats.org/officeDocument/2006/relationships/hyperlink" Target="https://www.daloopa.com/src/56765467" TargetMode="External"/><Relationship Id="rId19709" Type="http://schemas.openxmlformats.org/officeDocument/2006/relationships/hyperlink" Target="https://www.daloopa.com/src/91528244" TargetMode="External"/><Relationship Id="rId7319" Type="http://schemas.openxmlformats.org/officeDocument/2006/relationships/hyperlink" Target="https://www.daloopa.com/src/44615787" TargetMode="External"/><Relationship Id="rId10647" Type="http://schemas.openxmlformats.org/officeDocument/2006/relationships/hyperlink" Target="https://www.daloopa.com/src/758164" TargetMode="External"/><Relationship Id="rId13120" Type="http://schemas.openxmlformats.org/officeDocument/2006/relationships/hyperlink" Target="https://www.daloopa.com/src/44117655" TargetMode="External"/><Relationship Id="rId16690" Type="http://schemas.openxmlformats.org/officeDocument/2006/relationships/hyperlink" Target="https://marketplace.daloopa.com/text-fundamental?id=56736627&amp;value=0.01&amp;id=56736588&amp;value=-0.01&amp;id=56736549&amp;value=-0.09&amp;id=56736472&amp;value=-0.01&amp;id=56736433&amp;value=-0.01&amp;id=56736394&amp;value=-0.1&amp;id=56723479&amp;value=0.01&amp;id=56723405&amp;value=-0.02&amp;id=56723103&amp;value=-0.01&amp;id=56722931&amp;value=-0.03&amp;id=56722859&amp;value=-0.01&amp;id=56722763&amp;value=-0.02&amp;id=56722707&amp;value=-0.01&amp;id=56722642&amp;value=0.01&amp;id=56722582&amp;value=-0.03&amp;id=56722515&amp;value=0.02&amp;id=56765500&amp;value=0.02&amp;id=61315634&amp;value=0.01&amp;" TargetMode="External"/><Relationship Id="rId3929" Type="http://schemas.openxmlformats.org/officeDocument/2006/relationships/hyperlink" Target="https://www.daloopa.com/src/6028864" TargetMode="External"/><Relationship Id="rId16343" Type="http://schemas.openxmlformats.org/officeDocument/2006/relationships/hyperlink" Target="https://www.daloopa.com/src/56736690" TargetMode="External"/><Relationship Id="rId20739" Type="http://schemas.openxmlformats.org/officeDocument/2006/relationships/hyperlink" Target="https://www.daloopa.com/src/110481611" TargetMode="External"/><Relationship Id="rId6402" Type="http://schemas.openxmlformats.org/officeDocument/2006/relationships/hyperlink" Target="https://www.daloopa.com/src/797674" TargetMode="External"/><Relationship Id="rId9972" Type="http://schemas.openxmlformats.org/officeDocument/2006/relationships/hyperlink" Target="https://www.daloopa.com/src/44615294" TargetMode="External"/><Relationship Id="rId19566" Type="http://schemas.openxmlformats.org/officeDocument/2006/relationships/hyperlink" Target="https://www.daloopa.com/src/84567044" TargetMode="External"/><Relationship Id="rId9625" Type="http://schemas.openxmlformats.org/officeDocument/2006/relationships/hyperlink" Target="https://www.daloopa.com/src/44812479" TargetMode="External"/><Relationship Id="rId12606" Type="http://schemas.openxmlformats.org/officeDocument/2006/relationships/hyperlink" Target="https://www.daloopa.com/src/8732242" TargetMode="External"/><Relationship Id="rId12953" Type="http://schemas.openxmlformats.org/officeDocument/2006/relationships/hyperlink" Target="https://www.daloopa.com/src/57345886" TargetMode="External"/><Relationship Id="rId19219" Type="http://schemas.openxmlformats.org/officeDocument/2006/relationships/hyperlink" Target="https://www.daloopa.com/src/80588021" TargetMode="External"/><Relationship Id="rId7176" Type="http://schemas.openxmlformats.org/officeDocument/2006/relationships/hyperlink" Target="https://www.daloopa.com/src/9091791" TargetMode="External"/><Relationship Id="rId10157" Type="http://schemas.openxmlformats.org/officeDocument/2006/relationships/hyperlink" Target="https://www.daloopa.com/src/756451" TargetMode="External"/><Relationship Id="rId3786" Type="http://schemas.openxmlformats.org/officeDocument/2006/relationships/hyperlink" Target="https://www.daloopa.com/src/61315115" TargetMode="External"/><Relationship Id="rId15829" Type="http://schemas.openxmlformats.org/officeDocument/2006/relationships/hyperlink" Target="https://www.daloopa.com/src/56735871" TargetMode="External"/><Relationship Id="rId3439" Type="http://schemas.openxmlformats.org/officeDocument/2006/relationships/hyperlink" Target="https://www.daloopa.com/src/13310448" TargetMode="External"/><Relationship Id="rId18302" Type="http://schemas.openxmlformats.org/officeDocument/2006/relationships/hyperlink" Target="https://www.daloopa.com/src/110482578" TargetMode="External"/><Relationship Id="rId20249" Type="http://schemas.openxmlformats.org/officeDocument/2006/relationships/hyperlink" Target="https://www.daloopa.com/src/99100976" TargetMode="External"/><Relationship Id="rId20596" Type="http://schemas.openxmlformats.org/officeDocument/2006/relationships/hyperlink" Target="https://www.daloopa.com/src/105191123" TargetMode="External"/><Relationship Id="rId14912" Type="http://schemas.openxmlformats.org/officeDocument/2006/relationships/hyperlink" Target="https://www.daloopa.com/src/44096358" TargetMode="External"/><Relationship Id="rId9482" Type="http://schemas.openxmlformats.org/officeDocument/2006/relationships/hyperlink" Target="https://www.daloopa.com/src/46190693" TargetMode="External"/><Relationship Id="rId12463" Type="http://schemas.openxmlformats.org/officeDocument/2006/relationships/hyperlink" Target="https://www.daloopa.com/src/8731904" TargetMode="External"/><Relationship Id="rId19076" Type="http://schemas.openxmlformats.org/officeDocument/2006/relationships/hyperlink" Target="https://www.daloopa.com/src/81128171" TargetMode="External"/><Relationship Id="rId841" Type="http://schemas.openxmlformats.org/officeDocument/2006/relationships/hyperlink" Target="https://marketplace.daloopa.com/text-fundamental?id=793435&amp;value=0.18&amp;" TargetMode="External"/><Relationship Id="rId2522" Type="http://schemas.openxmlformats.org/officeDocument/2006/relationships/hyperlink" Target="https://www.daloopa.com/src/775319" TargetMode="External"/><Relationship Id="rId9135" Type="http://schemas.openxmlformats.org/officeDocument/2006/relationships/hyperlink" Target="https://www.daloopa.com/src/62020260" TargetMode="External"/><Relationship Id="rId12116" Type="http://schemas.openxmlformats.org/officeDocument/2006/relationships/hyperlink" Target="https://www.daloopa.com/src/8731810" TargetMode="External"/><Relationship Id="rId15686" Type="http://schemas.openxmlformats.org/officeDocument/2006/relationships/hyperlink" Target="https://www.daloopa.com/src/56722362" TargetMode="External"/><Relationship Id="rId5745" Type="http://schemas.openxmlformats.org/officeDocument/2006/relationships/hyperlink" Target="https://www.daloopa.com/src/777595" TargetMode="External"/><Relationship Id="rId15339" Type="http://schemas.openxmlformats.org/officeDocument/2006/relationships/hyperlink" Target="https://www.daloopa.com/src/56725762" TargetMode="External"/><Relationship Id="rId3296" Type="http://schemas.openxmlformats.org/officeDocument/2006/relationships/hyperlink" Target="https://www.daloopa.com/src/805271" TargetMode="External"/><Relationship Id="rId8968" Type="http://schemas.openxmlformats.org/officeDocument/2006/relationships/hyperlink" Target="https://www.daloopa.com/src/44811516" TargetMode="External"/><Relationship Id="rId11949" Type="http://schemas.openxmlformats.org/officeDocument/2006/relationships/hyperlink" Target="https://www.daloopa.com/src/8731335" TargetMode="External"/><Relationship Id="rId14422" Type="http://schemas.openxmlformats.org/officeDocument/2006/relationships/hyperlink" Target="https://www.daloopa.com/src/44091531" TargetMode="External"/><Relationship Id="rId17992" Type="http://schemas.openxmlformats.org/officeDocument/2006/relationships/hyperlink" Target="https://www.daloopa.com/src/84567315" TargetMode="External"/><Relationship Id="rId17645" Type="http://schemas.openxmlformats.org/officeDocument/2006/relationships/hyperlink" Target="https://www.daloopa.com/src/115037969" TargetMode="External"/><Relationship Id="rId351" Type="http://schemas.openxmlformats.org/officeDocument/2006/relationships/hyperlink" Target="https://www.daloopa.com/document/22944212" TargetMode="External"/><Relationship Id="rId2032" Type="http://schemas.openxmlformats.org/officeDocument/2006/relationships/hyperlink" Target="https://www.daloopa.com/src/44115506" TargetMode="External"/><Relationship Id="rId7704" Type="http://schemas.openxmlformats.org/officeDocument/2006/relationships/hyperlink" Target="https://www.daloopa.com/src/769384" TargetMode="External"/><Relationship Id="rId15196" Type="http://schemas.openxmlformats.org/officeDocument/2006/relationships/hyperlink" Target="https://www.daloopa.com/src/56735095" TargetMode="External"/><Relationship Id="rId5255" Type="http://schemas.openxmlformats.org/officeDocument/2006/relationships/hyperlink" Target="https://www.daloopa.com/src/8648998" TargetMode="External"/><Relationship Id="rId1865" Type="http://schemas.openxmlformats.org/officeDocument/2006/relationships/hyperlink" Target="https://www.daloopa.com/src/44125671" TargetMode="External"/><Relationship Id="rId8478" Type="http://schemas.openxmlformats.org/officeDocument/2006/relationships/hyperlink" Target="https://www.daloopa.com/src/46190512" TargetMode="External"/><Relationship Id="rId13908" Type="http://schemas.openxmlformats.org/officeDocument/2006/relationships/hyperlink" Target="https://marketplace.daloopa.com/text-fundamental?id=44064550&amp;value=60.792&amp;id=44067795&amp;value=32.531&amp;id=44064513&amp;value=8&amp;id=44064439&amp;value=5&amp;id=44064427&amp;value=5&amp;id=44067862&amp;value=4&amp;" TargetMode="External"/><Relationship Id="rId1518" Type="http://schemas.openxmlformats.org/officeDocument/2006/relationships/hyperlink" Target="https://www.daloopa.com/src/44615376" TargetMode="External"/><Relationship Id="rId11459" Type="http://schemas.openxmlformats.org/officeDocument/2006/relationships/hyperlink" Target="https://marketplace.daloopa.com/text-fundamental?id=2734170&amp;value=-7112&amp;" TargetMode="External"/><Relationship Id="rId19951" Type="http://schemas.openxmlformats.org/officeDocument/2006/relationships/hyperlink" Target="https://www.daloopa.com/src/92469431" TargetMode="External"/><Relationship Id="rId19604" Type="http://schemas.openxmlformats.org/officeDocument/2006/relationships/hyperlink" Target="https://www.daloopa.com/src/84566308" TargetMode="External"/><Relationship Id="rId7561" Type="http://schemas.openxmlformats.org/officeDocument/2006/relationships/hyperlink" Target="https://www.daloopa.com/src/758625" TargetMode="External"/><Relationship Id="rId10542" Type="http://schemas.openxmlformats.org/officeDocument/2006/relationships/hyperlink" Target="https://www.daloopa.com/src/760507" TargetMode="External"/><Relationship Id="rId17155" Type="http://schemas.openxmlformats.org/officeDocument/2006/relationships/hyperlink" Target="https://www.daloopa.com/src/65368727" TargetMode="External"/><Relationship Id="rId7214" Type="http://schemas.openxmlformats.org/officeDocument/2006/relationships/hyperlink" Target="https://www.daloopa.com/src/2750738" TargetMode="External"/><Relationship Id="rId13765" Type="http://schemas.openxmlformats.org/officeDocument/2006/relationships/hyperlink" Target="https://www.daloopa.com/src/44067861" TargetMode="External"/><Relationship Id="rId20981" Type="http://schemas.openxmlformats.org/officeDocument/2006/relationships/hyperlink" Target="https://www.daloopa.com/src/110482408" TargetMode="External"/><Relationship Id="rId3824" Type="http://schemas.openxmlformats.org/officeDocument/2006/relationships/hyperlink" Target="https://www.daloopa.com/src/1501403" TargetMode="External"/><Relationship Id="rId13418" Type="http://schemas.openxmlformats.org/officeDocument/2006/relationships/hyperlink" Target="https://www.daloopa.com/src/44120263" TargetMode="External"/><Relationship Id="rId20634" Type="http://schemas.openxmlformats.org/officeDocument/2006/relationships/hyperlink" Target="https://www.daloopa.com/src/105191163" TargetMode="External"/><Relationship Id="rId1375" Type="http://schemas.openxmlformats.org/officeDocument/2006/relationships/hyperlink" Target="https://www.daloopa.com/src/28076220" TargetMode="External"/><Relationship Id="rId16988" Type="http://schemas.openxmlformats.org/officeDocument/2006/relationships/hyperlink" Target="https://www.daloopa.com/src/65368685" TargetMode="External"/><Relationship Id="rId81" Type="http://schemas.openxmlformats.org/officeDocument/2006/relationships/hyperlink" Target="https://www.daloopa.com/document/10224075" TargetMode="External"/><Relationship Id="rId1028" Type="http://schemas.openxmlformats.org/officeDocument/2006/relationships/hyperlink" Target="https://www.daloopa.com/src/12608057" TargetMode="External"/><Relationship Id="rId4598" Type="http://schemas.openxmlformats.org/officeDocument/2006/relationships/hyperlink" Target="https://www.daloopa.com/src/9091871" TargetMode="External"/><Relationship Id="rId9520" Type="http://schemas.openxmlformats.org/officeDocument/2006/relationships/hyperlink" Target="https://www.daloopa.com/src/44812672" TargetMode="External"/><Relationship Id="rId19114" Type="http://schemas.openxmlformats.org/officeDocument/2006/relationships/hyperlink" Target="https://www.daloopa.com/src/80587788" TargetMode="External"/><Relationship Id="rId19461" Type="http://schemas.openxmlformats.org/officeDocument/2006/relationships/hyperlink" Target="https://www.daloopa.com/src/84566310" TargetMode="External"/><Relationship Id="rId7071" Type="http://schemas.openxmlformats.org/officeDocument/2006/relationships/hyperlink" Target="https://www.daloopa.com/src/798375" TargetMode="External"/><Relationship Id="rId12501" Type="http://schemas.openxmlformats.org/officeDocument/2006/relationships/hyperlink" Target="https://www.daloopa.com/src/10681280" TargetMode="External"/><Relationship Id="rId10052" Type="http://schemas.openxmlformats.org/officeDocument/2006/relationships/hyperlink" Target="https://www.daloopa.com/src/44999242" TargetMode="External"/><Relationship Id="rId15724" Type="http://schemas.openxmlformats.org/officeDocument/2006/relationships/hyperlink" Target="https://www.daloopa.com/src/56722030" TargetMode="External"/><Relationship Id="rId3681" Type="http://schemas.openxmlformats.org/officeDocument/2006/relationships/hyperlink" Target="https://www.daloopa.com/src/805585" TargetMode="External"/><Relationship Id="rId13275" Type="http://schemas.openxmlformats.org/officeDocument/2006/relationships/hyperlink" Target="https://www.daloopa.com/src/18206139" TargetMode="External"/><Relationship Id="rId18947" Type="http://schemas.openxmlformats.org/officeDocument/2006/relationships/hyperlink" Target="https://www.daloopa.com/src/81128613" TargetMode="External"/><Relationship Id="rId20491" Type="http://schemas.openxmlformats.org/officeDocument/2006/relationships/hyperlink" Target="https://www.daloopa.com/src/105788215" TargetMode="External"/><Relationship Id="rId3334" Type="http://schemas.openxmlformats.org/officeDocument/2006/relationships/hyperlink" Target="https://www.daloopa.com/src/805380" TargetMode="External"/><Relationship Id="rId16498" Type="http://schemas.openxmlformats.org/officeDocument/2006/relationships/hyperlink" Target="https://www.daloopa.com/src/56736464" TargetMode="External"/><Relationship Id="rId20144" Type="http://schemas.openxmlformats.org/officeDocument/2006/relationships/hyperlink" Target="https://www.daloopa.com/src/99978644" TargetMode="External"/><Relationship Id="rId6557" Type="http://schemas.openxmlformats.org/officeDocument/2006/relationships/hyperlink" Target="https://www.daloopa.com/src/769353" TargetMode="External"/><Relationship Id="rId9030" Type="http://schemas.openxmlformats.org/officeDocument/2006/relationships/hyperlink" Target="https://www.daloopa.com/src/44812640" TargetMode="External"/><Relationship Id="rId12011" Type="http://schemas.openxmlformats.org/officeDocument/2006/relationships/hyperlink" Target="https://www.daloopa.com/src/44616227" TargetMode="External"/><Relationship Id="rId15581" Type="http://schemas.openxmlformats.org/officeDocument/2006/relationships/hyperlink" Target="https://www.daloopa.com/src/56735806" TargetMode="External"/><Relationship Id="rId3191" Type="http://schemas.openxmlformats.org/officeDocument/2006/relationships/hyperlink" Target="https://www.daloopa.com/src/44615557" TargetMode="External"/><Relationship Id="rId5640" Type="http://schemas.openxmlformats.org/officeDocument/2006/relationships/hyperlink" Target="https://www.daloopa.com/src/777062" TargetMode="External"/><Relationship Id="rId15234" Type="http://schemas.openxmlformats.org/officeDocument/2006/relationships/hyperlink" Target="https://www.daloopa.com/src/56720506" TargetMode="External"/><Relationship Id="rId8863" Type="http://schemas.openxmlformats.org/officeDocument/2006/relationships/hyperlink" Target="https://www.daloopa.com/src/44810844" TargetMode="External"/><Relationship Id="rId11844" Type="http://schemas.openxmlformats.org/officeDocument/2006/relationships/hyperlink" Target="https://www.daloopa.com/src/8731131" TargetMode="External"/><Relationship Id="rId18457" Type="http://schemas.openxmlformats.org/officeDocument/2006/relationships/hyperlink" Target="https://www.daloopa.com/src/70536343" TargetMode="External"/><Relationship Id="rId1903" Type="http://schemas.openxmlformats.org/officeDocument/2006/relationships/hyperlink" Target="https://www.daloopa.com/src/44616262" TargetMode="External"/><Relationship Id="rId8516" Type="http://schemas.openxmlformats.org/officeDocument/2006/relationships/hyperlink" Target="https://www.daloopa.com/src/44813436" TargetMode="External"/><Relationship Id="rId6067" Type="http://schemas.openxmlformats.org/officeDocument/2006/relationships/hyperlink" Target="https://www.daloopa.com/src/6028650" TargetMode="External"/><Relationship Id="rId996" Type="http://schemas.openxmlformats.org/officeDocument/2006/relationships/hyperlink" Target="https://www.daloopa.com/document/23143637" TargetMode="External"/><Relationship Id="rId2677" Type="http://schemas.openxmlformats.org/officeDocument/2006/relationships/hyperlink" Target="https://www.daloopa.com/src/44615479" TargetMode="External"/><Relationship Id="rId15091" Type="http://schemas.openxmlformats.org/officeDocument/2006/relationships/hyperlink" Target="https://www.daloopa.com/src/62020237" TargetMode="External"/><Relationship Id="rId17540" Type="http://schemas.openxmlformats.org/officeDocument/2006/relationships/hyperlink" Target="https://www.daloopa.com/src/66399075" TargetMode="External"/><Relationship Id="rId649" Type="http://schemas.openxmlformats.org/officeDocument/2006/relationships/hyperlink" Target="https://www.daloopa.com/src/779890" TargetMode="External"/><Relationship Id="rId5150" Type="http://schemas.openxmlformats.org/officeDocument/2006/relationships/hyperlink" Target="https://www.daloopa.com/src/8648837" TargetMode="External"/><Relationship Id="rId8373" Type="http://schemas.openxmlformats.org/officeDocument/2006/relationships/hyperlink" Target="https://www.daloopa.com/src/44812945" TargetMode="External"/><Relationship Id="rId13803" Type="http://schemas.openxmlformats.org/officeDocument/2006/relationships/hyperlink" Target="https://www.daloopa.com/src/44066434" TargetMode="External"/><Relationship Id="rId1760" Type="http://schemas.openxmlformats.org/officeDocument/2006/relationships/hyperlink" Target="https://www.daloopa.com/document/23181367" TargetMode="External"/><Relationship Id="rId8026" Type="http://schemas.openxmlformats.org/officeDocument/2006/relationships/hyperlink" Target="https://www.daloopa.com/src/44615930" TargetMode="External"/><Relationship Id="rId11354" Type="http://schemas.openxmlformats.org/officeDocument/2006/relationships/hyperlink" Target="https://www.daloopa.com/src/978795" TargetMode="External"/><Relationship Id="rId1413" Type="http://schemas.openxmlformats.org/officeDocument/2006/relationships/hyperlink" Target="https://www.daloopa.com/src/46170027" TargetMode="External"/><Relationship Id="rId4983" Type="http://schemas.openxmlformats.org/officeDocument/2006/relationships/hyperlink" Target="https://marketplace.daloopa.com/text-fundamental?id=18187431&amp;value=0.02&amp;" TargetMode="External"/><Relationship Id="rId11007" Type="http://schemas.openxmlformats.org/officeDocument/2006/relationships/hyperlink" Target="https://www.daloopa.com/src/777918" TargetMode="External"/><Relationship Id="rId14577" Type="http://schemas.openxmlformats.org/officeDocument/2006/relationships/hyperlink" Target="https://www.daloopa.com/src/44091384" TargetMode="External"/><Relationship Id="rId4636" Type="http://schemas.openxmlformats.org/officeDocument/2006/relationships/hyperlink" Target="https://www.daloopa.com/src/805926" TargetMode="External"/><Relationship Id="rId17050" Type="http://schemas.openxmlformats.org/officeDocument/2006/relationships/hyperlink" Target="https://www.daloopa.com/src/65369409" TargetMode="External"/><Relationship Id="rId2187" Type="http://schemas.openxmlformats.org/officeDocument/2006/relationships/hyperlink" Target="https://www.daloopa.com/src/779485" TargetMode="External"/><Relationship Id="rId7859" Type="http://schemas.openxmlformats.org/officeDocument/2006/relationships/hyperlink" Target="https://www.daloopa.com/src/2750579" TargetMode="External"/><Relationship Id="rId159" Type="http://schemas.openxmlformats.org/officeDocument/2006/relationships/hyperlink" Target="https://www.daloopa.com/src/1015352" TargetMode="External"/><Relationship Id="rId13660" Type="http://schemas.openxmlformats.org/officeDocument/2006/relationships/hyperlink" Target="https://www.daloopa.com/src/62020217" TargetMode="External"/><Relationship Id="rId1270" Type="http://schemas.openxmlformats.org/officeDocument/2006/relationships/hyperlink" Target="https://www.daloopa.com/src/9092037" TargetMode="External"/><Relationship Id="rId13313" Type="http://schemas.openxmlformats.org/officeDocument/2006/relationships/hyperlink" Target="https://www.daloopa.com/src/44120619" TargetMode="External"/><Relationship Id="rId16883" Type="http://schemas.openxmlformats.org/officeDocument/2006/relationships/hyperlink" Target="https://www.daloopa.com/src/65368981" TargetMode="External"/><Relationship Id="rId6942" Type="http://schemas.openxmlformats.org/officeDocument/2006/relationships/hyperlink" Target="https://www.daloopa.com/src/12605546" TargetMode="External"/><Relationship Id="rId16536" Type="http://schemas.openxmlformats.org/officeDocument/2006/relationships/hyperlink" Target="https://www.daloopa.com/src/56736581" TargetMode="External"/><Relationship Id="rId4493" Type="http://schemas.openxmlformats.org/officeDocument/2006/relationships/hyperlink" Target="https://www.daloopa.com/src/805825" TargetMode="External"/><Relationship Id="rId14087" Type="http://schemas.openxmlformats.org/officeDocument/2006/relationships/hyperlink" Target="https://www.daloopa.com/src/44072036" TargetMode="External"/><Relationship Id="rId19759" Type="http://schemas.openxmlformats.org/officeDocument/2006/relationships/hyperlink" Target="https://www.daloopa.com/src/91527802" TargetMode="External"/><Relationship Id="rId4146" Type="http://schemas.openxmlformats.org/officeDocument/2006/relationships/hyperlink" Target="https://www.daloopa.com/src/44802629" TargetMode="External"/><Relationship Id="rId9818" Type="http://schemas.openxmlformats.org/officeDocument/2006/relationships/hyperlink" Target="https://www.daloopa.com/src/44811633" TargetMode="External"/><Relationship Id="rId10697" Type="http://schemas.openxmlformats.org/officeDocument/2006/relationships/hyperlink" Target="https://www.daloopa.com/src/760763" TargetMode="External"/><Relationship Id="rId7369" Type="http://schemas.openxmlformats.org/officeDocument/2006/relationships/hyperlink" Target="https://www.daloopa.com/src/44615796" TargetMode="External"/><Relationship Id="rId13170" Type="http://schemas.openxmlformats.org/officeDocument/2006/relationships/hyperlink" Target="https://www.daloopa.com/src/18211029" TargetMode="External"/><Relationship Id="rId18842" Type="http://schemas.openxmlformats.org/officeDocument/2006/relationships/hyperlink" Target="https://www.daloopa.com/src/75779554" TargetMode="External"/><Relationship Id="rId3979" Type="http://schemas.openxmlformats.org/officeDocument/2006/relationships/hyperlink" Target="https://www.daloopa.com/src/6028872" TargetMode="External"/><Relationship Id="rId6452" Type="http://schemas.openxmlformats.org/officeDocument/2006/relationships/hyperlink" Target="https://www.daloopa.com/src/756514" TargetMode="External"/><Relationship Id="rId8901" Type="http://schemas.openxmlformats.org/officeDocument/2006/relationships/hyperlink" Target="https://www.daloopa.com/src/44809229" TargetMode="External"/><Relationship Id="rId16393" Type="http://schemas.openxmlformats.org/officeDocument/2006/relationships/hyperlink" Target="https://www.daloopa.com/src/56736692" TargetMode="External"/><Relationship Id="rId20789" Type="http://schemas.openxmlformats.org/officeDocument/2006/relationships/hyperlink" Target="https://www.daloopa.com/src/110481438" TargetMode="External"/><Relationship Id="rId6105" Type="http://schemas.openxmlformats.org/officeDocument/2006/relationships/hyperlink" Target="https://www.daloopa.com/src/1501184" TargetMode="External"/><Relationship Id="rId16046" Type="http://schemas.openxmlformats.org/officeDocument/2006/relationships/hyperlink" Target="https://www.daloopa.com/src/56736601" TargetMode="External"/><Relationship Id="rId9675" Type="http://schemas.openxmlformats.org/officeDocument/2006/relationships/hyperlink" Target="https://www.daloopa.com/src/44812475" TargetMode="External"/><Relationship Id="rId12656" Type="http://schemas.openxmlformats.org/officeDocument/2006/relationships/hyperlink" Target="https://www.daloopa.com/src/8732188" TargetMode="External"/><Relationship Id="rId19269" Type="http://schemas.openxmlformats.org/officeDocument/2006/relationships/hyperlink" Target="https://www.daloopa.com/src/84566023" TargetMode="External"/><Relationship Id="rId2715" Type="http://schemas.openxmlformats.org/officeDocument/2006/relationships/hyperlink" Target="https://www.daloopa.com/src/35961563" TargetMode="External"/><Relationship Id="rId9328" Type="http://schemas.openxmlformats.org/officeDocument/2006/relationships/hyperlink" Target="https://www.daloopa.com/src/44812545" TargetMode="External"/><Relationship Id="rId12309" Type="http://schemas.openxmlformats.org/officeDocument/2006/relationships/hyperlink" Target="https://www.daloopa.com/src/8731784" TargetMode="External"/><Relationship Id="rId15879" Type="http://schemas.openxmlformats.org/officeDocument/2006/relationships/hyperlink" Target="https://www.daloopa.com/src/56722351" TargetMode="External"/><Relationship Id="rId5938" Type="http://schemas.openxmlformats.org/officeDocument/2006/relationships/hyperlink" Target="https://www.daloopa.com/src/51587402" TargetMode="External"/><Relationship Id="rId18352" Type="http://schemas.openxmlformats.org/officeDocument/2006/relationships/hyperlink" Target="https://www.daloopa.com/src/70534652" TargetMode="External"/><Relationship Id="rId3489" Type="http://schemas.openxmlformats.org/officeDocument/2006/relationships/hyperlink" Target="https://www.daloopa.com/document/18105310" TargetMode="External"/><Relationship Id="rId8411" Type="http://schemas.openxmlformats.org/officeDocument/2006/relationships/hyperlink" Target="https://www.daloopa.com/document/22781" TargetMode="External"/><Relationship Id="rId18005" Type="http://schemas.openxmlformats.org/officeDocument/2006/relationships/hyperlink" Target="https://www.daloopa.com/src/84567302" TargetMode="External"/><Relationship Id="rId20299" Type="http://schemas.openxmlformats.org/officeDocument/2006/relationships/hyperlink" Target="https://www.daloopa.com/src/99978685" TargetMode="External"/><Relationship Id="rId14962" Type="http://schemas.openxmlformats.org/officeDocument/2006/relationships/hyperlink" Target="https://www.daloopa.com/src/44093345" TargetMode="External"/><Relationship Id="rId9185" Type="http://schemas.openxmlformats.org/officeDocument/2006/relationships/hyperlink" Target="https://www.daloopa.com/src/46190641" TargetMode="External"/><Relationship Id="rId14615" Type="http://schemas.openxmlformats.org/officeDocument/2006/relationships/hyperlink" Target="https://www.daloopa.com/src/44091601" TargetMode="External"/><Relationship Id="rId891" Type="http://schemas.openxmlformats.org/officeDocument/2006/relationships/hyperlink" Target="https://www.daloopa.com/src/41991266" TargetMode="External"/><Relationship Id="rId2572" Type="http://schemas.openxmlformats.org/officeDocument/2006/relationships/hyperlink" Target="https://www.daloopa.com/src/775599" TargetMode="External"/><Relationship Id="rId12166" Type="http://schemas.openxmlformats.org/officeDocument/2006/relationships/hyperlink" Target="https://www.daloopa.com/src/8731753" TargetMode="External"/><Relationship Id="rId17838" Type="http://schemas.openxmlformats.org/officeDocument/2006/relationships/hyperlink" Target="https://www.daloopa.com/src/84566318" TargetMode="External"/><Relationship Id="rId544" Type="http://schemas.openxmlformats.org/officeDocument/2006/relationships/hyperlink" Target="https://www.daloopa.com/src/19045490" TargetMode="External"/><Relationship Id="rId2225" Type="http://schemas.openxmlformats.org/officeDocument/2006/relationships/hyperlink" Target="https://www.daloopa.com/src/4298254" TargetMode="External"/><Relationship Id="rId5795" Type="http://schemas.openxmlformats.org/officeDocument/2006/relationships/hyperlink" Target="https://www.daloopa.com/src/777466" TargetMode="External"/><Relationship Id="rId15389" Type="http://schemas.openxmlformats.org/officeDocument/2006/relationships/hyperlink" Target="https://marketplace.daloopa.com/text-fundamental?id=56735126&amp;value=5721&amp;id=56735114&amp;value=6064&amp;id=56735102&amp;value=6403&amp;id=56735089&amp;value=6833&amp;" TargetMode="External"/><Relationship Id="rId5448" Type="http://schemas.openxmlformats.org/officeDocument/2006/relationships/hyperlink" Target="https://www.daloopa.com/src/776992" TargetMode="External"/><Relationship Id="rId11999" Type="http://schemas.openxmlformats.org/officeDocument/2006/relationships/hyperlink" Target="https://www.daloopa.com/document/18105310" TargetMode="External"/><Relationship Id="rId16921" Type="http://schemas.openxmlformats.org/officeDocument/2006/relationships/hyperlink" Target="https://www.daloopa.com/src/65368566" TargetMode="External"/><Relationship Id="rId4531" Type="http://schemas.openxmlformats.org/officeDocument/2006/relationships/hyperlink" Target="https://www.daloopa.com/src/805997" TargetMode="External"/><Relationship Id="rId14472" Type="http://schemas.openxmlformats.org/officeDocument/2006/relationships/hyperlink" Target="https://www.daloopa.com/src/44094624" TargetMode="External"/><Relationship Id="rId2082" Type="http://schemas.openxmlformats.org/officeDocument/2006/relationships/hyperlink" Target="https://www.daloopa.com/src/779682" TargetMode="External"/><Relationship Id="rId14125" Type="http://schemas.openxmlformats.org/officeDocument/2006/relationships/hyperlink" Target="https://www.daloopa.com/src/44071663" TargetMode="External"/><Relationship Id="rId17695" Type="http://schemas.openxmlformats.org/officeDocument/2006/relationships/hyperlink" Target="https://www.daloopa.com/src/86300698" TargetMode="External"/><Relationship Id="rId7754" Type="http://schemas.openxmlformats.org/officeDocument/2006/relationships/hyperlink" Target="https://www.daloopa.com/src/760230" TargetMode="External"/><Relationship Id="rId10735" Type="http://schemas.openxmlformats.org/officeDocument/2006/relationships/hyperlink" Target="https://www.daloopa.com/src/45000120" TargetMode="External"/><Relationship Id="rId17348" Type="http://schemas.openxmlformats.org/officeDocument/2006/relationships/hyperlink" Target="https://www.daloopa.com/src/66399153" TargetMode="External"/><Relationship Id="rId7407" Type="http://schemas.openxmlformats.org/officeDocument/2006/relationships/hyperlink" Target="https://www.daloopa.com/src/6028685" TargetMode="External"/><Relationship Id="rId13958" Type="http://schemas.openxmlformats.org/officeDocument/2006/relationships/hyperlink" Target="https://www.daloopa.com/src/44064400" TargetMode="External"/><Relationship Id="rId16431" Type="http://schemas.openxmlformats.org/officeDocument/2006/relationships/hyperlink" Target="https://www.daloopa.com/src/56722696" TargetMode="External"/><Relationship Id="rId20827" Type="http://schemas.openxmlformats.org/officeDocument/2006/relationships/hyperlink" Target="https://www.daloopa.com/src/112172853" TargetMode="External"/><Relationship Id="rId1568" Type="http://schemas.openxmlformats.org/officeDocument/2006/relationships/hyperlink" Target="https://www.daloopa.com/src/44615384" TargetMode="External"/><Relationship Id="rId4041" Type="http://schemas.openxmlformats.org/officeDocument/2006/relationships/hyperlink" Target="https://www.daloopa.com/src/44801883" TargetMode="External"/><Relationship Id="rId19654" Type="http://schemas.openxmlformats.org/officeDocument/2006/relationships/hyperlink" Target="https://www.daloopa.com/src/92469311" TargetMode="External"/><Relationship Id="rId7264" Type="http://schemas.openxmlformats.org/officeDocument/2006/relationships/hyperlink" Target="https://www.daloopa.com/src/50786843" TargetMode="External"/><Relationship Id="rId9713" Type="http://schemas.openxmlformats.org/officeDocument/2006/relationships/hyperlink" Target="https://www.daloopa.com/src/44810974" TargetMode="External"/><Relationship Id="rId10592" Type="http://schemas.openxmlformats.org/officeDocument/2006/relationships/hyperlink" Target="https://www.daloopa.com/src/760530" TargetMode="External"/><Relationship Id="rId19307" Type="http://schemas.openxmlformats.org/officeDocument/2006/relationships/hyperlink" Target="https://www.daloopa.com/src/86312133" TargetMode="External"/><Relationship Id="rId10245" Type="http://schemas.openxmlformats.org/officeDocument/2006/relationships/hyperlink" Target="https://www.daloopa.com/src/769625" TargetMode="External"/><Relationship Id="rId15917" Type="http://schemas.openxmlformats.org/officeDocument/2006/relationships/hyperlink" Target="https://marketplace.daloopa.com/text-fundamental?id=56736711&amp;value=259&amp;id=56736673&amp;value=281&amp;id=56736635&amp;value=295&amp;id=56736596&amp;value=359&amp;id=56736557&amp;value=1195&amp;id=56736518&amp;value=397&amp;id=56736480&amp;value=407&amp;id=56736441&amp;value=416&amp;id=56736402&amp;value=452&amp;id=56736363&amp;value=1673&amp;id=56745638&amp;value=452&amp;id=56745637&amp;value=415&amp;id=56745636&amp;value=427&amp;id=56745635&amp;value=428&amp;id=56745634&amp;value=1722&amp;id=56745633&amp;value=447&amp;id=56745632&amp;value=444&amp;id=56745631&amp;value=467&amp;id=56745630&amp;value=507&amp;id=56745629&amp;value=1865&amp;id=56745628&amp;value=512&amp;id=56765414&amp;value=539&amp;id=61315641&amp;value=546&amp;" TargetMode="External"/><Relationship Id="rId3874" Type="http://schemas.openxmlformats.org/officeDocument/2006/relationships/hyperlink" Target="https://www.daloopa.com/src/805769" TargetMode="External"/><Relationship Id="rId13468" Type="http://schemas.openxmlformats.org/officeDocument/2006/relationships/hyperlink" Target="https://www.daloopa.com/src/44058917" TargetMode="External"/><Relationship Id="rId20684" Type="http://schemas.openxmlformats.org/officeDocument/2006/relationships/hyperlink" Target="https://www.daloopa.com/src/110481737" TargetMode="External"/><Relationship Id="rId3527" Type="http://schemas.openxmlformats.org/officeDocument/2006/relationships/hyperlink" Target="https://www.daloopa.com/src/18203621" TargetMode="External"/><Relationship Id="rId20337" Type="http://schemas.openxmlformats.org/officeDocument/2006/relationships/hyperlink" Target="https://www.daloopa.com/src/105190578" TargetMode="External"/><Relationship Id="rId1078" Type="http://schemas.openxmlformats.org/officeDocument/2006/relationships/hyperlink" Target="https://www.daloopa.com/src/781188" TargetMode="External"/><Relationship Id="rId6000" Type="http://schemas.openxmlformats.org/officeDocument/2006/relationships/hyperlink" Target="https://www.daloopa.com/src/769466" TargetMode="External"/><Relationship Id="rId9570" Type="http://schemas.openxmlformats.org/officeDocument/2006/relationships/hyperlink" Target="https://www.daloopa.com/src/44813500" TargetMode="External"/><Relationship Id="rId19164" Type="http://schemas.openxmlformats.org/officeDocument/2006/relationships/hyperlink" Target="https://www.daloopa.com/src/81130096" TargetMode="External"/><Relationship Id="rId9223" Type="http://schemas.openxmlformats.org/officeDocument/2006/relationships/hyperlink" Target="https://www.daloopa.com/src/44812646" TargetMode="External"/><Relationship Id="rId12551" Type="http://schemas.openxmlformats.org/officeDocument/2006/relationships/hyperlink" Target="https://www.daloopa.com/src/13317196" TargetMode="External"/><Relationship Id="rId2610" Type="http://schemas.openxmlformats.org/officeDocument/2006/relationships/hyperlink" Target="https://www.daloopa.com/src/44615527" TargetMode="External"/><Relationship Id="rId12204" Type="http://schemas.openxmlformats.org/officeDocument/2006/relationships/hyperlink" Target="https://www.daloopa.com/src/8731854" TargetMode="External"/><Relationship Id="rId15774" Type="http://schemas.openxmlformats.org/officeDocument/2006/relationships/hyperlink" Target="https://www.daloopa.com/src/56722032" TargetMode="External"/><Relationship Id="rId5833" Type="http://schemas.openxmlformats.org/officeDocument/2006/relationships/hyperlink" Target="https://www.daloopa.com/src/777495" TargetMode="External"/><Relationship Id="rId15427" Type="http://schemas.openxmlformats.org/officeDocument/2006/relationships/hyperlink" Target="https://www.daloopa.com/src/56735893" TargetMode="External"/><Relationship Id="rId18997" Type="http://schemas.openxmlformats.org/officeDocument/2006/relationships/hyperlink" Target="https://www.daloopa.com/src/80587587" TargetMode="External"/><Relationship Id="rId3037" Type="http://schemas.openxmlformats.org/officeDocument/2006/relationships/hyperlink" Target="https://www.daloopa.com/src/47276172" TargetMode="External"/><Relationship Id="rId3384" Type="http://schemas.openxmlformats.org/officeDocument/2006/relationships/hyperlink" Target="https://www.daloopa.com/src/979771" TargetMode="External"/><Relationship Id="rId20194" Type="http://schemas.openxmlformats.org/officeDocument/2006/relationships/hyperlink" Target="https://www.daloopa.com/src/99978749" TargetMode="External"/><Relationship Id="rId8709" Type="http://schemas.openxmlformats.org/officeDocument/2006/relationships/hyperlink" Target="https://www.daloopa.com/src/44812451" TargetMode="External"/><Relationship Id="rId14510" Type="http://schemas.openxmlformats.org/officeDocument/2006/relationships/hyperlink" Target="https://www.daloopa.com/src/44094796" TargetMode="External"/><Relationship Id="rId9080" Type="http://schemas.openxmlformats.org/officeDocument/2006/relationships/hyperlink" Target="https://www.daloopa.com/src/44812642" TargetMode="External"/><Relationship Id="rId12061" Type="http://schemas.openxmlformats.org/officeDocument/2006/relationships/hyperlink" Target="https://www.daloopa.com/src/44616237" TargetMode="External"/><Relationship Id="rId2120" Type="http://schemas.openxmlformats.org/officeDocument/2006/relationships/hyperlink" Target="https://www.daloopa.com/src/38173548" TargetMode="External"/><Relationship Id="rId5690" Type="http://schemas.openxmlformats.org/officeDocument/2006/relationships/hyperlink" Target="https://www.daloopa.com/src/779223" TargetMode="External"/><Relationship Id="rId15284" Type="http://schemas.openxmlformats.org/officeDocument/2006/relationships/hyperlink" Target="https://www.daloopa.com/src/56720677" TargetMode="External"/><Relationship Id="rId17733" Type="http://schemas.openxmlformats.org/officeDocument/2006/relationships/hyperlink" Target="https://www.daloopa.com/src/86301412" TargetMode="External"/><Relationship Id="rId5343" Type="http://schemas.openxmlformats.org/officeDocument/2006/relationships/hyperlink" Target="https://www.daloopa.com/src/8648888" TargetMode="External"/><Relationship Id="rId11894" Type="http://schemas.openxmlformats.org/officeDocument/2006/relationships/hyperlink" Target="https://www.daloopa.com/src/8731132" TargetMode="External"/><Relationship Id="rId1953" Type="http://schemas.openxmlformats.org/officeDocument/2006/relationships/hyperlink" Target="https://www.daloopa.com/src/44616271" TargetMode="External"/><Relationship Id="rId8566" Type="http://schemas.openxmlformats.org/officeDocument/2006/relationships/hyperlink" Target="https://www.daloopa.com/src/44810036" TargetMode="External"/><Relationship Id="rId11547" Type="http://schemas.openxmlformats.org/officeDocument/2006/relationships/hyperlink" Target="https://www.daloopa.com/src/2734225" TargetMode="External"/><Relationship Id="rId1606" Type="http://schemas.openxmlformats.org/officeDocument/2006/relationships/hyperlink" Target="https://www.daloopa.com/src/2733955" TargetMode="External"/><Relationship Id="rId8219" Type="http://schemas.openxmlformats.org/officeDocument/2006/relationships/hyperlink" Target="https://marketplace.daloopa.com/text-fundamental?id=770474&amp;value=1306.382&amp;id=770470&amp;value=1246.41&amp;id=770449&amp;value=819.085&amp;id=769603&amp;value=834.556&amp;id=769410&amp;value=733.916&amp;id=769263&amp;value=817.02&amp;id=761291&amp;value=903.325&amp;id=761052&amp;value=1117.4&amp;id=760738&amp;value=712.884&amp;id=760486&amp;value=956.147&amp;id=760272&amp;value=829.292&amp;id=758642&amp;value=876.56&amp;id=758441&amp;value=830.696&amp;id=758297&amp;value=886.379&amp;id=758145&amp;value=767.672&amp;id=757972&amp;value=1011.315&amp;id=757809&amp;value=1068.896&amp;id=757618&amp;value=1316.95&amp;id=757297&amp;value=1774.55&amp;id=757094&amp;value=2306.072&amp;id=756934&amp;value=2666.981&amp;id=756705&amp;value=2987.986&amp;id=756560&amp;value=1747.144&amp;id=756444&amp;value=1642.775&amp;id=756280&amp;value=1738.846&amp;id=755961&amp;value=2082.91&amp;id=1501225&amp;value=2209.047&amp;id=2750598&amp;value=2650.221&amp;id=3606409&amp;value=2688&amp;id=6028700&amp;value=3044&amp;id=9091472&amp;value=3767&amp;id=12599673&amp;value=4478&amp;id=19045357&amp;value=3452&amp;id=28076039&amp;value=4250&amp;id=35361454&amp;value=4623&amp;id=41990477&amp;value=3844&amp;id=50786859&amp;value=2739&amp;id=56765445&amp;value=3365&amp;id=61314932&amp;value=3870&amp;" TargetMode="External"/><Relationship Id="rId14020" Type="http://schemas.openxmlformats.org/officeDocument/2006/relationships/hyperlink" Target="https://www.daloopa.com/src/44066428" TargetMode="External"/><Relationship Id="rId17590" Type="http://schemas.openxmlformats.org/officeDocument/2006/relationships/hyperlink" Target="https://www.daloopa.com/src/66404600" TargetMode="External"/><Relationship Id="rId4829" Type="http://schemas.openxmlformats.org/officeDocument/2006/relationships/hyperlink" Target="https://www.daloopa.com/src/799698" TargetMode="External"/><Relationship Id="rId17243" Type="http://schemas.openxmlformats.org/officeDocument/2006/relationships/hyperlink" Target="https://www.daloopa.com/src/66404652" TargetMode="External"/><Relationship Id="rId699" Type="http://schemas.openxmlformats.org/officeDocument/2006/relationships/hyperlink" Target="https://www.daloopa.com/src/41990927" TargetMode="External"/><Relationship Id="rId7302" Type="http://schemas.openxmlformats.org/officeDocument/2006/relationships/hyperlink" Target="https://www.daloopa.com/src/756237" TargetMode="External"/><Relationship Id="rId10630" Type="http://schemas.openxmlformats.org/officeDocument/2006/relationships/hyperlink" Target="https://www.daloopa.com/src/41990576" TargetMode="External"/><Relationship Id="rId13853" Type="http://schemas.openxmlformats.org/officeDocument/2006/relationships/hyperlink" Target="https://www.daloopa.com/src/44064215" TargetMode="External"/><Relationship Id="rId3912" Type="http://schemas.openxmlformats.org/officeDocument/2006/relationships/hyperlink" Target="https://www.daloopa.com/src/805762" TargetMode="External"/><Relationship Id="rId8076" Type="http://schemas.openxmlformats.org/officeDocument/2006/relationships/hyperlink" Target="https://www.daloopa.com/src/44615939" TargetMode="External"/><Relationship Id="rId13506" Type="http://schemas.openxmlformats.org/officeDocument/2006/relationships/hyperlink" Target="https://www.daloopa.com/src/44058773" TargetMode="External"/><Relationship Id="rId20722" Type="http://schemas.openxmlformats.org/officeDocument/2006/relationships/hyperlink" Target="https://www.daloopa.com/src/112173380" TargetMode="External"/><Relationship Id="rId1116" Type="http://schemas.openxmlformats.org/officeDocument/2006/relationships/hyperlink" Target="https://www.daloopa.com/src/61489388" TargetMode="External"/><Relationship Id="rId1463" Type="http://schemas.openxmlformats.org/officeDocument/2006/relationships/hyperlink" Target="https://www.daloopa.com/src/19172567" TargetMode="External"/><Relationship Id="rId11057" Type="http://schemas.openxmlformats.org/officeDocument/2006/relationships/hyperlink" Target="https://www.daloopa.com/src/777924" TargetMode="External"/><Relationship Id="rId16729" Type="http://schemas.openxmlformats.org/officeDocument/2006/relationships/hyperlink" Target="https://www.daloopa.com/src/56765501" TargetMode="External"/><Relationship Id="rId4686" Type="http://schemas.openxmlformats.org/officeDocument/2006/relationships/hyperlink" Target="https://www.daloopa.com/src/799607" TargetMode="External"/><Relationship Id="rId19202" Type="http://schemas.openxmlformats.org/officeDocument/2006/relationships/hyperlink" Target="https://www.daloopa.com/src/80587931" TargetMode="External"/><Relationship Id="rId4339" Type="http://schemas.openxmlformats.org/officeDocument/2006/relationships/hyperlink" Target="https://www.daloopa.com/src/805935" TargetMode="External"/><Relationship Id="rId10140" Type="http://schemas.openxmlformats.org/officeDocument/2006/relationships/hyperlink" Target="https://www.daloopa.com/src/761295" TargetMode="External"/><Relationship Id="rId13363" Type="http://schemas.openxmlformats.org/officeDocument/2006/relationships/hyperlink" Target="https://www.daloopa.com/src/44121846" TargetMode="External"/><Relationship Id="rId15812" Type="http://schemas.openxmlformats.org/officeDocument/2006/relationships/hyperlink" Target="https://www.daloopa.com/src/56722348" TargetMode="External"/><Relationship Id="rId3422" Type="http://schemas.openxmlformats.org/officeDocument/2006/relationships/hyperlink" Target="https://marketplace.daloopa.com/text-fundamental?id=979727&amp;value=14.681&amp;id=979775&amp;value=10.378&amp;id=979858&amp;value=10.267&amp;id=979873&amp;value=17.898&amp;id=979881&amp;value=17.554&amp;id=979889&amp;value=18.16&amp;" TargetMode="External"/><Relationship Id="rId13016" Type="http://schemas.openxmlformats.org/officeDocument/2006/relationships/hyperlink" Target="https://www.daloopa.com/document/8465102" TargetMode="External"/><Relationship Id="rId20232" Type="http://schemas.openxmlformats.org/officeDocument/2006/relationships/hyperlink" Target="https://www.daloopa.com/src/99100956" TargetMode="External"/><Relationship Id="rId6992" Type="http://schemas.openxmlformats.org/officeDocument/2006/relationships/hyperlink" Target="https://www.daloopa.com/src/798309" TargetMode="External"/><Relationship Id="rId16586" Type="http://schemas.openxmlformats.org/officeDocument/2006/relationships/hyperlink" Target="https://www.daloopa.com/src/56736583" TargetMode="External"/><Relationship Id="rId4196" Type="http://schemas.openxmlformats.org/officeDocument/2006/relationships/hyperlink" Target="https://www.daloopa.com/src/44802604" TargetMode="External"/><Relationship Id="rId6645" Type="http://schemas.openxmlformats.org/officeDocument/2006/relationships/hyperlink" Target="https://www.daloopa.com/src/769355" TargetMode="External"/><Relationship Id="rId16239" Type="http://schemas.openxmlformats.org/officeDocument/2006/relationships/hyperlink" Target="https://www.daloopa.com/src/56722912" TargetMode="External"/><Relationship Id="rId9868" Type="http://schemas.openxmlformats.org/officeDocument/2006/relationships/hyperlink" Target="https://www.daloopa.com/src/44813494" TargetMode="External"/><Relationship Id="rId12849" Type="http://schemas.openxmlformats.org/officeDocument/2006/relationships/hyperlink" Target="https://www.daloopa.com/src/18193865" TargetMode="External"/><Relationship Id="rId2908" Type="http://schemas.openxmlformats.org/officeDocument/2006/relationships/hyperlink" Target="https://www.daloopa.com/src/775737" TargetMode="External"/><Relationship Id="rId15322" Type="http://schemas.openxmlformats.org/officeDocument/2006/relationships/hyperlink" Target="https://www.daloopa.com/src/56720668" TargetMode="External"/><Relationship Id="rId8951" Type="http://schemas.openxmlformats.org/officeDocument/2006/relationships/hyperlink" Target="https://www.daloopa.com/src/44809236" TargetMode="External"/><Relationship Id="rId18892" Type="http://schemas.openxmlformats.org/officeDocument/2006/relationships/hyperlink" Target="https://www.daloopa.com/src/76436099" TargetMode="External"/><Relationship Id="rId8604" Type="http://schemas.openxmlformats.org/officeDocument/2006/relationships/hyperlink" Target="https://www.daloopa.com/src/44811818" TargetMode="External"/><Relationship Id="rId11932" Type="http://schemas.openxmlformats.org/officeDocument/2006/relationships/hyperlink" Target="https://www.daloopa.com/src/8731248" TargetMode="External"/><Relationship Id="rId16096" Type="http://schemas.openxmlformats.org/officeDocument/2006/relationships/hyperlink" Target="https://www.daloopa.com/src/56736603" TargetMode="External"/><Relationship Id="rId18545" Type="http://schemas.openxmlformats.org/officeDocument/2006/relationships/hyperlink" Target="https://www.daloopa.com/src/70534179" TargetMode="External"/><Relationship Id="rId6155" Type="http://schemas.openxmlformats.org/officeDocument/2006/relationships/hyperlink" Target="https://www.daloopa.com/src/757184" TargetMode="External"/><Relationship Id="rId9378" Type="http://schemas.openxmlformats.org/officeDocument/2006/relationships/hyperlink" Target="https://www.daloopa.com/src/62020261" TargetMode="External"/><Relationship Id="rId14808" Type="http://schemas.openxmlformats.org/officeDocument/2006/relationships/hyperlink" Target="https://www.daloopa.com/src/44094600" TargetMode="External"/><Relationship Id="rId2765" Type="http://schemas.openxmlformats.org/officeDocument/2006/relationships/hyperlink" Target="https://www.daloopa.com/src/771077" TargetMode="External"/><Relationship Id="rId12359" Type="http://schemas.openxmlformats.org/officeDocument/2006/relationships/hyperlink" Target="https://www.daloopa.com/src/8731747" TargetMode="External"/><Relationship Id="rId737" Type="http://schemas.openxmlformats.org/officeDocument/2006/relationships/hyperlink" Target="https://www.daloopa.com/src/50786919" TargetMode="External"/><Relationship Id="rId2418" Type="http://schemas.openxmlformats.org/officeDocument/2006/relationships/hyperlink" Target="https://www.daloopa.com/src/4298192" TargetMode="External"/><Relationship Id="rId5988" Type="http://schemas.openxmlformats.org/officeDocument/2006/relationships/hyperlink" Target="https://www.daloopa.com/src/19045329" TargetMode="External"/><Relationship Id="rId8461" Type="http://schemas.openxmlformats.org/officeDocument/2006/relationships/hyperlink" Target="https://www.daloopa.com/src/44813440" TargetMode="External"/><Relationship Id="rId11442" Type="http://schemas.openxmlformats.org/officeDocument/2006/relationships/hyperlink" Target="https://www.daloopa.com/document/8465102" TargetMode="External"/><Relationship Id="rId18055" Type="http://schemas.openxmlformats.org/officeDocument/2006/relationships/hyperlink" Target="https://www.daloopa.com/src/112172766" TargetMode="External"/><Relationship Id="rId1501" Type="http://schemas.openxmlformats.org/officeDocument/2006/relationships/hyperlink" Target="https://www.daloopa.com/src/35961651" TargetMode="External"/><Relationship Id="rId8114" Type="http://schemas.openxmlformats.org/officeDocument/2006/relationships/hyperlink" Target="https://www.daloopa.com/src/35361456" TargetMode="External"/><Relationship Id="rId14665" Type="http://schemas.openxmlformats.org/officeDocument/2006/relationships/hyperlink" Target="https://www.daloopa.com/src/44094662" TargetMode="External"/><Relationship Id="rId594" Type="http://schemas.openxmlformats.org/officeDocument/2006/relationships/hyperlink" Target="https://www.daloopa.com/src/6028987" TargetMode="External"/><Relationship Id="rId2275" Type="http://schemas.openxmlformats.org/officeDocument/2006/relationships/hyperlink" Target="https://www.daloopa.com/src/4298189" TargetMode="External"/><Relationship Id="rId4724" Type="http://schemas.openxmlformats.org/officeDocument/2006/relationships/hyperlink" Target="https://www.daloopa.com/src/799645" TargetMode="External"/><Relationship Id="rId14318" Type="http://schemas.openxmlformats.org/officeDocument/2006/relationships/hyperlink" Target="https://www.daloopa.com/src/44096255" TargetMode="External"/><Relationship Id="rId17888" Type="http://schemas.openxmlformats.org/officeDocument/2006/relationships/hyperlink" Target="https://www.daloopa.com/src/86307322" TargetMode="External"/><Relationship Id="rId247" Type="http://schemas.openxmlformats.org/officeDocument/2006/relationships/hyperlink" Target="https://www.daloopa.com/src/1000450" TargetMode="External"/><Relationship Id="rId7947" Type="http://schemas.openxmlformats.org/officeDocument/2006/relationships/hyperlink" Target="https://www.daloopa.com/src/770443" TargetMode="External"/><Relationship Id="rId10928" Type="http://schemas.openxmlformats.org/officeDocument/2006/relationships/hyperlink" Target="https://www.daloopa.com/src/41990587" TargetMode="External"/><Relationship Id="rId5498" Type="http://schemas.openxmlformats.org/officeDocument/2006/relationships/hyperlink" Target="https://www.daloopa.com/src/7450032" TargetMode="External"/><Relationship Id="rId13401" Type="http://schemas.openxmlformats.org/officeDocument/2006/relationships/hyperlink" Target="https://www.daloopa.com/src/44122064" TargetMode="External"/><Relationship Id="rId16971" Type="http://schemas.openxmlformats.org/officeDocument/2006/relationships/hyperlink" Target="https://www.daloopa.com/src/65368640" TargetMode="External"/><Relationship Id="rId1011" Type="http://schemas.openxmlformats.org/officeDocument/2006/relationships/hyperlink" Target="https://www.daloopa.com/src/995502" TargetMode="External"/><Relationship Id="rId4581" Type="http://schemas.openxmlformats.org/officeDocument/2006/relationships/hyperlink" Target="https://www.daloopa.com/src/805998" TargetMode="External"/><Relationship Id="rId14175" Type="http://schemas.openxmlformats.org/officeDocument/2006/relationships/hyperlink" Target="https://www.daloopa.com/src/44071563" TargetMode="External"/><Relationship Id="rId16624" Type="http://schemas.openxmlformats.org/officeDocument/2006/relationships/hyperlink" Target="https://www.daloopa.com/src/56736430" TargetMode="External"/><Relationship Id="rId4234" Type="http://schemas.openxmlformats.org/officeDocument/2006/relationships/hyperlink" Target="https://www.daloopa.com/src/806006" TargetMode="External"/><Relationship Id="rId19847" Type="http://schemas.openxmlformats.org/officeDocument/2006/relationships/hyperlink" Target="https://www.daloopa.com/src/92469362" TargetMode="External"/><Relationship Id="rId7457" Type="http://schemas.openxmlformats.org/officeDocument/2006/relationships/hyperlink" Target="https://www.daloopa.com/src/760940" TargetMode="External"/><Relationship Id="rId9906" Type="http://schemas.openxmlformats.org/officeDocument/2006/relationships/hyperlink" Target="https://www.daloopa.com/src/4298184" TargetMode="External"/><Relationship Id="rId10785" Type="http://schemas.openxmlformats.org/officeDocument/2006/relationships/hyperlink" Target="https://www.daloopa.com/src/756753" TargetMode="External"/><Relationship Id="rId17398" Type="http://schemas.openxmlformats.org/officeDocument/2006/relationships/hyperlink" Target="https://www.daloopa.com/src/69114084" TargetMode="External"/><Relationship Id="rId10438" Type="http://schemas.openxmlformats.org/officeDocument/2006/relationships/hyperlink" Target="https://www.daloopa.com/src/756728" TargetMode="External"/><Relationship Id="rId18930" Type="http://schemas.openxmlformats.org/officeDocument/2006/relationships/hyperlink" Target="https://www.daloopa.com/src/81128476" TargetMode="External"/><Relationship Id="rId16481" Type="http://schemas.openxmlformats.org/officeDocument/2006/relationships/hyperlink" Target="https://www.daloopa.com/src/56722698" TargetMode="External"/><Relationship Id="rId20877" Type="http://schemas.openxmlformats.org/officeDocument/2006/relationships/hyperlink" Target="https://www.daloopa.com/src/112172995" TargetMode="External"/><Relationship Id="rId6540" Type="http://schemas.openxmlformats.org/officeDocument/2006/relationships/hyperlink" Target="https://www.daloopa.com/src/3606355" TargetMode="External"/><Relationship Id="rId16134" Type="http://schemas.openxmlformats.org/officeDocument/2006/relationships/hyperlink" Target="https://www.daloopa.com/src/56722492" TargetMode="External"/><Relationship Id="rId4091" Type="http://schemas.openxmlformats.org/officeDocument/2006/relationships/hyperlink" Target="https://www.daloopa.com/src/44801867" TargetMode="External"/><Relationship Id="rId9763" Type="http://schemas.openxmlformats.org/officeDocument/2006/relationships/hyperlink" Target="https://www.daloopa.com/src/44810983" TargetMode="External"/><Relationship Id="rId19357" Type="http://schemas.openxmlformats.org/officeDocument/2006/relationships/hyperlink" Target="https://www.daloopa.com/src/84565931" TargetMode="External"/><Relationship Id="rId9416" Type="http://schemas.openxmlformats.org/officeDocument/2006/relationships/hyperlink" Target="https://www.daloopa.com/src/44812055" TargetMode="External"/><Relationship Id="rId10295" Type="http://schemas.openxmlformats.org/officeDocument/2006/relationships/hyperlink" Target="https://www.daloopa.com/src/769626" TargetMode="External"/><Relationship Id="rId12744" Type="http://schemas.openxmlformats.org/officeDocument/2006/relationships/hyperlink" Target="https://www.daloopa.com/src/8732262" TargetMode="External"/><Relationship Id="rId2803" Type="http://schemas.openxmlformats.org/officeDocument/2006/relationships/hyperlink" Target="https://www.daloopa.com/src/19432984" TargetMode="External"/><Relationship Id="rId15967" Type="http://schemas.openxmlformats.org/officeDocument/2006/relationships/hyperlink" Target="https://marketplace.daloopa.com/text-fundamental?id=56736713&amp;value=1117&amp;id=56736675&amp;value=1216&amp;id=56736637&amp;value=1277&amp;id=56736598&amp;value=1385&amp;id=56736559&amp;value=4995&amp;id=56736520&amp;value=1509&amp;id=56736482&amp;value=1587&amp;id=56736443&amp;value=1564&amp;id=56736404&amp;value=1570&amp;id=56736365&amp;value=6230&amp;id=56723450&amp;value=1702&amp;id=56723414&amp;value=1697&amp;id=56723376&amp;value=1729&amp;id=56723074&amp;value=1781&amp;id=56722902&amp;value=6909&amp;id=56722830&amp;value=2004&amp;id=56722734&amp;value=1985&amp;id=56722678&amp;value=2027&amp;id=56722613&amp;value=2102&amp;id=56722553&amp;value=8118&amp;id=56722486&amp;value=2170&amp;id=56765472&amp;value=2318&amp;id=61315605&amp;value=2403&amp;" TargetMode="External"/><Relationship Id="rId18440" Type="http://schemas.openxmlformats.org/officeDocument/2006/relationships/hyperlink" Target="https://www.daloopa.com/src/70536440" TargetMode="External"/><Relationship Id="rId3577" Type="http://schemas.openxmlformats.org/officeDocument/2006/relationships/hyperlink" Target="https://www.daloopa.com/src/12606195" TargetMode="External"/><Relationship Id="rId20387" Type="http://schemas.openxmlformats.org/officeDocument/2006/relationships/hyperlink" Target="https://www.daloopa.com/src/105190962" TargetMode="External"/><Relationship Id="rId6050" Type="http://schemas.openxmlformats.org/officeDocument/2006/relationships/hyperlink" Target="https://www.daloopa.com/src/758380" TargetMode="External"/><Relationship Id="rId2660" Type="http://schemas.openxmlformats.org/officeDocument/2006/relationships/hyperlink" Target="https://www.daloopa.com/src/771733" TargetMode="External"/><Relationship Id="rId9273" Type="http://schemas.openxmlformats.org/officeDocument/2006/relationships/hyperlink" Target="https://www.daloopa.com/src/44811901" TargetMode="External"/><Relationship Id="rId12254" Type="http://schemas.openxmlformats.org/officeDocument/2006/relationships/hyperlink" Target="https://www.daloopa.com/src/44617653" TargetMode="External"/><Relationship Id="rId14703" Type="http://schemas.openxmlformats.org/officeDocument/2006/relationships/hyperlink" Target="https://www.daloopa.com/src/44095517" TargetMode="External"/><Relationship Id="rId632" Type="http://schemas.openxmlformats.org/officeDocument/2006/relationships/hyperlink" Target="https://www.daloopa.com/src/780012" TargetMode="External"/><Relationship Id="rId2313" Type="http://schemas.openxmlformats.org/officeDocument/2006/relationships/hyperlink" Target="https://www.daloopa.com/src/774033" TargetMode="External"/><Relationship Id="rId17926" Type="http://schemas.openxmlformats.org/officeDocument/2006/relationships/hyperlink" Target="https://www.daloopa.com/src/84567084" TargetMode="External"/><Relationship Id="rId5536" Type="http://schemas.openxmlformats.org/officeDocument/2006/relationships/hyperlink" Target="https://www.daloopa.com/src/779171" TargetMode="External"/><Relationship Id="rId5883" Type="http://schemas.openxmlformats.org/officeDocument/2006/relationships/hyperlink" Target="https://www.daloopa.com/src/777382" TargetMode="External"/><Relationship Id="rId15477" Type="http://schemas.openxmlformats.org/officeDocument/2006/relationships/hyperlink" Target="https://www.daloopa.com/src/56735895" TargetMode="External"/><Relationship Id="rId3087" Type="http://schemas.openxmlformats.org/officeDocument/2006/relationships/hyperlink" Target="https://www.daloopa.com/src/47276586" TargetMode="External"/><Relationship Id="rId8759" Type="http://schemas.openxmlformats.org/officeDocument/2006/relationships/hyperlink" Target="https://www.daloopa.com/src/44812446" TargetMode="External"/><Relationship Id="rId14560" Type="http://schemas.openxmlformats.org/officeDocument/2006/relationships/hyperlink" Target="https://www.daloopa.com/src/44095514" TargetMode="External"/><Relationship Id="rId14213" Type="http://schemas.openxmlformats.org/officeDocument/2006/relationships/hyperlink" Target="https://www.daloopa.com/src/44094979" TargetMode="External"/><Relationship Id="rId17783" Type="http://schemas.openxmlformats.org/officeDocument/2006/relationships/hyperlink" Target="https://www.daloopa.com/src/84566913" TargetMode="External"/><Relationship Id="rId2170" Type="http://schemas.openxmlformats.org/officeDocument/2006/relationships/hyperlink" Target="https://www.daloopa.com/document/23181367" TargetMode="External"/><Relationship Id="rId7842" Type="http://schemas.openxmlformats.org/officeDocument/2006/relationships/hyperlink" Target="https://www.daloopa.com/src/760256" TargetMode="External"/><Relationship Id="rId17436" Type="http://schemas.openxmlformats.org/officeDocument/2006/relationships/hyperlink" Target="https://www.daloopa.com/src/69114184" TargetMode="External"/><Relationship Id="rId142" Type="http://schemas.openxmlformats.org/officeDocument/2006/relationships/hyperlink" Target="https://www.daloopa.com/document/10223943" TargetMode="External"/><Relationship Id="rId5393" Type="http://schemas.openxmlformats.org/officeDocument/2006/relationships/hyperlink" Target="https://www.daloopa.com/src/28828617" TargetMode="External"/><Relationship Id="rId10823" Type="http://schemas.openxmlformats.org/officeDocument/2006/relationships/hyperlink" Target="https://www.daloopa.com/src/760351" TargetMode="External"/><Relationship Id="rId5046" Type="http://schemas.openxmlformats.org/officeDocument/2006/relationships/hyperlink" Target="https://www.daloopa.com/src/35961645" TargetMode="External"/><Relationship Id="rId8269" Type="http://schemas.openxmlformats.org/officeDocument/2006/relationships/hyperlink" Target="https://www.daloopa.com/src/44812876" TargetMode="External"/><Relationship Id="rId11597" Type="http://schemas.openxmlformats.org/officeDocument/2006/relationships/hyperlink" Target="https://www.daloopa.com/src/2734213" TargetMode="External"/><Relationship Id="rId20915" Type="http://schemas.openxmlformats.org/officeDocument/2006/relationships/hyperlink" Target="https://www.daloopa.com/src/112172795" TargetMode="External"/><Relationship Id="rId1656" Type="http://schemas.openxmlformats.org/officeDocument/2006/relationships/hyperlink" Target="https://www.daloopa.com/src/2733957" TargetMode="External"/><Relationship Id="rId14070" Type="http://schemas.openxmlformats.org/officeDocument/2006/relationships/hyperlink" Target="https://www.daloopa.com/src/44064790" TargetMode="External"/><Relationship Id="rId19742" Type="http://schemas.openxmlformats.org/officeDocument/2006/relationships/hyperlink" Target="https://www.daloopa.com/src/91528049" TargetMode="External"/><Relationship Id="rId1309" Type="http://schemas.openxmlformats.org/officeDocument/2006/relationships/hyperlink" Target="https://www.daloopa.com/src/56765711" TargetMode="External"/><Relationship Id="rId4879" Type="http://schemas.openxmlformats.org/officeDocument/2006/relationships/hyperlink" Target="https://www.daloopa.com/src/18186681" TargetMode="External"/><Relationship Id="rId9801" Type="http://schemas.openxmlformats.org/officeDocument/2006/relationships/hyperlink" Target="https://www.daloopa.com/src/44809378" TargetMode="External"/><Relationship Id="rId10680" Type="http://schemas.openxmlformats.org/officeDocument/2006/relationships/hyperlink" Target="https://www.daloopa.com/src/41990579" TargetMode="External"/><Relationship Id="rId17293" Type="http://schemas.openxmlformats.org/officeDocument/2006/relationships/hyperlink" Target="https://www.daloopa.com/src/66398719" TargetMode="External"/><Relationship Id="rId15" Type="http://schemas.openxmlformats.org/officeDocument/2006/relationships/hyperlink" Target="https://www.daloopa.com/document/23054" TargetMode="External"/><Relationship Id="rId7352" Type="http://schemas.openxmlformats.org/officeDocument/2006/relationships/hyperlink" Target="https://www.daloopa.com/src/756238" TargetMode="External"/><Relationship Id="rId10333" Type="http://schemas.openxmlformats.org/officeDocument/2006/relationships/hyperlink" Target="https://www.daloopa.com/src/44998950" TargetMode="External"/><Relationship Id="rId7005" Type="http://schemas.openxmlformats.org/officeDocument/2006/relationships/hyperlink" Target="https://www.daloopa.com/src/798159" TargetMode="External"/><Relationship Id="rId3615" Type="http://schemas.openxmlformats.org/officeDocument/2006/relationships/hyperlink" Target="https://www.daloopa.com/src/805600" TargetMode="External"/><Relationship Id="rId3962" Type="http://schemas.openxmlformats.org/officeDocument/2006/relationships/hyperlink" Target="https://www.daloopa.com/src/806000" TargetMode="External"/><Relationship Id="rId13556" Type="http://schemas.openxmlformats.org/officeDocument/2006/relationships/hyperlink" Target="https://www.daloopa.com/src/44057852" TargetMode="External"/><Relationship Id="rId20772" Type="http://schemas.openxmlformats.org/officeDocument/2006/relationships/hyperlink" Target="https://www.daloopa.com/src/110481144" TargetMode="External"/><Relationship Id="rId1166" Type="http://schemas.openxmlformats.org/officeDocument/2006/relationships/hyperlink" Target="https://www.daloopa.com/src/782440" TargetMode="External"/><Relationship Id="rId13209" Type="http://schemas.openxmlformats.org/officeDocument/2006/relationships/hyperlink" Target="https://www.daloopa.com/src/18206137" TargetMode="External"/><Relationship Id="rId16779" Type="http://schemas.openxmlformats.org/officeDocument/2006/relationships/hyperlink" Target="https://www.daloopa.com/src/56765503" TargetMode="External"/><Relationship Id="rId20425" Type="http://schemas.openxmlformats.org/officeDocument/2006/relationships/hyperlink" Target="https://www.daloopa.com/src/105190735" TargetMode="External"/><Relationship Id="rId4389" Type="http://schemas.openxmlformats.org/officeDocument/2006/relationships/hyperlink" Target="https://www.daloopa.com/src/805936" TargetMode="External"/><Relationship Id="rId6838" Type="http://schemas.openxmlformats.org/officeDocument/2006/relationships/hyperlink" Target="https://www.daloopa.com/src/50787083" TargetMode="External"/><Relationship Id="rId19252" Type="http://schemas.openxmlformats.org/officeDocument/2006/relationships/hyperlink" Target="https://www.daloopa.com/src/81136389" TargetMode="External"/><Relationship Id="rId9311" Type="http://schemas.openxmlformats.org/officeDocument/2006/relationships/hyperlink" Target="https://www.daloopa.com/src/44810585" TargetMode="External"/><Relationship Id="rId10190" Type="http://schemas.openxmlformats.org/officeDocument/2006/relationships/hyperlink" Target="https://marketplace.daloopa.com/text-fundamental?id=770775&amp;value=240.689&amp;id=770780&amp;value=247.284&amp;id=770785&amp;value=222.989&amp;id=769612&amp;value=224.387&amp;id=44993847&amp;value=935.349&amp;id=769415&amp;value=205.012&amp;id=769282&amp;value=250.327&amp;id=761296&amp;value=189.839&amp;id=761073&amp;value=240.746&amp;id=44998362&amp;value=885.924&amp;id=760748&amp;value=295.168&amp;id=760500&amp;value=319.105&amp;id=760298&amp;value=360.68&amp;id=760315&amp;value=410.338&amp;id=44998909&amp;value=1385.291&amp;id=758456&amp;value=435.293&amp;id=758307&amp;value=463.549&amp;id=758150&amp;value=491.139&amp;id=757992&amp;value=589.722&amp;id=44999205&amp;value=1979.703&amp;id=757821&amp;value=608.041&amp;id=757628&amp;value=659.132&amp;id=757314&amp;value=700.297&amp;id=757354&amp;value=805.978&amp;id=44999244&amp;value=2773.448&amp;id=757328&amp;value=870.851&amp;id=756718&amp;value=877.635&amp;id=756564&amp;value=924.515&amp;id=756452&amp;value=952.447&amp;id=44999438&amp;value=3625.448&amp;id=756289&amp;value=984.635&amp;id=755993&amp;value=1049.934&amp;id=1501231&amp;value=1153.272&amp;id=2750609&amp;value=1273.573&amp;id=44999881&amp;value=4461.414&amp;id=3606413&amp;value=1245&amp;id=6028704&amp;value=1335&amp;id=9091481&amp;value=1403&amp;id=12599712&amp;value=1538&amp;id=45000038&amp;value=5521&amp;id=19045359&amp;value=1829&amp;id=28076052&amp;value=1762&amp;id=35361459&amp;value=1811&amp;id=41990515&amp;value=1857&amp;id=41990558&amp;value=7259&amp;id=50786863&amp;value=1993&amp;id=56765450&amp;value=1974&amp;id=61314938&amp;value=1955&amp;" TargetMode="External"/><Relationship Id="rId15862" Type="http://schemas.openxmlformats.org/officeDocument/2006/relationships/hyperlink" Target="https://www.daloopa.com/src/56722072" TargetMode="External"/><Relationship Id="rId5921" Type="http://schemas.openxmlformats.org/officeDocument/2006/relationships/hyperlink" Target="https://marketplace.daloopa.com/text-fundamental?id=13305363&amp;value=261&amp;id=19444124&amp;value=73&amp;id=28828650&amp;value=73&amp;id=35961655&amp;value=81&amp;id=46405529&amp;value=80&amp;id=44618316&amp;value=307&amp;id=51587401&amp;value=93&amp;id=57345772&amp;value=100&amp;id=62020209&amp;value=112&amp;" TargetMode="External"/><Relationship Id="rId15515" Type="http://schemas.openxmlformats.org/officeDocument/2006/relationships/hyperlink" Target="https://www.daloopa.com/src/56722075" TargetMode="External"/><Relationship Id="rId3472" Type="http://schemas.openxmlformats.org/officeDocument/2006/relationships/hyperlink" Target="https://www.daloopa.com/src/18199489" TargetMode="External"/><Relationship Id="rId13066" Type="http://schemas.openxmlformats.org/officeDocument/2006/relationships/hyperlink" Target="https://www.daloopa.com/src/18204772" TargetMode="External"/><Relationship Id="rId20282" Type="http://schemas.openxmlformats.org/officeDocument/2006/relationships/hyperlink" Target="https://www.daloopa.com/src/99101010" TargetMode="External"/><Relationship Id="rId3125" Type="http://schemas.openxmlformats.org/officeDocument/2006/relationships/hyperlink" Target="https://marketplace.daloopa.com/text-fundamental?id=47276171&amp;value=0.2&amp;id=47276268&amp;value=0.22&amp;id=47276325&amp;value=0.2&amp;id=47276053&amp;value=0.19&amp;id=47276430&amp;value=0.17&amp;id=47276487&amp;value=0.18&amp;id=47276585&amp;value=0.15&amp;id=47275936&amp;value=0.16&amp;id=47276690&amp;value=0.14&amp;id=47276979&amp;value=0.14&amp;id=47277144&amp;value=0.14&amp;id=47275892&amp;value=0.14&amp;id=47277175&amp;value=0.14&amp;id=47277182&amp;value=0.14&amp;id=47277256&amp;value=0.15&amp;id=47275805&amp;value=0.14&amp;id=47277285&amp;value=0.15&amp;id=47277308&amp;value=0.15&amp;id=47277333&amp;value=0.15&amp;id=47275745&amp;value=0.15&amp;id=46343214&amp;value=0.16&amp;id=46342716&amp;value=0.15&amp;id=46342447&amp;value=0.15&amp;id=46341729&amp;value=0.15&amp;id=47275739&amp;value=0.15&amp;id=46341645&amp;value=0.15&amp;id=46341559&amp;value=0.15&amp;id=46341533&amp;value=0.15&amp;id=46341306&amp;value=0.15&amp;id=47275644&amp;value=0.15&amp;id=46339300&amp;value=0.15&amp;id=46338424&amp;value=0.16&amp;id=47275342&amp;value=0.16&amp;id=46337916&amp;value=0.16&amp;id=47275516&amp;value=0.16&amp;id=47277403&amp;value=0.16&amp;id=46337784&amp;value=0.16&amp;id=47275213&amp;value=0.16&amp;id=46337662&amp;value=0.16&amp;id=47275601&amp;value=0.16&amp;id=51587689&amp;value=0.16&amp;id=56765645&amp;value=0.16&amp;id=62020301&amp;value=0.15&amp;" TargetMode="External"/><Relationship Id="rId6695" Type="http://schemas.openxmlformats.org/officeDocument/2006/relationships/hyperlink" Target="https://www.daloopa.com/src/797995" TargetMode="External"/><Relationship Id="rId16289" Type="http://schemas.openxmlformats.org/officeDocument/2006/relationships/hyperlink" Target="https://www.daloopa.com/src/56722914" TargetMode="External"/><Relationship Id="rId18738" Type="http://schemas.openxmlformats.org/officeDocument/2006/relationships/hyperlink" Target="https://www.daloopa.com/src/76424474" TargetMode="External"/><Relationship Id="rId6348" Type="http://schemas.openxmlformats.org/officeDocument/2006/relationships/hyperlink" Target="https://www.daloopa.com/src/797604" TargetMode="External"/><Relationship Id="rId12899" Type="http://schemas.openxmlformats.org/officeDocument/2006/relationships/hyperlink" Target="https://www.daloopa.com/document/23181367" TargetMode="External"/><Relationship Id="rId17821" Type="http://schemas.openxmlformats.org/officeDocument/2006/relationships/hyperlink" Target="https://www.daloopa.com/src/86312112" TargetMode="External"/><Relationship Id="rId2958" Type="http://schemas.openxmlformats.org/officeDocument/2006/relationships/hyperlink" Target="https://www.daloopa.com/src/775738" TargetMode="External"/><Relationship Id="rId15372" Type="http://schemas.openxmlformats.org/officeDocument/2006/relationships/hyperlink" Target="https://www.daloopa.com/src/56725751" TargetMode="External"/><Relationship Id="rId5431" Type="http://schemas.openxmlformats.org/officeDocument/2006/relationships/hyperlink" Target="https://www.daloopa.com/src/777110" TargetMode="External"/><Relationship Id="rId15025" Type="http://schemas.openxmlformats.org/officeDocument/2006/relationships/hyperlink" Target="https://www.daloopa.com/src/44095094" TargetMode="External"/><Relationship Id="rId18595" Type="http://schemas.openxmlformats.org/officeDocument/2006/relationships/hyperlink" Target="https://www.daloopa.com/src/76430283" TargetMode="External"/><Relationship Id="rId8654" Type="http://schemas.openxmlformats.org/officeDocument/2006/relationships/hyperlink" Target="https://www.daloopa.com/src/44811819" TargetMode="External"/><Relationship Id="rId11982" Type="http://schemas.openxmlformats.org/officeDocument/2006/relationships/hyperlink" Target="https://www.daloopa.com/src/8731127" TargetMode="External"/><Relationship Id="rId18248" Type="http://schemas.openxmlformats.org/officeDocument/2006/relationships/hyperlink" Target="https://www.daloopa.com/src/110482429" TargetMode="External"/><Relationship Id="rId8307" Type="http://schemas.openxmlformats.org/officeDocument/2006/relationships/hyperlink" Target="https://www.daloopa.com/src/46190482" TargetMode="External"/><Relationship Id="rId11635" Type="http://schemas.openxmlformats.org/officeDocument/2006/relationships/hyperlink" Target="https://marketplace.daloopa.com/text-fundamental?id=805066&amp;value=-0.05&amp;id=805055&amp;value=-0.07&amp;id=1501388&amp;value=-0.08&amp;id=2734220&amp;value=-0.21&amp;" TargetMode="External"/><Relationship Id="rId14858" Type="http://schemas.openxmlformats.org/officeDocument/2006/relationships/hyperlink" Target="https://www.daloopa.com/src/44092794" TargetMode="External"/><Relationship Id="rId4917" Type="http://schemas.openxmlformats.org/officeDocument/2006/relationships/hyperlink" Target="https://www.daloopa.com/document/22727591" TargetMode="External"/><Relationship Id="rId17331" Type="http://schemas.openxmlformats.org/officeDocument/2006/relationships/hyperlink" Target="https://www.daloopa.com/src/66399237" TargetMode="External"/><Relationship Id="rId787" Type="http://schemas.openxmlformats.org/officeDocument/2006/relationships/hyperlink" Target="https://www.daloopa.com/src/780047" TargetMode="External"/><Relationship Id="rId2468" Type="http://schemas.openxmlformats.org/officeDocument/2006/relationships/hyperlink" Target="https://www.daloopa.com/src/44615504" TargetMode="External"/><Relationship Id="rId13941" Type="http://schemas.openxmlformats.org/officeDocument/2006/relationships/hyperlink" Target="https://www.daloopa.com/src/44067643" TargetMode="External"/><Relationship Id="rId11492" Type="http://schemas.openxmlformats.org/officeDocument/2006/relationships/hyperlink" Target="https://marketplace.daloopa.com/text-fundamental?id=805008&amp;value=128277&amp;id=804999&amp;value=120339&amp;id=1501343&amp;value=125752&amp;id=2734190&amp;value=108004&amp;" TargetMode="External"/><Relationship Id="rId20810" Type="http://schemas.openxmlformats.org/officeDocument/2006/relationships/hyperlink" Target="https://www.daloopa.com/src/110480957" TargetMode="External"/><Relationship Id="rId1551" Type="http://schemas.openxmlformats.org/officeDocument/2006/relationships/hyperlink" Target="https://www.daloopa.com/src/805477" TargetMode="External"/><Relationship Id="rId8164" Type="http://schemas.openxmlformats.org/officeDocument/2006/relationships/hyperlink" Target="https://www.daloopa.com/src/35361457" TargetMode="External"/><Relationship Id="rId11145" Type="http://schemas.openxmlformats.org/officeDocument/2006/relationships/hyperlink" Target="https://www.daloopa.com/src/61315308" TargetMode="External"/><Relationship Id="rId1204" Type="http://schemas.openxmlformats.org/officeDocument/2006/relationships/hyperlink" Target="https://www.daloopa.com/src/1001389" TargetMode="External"/><Relationship Id="rId4774" Type="http://schemas.openxmlformats.org/officeDocument/2006/relationships/hyperlink" Target="https://www.daloopa.com/src/799707" TargetMode="External"/><Relationship Id="rId14368" Type="http://schemas.openxmlformats.org/officeDocument/2006/relationships/hyperlink" Target="https://www.daloopa.com/src/44094821" TargetMode="External"/><Relationship Id="rId16817" Type="http://schemas.openxmlformats.org/officeDocument/2006/relationships/hyperlink" Target="https://www.daloopa.com/src/56736515" TargetMode="External"/><Relationship Id="rId4427" Type="http://schemas.openxmlformats.org/officeDocument/2006/relationships/hyperlink" Target="https://www.daloopa.com/src/806098" TargetMode="External"/><Relationship Id="rId297" Type="http://schemas.openxmlformats.org/officeDocument/2006/relationships/hyperlink" Target="https://www.daloopa.com/src/2750930" TargetMode="External"/><Relationship Id="rId7997" Type="http://schemas.openxmlformats.org/officeDocument/2006/relationships/hyperlink" Target="https://www.daloopa.com/src/44615918" TargetMode="External"/><Relationship Id="rId10978" Type="http://schemas.openxmlformats.org/officeDocument/2006/relationships/hyperlink" Target="https://www.daloopa.com/src/777911" TargetMode="External"/><Relationship Id="rId15900" Type="http://schemas.openxmlformats.org/officeDocument/2006/relationships/hyperlink" Target="https://www.daloopa.com/src/56736440" TargetMode="External"/><Relationship Id="rId13451" Type="http://schemas.openxmlformats.org/officeDocument/2006/relationships/hyperlink" Target="https://www.daloopa.com/src/44057390" TargetMode="External"/><Relationship Id="rId3510" Type="http://schemas.openxmlformats.org/officeDocument/2006/relationships/hyperlink" Target="https://www.daloopa.com/src/18201548" TargetMode="External"/><Relationship Id="rId13104" Type="http://schemas.openxmlformats.org/officeDocument/2006/relationships/hyperlink" Target="https://www.daloopa.com/src/18200081" TargetMode="External"/><Relationship Id="rId16674" Type="http://schemas.openxmlformats.org/officeDocument/2006/relationships/hyperlink" Target="https://www.daloopa.com/src/56736432" TargetMode="External"/><Relationship Id="rId20320" Type="http://schemas.openxmlformats.org/officeDocument/2006/relationships/hyperlink" Target="https://www.daloopa.com/src/105190598" TargetMode="External"/><Relationship Id="rId1061" Type="http://schemas.openxmlformats.org/officeDocument/2006/relationships/hyperlink" Target="https://www.daloopa.com/src/996004" TargetMode="External"/><Relationship Id="rId6733" Type="http://schemas.openxmlformats.org/officeDocument/2006/relationships/hyperlink" Target="https://www.daloopa.com/src/797888" TargetMode="External"/><Relationship Id="rId16327" Type="http://schemas.openxmlformats.org/officeDocument/2006/relationships/hyperlink" Target="https://www.daloopa.com/src/56723390" TargetMode="External"/><Relationship Id="rId4284" Type="http://schemas.openxmlformats.org/officeDocument/2006/relationships/hyperlink" Target="https://www.daloopa.com/src/806007" TargetMode="External"/><Relationship Id="rId9956" Type="http://schemas.openxmlformats.org/officeDocument/2006/relationships/hyperlink" Target="https://www.daloopa.com/src/4298185" TargetMode="External"/><Relationship Id="rId19897" Type="http://schemas.openxmlformats.org/officeDocument/2006/relationships/hyperlink" Target="https://www.daloopa.com/src/91531417" TargetMode="External"/><Relationship Id="rId9609" Type="http://schemas.openxmlformats.org/officeDocument/2006/relationships/hyperlink" Target="https://www.daloopa.com/src/44810626" TargetMode="External"/><Relationship Id="rId12937" Type="http://schemas.openxmlformats.org/officeDocument/2006/relationships/hyperlink" Target="https://marketplace.daloopa.com/text-fundamental?id=51587433&amp;value=-500&amp;id=57345893&amp;value=-500&amp;id=62020241&amp;value=-500&amp;" TargetMode="External"/><Relationship Id="rId10488" Type="http://schemas.openxmlformats.org/officeDocument/2006/relationships/hyperlink" Target="https://www.daloopa.com/src/756571" TargetMode="External"/><Relationship Id="rId15410" Type="http://schemas.openxmlformats.org/officeDocument/2006/relationships/hyperlink" Target="https://www.daloopa.com/document/22326542" TargetMode="External"/><Relationship Id="rId18980" Type="http://schemas.openxmlformats.org/officeDocument/2006/relationships/hyperlink" Target="https://www.daloopa.com/src/80587576" TargetMode="External"/><Relationship Id="rId3020" Type="http://schemas.openxmlformats.org/officeDocument/2006/relationships/hyperlink" Target="https://www.daloopa.com/src/19433034" TargetMode="External"/><Relationship Id="rId18633" Type="http://schemas.openxmlformats.org/officeDocument/2006/relationships/hyperlink" Target="https://www.daloopa.com/src/75779530" TargetMode="External"/><Relationship Id="rId6590" Type="http://schemas.openxmlformats.org/officeDocument/2006/relationships/hyperlink" Target="https://www.daloopa.com/src/56765425" TargetMode="External"/><Relationship Id="rId16184" Type="http://schemas.openxmlformats.org/officeDocument/2006/relationships/hyperlink" Target="https://www.daloopa.com/src/56722494" TargetMode="External"/><Relationship Id="rId6243" Type="http://schemas.openxmlformats.org/officeDocument/2006/relationships/hyperlink" Target="https://www.daloopa.com/src/797576" TargetMode="External"/><Relationship Id="rId12794" Type="http://schemas.openxmlformats.org/officeDocument/2006/relationships/hyperlink" Target="https://www.daloopa.com/src/18182693" TargetMode="External"/><Relationship Id="rId2853" Type="http://schemas.openxmlformats.org/officeDocument/2006/relationships/hyperlink" Target="https://www.daloopa.com/src/44615530" TargetMode="External"/><Relationship Id="rId9466" Type="http://schemas.openxmlformats.org/officeDocument/2006/relationships/hyperlink" Target="https://www.daloopa.com/src/44812061" TargetMode="External"/><Relationship Id="rId12447" Type="http://schemas.openxmlformats.org/officeDocument/2006/relationships/hyperlink" Target="https://www.daloopa.com/src/8732121" TargetMode="External"/><Relationship Id="rId825" Type="http://schemas.openxmlformats.org/officeDocument/2006/relationships/hyperlink" Target="https://www.daloopa.com/src/793422" TargetMode="External"/><Relationship Id="rId2506" Type="http://schemas.openxmlformats.org/officeDocument/2006/relationships/hyperlink" Target="https://www.daloopa.com/src/775269" TargetMode="External"/><Relationship Id="rId9119" Type="http://schemas.openxmlformats.org/officeDocument/2006/relationships/hyperlink" Target="https://www.daloopa.com/src/44811679" TargetMode="External"/><Relationship Id="rId18490" Type="http://schemas.openxmlformats.org/officeDocument/2006/relationships/hyperlink" Target="https://www.daloopa.com/src/69114644" TargetMode="External"/><Relationship Id="rId5729" Type="http://schemas.openxmlformats.org/officeDocument/2006/relationships/hyperlink" Target="https://www.daloopa.com/src/779297" TargetMode="External"/><Relationship Id="rId8202" Type="http://schemas.openxmlformats.org/officeDocument/2006/relationships/hyperlink" Target="https://www.daloopa.com/src/756559" TargetMode="External"/><Relationship Id="rId11530" Type="http://schemas.openxmlformats.org/officeDocument/2006/relationships/hyperlink" Target="https://www.daloopa.com/src/805074" TargetMode="External"/><Relationship Id="rId18143" Type="http://schemas.openxmlformats.org/officeDocument/2006/relationships/hyperlink" Target="https://www.daloopa.com/src/112173314" TargetMode="External"/><Relationship Id="rId14753" Type="http://schemas.openxmlformats.org/officeDocument/2006/relationships/hyperlink" Target="https://www.daloopa.com/src/44092274" TargetMode="External"/><Relationship Id="rId4812" Type="http://schemas.openxmlformats.org/officeDocument/2006/relationships/hyperlink" Target="https://www.daloopa.com/src/44802422" TargetMode="External"/><Relationship Id="rId14406" Type="http://schemas.openxmlformats.org/officeDocument/2006/relationships/hyperlink" Target="https://www.daloopa.com/src/44093106" TargetMode="External"/><Relationship Id="rId682" Type="http://schemas.openxmlformats.org/officeDocument/2006/relationships/hyperlink" Target="https://www.daloopa.com/src/56765618" TargetMode="External"/><Relationship Id="rId2363" Type="http://schemas.openxmlformats.org/officeDocument/2006/relationships/hyperlink" Target="https://www.daloopa.com/src/774030" TargetMode="External"/><Relationship Id="rId17976" Type="http://schemas.openxmlformats.org/officeDocument/2006/relationships/hyperlink" Target="https://www.daloopa.com/src/84567299" TargetMode="External"/><Relationship Id="rId335" Type="http://schemas.openxmlformats.org/officeDocument/2006/relationships/hyperlink" Target="https://www.daloopa.com/src/50787755" TargetMode="External"/><Relationship Id="rId2016" Type="http://schemas.openxmlformats.org/officeDocument/2006/relationships/hyperlink" Target="https://www.daloopa.com/src/44125346" TargetMode="External"/><Relationship Id="rId5586" Type="http://schemas.openxmlformats.org/officeDocument/2006/relationships/hyperlink" Target="https://www.daloopa.com/src/777127" TargetMode="External"/><Relationship Id="rId17629" Type="http://schemas.openxmlformats.org/officeDocument/2006/relationships/hyperlink" Target="https://www.daloopa.com/src/66399292" TargetMode="External"/><Relationship Id="rId5239" Type="http://schemas.openxmlformats.org/officeDocument/2006/relationships/hyperlink" Target="https://www.daloopa.com/src/8648863" TargetMode="External"/><Relationship Id="rId11040" Type="http://schemas.openxmlformats.org/officeDocument/2006/relationships/hyperlink" Target="https://www.daloopa.com/src/777932" TargetMode="External"/><Relationship Id="rId16712" Type="http://schemas.openxmlformats.org/officeDocument/2006/relationships/hyperlink" Target="https://www.daloopa.com/src/56736741" TargetMode="External"/><Relationship Id="rId1849" Type="http://schemas.openxmlformats.org/officeDocument/2006/relationships/hyperlink" Target="https://marketplace.daloopa.com/text-fundamental?id=44126225&amp;value=51.8&amp;id=44126190&amp;value=55.1&amp;id=44126158&amp;value=46.7&amp;id=44616265&amp;value=46.89999999999998&amp;id=44115600&amp;value=200.5&amp;id=44126129&amp;value=44.6&amp;id=44126105&amp;value=46.3&amp;id=44126071&amp;value=47.4&amp;id=44616266&amp;value=50.39999999999998&amp;id=44115510&amp;value=188.7&amp;id=44126002&amp;value=49.2&amp;id=44125968&amp;value=48.2&amp;id=44125947&amp;value=45.6&amp;id=44616267&amp;value=48.400000000000006&amp;id=44115181&amp;value=191.4&amp;id=44125941&amp;value=45.4&amp;id=44125810&amp;value=43.4&amp;id=44125671&amp;value=44.4&amp;id=44616268&amp;value=43.60000000000002&amp;id=44115158&amp;value=176.8&amp;id=44125654&amp;value=42.4&amp;id=44125636&amp;value=43.5&amp;id=44125598&amp;value=41.4&amp;id=44616269&amp;value=43.599999999999994&amp;id=44115109&amp;value=170.9&amp;" TargetMode="External"/><Relationship Id="rId14263" Type="http://schemas.openxmlformats.org/officeDocument/2006/relationships/hyperlink" Target="https://www.daloopa.com/src/44093109" TargetMode="External"/><Relationship Id="rId19935" Type="http://schemas.openxmlformats.org/officeDocument/2006/relationships/hyperlink" Target="https://www.daloopa.com/src/91531504" TargetMode="External"/><Relationship Id="rId192" Type="http://schemas.openxmlformats.org/officeDocument/2006/relationships/hyperlink" Target="https://www.daloopa.com/src/1015355" TargetMode="External"/><Relationship Id="rId4322" Type="http://schemas.openxmlformats.org/officeDocument/2006/relationships/hyperlink" Target="https://www.daloopa.com/src/806189" TargetMode="External"/><Relationship Id="rId7892" Type="http://schemas.openxmlformats.org/officeDocument/2006/relationships/hyperlink" Target="https://www.daloopa.com/src/758134" TargetMode="External"/><Relationship Id="rId10873" Type="http://schemas.openxmlformats.org/officeDocument/2006/relationships/hyperlink" Target="https://www.daloopa.com/src/44999160" TargetMode="External"/><Relationship Id="rId17486" Type="http://schemas.openxmlformats.org/officeDocument/2006/relationships/hyperlink" Target="https://www.daloopa.com/src/69113980" TargetMode="External"/><Relationship Id="rId7545" Type="http://schemas.openxmlformats.org/officeDocument/2006/relationships/hyperlink" Target="https://www.daloopa.com/src/44615829" TargetMode="External"/><Relationship Id="rId10526" Type="http://schemas.openxmlformats.org/officeDocument/2006/relationships/hyperlink" Target="https://www.daloopa.com/src/44998948" TargetMode="External"/><Relationship Id="rId17139" Type="http://schemas.openxmlformats.org/officeDocument/2006/relationships/hyperlink" Target="https://www.daloopa.com/src/65369521" TargetMode="External"/><Relationship Id="rId5096" Type="http://schemas.openxmlformats.org/officeDocument/2006/relationships/hyperlink" Target="https://www.daloopa.com/src/18186767" TargetMode="External"/><Relationship Id="rId13749" Type="http://schemas.openxmlformats.org/officeDocument/2006/relationships/hyperlink" Target="https://www.daloopa.com/src/44064510" TargetMode="External"/><Relationship Id="rId20965" Type="http://schemas.openxmlformats.org/officeDocument/2006/relationships/hyperlink" Target="https://www.daloopa.com/src/110482391" TargetMode="External"/><Relationship Id="rId1359" Type="http://schemas.openxmlformats.org/officeDocument/2006/relationships/hyperlink" Target="https://www.daloopa.com/src/46405927" TargetMode="External"/><Relationship Id="rId3808" Type="http://schemas.openxmlformats.org/officeDocument/2006/relationships/hyperlink" Target="https://www.daloopa.com/src/805752" TargetMode="External"/><Relationship Id="rId16222" Type="http://schemas.openxmlformats.org/officeDocument/2006/relationships/hyperlink" Target="https://www.daloopa.com/src/56736530" TargetMode="External"/><Relationship Id="rId19792" Type="http://schemas.openxmlformats.org/officeDocument/2006/relationships/hyperlink" Target="https://www.daloopa.com/src/92469223" TargetMode="External"/><Relationship Id="rId20618" Type="http://schemas.openxmlformats.org/officeDocument/2006/relationships/hyperlink" Target="https://www.daloopa.com/src/105191146" TargetMode="External"/><Relationship Id="rId9851" Type="http://schemas.openxmlformats.org/officeDocument/2006/relationships/hyperlink" Target="https://www.daloopa.com/src/44810685" TargetMode="External"/><Relationship Id="rId12832" Type="http://schemas.openxmlformats.org/officeDocument/2006/relationships/hyperlink" Target="https://www.daloopa.com/src/18194358" TargetMode="External"/><Relationship Id="rId19445" Type="http://schemas.openxmlformats.org/officeDocument/2006/relationships/hyperlink" Target="https://www.daloopa.com/src/86300078" TargetMode="External"/><Relationship Id="rId65" Type="http://schemas.openxmlformats.org/officeDocument/2006/relationships/hyperlink" Target="https://www.daloopa.com/document/5951721" TargetMode="External"/><Relationship Id="rId9504" Type="http://schemas.openxmlformats.org/officeDocument/2006/relationships/hyperlink" Target="https://www.daloopa.com/src/44811281" TargetMode="External"/><Relationship Id="rId10383" Type="http://schemas.openxmlformats.org/officeDocument/2006/relationships/hyperlink" Target="https://www.daloopa.com/src/757828" TargetMode="External"/><Relationship Id="rId7055" Type="http://schemas.openxmlformats.org/officeDocument/2006/relationships/hyperlink" Target="https://www.daloopa.com/src/19045425" TargetMode="External"/><Relationship Id="rId10036" Type="http://schemas.openxmlformats.org/officeDocument/2006/relationships/hyperlink" Target="https://www.daloopa.com/src/2750606" TargetMode="External"/><Relationship Id="rId3665" Type="http://schemas.openxmlformats.org/officeDocument/2006/relationships/hyperlink" Target="https://www.daloopa.com/src/805649" TargetMode="External"/><Relationship Id="rId13259" Type="http://schemas.openxmlformats.org/officeDocument/2006/relationships/hyperlink" Target="https://www.daloopa.com/src/18210801" TargetMode="External"/><Relationship Id="rId15708" Type="http://schemas.openxmlformats.org/officeDocument/2006/relationships/hyperlink" Target="https://www.daloopa.com/src/56735773" TargetMode="External"/><Relationship Id="rId20475" Type="http://schemas.openxmlformats.org/officeDocument/2006/relationships/hyperlink" Target="https://www.daloopa.com/src/105788219" TargetMode="External"/><Relationship Id="rId3318" Type="http://schemas.openxmlformats.org/officeDocument/2006/relationships/hyperlink" Target="https://www.daloopa.com/src/13308918" TargetMode="External"/><Relationship Id="rId6888" Type="http://schemas.openxmlformats.org/officeDocument/2006/relationships/hyperlink" Target="https://www.daloopa.com/src/798079" TargetMode="External"/><Relationship Id="rId20128" Type="http://schemas.openxmlformats.org/officeDocument/2006/relationships/hyperlink" Target="https://www.daloopa.com/src/99100774" TargetMode="External"/><Relationship Id="rId9361" Type="http://schemas.openxmlformats.org/officeDocument/2006/relationships/hyperlink" Target="https://www.daloopa.com/src/44811546" TargetMode="External"/><Relationship Id="rId9014" Type="http://schemas.openxmlformats.org/officeDocument/2006/relationships/hyperlink" Target="https://www.daloopa.com/src/44811027" TargetMode="External"/><Relationship Id="rId12342" Type="http://schemas.openxmlformats.org/officeDocument/2006/relationships/hyperlink" Target="https://www.daloopa.com/src/8731794" TargetMode="External"/><Relationship Id="rId720" Type="http://schemas.openxmlformats.org/officeDocument/2006/relationships/hyperlink" Target="https://www.daloopa.com/src/56765622" TargetMode="External"/><Relationship Id="rId2401" Type="http://schemas.openxmlformats.org/officeDocument/2006/relationships/hyperlink" Target="https://www.daloopa.com/src/774065" TargetMode="External"/><Relationship Id="rId5971" Type="http://schemas.openxmlformats.org/officeDocument/2006/relationships/hyperlink" Target="https://www.daloopa.com/src/757877" TargetMode="External"/><Relationship Id="rId15565" Type="http://schemas.openxmlformats.org/officeDocument/2006/relationships/hyperlink" Target="https://www.daloopa.com/src/56722079" TargetMode="External"/><Relationship Id="rId5624" Type="http://schemas.openxmlformats.org/officeDocument/2006/relationships/hyperlink" Target="https://www.daloopa.com/src/777151" TargetMode="External"/><Relationship Id="rId15218" Type="http://schemas.openxmlformats.org/officeDocument/2006/relationships/hyperlink" Target="https://www.daloopa.com/document/23143762" TargetMode="External"/><Relationship Id="rId18788" Type="http://schemas.openxmlformats.org/officeDocument/2006/relationships/hyperlink" Target="https://www.daloopa.com/src/76431613" TargetMode="External"/><Relationship Id="rId3175" Type="http://schemas.openxmlformats.org/officeDocument/2006/relationships/hyperlink" Target="https://www.daloopa.com/src/44615553" TargetMode="External"/><Relationship Id="rId8847" Type="http://schemas.openxmlformats.org/officeDocument/2006/relationships/hyperlink" Target="https://www.daloopa.com/src/44808554" TargetMode="External"/><Relationship Id="rId6398" Type="http://schemas.openxmlformats.org/officeDocument/2006/relationships/hyperlink" Target="https://www.daloopa.com/src/797670" TargetMode="External"/><Relationship Id="rId11828" Type="http://schemas.openxmlformats.org/officeDocument/2006/relationships/hyperlink" Target="https://www.daloopa.com/src/8731197" TargetMode="External"/><Relationship Id="rId14301" Type="http://schemas.openxmlformats.org/officeDocument/2006/relationships/hyperlink" Target="https://www.daloopa.com/src/44093295" TargetMode="External"/><Relationship Id="rId17871" Type="http://schemas.openxmlformats.org/officeDocument/2006/relationships/hyperlink" Target="https://www.daloopa.com/src/86307247" TargetMode="External"/><Relationship Id="rId230" Type="http://schemas.openxmlformats.org/officeDocument/2006/relationships/hyperlink" Target="https://www.daloopa.com/src/1015357" TargetMode="External"/><Relationship Id="rId7930" Type="http://schemas.openxmlformats.org/officeDocument/2006/relationships/hyperlink" Target="https://www.daloopa.com/src/758292" TargetMode="External"/><Relationship Id="rId10911" Type="http://schemas.openxmlformats.org/officeDocument/2006/relationships/hyperlink" Target="https://www.daloopa.com/src/9091609" TargetMode="External"/><Relationship Id="rId17524" Type="http://schemas.openxmlformats.org/officeDocument/2006/relationships/hyperlink" Target="https://www.daloopa.com/src/66397571" TargetMode="External"/><Relationship Id="rId5481" Type="http://schemas.openxmlformats.org/officeDocument/2006/relationships/hyperlink" Target="https://www.daloopa.com/src/777045" TargetMode="External"/><Relationship Id="rId15075" Type="http://schemas.openxmlformats.org/officeDocument/2006/relationships/hyperlink" Target="https://www.daloopa.com/src/44092342" TargetMode="External"/><Relationship Id="rId5134" Type="http://schemas.openxmlformats.org/officeDocument/2006/relationships/hyperlink" Target="https://www.daloopa.com/src/8648967" TargetMode="External"/><Relationship Id="rId11685" Type="http://schemas.openxmlformats.org/officeDocument/2006/relationships/hyperlink" Target="https://www.daloopa.com/src/2734206" TargetMode="External"/><Relationship Id="rId18298" Type="http://schemas.openxmlformats.org/officeDocument/2006/relationships/hyperlink" Target="https://www.daloopa.com/src/110482574" TargetMode="External"/><Relationship Id="rId1744" Type="http://schemas.openxmlformats.org/officeDocument/2006/relationships/hyperlink" Target="https://www.daloopa.com/src/44124364" TargetMode="External"/><Relationship Id="rId8357" Type="http://schemas.openxmlformats.org/officeDocument/2006/relationships/hyperlink" Target="https://www.daloopa.com/src/46190491" TargetMode="External"/><Relationship Id="rId11338" Type="http://schemas.openxmlformats.org/officeDocument/2006/relationships/hyperlink" Target="https://marketplace.daloopa.com/text-fundamental?id=978747&amp;value=-787.964&amp;id=978769&amp;value=-914.034&amp;id=978784&amp;value=-971.195&amp;id=978794&amp;value=-1109.948&amp;id=978804&amp;value=-1266.518&amp;id=978848&amp;value=-1405.836&amp;id=2734284&amp;value=-1568.632&amp;id=13310294&amp;value=-1458&amp;id=44617260&amp;value=-1451&amp;" TargetMode="External"/><Relationship Id="rId4967" Type="http://schemas.openxmlformats.org/officeDocument/2006/relationships/hyperlink" Target="https://www.daloopa.com/src/28828635" TargetMode="External"/><Relationship Id="rId17381" Type="http://schemas.openxmlformats.org/officeDocument/2006/relationships/hyperlink" Target="https://www.daloopa.com/src/69114002" TargetMode="External"/><Relationship Id="rId19830" Type="http://schemas.openxmlformats.org/officeDocument/2006/relationships/hyperlink" Target="https://www.daloopa.com/src/92469246" TargetMode="External"/><Relationship Id="rId7440" Type="http://schemas.openxmlformats.org/officeDocument/2006/relationships/hyperlink" Target="https://marketplace.daloopa.com/text-fundamental?id=770330&amp;value=23.838&amp;id=44615832&amp;value=23.838&amp;" TargetMode="External"/><Relationship Id="rId17034" Type="http://schemas.openxmlformats.org/officeDocument/2006/relationships/hyperlink" Target="https://www.daloopa.com/src/65369355" TargetMode="External"/><Relationship Id="rId10421" Type="http://schemas.openxmlformats.org/officeDocument/2006/relationships/hyperlink" Target="https://www.daloopa.com/src/769428" TargetMode="External"/><Relationship Id="rId13991" Type="http://schemas.openxmlformats.org/officeDocument/2006/relationships/hyperlink" Target="https://www.daloopa.com/src/44064552" TargetMode="External"/><Relationship Id="rId13644" Type="http://schemas.openxmlformats.org/officeDocument/2006/relationships/hyperlink" Target="https://www.daloopa.com/src/44057714" TargetMode="External"/><Relationship Id="rId20860" Type="http://schemas.openxmlformats.org/officeDocument/2006/relationships/hyperlink" Target="https://www.daloopa.com/src/110481022" TargetMode="External"/><Relationship Id="rId3703" Type="http://schemas.openxmlformats.org/officeDocument/2006/relationships/hyperlink" Target="https://www.daloopa.com/src/805658" TargetMode="External"/><Relationship Id="rId11195" Type="http://schemas.openxmlformats.org/officeDocument/2006/relationships/hyperlink" Target="https://marketplace.daloopa.com/text-fundamental?id=50787783&amp;value=0.17&amp;id=56765807&amp;value=0.27&amp;id=61315317&amp;value=0.23&amp;" TargetMode="External"/><Relationship Id="rId16867" Type="http://schemas.openxmlformats.org/officeDocument/2006/relationships/hyperlink" Target="https://www.daloopa.com/src/65369004" TargetMode="External"/><Relationship Id="rId20513" Type="http://schemas.openxmlformats.org/officeDocument/2006/relationships/hyperlink" Target="https://www.daloopa.com/src/105190775" TargetMode="External"/><Relationship Id="rId1254" Type="http://schemas.openxmlformats.org/officeDocument/2006/relationships/hyperlink" Target="https://www.daloopa.com/src/46406355" TargetMode="External"/><Relationship Id="rId6926" Type="http://schemas.openxmlformats.org/officeDocument/2006/relationships/hyperlink" Target="https://www.daloopa.com/src/798126" TargetMode="External"/><Relationship Id="rId19340" Type="http://schemas.openxmlformats.org/officeDocument/2006/relationships/hyperlink" Target="https://www.daloopa.com/src/84565906" TargetMode="External"/><Relationship Id="rId4477" Type="http://schemas.openxmlformats.org/officeDocument/2006/relationships/hyperlink" Target="https://www.daloopa.com/src/806055" TargetMode="External"/><Relationship Id="rId15950" Type="http://schemas.openxmlformats.org/officeDocument/2006/relationships/hyperlink" Target="https://www.daloopa.com/src/56736442" TargetMode="External"/><Relationship Id="rId15603" Type="http://schemas.openxmlformats.org/officeDocument/2006/relationships/hyperlink" Target="https://www.daloopa.com/src/56735881" TargetMode="External"/><Relationship Id="rId3560" Type="http://schemas.openxmlformats.org/officeDocument/2006/relationships/hyperlink" Target="https://www.daloopa.com/src/805619" TargetMode="External"/><Relationship Id="rId13154" Type="http://schemas.openxmlformats.org/officeDocument/2006/relationships/hyperlink" Target="https://www.daloopa.com/document/8465102" TargetMode="External"/><Relationship Id="rId18826" Type="http://schemas.openxmlformats.org/officeDocument/2006/relationships/hyperlink" Target="https://www.daloopa.com/src/75779571" TargetMode="External"/><Relationship Id="rId20370" Type="http://schemas.openxmlformats.org/officeDocument/2006/relationships/hyperlink" Target="https://www.daloopa.com/src/105788170" TargetMode="External"/><Relationship Id="rId3213" Type="http://schemas.openxmlformats.org/officeDocument/2006/relationships/hyperlink" Target="https://www.daloopa.com/src/805373" TargetMode="External"/><Relationship Id="rId6783" Type="http://schemas.openxmlformats.org/officeDocument/2006/relationships/hyperlink" Target="https://www.daloopa.com/src/797766" TargetMode="External"/><Relationship Id="rId16377" Type="http://schemas.openxmlformats.org/officeDocument/2006/relationships/hyperlink" Target="https://www.daloopa.com/src/56723392" TargetMode="External"/><Relationship Id="rId20023" Type="http://schemas.openxmlformats.org/officeDocument/2006/relationships/hyperlink" Target="https://www.daloopa.com/src/99978660" TargetMode="External"/><Relationship Id="rId6436" Type="http://schemas.openxmlformats.org/officeDocument/2006/relationships/hyperlink" Target="https://www.daloopa.com/src/761242" TargetMode="External"/><Relationship Id="rId9659" Type="http://schemas.openxmlformats.org/officeDocument/2006/relationships/hyperlink" Target="https://www.daloopa.com/src/44810630" TargetMode="External"/><Relationship Id="rId12987" Type="http://schemas.openxmlformats.org/officeDocument/2006/relationships/hyperlink" Target="https://marketplace.daloopa.com/text-fundamental?id=18206757&amp;value=-0.208&amp;" TargetMode="External"/><Relationship Id="rId15460" Type="http://schemas.openxmlformats.org/officeDocument/2006/relationships/hyperlink" Target="https://www.daloopa.com/src/56722373" TargetMode="External"/><Relationship Id="rId15113" Type="http://schemas.openxmlformats.org/officeDocument/2006/relationships/hyperlink" Target="https://www.daloopa.com/src/56735067" TargetMode="External"/><Relationship Id="rId3070" Type="http://schemas.openxmlformats.org/officeDocument/2006/relationships/hyperlink" Target="https://www.daloopa.com/src/62020300" TargetMode="External"/><Relationship Id="rId18683" Type="http://schemas.openxmlformats.org/officeDocument/2006/relationships/hyperlink" Target="https://www.daloopa.com/src/75779591" TargetMode="External"/><Relationship Id="rId6293" Type="http://schemas.openxmlformats.org/officeDocument/2006/relationships/hyperlink" Target="https://www.daloopa.com/src/797535" TargetMode="External"/><Relationship Id="rId8742" Type="http://schemas.openxmlformats.org/officeDocument/2006/relationships/hyperlink" Target="https://www.daloopa.com/src/44810492" TargetMode="External"/><Relationship Id="rId11723" Type="http://schemas.openxmlformats.org/officeDocument/2006/relationships/hyperlink" Target="https://www.daloopa.com/src/8583076" TargetMode="External"/><Relationship Id="rId18336" Type="http://schemas.openxmlformats.org/officeDocument/2006/relationships/hyperlink" Target="https://www.daloopa.com/src/70535230" TargetMode="External"/><Relationship Id="rId14946" Type="http://schemas.openxmlformats.org/officeDocument/2006/relationships/hyperlink" Target="https://www.daloopa.com/src/44092276" TargetMode="External"/><Relationship Id="rId12497" Type="http://schemas.openxmlformats.org/officeDocument/2006/relationships/hyperlink" Target="https://www.daloopa.com/src/8731923" TargetMode="External"/><Relationship Id="rId875" Type="http://schemas.openxmlformats.org/officeDocument/2006/relationships/hyperlink" Target="https://www.daloopa.com/document/23143637" TargetMode="External"/><Relationship Id="rId2556" Type="http://schemas.openxmlformats.org/officeDocument/2006/relationships/hyperlink" Target="https://www.daloopa.com/src/44615517" TargetMode="External"/><Relationship Id="rId9169" Type="http://schemas.openxmlformats.org/officeDocument/2006/relationships/hyperlink" Target="https://www.daloopa.com/src/44811744" TargetMode="External"/><Relationship Id="rId528" Type="http://schemas.openxmlformats.org/officeDocument/2006/relationships/hyperlink" Target="https://www.daloopa.com/src/41990638" TargetMode="External"/><Relationship Id="rId2209" Type="http://schemas.openxmlformats.org/officeDocument/2006/relationships/hyperlink" Target="https://www.daloopa.com/src/779623" TargetMode="External"/><Relationship Id="rId5779" Type="http://schemas.openxmlformats.org/officeDocument/2006/relationships/hyperlink" Target="https://marketplace.daloopa.com/text-fundamental?id=777646&amp;value=23.752&amp;id=777637&amp;value=24.026&amp;id=777615&amp;value=24.309&amp;id=44616124&amp;value=29.336&amp;id=779226&amp;value=101.423&amp;id=777596&amp;value=25.731&amp;id=777567&amp;value=25.363&amp;id=777554&amp;value=25.447&amp;id=44616125&amp;value=26.36800000000001&amp;id=779278&amp;value=102.909&amp;id=777539&amp;value=27.285&amp;id=777526&amp;value=28.255&amp;id=777511&amp;value=29.146&amp;id=44616126&amp;value=25.221999999999994&amp;id=779299&amp;value=109.908&amp;id=777494&amp;value=29.356&amp;id=777479&amp;value=27.969&amp;id=777466&amp;value=27.798&amp;id=44616127&amp;value=28.634&amp;id=779321&amp;value=113.757&amp;id=777449&amp;value=32.465&amp;id=777433&amp;value=35.439&amp;id=777418&amp;value=36.064&amp;id=44616128&amp;value=35.07900000000001&amp;id=779337&amp;value=139.047&amp;id=777402&amp;value=38.848&amp;id=777397&amp;value=42.747&amp;id=777380&amp;value=47.885&amp;id=44616129&amp;value=49.06800000000001&amp;id=779352&amp;value=178.548&amp;id=777351&amp;value=52.247&amp;id=777342&amp;value=58.525&amp;id=3613187&amp;value=47.782&amp;id=44616130&amp;value=47.817000000000036&amp;id=2734020&amp;value=206.371&amp;id=4298248&amp;value=55&amp;id=46244119&amp;value=58&amp;id=46243806&amp;value=53&amp;" TargetMode="External"/><Relationship Id="rId18193" Type="http://schemas.openxmlformats.org/officeDocument/2006/relationships/hyperlink" Target="https://www.daloopa.com/src/112173048" TargetMode="External"/><Relationship Id="rId8252" Type="http://schemas.openxmlformats.org/officeDocument/2006/relationships/hyperlink" Target="https://www.daloopa.com/src/12599673" TargetMode="External"/><Relationship Id="rId11580" Type="http://schemas.openxmlformats.org/officeDocument/2006/relationships/hyperlink" Target="https://www.daloopa.com/src/805047" TargetMode="External"/><Relationship Id="rId11233" Type="http://schemas.openxmlformats.org/officeDocument/2006/relationships/hyperlink" Target="https://www.daloopa.com/src/50787791" TargetMode="External"/><Relationship Id="rId16905" Type="http://schemas.openxmlformats.org/officeDocument/2006/relationships/hyperlink" Target="https://www.daloopa.com/src/65368540" TargetMode="External"/><Relationship Id="rId4862" Type="http://schemas.openxmlformats.org/officeDocument/2006/relationships/hyperlink" Target="https://www.daloopa.com/src/44802420" TargetMode="External"/><Relationship Id="rId14456" Type="http://schemas.openxmlformats.org/officeDocument/2006/relationships/hyperlink" Target="https://www.daloopa.com/src/44092361" TargetMode="External"/><Relationship Id="rId4515" Type="http://schemas.openxmlformats.org/officeDocument/2006/relationships/hyperlink" Target="https://www.daloopa.com/src/41990772" TargetMode="External"/><Relationship Id="rId14109" Type="http://schemas.openxmlformats.org/officeDocument/2006/relationships/hyperlink" Target="https://www.daloopa.com/src/44072034" TargetMode="External"/><Relationship Id="rId17679" Type="http://schemas.openxmlformats.org/officeDocument/2006/relationships/hyperlink" Target="https://www.daloopa.com/src/77415665" TargetMode="External"/><Relationship Id="rId385" Type="http://schemas.openxmlformats.org/officeDocument/2006/relationships/hyperlink" Target="https://marketplace.daloopa.com/text-fundamental?id=41991204&amp;value=0.17&amp;id=56765770&amp;value=0.17&amp;" TargetMode="External"/><Relationship Id="rId2066" Type="http://schemas.openxmlformats.org/officeDocument/2006/relationships/hyperlink" Target="https://www.daloopa.com/src/779464" TargetMode="External"/><Relationship Id="rId7738" Type="http://schemas.openxmlformats.org/officeDocument/2006/relationships/hyperlink" Target="https://www.daloopa.com/src/44615861" TargetMode="External"/><Relationship Id="rId5289" Type="http://schemas.openxmlformats.org/officeDocument/2006/relationships/hyperlink" Target="https://www.daloopa.com/src/8648992" TargetMode="External"/><Relationship Id="rId10719" Type="http://schemas.openxmlformats.org/officeDocument/2006/relationships/hyperlink" Target="https://www.daloopa.com/src/9091557" TargetMode="External"/><Relationship Id="rId11090" Type="http://schemas.openxmlformats.org/officeDocument/2006/relationships/hyperlink" Target="https://www.daloopa.com/src/778057" TargetMode="External"/><Relationship Id="rId16762" Type="http://schemas.openxmlformats.org/officeDocument/2006/relationships/hyperlink" Target="https://www.daloopa.com/src/56736743" TargetMode="External"/><Relationship Id="rId1899" Type="http://schemas.openxmlformats.org/officeDocument/2006/relationships/hyperlink" Target="https://www.daloopa.com/document/23181367" TargetMode="External"/><Relationship Id="rId4372" Type="http://schemas.openxmlformats.org/officeDocument/2006/relationships/hyperlink" Target="https://www.daloopa.com/src/806190" TargetMode="External"/><Relationship Id="rId6821" Type="http://schemas.openxmlformats.org/officeDocument/2006/relationships/hyperlink" Target="https://www.daloopa.com/src/798044" TargetMode="External"/><Relationship Id="rId16415" Type="http://schemas.openxmlformats.org/officeDocument/2006/relationships/hyperlink" Target="https://marketplace.daloopa.com/text-fundamental?id=56736730&amp;value=973&amp;id=56736693&amp;value=1062&amp;id=56736655&amp;value=1102&amp;id=56736616&amp;value=1198&amp;id=56736577&amp;value=4335&amp;id=56736538&amp;value=1287&amp;id=56736500&amp;value=1354&amp;id=56736461&amp;value=1336&amp;id=56736422&amp;value=1334&amp;id=56736383&amp;value=5312&amp;id=56723468&amp;value=1461&amp;id=56723431&amp;value=1447&amp;id=56723394&amp;value=1458&amp;id=56723092&amp;value=1518&amp;id=56722920&amp;value=5884&amp;id=56722848&amp;value=1690&amp;id=56722752&amp;value=1689&amp;id=56722696&amp;value=1719&amp;id=56722631&amp;value=1813&amp;id=56722571&amp;value=6911&amp;id=56722504&amp;value=1836&amp;id=56765489&amp;value=1955&amp;id=61315623&amp;value=2015&amp;" TargetMode="External"/><Relationship Id="rId19985" Type="http://schemas.openxmlformats.org/officeDocument/2006/relationships/hyperlink" Target="https://www.daloopa.com/src/99100878" TargetMode="External"/><Relationship Id="rId4025" Type="http://schemas.openxmlformats.org/officeDocument/2006/relationships/hyperlink" Target="https://www.daloopa.com/src/805816" TargetMode="External"/><Relationship Id="rId19638" Type="http://schemas.openxmlformats.org/officeDocument/2006/relationships/hyperlink" Target="https://www.daloopa.com/src/92469304" TargetMode="External"/><Relationship Id="rId7595" Type="http://schemas.openxmlformats.org/officeDocument/2006/relationships/hyperlink" Target="https://www.daloopa.com/src/44615840" TargetMode="External"/><Relationship Id="rId10576" Type="http://schemas.openxmlformats.org/officeDocument/2006/relationships/hyperlink" Target="https://www.daloopa.com/src/44999285" TargetMode="External"/><Relationship Id="rId17189" Type="http://schemas.openxmlformats.org/officeDocument/2006/relationships/hyperlink" Target="https://www.daloopa.com/src/65369428" TargetMode="External"/><Relationship Id="rId7248" Type="http://schemas.openxmlformats.org/officeDocument/2006/relationships/hyperlink" Target="https://www.daloopa.com/src/756895" TargetMode="External"/><Relationship Id="rId10229" Type="http://schemas.openxmlformats.org/officeDocument/2006/relationships/hyperlink" Target="https://www.daloopa.com/src/56765450" TargetMode="External"/><Relationship Id="rId13799" Type="http://schemas.openxmlformats.org/officeDocument/2006/relationships/hyperlink" Target="https://www.daloopa.com/src/44066625" TargetMode="External"/><Relationship Id="rId3858" Type="http://schemas.openxmlformats.org/officeDocument/2006/relationships/hyperlink" Target="https://marketplace.daloopa.com/text-fundamental?id=805713&amp;value=42.122&amp;id=805717&amp;value=41.949&amp;id=805721&amp;value=42.856&amp;id=805725&amp;value=43.399&amp;id=44801562&amp;value=170.326&amp;id=805729&amp;value=44.279&amp;id=805733&amp;value=46.258&amp;id=805737&amp;value=47.882&amp;id=805741&amp;value=51.13&amp;id=44801767&amp;value=189.549&amp;id=805745&amp;value=51.568&amp;id=805749&amp;value=60.012&amp;id=805753&amp;value=62.835&amp;id=805757&amp;value=70.673&amp;id=44801874&amp;value=245.088&amp;id=805761&amp;value=70.998&amp;id=805765&amp;value=70.924&amp;id=805769&amp;value=70.276&amp;id=805773&amp;value=76.933&amp;id=44802108&amp;value=289.131&amp;id=805777&amp;value=81.823&amp;id=805781&amp;value=81.138&amp;id=805785&amp;value=82.298&amp;id=805789&amp;value=85.102&amp;id=44802194&amp;value=330.361&amp;id=805793&amp;value=81.34&amp;id=805797&amp;value=84.21&amp;id=805801&amp;value=84.881&amp;id=805805&amp;value=91.338&amp;id=44802435&amp;value=341.769&amp;id=805809&amp;value=97.15&amp;id=805813&amp;value=101.667&amp;id=1501404&amp;value=102.932&amp;id=2750762&amp;value=108.825&amp;id=44802539&amp;value=410.575&amp;id=3606674&amp;value=90&amp;id=6028863&amp;value=89&amp;id=9091855&amp;value=89&amp;" TargetMode="External"/><Relationship Id="rId16272" Type="http://schemas.openxmlformats.org/officeDocument/2006/relationships/hyperlink" Target="https://www.daloopa.com/src/56736532" TargetMode="External"/><Relationship Id="rId18721" Type="http://schemas.openxmlformats.org/officeDocument/2006/relationships/hyperlink" Target="https://www.daloopa.com/src/76424482" TargetMode="External"/><Relationship Id="rId20668" Type="http://schemas.openxmlformats.org/officeDocument/2006/relationships/hyperlink" Target="https://www.daloopa.com/src/110481957" TargetMode="External"/><Relationship Id="rId6331" Type="http://schemas.openxmlformats.org/officeDocument/2006/relationships/hyperlink" Target="https://www.daloopa.com/src/797613" TargetMode="External"/><Relationship Id="rId12882" Type="http://schemas.openxmlformats.org/officeDocument/2006/relationships/hyperlink" Target="https://www.daloopa.com/src/51587442" TargetMode="External"/><Relationship Id="rId19495" Type="http://schemas.openxmlformats.org/officeDocument/2006/relationships/hyperlink" Target="https://www.daloopa.com/src/86300765" TargetMode="External"/><Relationship Id="rId2941" Type="http://schemas.openxmlformats.org/officeDocument/2006/relationships/hyperlink" Target="https://www.daloopa.com/src/2733937" TargetMode="External"/><Relationship Id="rId9207" Type="http://schemas.openxmlformats.org/officeDocument/2006/relationships/hyperlink" Target="https://www.daloopa.com/src/44811024" TargetMode="External"/><Relationship Id="rId9554" Type="http://schemas.openxmlformats.org/officeDocument/2006/relationships/hyperlink" Target="https://www.daloopa.com/document/23031" TargetMode="External"/><Relationship Id="rId12535" Type="http://schemas.openxmlformats.org/officeDocument/2006/relationships/hyperlink" Target="https://www.daloopa.com/src/8731908" TargetMode="External"/><Relationship Id="rId19148" Type="http://schemas.openxmlformats.org/officeDocument/2006/relationships/hyperlink" Target="https://www.daloopa.com/src/81130182" TargetMode="External"/><Relationship Id="rId913" Type="http://schemas.openxmlformats.org/officeDocument/2006/relationships/hyperlink" Target="https://www.daloopa.com/src/50787768" TargetMode="External"/><Relationship Id="rId10086" Type="http://schemas.openxmlformats.org/officeDocument/2006/relationships/hyperlink" Target="https://www.daloopa.com/src/2750607" TargetMode="External"/><Relationship Id="rId15758" Type="http://schemas.openxmlformats.org/officeDocument/2006/relationships/hyperlink" Target="https://www.daloopa.com/src/56735775" TargetMode="External"/><Relationship Id="rId5817" Type="http://schemas.openxmlformats.org/officeDocument/2006/relationships/hyperlink" Target="https://www.daloopa.com/src/779352" TargetMode="External"/><Relationship Id="rId18231" Type="http://schemas.openxmlformats.org/officeDocument/2006/relationships/hyperlink" Target="https://www.daloopa.com/src/110482350" TargetMode="External"/><Relationship Id="rId3368" Type="http://schemas.openxmlformats.org/officeDocument/2006/relationships/hyperlink" Target="https://www.daloopa.com/src/13308919" TargetMode="External"/><Relationship Id="rId20178" Type="http://schemas.openxmlformats.org/officeDocument/2006/relationships/hyperlink" Target="https://www.daloopa.com/src/99100821" TargetMode="External"/><Relationship Id="rId12392" Type="http://schemas.openxmlformats.org/officeDocument/2006/relationships/hyperlink" Target="https://www.daloopa.com/src/8731926" TargetMode="External"/><Relationship Id="rId14841" Type="http://schemas.openxmlformats.org/officeDocument/2006/relationships/hyperlink" Target="https://www.daloopa.com/src/44095093" TargetMode="External"/><Relationship Id="rId770" Type="http://schemas.openxmlformats.org/officeDocument/2006/relationships/hyperlink" Target="https://www.daloopa.com/src/780046" TargetMode="External"/><Relationship Id="rId2451" Type="http://schemas.openxmlformats.org/officeDocument/2006/relationships/hyperlink" Target="https://www.daloopa.com/src/775279" TargetMode="External"/><Relationship Id="rId4900" Type="http://schemas.openxmlformats.org/officeDocument/2006/relationships/hyperlink" Target="https://www.daloopa.com/src/18186828" TargetMode="External"/><Relationship Id="rId9064" Type="http://schemas.openxmlformats.org/officeDocument/2006/relationships/hyperlink" Target="https://www.daloopa.com/src/44811028" TargetMode="External"/><Relationship Id="rId12045" Type="http://schemas.openxmlformats.org/officeDocument/2006/relationships/hyperlink" Target="https://www.daloopa.com/src/44616233" TargetMode="External"/><Relationship Id="rId423" Type="http://schemas.openxmlformats.org/officeDocument/2006/relationships/hyperlink" Target="https://www.daloopa.com/src/61315139" TargetMode="External"/><Relationship Id="rId2104" Type="http://schemas.openxmlformats.org/officeDocument/2006/relationships/hyperlink" Target="https://www.daloopa.com/src/779621" TargetMode="External"/><Relationship Id="rId17717" Type="http://schemas.openxmlformats.org/officeDocument/2006/relationships/hyperlink" Target="https://www.daloopa.com/src/86300333" TargetMode="External"/><Relationship Id="rId5674" Type="http://schemas.openxmlformats.org/officeDocument/2006/relationships/hyperlink" Target="https://www.daloopa.com/src/777491" TargetMode="External"/><Relationship Id="rId15268" Type="http://schemas.openxmlformats.org/officeDocument/2006/relationships/hyperlink" Target="https://www.daloopa.com/document/23143762" TargetMode="External"/><Relationship Id="rId5327" Type="http://schemas.openxmlformats.org/officeDocument/2006/relationships/hyperlink" Target="https://www.daloopa.com/src/8649014" TargetMode="External"/><Relationship Id="rId8897" Type="http://schemas.openxmlformats.org/officeDocument/2006/relationships/hyperlink" Target="https://www.daloopa.com/src/44808555" TargetMode="External"/><Relationship Id="rId11878" Type="http://schemas.openxmlformats.org/officeDocument/2006/relationships/hyperlink" Target="https://www.daloopa.com/src/8731198" TargetMode="External"/><Relationship Id="rId1937" Type="http://schemas.openxmlformats.org/officeDocument/2006/relationships/hyperlink" Target="https://www.daloopa.com/src/51587487" TargetMode="External"/><Relationship Id="rId14351" Type="http://schemas.openxmlformats.org/officeDocument/2006/relationships/hyperlink" Target="https://www.daloopa.com/src/44095629" TargetMode="External"/><Relationship Id="rId16800" Type="http://schemas.openxmlformats.org/officeDocument/2006/relationships/hyperlink" Target="https://www.daloopa.com/src/56722767" TargetMode="External"/><Relationship Id="rId4410" Type="http://schemas.openxmlformats.org/officeDocument/2006/relationships/hyperlink" Target="https://www.daloopa.com/src/44801574" TargetMode="External"/><Relationship Id="rId14004" Type="http://schemas.openxmlformats.org/officeDocument/2006/relationships/hyperlink" Target="https://www.daloopa.com/src/44067261" TargetMode="External"/><Relationship Id="rId280" Type="http://schemas.openxmlformats.org/officeDocument/2006/relationships/hyperlink" Target="https://www.daloopa.com/src/46156456" TargetMode="External"/><Relationship Id="rId7980" Type="http://schemas.openxmlformats.org/officeDocument/2006/relationships/hyperlink" Target="https://www.daloopa.com/src/757607" TargetMode="External"/><Relationship Id="rId10961" Type="http://schemas.openxmlformats.org/officeDocument/2006/relationships/hyperlink" Target="https://www.daloopa.com/src/61314998" TargetMode="External"/><Relationship Id="rId17574" Type="http://schemas.openxmlformats.org/officeDocument/2006/relationships/hyperlink" Target="https://www.daloopa.com/src/66404584" TargetMode="External"/><Relationship Id="rId5184" Type="http://schemas.openxmlformats.org/officeDocument/2006/relationships/hyperlink" Target="https://www.daloopa.com/src/8648891" TargetMode="External"/><Relationship Id="rId7633" Type="http://schemas.openxmlformats.org/officeDocument/2006/relationships/hyperlink" Target="https://www.daloopa.com/src/28076025" TargetMode="External"/><Relationship Id="rId10614" Type="http://schemas.openxmlformats.org/officeDocument/2006/relationships/hyperlink" Target="https://www.daloopa.com/src/12599903" TargetMode="External"/><Relationship Id="rId17227" Type="http://schemas.openxmlformats.org/officeDocument/2006/relationships/hyperlink" Target="https://www.daloopa.com/src/66399749" TargetMode="External"/><Relationship Id="rId13837" Type="http://schemas.openxmlformats.org/officeDocument/2006/relationships/hyperlink" Target="https://www.daloopa.com/src/44066139" TargetMode="External"/><Relationship Id="rId1794" Type="http://schemas.openxmlformats.org/officeDocument/2006/relationships/hyperlink" Target="https://www.daloopa.com/src/44115159" TargetMode="External"/><Relationship Id="rId11388" Type="http://schemas.openxmlformats.org/officeDocument/2006/relationships/hyperlink" Target="https://www.daloopa.com/src/1501361" TargetMode="External"/><Relationship Id="rId16310" Type="http://schemas.openxmlformats.org/officeDocument/2006/relationships/hyperlink" Target="https://www.daloopa.com/src/61315618" TargetMode="External"/><Relationship Id="rId19880" Type="http://schemas.openxmlformats.org/officeDocument/2006/relationships/hyperlink" Target="https://www.daloopa.com/src/91531290" TargetMode="External"/><Relationship Id="rId20706" Type="http://schemas.openxmlformats.org/officeDocument/2006/relationships/hyperlink" Target="https://www.daloopa.com/src/112173340" TargetMode="External"/><Relationship Id="rId1447" Type="http://schemas.openxmlformats.org/officeDocument/2006/relationships/hyperlink" Target="https://www.daloopa.com/src/46158516" TargetMode="External"/><Relationship Id="rId19533" Type="http://schemas.openxmlformats.org/officeDocument/2006/relationships/hyperlink" Target="https://www.daloopa.com/src/84566971" TargetMode="External"/><Relationship Id="rId7490" Type="http://schemas.openxmlformats.org/officeDocument/2006/relationships/hyperlink" Target="https://www.daloopa.com/src/44615815" TargetMode="External"/><Relationship Id="rId12920" Type="http://schemas.openxmlformats.org/officeDocument/2006/relationships/hyperlink" Target="https://www.daloopa.com/src/44619154" TargetMode="External"/><Relationship Id="rId17084" Type="http://schemas.openxmlformats.org/officeDocument/2006/relationships/hyperlink" Target="https://www.daloopa.com/src/65369479" TargetMode="External"/><Relationship Id="rId7143" Type="http://schemas.openxmlformats.org/officeDocument/2006/relationships/hyperlink" Target="https://www.daloopa.com/src/61315058" TargetMode="External"/><Relationship Id="rId10124" Type="http://schemas.openxmlformats.org/officeDocument/2006/relationships/hyperlink" Target="https://www.daloopa.com/src/757990" TargetMode="External"/><Relationship Id="rId10471" Type="http://schemas.openxmlformats.org/officeDocument/2006/relationships/hyperlink" Target="https://www.daloopa.com/src/769292" TargetMode="External"/><Relationship Id="rId13694" Type="http://schemas.openxmlformats.org/officeDocument/2006/relationships/hyperlink" Target="https://www.daloopa.com/src/44059393" TargetMode="External"/><Relationship Id="rId3753" Type="http://schemas.openxmlformats.org/officeDocument/2006/relationships/hyperlink" Target="https://www.daloopa.com/src/805732" TargetMode="External"/><Relationship Id="rId13347" Type="http://schemas.openxmlformats.org/officeDocument/2006/relationships/hyperlink" Target="https://www.daloopa.com/src/44121840" TargetMode="External"/><Relationship Id="rId20563" Type="http://schemas.openxmlformats.org/officeDocument/2006/relationships/hyperlink" Target="https://www.daloopa.com/src/105788203" TargetMode="External"/><Relationship Id="rId3406" Type="http://schemas.openxmlformats.org/officeDocument/2006/relationships/hyperlink" Target="https://www.daloopa.com/src/979773" TargetMode="External"/><Relationship Id="rId6976" Type="http://schemas.openxmlformats.org/officeDocument/2006/relationships/hyperlink" Target="https://www.daloopa.com/src/798152" TargetMode="External"/><Relationship Id="rId19390" Type="http://schemas.openxmlformats.org/officeDocument/2006/relationships/hyperlink" Target="https://www.daloopa.com/src/84565995" TargetMode="External"/><Relationship Id="rId20216" Type="http://schemas.openxmlformats.org/officeDocument/2006/relationships/hyperlink" Target="https://www.daloopa.com/src/99978728" TargetMode="External"/><Relationship Id="rId6629" Type="http://schemas.openxmlformats.org/officeDocument/2006/relationships/hyperlink" Target="https://www.daloopa.com/src/770042" TargetMode="External"/><Relationship Id="rId12430" Type="http://schemas.openxmlformats.org/officeDocument/2006/relationships/hyperlink" Target="https://www.daloopa.com/src/62020190" TargetMode="External"/><Relationship Id="rId19043" Type="http://schemas.openxmlformats.org/officeDocument/2006/relationships/hyperlink" Target="https://www.daloopa.com/src/80587652" TargetMode="External"/><Relationship Id="rId9102" Type="http://schemas.openxmlformats.org/officeDocument/2006/relationships/hyperlink" Target="https://www.daloopa.com/src/44809471" TargetMode="External"/><Relationship Id="rId15653" Type="http://schemas.openxmlformats.org/officeDocument/2006/relationships/hyperlink" Target="https://www.daloopa.com/src/56735883" TargetMode="External"/><Relationship Id="rId3263" Type="http://schemas.openxmlformats.org/officeDocument/2006/relationships/hyperlink" Target="https://www.daloopa.com/src/805374" TargetMode="External"/><Relationship Id="rId5712" Type="http://schemas.openxmlformats.org/officeDocument/2006/relationships/hyperlink" Target="https://www.daloopa.com/src/777477" TargetMode="External"/><Relationship Id="rId15306" Type="http://schemas.openxmlformats.org/officeDocument/2006/relationships/hyperlink" Target="https://www.daloopa.com/document/22326542" TargetMode="External"/><Relationship Id="rId18876" Type="http://schemas.openxmlformats.org/officeDocument/2006/relationships/hyperlink" Target="https://www.daloopa.com/src/75779623" TargetMode="External"/><Relationship Id="rId20073" Type="http://schemas.openxmlformats.org/officeDocument/2006/relationships/hyperlink" Target="https://www.daloopa.com/src/99978468" TargetMode="External"/><Relationship Id="rId8935" Type="http://schemas.openxmlformats.org/officeDocument/2006/relationships/hyperlink" Target="https://www.daloopa.com/src/62020277" TargetMode="External"/><Relationship Id="rId11916" Type="http://schemas.openxmlformats.org/officeDocument/2006/relationships/hyperlink" Target="https://www.daloopa.com/src/44616209" TargetMode="External"/><Relationship Id="rId18529" Type="http://schemas.openxmlformats.org/officeDocument/2006/relationships/hyperlink" Target="https://www.daloopa.com/src/69114625" TargetMode="External"/><Relationship Id="rId6139" Type="http://schemas.openxmlformats.org/officeDocument/2006/relationships/hyperlink" Target="https://www.daloopa.com/src/769937" TargetMode="External"/><Relationship Id="rId6486" Type="http://schemas.openxmlformats.org/officeDocument/2006/relationships/hyperlink" Target="https://www.daloopa.com/src/757899" TargetMode="External"/><Relationship Id="rId17612" Type="http://schemas.openxmlformats.org/officeDocument/2006/relationships/hyperlink" Target="https://www.daloopa.com/src/66398997" TargetMode="External"/><Relationship Id="rId2749" Type="http://schemas.openxmlformats.org/officeDocument/2006/relationships/hyperlink" Target="https://www.daloopa.com/src/771388" TargetMode="External"/><Relationship Id="rId15163" Type="http://schemas.openxmlformats.org/officeDocument/2006/relationships/hyperlink" Target="https://www.daloopa.com/src/56735069" TargetMode="External"/><Relationship Id="rId5222" Type="http://schemas.openxmlformats.org/officeDocument/2006/relationships/hyperlink" Target="https://www.daloopa.com/src/8648997" TargetMode="External"/><Relationship Id="rId8792" Type="http://schemas.openxmlformats.org/officeDocument/2006/relationships/hyperlink" Target="https://www.daloopa.com/src/44810484" TargetMode="External"/><Relationship Id="rId18386" Type="http://schemas.openxmlformats.org/officeDocument/2006/relationships/hyperlink" Target="https://www.daloopa.com/src/70534353" TargetMode="External"/><Relationship Id="rId8445" Type="http://schemas.openxmlformats.org/officeDocument/2006/relationships/hyperlink" Target="https://www.daloopa.com/src/44812942" TargetMode="External"/><Relationship Id="rId11773" Type="http://schemas.openxmlformats.org/officeDocument/2006/relationships/hyperlink" Target="https://www.daloopa.com/src/8583077" TargetMode="External"/><Relationship Id="rId18039" Type="http://schemas.openxmlformats.org/officeDocument/2006/relationships/hyperlink" Target="https://www.daloopa.com/src/112172652" TargetMode="External"/><Relationship Id="rId1832" Type="http://schemas.openxmlformats.org/officeDocument/2006/relationships/hyperlink" Target="https://www.daloopa.com/src/44126128" TargetMode="External"/><Relationship Id="rId11426" Type="http://schemas.openxmlformats.org/officeDocument/2006/relationships/hyperlink" Target="https://www.daloopa.com/src/804986" TargetMode="External"/><Relationship Id="rId14996" Type="http://schemas.openxmlformats.org/officeDocument/2006/relationships/hyperlink" Target="https://www.daloopa.com/src/44093186" TargetMode="External"/><Relationship Id="rId14649" Type="http://schemas.openxmlformats.org/officeDocument/2006/relationships/hyperlink" Target="https://www.daloopa.com/src/44092349" TargetMode="External"/><Relationship Id="rId4708" Type="http://schemas.openxmlformats.org/officeDocument/2006/relationships/hyperlink" Target="https://www.daloopa.com/src/44801777" TargetMode="External"/><Relationship Id="rId17122" Type="http://schemas.openxmlformats.org/officeDocument/2006/relationships/hyperlink" Target="https://www.daloopa.com/src/65368569" TargetMode="External"/><Relationship Id="rId578" Type="http://schemas.openxmlformats.org/officeDocument/2006/relationships/hyperlink" Target="https://www.daloopa.com/src/19045492" TargetMode="External"/><Relationship Id="rId2259" Type="http://schemas.openxmlformats.org/officeDocument/2006/relationships/hyperlink" Target="https://www.daloopa.com/src/774042" TargetMode="External"/><Relationship Id="rId11283" Type="http://schemas.openxmlformats.org/officeDocument/2006/relationships/hyperlink" Target="https://www.daloopa.com/src/2734282" TargetMode="External"/><Relationship Id="rId13732" Type="http://schemas.openxmlformats.org/officeDocument/2006/relationships/hyperlink" Target="https://www.daloopa.com/src/44064448" TargetMode="External"/><Relationship Id="rId1342" Type="http://schemas.openxmlformats.org/officeDocument/2006/relationships/hyperlink" Target="https://www.daloopa.com/src/3607620" TargetMode="External"/><Relationship Id="rId16955" Type="http://schemas.openxmlformats.org/officeDocument/2006/relationships/hyperlink" Target="https://www.daloopa.com/src/65368629" TargetMode="External"/><Relationship Id="rId20601" Type="http://schemas.openxmlformats.org/officeDocument/2006/relationships/hyperlink" Target="https://www.daloopa.com/src/105191128" TargetMode="External"/><Relationship Id="rId16608" Type="http://schemas.openxmlformats.org/officeDocument/2006/relationships/hyperlink" Target="https://www.daloopa.com/src/56722511" TargetMode="External"/><Relationship Id="rId4565" Type="http://schemas.openxmlformats.org/officeDocument/2006/relationships/hyperlink" Target="https://www.daloopa.com/src/41990774" TargetMode="External"/><Relationship Id="rId14159" Type="http://schemas.openxmlformats.org/officeDocument/2006/relationships/hyperlink" Target="https://www.daloopa.com/src/44072020" TargetMode="External"/><Relationship Id="rId4218" Type="http://schemas.openxmlformats.org/officeDocument/2006/relationships/hyperlink" Target="https://www.daloopa.com/src/44801889" TargetMode="External"/><Relationship Id="rId7788" Type="http://schemas.openxmlformats.org/officeDocument/2006/relationships/hyperlink" Target="https://www.daloopa.com/src/761276" TargetMode="External"/><Relationship Id="rId10769" Type="http://schemas.openxmlformats.org/officeDocument/2006/relationships/hyperlink" Target="https://www.daloopa.com/src/769297" TargetMode="External"/><Relationship Id="rId13242" Type="http://schemas.openxmlformats.org/officeDocument/2006/relationships/hyperlink" Target="https://www.daloopa.com/src/18206133" TargetMode="External"/><Relationship Id="rId3301" Type="http://schemas.openxmlformats.org/officeDocument/2006/relationships/hyperlink" Target="https://www.daloopa.com/src/7450298" TargetMode="External"/><Relationship Id="rId6871" Type="http://schemas.openxmlformats.org/officeDocument/2006/relationships/hyperlink" Target="https://www.daloopa.com/src/797749" TargetMode="External"/><Relationship Id="rId16465" Type="http://schemas.openxmlformats.org/officeDocument/2006/relationships/hyperlink" Target="https://marketplace.daloopa.com/text-fundamental?id=56736732&amp;value=-3&amp;id=56736695&amp;value=-8&amp;id=56736657&amp;value=-20&amp;id=56736618&amp;value=-19&amp;id=56736579&amp;value=-49&amp;id=56736540&amp;value=-37&amp;id=56736502&amp;value=-38&amp;id=56736463&amp;value=-23&amp;id=56736424&amp;value=-18&amp;id=56736385&amp;value=-115&amp;id=56723470&amp;value=-15&amp;id=56723433&amp;value=-16&amp;id=56723396&amp;value=-19&amp;id=56723094&amp;value=-24&amp;id=56722922&amp;value=-74&amp;id=56722850&amp;value=-26&amp;id=56722754&amp;value=-28&amp;id=56722698&amp;value=-30&amp;id=56722633&amp;value=-29&amp;id=56722573&amp;value=-113&amp;id=56722506&amp;value=-28&amp;id=56765491&amp;value=-29&amp;id=61315625&amp;value=-22&amp;" TargetMode="External"/><Relationship Id="rId18914" Type="http://schemas.openxmlformats.org/officeDocument/2006/relationships/hyperlink" Target="https://www.daloopa.com/src/80587716" TargetMode="External"/><Relationship Id="rId20111" Type="http://schemas.openxmlformats.org/officeDocument/2006/relationships/hyperlink" Target="https://www.daloopa.com/src/99100790" TargetMode="External"/><Relationship Id="rId6524" Type="http://schemas.openxmlformats.org/officeDocument/2006/relationships/hyperlink" Target="https://www.daloopa.com/src/758396" TargetMode="External"/><Relationship Id="rId16118" Type="http://schemas.openxmlformats.org/officeDocument/2006/relationships/hyperlink" Target="https://www.daloopa.com/src/56736718" TargetMode="External"/><Relationship Id="rId4075" Type="http://schemas.openxmlformats.org/officeDocument/2006/relationships/hyperlink" Target="https://www.daloopa.com/src/805817" TargetMode="External"/><Relationship Id="rId19688" Type="http://schemas.openxmlformats.org/officeDocument/2006/relationships/hyperlink" Target="https://www.daloopa.com/src/91528076" TargetMode="External"/><Relationship Id="rId7298" Type="http://schemas.openxmlformats.org/officeDocument/2006/relationships/hyperlink" Target="https://www.daloopa.com/src/756896" TargetMode="External"/><Relationship Id="rId9747" Type="http://schemas.openxmlformats.org/officeDocument/2006/relationships/hyperlink" Target="https://www.daloopa.com/src/44808853" TargetMode="External"/><Relationship Id="rId12728" Type="http://schemas.openxmlformats.org/officeDocument/2006/relationships/hyperlink" Target="https://www.daloopa.com/src/35961633" TargetMode="External"/><Relationship Id="rId10279" Type="http://schemas.openxmlformats.org/officeDocument/2006/relationships/hyperlink" Target="https://www.daloopa.com/src/56765457" TargetMode="External"/><Relationship Id="rId15201" Type="http://schemas.openxmlformats.org/officeDocument/2006/relationships/hyperlink" Target="https://www.daloopa.com/src/56734863" TargetMode="External"/><Relationship Id="rId18771" Type="http://schemas.openxmlformats.org/officeDocument/2006/relationships/hyperlink" Target="https://www.daloopa.com/src/75779584" TargetMode="External"/><Relationship Id="rId8830" Type="http://schemas.openxmlformats.org/officeDocument/2006/relationships/hyperlink" Target="https://www.daloopa.com/src/44808553" TargetMode="External"/><Relationship Id="rId18424" Type="http://schemas.openxmlformats.org/officeDocument/2006/relationships/hyperlink" Target="https://www.daloopa.com/src/70534107" TargetMode="External"/><Relationship Id="rId6381" Type="http://schemas.openxmlformats.org/officeDocument/2006/relationships/hyperlink" Target="https://www.daloopa.com/src/28076083" TargetMode="External"/><Relationship Id="rId11811" Type="http://schemas.openxmlformats.org/officeDocument/2006/relationships/hyperlink" Target="https://www.daloopa.com/src/53280774" TargetMode="External"/><Relationship Id="rId6034" Type="http://schemas.openxmlformats.org/officeDocument/2006/relationships/hyperlink" Target="https://www.daloopa.com/src/56765417" TargetMode="External"/><Relationship Id="rId19198" Type="http://schemas.openxmlformats.org/officeDocument/2006/relationships/hyperlink" Target="https://www.daloopa.com/src/80587927" TargetMode="External"/><Relationship Id="rId2991" Type="http://schemas.openxmlformats.org/officeDocument/2006/relationships/hyperlink" Target="https://www.daloopa.com/src/2733938" TargetMode="External"/><Relationship Id="rId9257" Type="http://schemas.openxmlformats.org/officeDocument/2006/relationships/hyperlink" Target="https://www.daloopa.com/src/44810098" TargetMode="External"/><Relationship Id="rId12585" Type="http://schemas.openxmlformats.org/officeDocument/2006/relationships/hyperlink" Target="https://www.daloopa.com/src/28828630" TargetMode="External"/><Relationship Id="rId963" Type="http://schemas.openxmlformats.org/officeDocument/2006/relationships/hyperlink" Target="https://www.daloopa.com/src/970394" TargetMode="External"/><Relationship Id="rId2644" Type="http://schemas.openxmlformats.org/officeDocument/2006/relationships/hyperlink" Target="https://www.daloopa.com/src/775195" TargetMode="External"/><Relationship Id="rId12238" Type="http://schemas.openxmlformats.org/officeDocument/2006/relationships/hyperlink" Target="https://www.daloopa.com/src/8731449" TargetMode="External"/><Relationship Id="rId616" Type="http://schemas.openxmlformats.org/officeDocument/2006/relationships/hyperlink" Target="https://www.daloopa.com/src/3606512" TargetMode="External"/><Relationship Id="rId5867" Type="http://schemas.openxmlformats.org/officeDocument/2006/relationships/hyperlink" Target="https://www.daloopa.com/src/777556" TargetMode="External"/><Relationship Id="rId18281" Type="http://schemas.openxmlformats.org/officeDocument/2006/relationships/hyperlink" Target="https://www.daloopa.com/src/115037994" TargetMode="External"/><Relationship Id="rId8340" Type="http://schemas.openxmlformats.org/officeDocument/2006/relationships/hyperlink" Target="https://www.daloopa.com/src/44812383" TargetMode="External"/><Relationship Id="rId11321" Type="http://schemas.openxmlformats.org/officeDocument/2006/relationships/hyperlink" Target="https://www.daloopa.com/src/978792" TargetMode="External"/><Relationship Id="rId14891" Type="http://schemas.openxmlformats.org/officeDocument/2006/relationships/hyperlink" Target="https://www.daloopa.com/src/44093347" TargetMode="External"/><Relationship Id="rId4950" Type="http://schemas.openxmlformats.org/officeDocument/2006/relationships/hyperlink" Target="https://www.daloopa.com/src/18186932" TargetMode="External"/><Relationship Id="rId14544" Type="http://schemas.openxmlformats.org/officeDocument/2006/relationships/hyperlink" Target="https://www.daloopa.com/document/23181367" TargetMode="External"/><Relationship Id="rId4603" Type="http://schemas.openxmlformats.org/officeDocument/2006/relationships/hyperlink" Target="https://www.daloopa.com/src/41990768" TargetMode="External"/><Relationship Id="rId12095" Type="http://schemas.openxmlformats.org/officeDocument/2006/relationships/hyperlink" Target="https://www.daloopa.com/src/8731775" TargetMode="External"/><Relationship Id="rId473" Type="http://schemas.openxmlformats.org/officeDocument/2006/relationships/hyperlink" Target="https://www.daloopa.com/src/3606832" TargetMode="External"/><Relationship Id="rId2154" Type="http://schemas.openxmlformats.org/officeDocument/2006/relationships/hyperlink" Target="https://www.daloopa.com/src/4298252" TargetMode="External"/><Relationship Id="rId17767" Type="http://schemas.openxmlformats.org/officeDocument/2006/relationships/hyperlink" Target="https://www.daloopa.com/src/86298861" TargetMode="External"/><Relationship Id="rId126" Type="http://schemas.openxmlformats.org/officeDocument/2006/relationships/hyperlink" Target="https://www.daloopa.com/document/10223983" TargetMode="External"/><Relationship Id="rId5377" Type="http://schemas.openxmlformats.org/officeDocument/2006/relationships/hyperlink" Target="https://www.daloopa.com/src/8648952" TargetMode="External"/><Relationship Id="rId7826" Type="http://schemas.openxmlformats.org/officeDocument/2006/relationships/hyperlink" Target="https://www.daloopa.com/src/44615885" TargetMode="External"/><Relationship Id="rId10807" Type="http://schemas.openxmlformats.org/officeDocument/2006/relationships/hyperlink" Target="https://www.daloopa.com/src/44999315" TargetMode="External"/><Relationship Id="rId16850" Type="http://schemas.openxmlformats.org/officeDocument/2006/relationships/hyperlink" Target="https://www.daloopa.com/src/56722769" TargetMode="External"/><Relationship Id="rId1987" Type="http://schemas.openxmlformats.org/officeDocument/2006/relationships/hyperlink" Target="https://www.daloopa.com/src/44114794" TargetMode="External"/><Relationship Id="rId16503" Type="http://schemas.openxmlformats.org/officeDocument/2006/relationships/hyperlink" Target="https://www.daloopa.com/src/56723095" TargetMode="External"/><Relationship Id="rId4460" Type="http://schemas.openxmlformats.org/officeDocument/2006/relationships/hyperlink" Target="https://www.daloopa.com/src/44801881" TargetMode="External"/><Relationship Id="rId14054" Type="http://schemas.openxmlformats.org/officeDocument/2006/relationships/hyperlink" Target="https://www.daloopa.com/src/44066635" TargetMode="External"/><Relationship Id="rId4113" Type="http://schemas.openxmlformats.org/officeDocument/2006/relationships/hyperlink" Target="https://www.daloopa.com/src/805988" TargetMode="External"/><Relationship Id="rId7683" Type="http://schemas.openxmlformats.org/officeDocument/2006/relationships/hyperlink" Target="https://www.daloopa.com/src/28076024" TargetMode="External"/><Relationship Id="rId17277" Type="http://schemas.openxmlformats.org/officeDocument/2006/relationships/hyperlink" Target="https://www.daloopa.com/src/65368647" TargetMode="External"/><Relationship Id="rId19726" Type="http://schemas.openxmlformats.org/officeDocument/2006/relationships/hyperlink" Target="https://www.daloopa.com/src/91527763" TargetMode="External"/><Relationship Id="rId7336" Type="http://schemas.openxmlformats.org/officeDocument/2006/relationships/hyperlink" Target="https://www.daloopa.com/src/760693" TargetMode="External"/><Relationship Id="rId10664" Type="http://schemas.openxmlformats.org/officeDocument/2006/relationships/hyperlink" Target="https://www.daloopa.com/src/12599902" TargetMode="External"/><Relationship Id="rId10317" Type="http://schemas.openxmlformats.org/officeDocument/2006/relationships/hyperlink" Target="https://www.daloopa.com/src/756036" TargetMode="External"/><Relationship Id="rId13887" Type="http://schemas.openxmlformats.org/officeDocument/2006/relationships/hyperlink" Target="https://www.daloopa.com/src/44066032" TargetMode="External"/><Relationship Id="rId3946" Type="http://schemas.openxmlformats.org/officeDocument/2006/relationships/hyperlink" Target="https://www.daloopa.com/src/44802609" TargetMode="External"/><Relationship Id="rId16360" Type="http://schemas.openxmlformats.org/officeDocument/2006/relationships/hyperlink" Target="https://www.daloopa.com/src/61315620" TargetMode="External"/><Relationship Id="rId20756" Type="http://schemas.openxmlformats.org/officeDocument/2006/relationships/hyperlink" Target="https://www.daloopa.com/src/112173358" TargetMode="External"/><Relationship Id="rId1497" Type="http://schemas.openxmlformats.org/officeDocument/2006/relationships/hyperlink" Target="https://www.daloopa.com/src/18236048" TargetMode="External"/><Relationship Id="rId16013" Type="http://schemas.openxmlformats.org/officeDocument/2006/relationships/hyperlink" Target="https://www.daloopa.com/src/56736560" TargetMode="External"/><Relationship Id="rId19583" Type="http://schemas.openxmlformats.org/officeDocument/2006/relationships/hyperlink" Target="https://www.daloopa.com/src/84567063" TargetMode="External"/><Relationship Id="rId20409" Type="http://schemas.openxmlformats.org/officeDocument/2006/relationships/hyperlink" Target="https://www.daloopa.com/src/105788140" TargetMode="External"/><Relationship Id="rId9642" Type="http://schemas.openxmlformats.org/officeDocument/2006/relationships/hyperlink" Target="https://www.daloopa.com/src/46190730" TargetMode="External"/><Relationship Id="rId12623" Type="http://schemas.openxmlformats.org/officeDocument/2006/relationships/hyperlink" Target="https://www.daloopa.com/src/57345758" TargetMode="External"/><Relationship Id="rId12970" Type="http://schemas.openxmlformats.org/officeDocument/2006/relationships/hyperlink" Target="https://www.daloopa.com/src/51587440" TargetMode="External"/><Relationship Id="rId19236" Type="http://schemas.openxmlformats.org/officeDocument/2006/relationships/hyperlink" Target="https://www.daloopa.com/src/80588039" TargetMode="External"/><Relationship Id="rId7193" Type="http://schemas.openxmlformats.org/officeDocument/2006/relationships/hyperlink" Target="https://www.daloopa.com/src/798750" TargetMode="External"/><Relationship Id="rId10174" Type="http://schemas.openxmlformats.org/officeDocument/2006/relationships/hyperlink" Target="https://www.daloopa.com/src/44998360" TargetMode="External"/><Relationship Id="rId13397" Type="http://schemas.openxmlformats.org/officeDocument/2006/relationships/hyperlink" Target="https://www.daloopa.com/src/44120309" TargetMode="External"/><Relationship Id="rId15846" Type="http://schemas.openxmlformats.org/officeDocument/2006/relationships/hyperlink" Target="https://marketplace.daloopa.com/text-fundamental?id=56735910&amp;value=47&amp;id=56735891&amp;value=44&amp;id=56735872&amp;value=41&amp;id=56735853&amp;value=49&amp;id=56735817&amp;value=46&amp;id=56735798&amp;value=42&amp;id=56735779&amp;value=44&amp;id=56735760&amp;value=47&amp;id=56722388&amp;value=41&amp;id=56722369&amp;value=40&amp;id=56722350&amp;value=37&amp;id=56722206&amp;value=37&amp;id=56722110&amp;value=38&amp;id=56722091&amp;value=35&amp;id=56722072&amp;value=36&amp;id=56722053&amp;value=42&amp;id=56722017&amp;value=36&amp;id=56765536&amp;value=33&amp;id=61315480&amp;value=35&amp;" TargetMode="External"/><Relationship Id="rId3456" Type="http://schemas.openxmlformats.org/officeDocument/2006/relationships/hyperlink" Target="https://www.daloopa.com/src/18204629" TargetMode="External"/><Relationship Id="rId5905" Type="http://schemas.openxmlformats.org/officeDocument/2006/relationships/hyperlink" Target="https://www.daloopa.com/src/51587399" TargetMode="External"/><Relationship Id="rId20266" Type="http://schemas.openxmlformats.org/officeDocument/2006/relationships/hyperlink" Target="https://www.daloopa.com/src/99100994" TargetMode="External"/><Relationship Id="rId3109" Type="http://schemas.openxmlformats.org/officeDocument/2006/relationships/hyperlink" Target="https://www.daloopa.com/src/47277405" TargetMode="External"/><Relationship Id="rId6679" Type="http://schemas.openxmlformats.org/officeDocument/2006/relationships/hyperlink" Target="https://www.daloopa.com/src/61314833" TargetMode="External"/><Relationship Id="rId12480" Type="http://schemas.openxmlformats.org/officeDocument/2006/relationships/hyperlink" Target="https://www.daloopa.com/src/44617662" TargetMode="External"/><Relationship Id="rId19093" Type="http://schemas.openxmlformats.org/officeDocument/2006/relationships/hyperlink" Target="https://www.daloopa.com/src/81128212" TargetMode="External"/><Relationship Id="rId9152" Type="http://schemas.openxmlformats.org/officeDocument/2006/relationships/hyperlink" Target="https://www.daloopa.com/src/44812901" TargetMode="External"/><Relationship Id="rId12133" Type="http://schemas.openxmlformats.org/officeDocument/2006/relationships/hyperlink" Target="https://www.daloopa.com/src/8731827" TargetMode="External"/><Relationship Id="rId511" Type="http://schemas.openxmlformats.org/officeDocument/2006/relationships/hyperlink" Target="https://www.daloopa.com/document/479979" TargetMode="External"/><Relationship Id="rId5762" Type="http://schemas.openxmlformats.org/officeDocument/2006/relationships/hyperlink" Target="https://www.daloopa.com/src/777396" TargetMode="External"/><Relationship Id="rId15356" Type="http://schemas.openxmlformats.org/officeDocument/2006/relationships/hyperlink" Target="https://www.daloopa.com/src/56735113" TargetMode="External"/><Relationship Id="rId17805" Type="http://schemas.openxmlformats.org/officeDocument/2006/relationships/hyperlink" Target="https://www.daloopa.com/src/86312096" TargetMode="External"/><Relationship Id="rId5415" Type="http://schemas.openxmlformats.org/officeDocument/2006/relationships/hyperlink" Target="https://www.daloopa.com/src/51587351" TargetMode="External"/><Relationship Id="rId15009" Type="http://schemas.openxmlformats.org/officeDocument/2006/relationships/hyperlink" Target="https://www.daloopa.com/src/44092047" TargetMode="External"/><Relationship Id="rId8638" Type="http://schemas.openxmlformats.org/officeDocument/2006/relationships/hyperlink" Target="https://www.daloopa.com/src/44810035" TargetMode="External"/><Relationship Id="rId8985" Type="http://schemas.openxmlformats.org/officeDocument/2006/relationships/hyperlink" Target="https://www.daloopa.com/src/62020271" TargetMode="External"/><Relationship Id="rId11966" Type="http://schemas.openxmlformats.org/officeDocument/2006/relationships/hyperlink" Target="https://www.daloopa.com/src/8731187" TargetMode="External"/><Relationship Id="rId18579" Type="http://schemas.openxmlformats.org/officeDocument/2006/relationships/hyperlink" Target="https://www.daloopa.com/src/76428926" TargetMode="External"/><Relationship Id="rId6189" Type="http://schemas.openxmlformats.org/officeDocument/2006/relationships/hyperlink" Target="https://www.daloopa.com/src/797575" TargetMode="External"/><Relationship Id="rId11619" Type="http://schemas.openxmlformats.org/officeDocument/2006/relationships/hyperlink" Target="https://www.daloopa.com/src/1501385" TargetMode="External"/><Relationship Id="rId17662" Type="http://schemas.openxmlformats.org/officeDocument/2006/relationships/hyperlink" Target="https://www.daloopa.com/src/77415502" TargetMode="External"/><Relationship Id="rId2799" Type="http://schemas.openxmlformats.org/officeDocument/2006/relationships/hyperlink" Target="https://www.daloopa.com/src/778843" TargetMode="External"/><Relationship Id="rId7721" Type="http://schemas.openxmlformats.org/officeDocument/2006/relationships/hyperlink" Target="https://www.daloopa.com/src/756678" TargetMode="External"/><Relationship Id="rId10702" Type="http://schemas.openxmlformats.org/officeDocument/2006/relationships/hyperlink" Target="https://www.daloopa.com/src/758339" TargetMode="External"/><Relationship Id="rId17315" Type="http://schemas.openxmlformats.org/officeDocument/2006/relationships/hyperlink" Target="https://www.daloopa.com/src/66398880" TargetMode="External"/><Relationship Id="rId5272" Type="http://schemas.openxmlformats.org/officeDocument/2006/relationships/hyperlink" Target="https://www.daloopa.com/src/8648864" TargetMode="External"/><Relationship Id="rId1882" Type="http://schemas.openxmlformats.org/officeDocument/2006/relationships/hyperlink" Target="https://www.daloopa.com/src/44126104" TargetMode="External"/><Relationship Id="rId8495" Type="http://schemas.openxmlformats.org/officeDocument/2006/relationships/hyperlink" Target="https://www.daloopa.com/src/44809587" TargetMode="External"/><Relationship Id="rId11476" Type="http://schemas.openxmlformats.org/officeDocument/2006/relationships/hyperlink" Target="https://www.daloopa.com/src/805005" TargetMode="External"/><Relationship Id="rId13925" Type="http://schemas.openxmlformats.org/officeDocument/2006/relationships/hyperlink" Target="https://www.daloopa.com/document/22727591" TargetMode="External"/><Relationship Id="rId18089" Type="http://schemas.openxmlformats.org/officeDocument/2006/relationships/hyperlink" Target="https://www.daloopa.com/src/112172711" TargetMode="External"/><Relationship Id="rId1535" Type="http://schemas.openxmlformats.org/officeDocument/2006/relationships/hyperlink" Target="https://www.daloopa.com/src/805386" TargetMode="External"/><Relationship Id="rId8148" Type="http://schemas.openxmlformats.org/officeDocument/2006/relationships/hyperlink" Target="https://www.daloopa.com/src/757295" TargetMode="External"/><Relationship Id="rId11129" Type="http://schemas.openxmlformats.org/officeDocument/2006/relationships/hyperlink" Target="https://marketplace.daloopa.com/text-fundamental?id=816760&amp;value=-0.09&amp;" TargetMode="External"/><Relationship Id="rId14699" Type="http://schemas.openxmlformats.org/officeDocument/2006/relationships/hyperlink" Target="https://www.daloopa.com/src/44095404" TargetMode="External"/><Relationship Id="rId19621" Type="http://schemas.openxmlformats.org/officeDocument/2006/relationships/hyperlink" Target="https://www.daloopa.com/src/91528542" TargetMode="External"/><Relationship Id="rId4758" Type="http://schemas.openxmlformats.org/officeDocument/2006/relationships/hyperlink" Target="https://www.daloopa.com/src/44801778" TargetMode="External"/><Relationship Id="rId17172" Type="http://schemas.openxmlformats.org/officeDocument/2006/relationships/hyperlink" Target="https://www.daloopa.com/src/65369390" TargetMode="External"/><Relationship Id="rId7231" Type="http://schemas.openxmlformats.org/officeDocument/2006/relationships/hyperlink" Target="https://www.daloopa.com/src/769520" TargetMode="External"/><Relationship Id="rId10212" Type="http://schemas.openxmlformats.org/officeDocument/2006/relationships/hyperlink" Target="https://www.daloopa.com/src/757328" TargetMode="External"/><Relationship Id="rId13782" Type="http://schemas.openxmlformats.org/officeDocument/2006/relationships/hyperlink" Target="https://www.daloopa.com/src/44067801" TargetMode="External"/><Relationship Id="rId3841" Type="http://schemas.openxmlformats.org/officeDocument/2006/relationships/hyperlink" Target="https://www.daloopa.com/src/44802200" TargetMode="External"/><Relationship Id="rId13435" Type="http://schemas.openxmlformats.org/officeDocument/2006/relationships/hyperlink" Target="https://www.daloopa.com/src/44057840" TargetMode="External"/><Relationship Id="rId20651" Type="http://schemas.openxmlformats.org/officeDocument/2006/relationships/hyperlink" Target="https://www.daloopa.com/src/105190908" TargetMode="External"/><Relationship Id="rId1392" Type="http://schemas.openxmlformats.org/officeDocument/2006/relationships/hyperlink" Target="https://www.daloopa.com/src/46398868" TargetMode="External"/><Relationship Id="rId20304" Type="http://schemas.openxmlformats.org/officeDocument/2006/relationships/hyperlink" Target="https://www.daloopa.com/src/105190733" TargetMode="External"/><Relationship Id="rId1045" Type="http://schemas.openxmlformats.org/officeDocument/2006/relationships/hyperlink" Target="https://www.daloopa.com/src/995210" TargetMode="External"/><Relationship Id="rId16658" Type="http://schemas.openxmlformats.org/officeDocument/2006/relationships/hyperlink" Target="https://www.daloopa.com/src/56722513" TargetMode="External"/><Relationship Id="rId19131" Type="http://schemas.openxmlformats.org/officeDocument/2006/relationships/hyperlink" Target="https://www.daloopa.com/src/81127697" TargetMode="External"/><Relationship Id="rId4268" Type="http://schemas.openxmlformats.org/officeDocument/2006/relationships/hyperlink" Target="https://www.daloopa.com/src/44802608" TargetMode="External"/><Relationship Id="rId6717" Type="http://schemas.openxmlformats.org/officeDocument/2006/relationships/hyperlink" Target="https://www.daloopa.com/src/41991001" TargetMode="External"/><Relationship Id="rId15741" Type="http://schemas.openxmlformats.org/officeDocument/2006/relationships/hyperlink" Target="https://www.daloopa.com/src/56722067" TargetMode="External"/><Relationship Id="rId5800" Type="http://schemas.openxmlformats.org/officeDocument/2006/relationships/hyperlink" Target="https://www.daloopa.com/src/44616128" TargetMode="External"/><Relationship Id="rId13292" Type="http://schemas.openxmlformats.org/officeDocument/2006/relationships/hyperlink" Target="https://www.daloopa.com/src/18210796" TargetMode="External"/><Relationship Id="rId18964" Type="http://schemas.openxmlformats.org/officeDocument/2006/relationships/hyperlink" Target="https://www.daloopa.com/src/81128296" TargetMode="External"/><Relationship Id="rId3351" Type="http://schemas.openxmlformats.org/officeDocument/2006/relationships/hyperlink" Target="https://www.daloopa.com/src/7450299" TargetMode="External"/><Relationship Id="rId18617" Type="http://schemas.openxmlformats.org/officeDocument/2006/relationships/hyperlink" Target="https://www.daloopa.com/src/76449053" TargetMode="External"/><Relationship Id="rId20161" Type="http://schemas.openxmlformats.org/officeDocument/2006/relationships/hyperlink" Target="https://www.daloopa.com/src/99100808" TargetMode="External"/><Relationship Id="rId3004" Type="http://schemas.openxmlformats.org/officeDocument/2006/relationships/hyperlink" Target="https://www.daloopa.com/src/775746" TargetMode="External"/><Relationship Id="rId6574" Type="http://schemas.openxmlformats.org/officeDocument/2006/relationships/hyperlink" Target="https://www.daloopa.com/src/756644" TargetMode="External"/><Relationship Id="rId16168" Type="http://schemas.openxmlformats.org/officeDocument/2006/relationships/hyperlink" Target="https://www.daloopa.com/src/56736720" TargetMode="External"/><Relationship Id="rId6227" Type="http://schemas.openxmlformats.org/officeDocument/2006/relationships/hyperlink" Target="https://www.daloopa.com/src/50787073" TargetMode="External"/><Relationship Id="rId9797" Type="http://schemas.openxmlformats.org/officeDocument/2006/relationships/hyperlink" Target="https://www.daloopa.com/src/44808852" TargetMode="External"/><Relationship Id="rId12778" Type="http://schemas.openxmlformats.org/officeDocument/2006/relationships/hyperlink" Target="https://marketplace.daloopa.com/text-fundamental?id=18179368&amp;value=-0.09&amp;" TargetMode="External"/><Relationship Id="rId17700" Type="http://schemas.openxmlformats.org/officeDocument/2006/relationships/hyperlink" Target="https://www.daloopa.com/src/86300718" TargetMode="External"/><Relationship Id="rId2837" Type="http://schemas.openxmlformats.org/officeDocument/2006/relationships/hyperlink" Target="https://www.daloopa.com/src/28828349" TargetMode="External"/><Relationship Id="rId15251" Type="http://schemas.openxmlformats.org/officeDocument/2006/relationships/hyperlink" Target="https://www.daloopa.com/src/56734865" TargetMode="External"/><Relationship Id="rId809" Type="http://schemas.openxmlformats.org/officeDocument/2006/relationships/hyperlink" Target="https://www.daloopa.com/src/12611928" TargetMode="External"/><Relationship Id="rId5310" Type="http://schemas.openxmlformats.org/officeDocument/2006/relationships/hyperlink" Target="https://www.daloopa.com/src/19440865" TargetMode="External"/><Relationship Id="rId8880" Type="http://schemas.openxmlformats.org/officeDocument/2006/relationships/hyperlink" Target="https://www.daloopa.com/src/44812623" TargetMode="External"/><Relationship Id="rId11861" Type="http://schemas.openxmlformats.org/officeDocument/2006/relationships/hyperlink" Target="https://www.daloopa.com/src/8731128" TargetMode="External"/><Relationship Id="rId18474" Type="http://schemas.openxmlformats.org/officeDocument/2006/relationships/hyperlink" Target="https://www.daloopa.com/src/69114681" TargetMode="External"/><Relationship Id="rId1920" Type="http://schemas.openxmlformats.org/officeDocument/2006/relationships/hyperlink" Target="https://www.daloopa.com/src/44114792" TargetMode="External"/><Relationship Id="rId8533" Type="http://schemas.openxmlformats.org/officeDocument/2006/relationships/hyperlink" Target="https://www.daloopa.com/src/46190522" TargetMode="External"/><Relationship Id="rId11514" Type="http://schemas.openxmlformats.org/officeDocument/2006/relationships/hyperlink" Target="https://www.daloopa.com/document/8465102" TargetMode="External"/><Relationship Id="rId18127" Type="http://schemas.openxmlformats.org/officeDocument/2006/relationships/hyperlink" Target="https://www.daloopa.com/src/112173297" TargetMode="External"/><Relationship Id="rId6084" Type="http://schemas.openxmlformats.org/officeDocument/2006/relationships/hyperlink" Target="https://www.daloopa.com/src/769178" TargetMode="External"/><Relationship Id="rId2694" Type="http://schemas.openxmlformats.org/officeDocument/2006/relationships/hyperlink" Target="https://www.daloopa.com/src/1501251" TargetMode="External"/><Relationship Id="rId12288" Type="http://schemas.openxmlformats.org/officeDocument/2006/relationships/hyperlink" Target="https://www.daloopa.com/src/62020182" TargetMode="External"/><Relationship Id="rId14737" Type="http://schemas.openxmlformats.org/officeDocument/2006/relationships/hyperlink" Target="https://www.daloopa.com/src/44094663" TargetMode="External"/><Relationship Id="rId17210" Type="http://schemas.openxmlformats.org/officeDocument/2006/relationships/hyperlink" Target="https://www.daloopa.com/src/65369472" TargetMode="External"/><Relationship Id="rId666" Type="http://schemas.openxmlformats.org/officeDocument/2006/relationships/hyperlink" Target="https://www.daloopa.com/document/23143637" TargetMode="External"/><Relationship Id="rId2347" Type="http://schemas.openxmlformats.org/officeDocument/2006/relationships/hyperlink" Target="https://www.daloopa.com/src/775155" TargetMode="External"/><Relationship Id="rId319" Type="http://schemas.openxmlformats.org/officeDocument/2006/relationships/hyperlink" Target="https://www.daloopa.com/src/12604403" TargetMode="External"/><Relationship Id="rId8390" Type="http://schemas.openxmlformats.org/officeDocument/2006/relationships/hyperlink" Target="https://www.daloopa.com/src/44812381" TargetMode="External"/><Relationship Id="rId13820" Type="http://schemas.openxmlformats.org/officeDocument/2006/relationships/hyperlink" Target="https://www.daloopa.com/src/44067223" TargetMode="External"/><Relationship Id="rId8043" Type="http://schemas.openxmlformats.org/officeDocument/2006/relationships/hyperlink" Target="https://www.daloopa.com/src/758434" TargetMode="External"/><Relationship Id="rId11371" Type="http://schemas.openxmlformats.org/officeDocument/2006/relationships/hyperlink" Target="https://www.daloopa.com/src/2734120" TargetMode="External"/><Relationship Id="rId1430" Type="http://schemas.openxmlformats.org/officeDocument/2006/relationships/hyperlink" Target="https://www.daloopa.com/document/21907765" TargetMode="External"/><Relationship Id="rId11024" Type="http://schemas.openxmlformats.org/officeDocument/2006/relationships/hyperlink" Target="https://www.daloopa.com/document/479925" TargetMode="External"/><Relationship Id="rId14594" Type="http://schemas.openxmlformats.org/officeDocument/2006/relationships/hyperlink" Target="https://www.daloopa.com/src/44094666" TargetMode="External"/><Relationship Id="rId4653" Type="http://schemas.openxmlformats.org/officeDocument/2006/relationships/hyperlink" Target="https://www.daloopa.com/src/41991270" TargetMode="External"/><Relationship Id="rId14247" Type="http://schemas.openxmlformats.org/officeDocument/2006/relationships/hyperlink" Target="https://www.daloopa.com/src/62020229" TargetMode="External"/><Relationship Id="rId4306" Type="http://schemas.openxmlformats.org/officeDocument/2006/relationships/hyperlink" Target="https://www.daloopa.com/src/35361544" TargetMode="External"/><Relationship Id="rId7876" Type="http://schemas.openxmlformats.org/officeDocument/2006/relationships/hyperlink" Target="https://www.daloopa.com/src/44615894" TargetMode="External"/><Relationship Id="rId19919" Type="http://schemas.openxmlformats.org/officeDocument/2006/relationships/hyperlink" Target="https://www.daloopa.com/src/91531487" TargetMode="External"/><Relationship Id="rId176" Type="http://schemas.openxmlformats.org/officeDocument/2006/relationships/hyperlink" Target="https://www.daloopa.com/src/12608803" TargetMode="External"/><Relationship Id="rId7529" Type="http://schemas.openxmlformats.org/officeDocument/2006/relationships/hyperlink" Target="https://www.daloopa.com/src/6028688" TargetMode="External"/><Relationship Id="rId10857" Type="http://schemas.openxmlformats.org/officeDocument/2006/relationships/hyperlink" Target="https://www.daloopa.com/src/1501243" TargetMode="External"/><Relationship Id="rId13330" Type="http://schemas.openxmlformats.org/officeDocument/2006/relationships/hyperlink" Target="https://www.daloopa.com/src/44120257" TargetMode="External"/><Relationship Id="rId16553" Type="http://schemas.openxmlformats.org/officeDocument/2006/relationships/hyperlink" Target="https://www.daloopa.com/src/56723097" TargetMode="External"/><Relationship Id="rId20949" Type="http://schemas.openxmlformats.org/officeDocument/2006/relationships/hyperlink" Target="https://www.daloopa.com/src/110482374" TargetMode="External"/><Relationship Id="rId6612" Type="http://schemas.openxmlformats.org/officeDocument/2006/relationships/hyperlink" Target="https://marketplace.daloopa.com/text-fundamental?id=3606357&amp;value=84&amp;id=6028664&amp;value=85&amp;id=9091368&amp;value=90&amp;id=12598710&amp;value=92&amp;id=19045334&amp;value=94&amp;id=28076014&amp;value=96&amp;id=35361413&amp;value=97&amp;id=41990400&amp;value=97&amp;id=50786835&amp;value=93&amp;id=56765426&amp;value=90&amp;id=61314836&amp;value=88&amp;" TargetMode="External"/><Relationship Id="rId16206" Type="http://schemas.openxmlformats.org/officeDocument/2006/relationships/hyperlink" Target="https://www.daloopa.com/src/56722743" TargetMode="External"/><Relationship Id="rId19776" Type="http://schemas.openxmlformats.org/officeDocument/2006/relationships/hyperlink" Target="https://www.daloopa.com/src/92469224" TargetMode="External"/><Relationship Id="rId4163" Type="http://schemas.openxmlformats.org/officeDocument/2006/relationships/hyperlink" Target="https://www.daloopa.com/src/805990" TargetMode="External"/><Relationship Id="rId9835" Type="http://schemas.openxmlformats.org/officeDocument/2006/relationships/hyperlink" Target="https://marketplace.daloopa.com/text-fundamental?id=44808723&amp;value=1306.382&amp;id=44808856&amp;value=1246.41&amp;id=44809148&amp;value=819.085&amp;id=44812811&amp;value=834.556&amp;id=44809322&amp;value=733.916&amp;id=44809380&amp;value=817.02&amp;id=44809638&amp;value=903.329&amp;id=44812851&amp;value=1117.4&amp;id=44809929&amp;value=712.884&amp;id=44810161&amp;value=956.147&amp;id=44810243&amp;value=829.292&amp;id=44812975&amp;value=876.56&amp;id=44810531&amp;value=830.696&amp;id=44810629&amp;value=886.379&amp;id=44810685&amp;value=767.672&amp;id=44813006&amp;value=1011.315&amp;id=44810879&amp;value=1068.896&amp;id=44810984&amp;value=1316.95&amp;id=44811280&amp;value=1774.55&amp;id=44813220&amp;value=2306.072&amp;id=44811317&amp;value=2666.981&amp;id=44811574&amp;value=2987.986&amp;id=44811638&amp;value=1747.144&amp;id=44813337&amp;value=1642.775&amp;id=44811777&amp;value=1738.846&amp;id=44811940&amp;value=2082.91&amp;id=44812057&amp;value=2209.047&amp;id=44813467&amp;value=2650.221&amp;id=44812269&amp;value=2688&amp;id=44812474&amp;value=3044&amp;id=44812500&amp;value=3767&amp;id=44813494&amp;value=4478&amp;id=44812608&amp;value=3452&amp;id=44812618&amp;value=4250&amp;id=44812673&amp;value=4623&amp;id=44813617&amp;value=3844&amp;id=51587572&amp;value=2739&amp;id=57346371&amp;value=3365&amp;id=62020285&amp;value=3870&amp;" TargetMode="External"/><Relationship Id="rId19429" Type="http://schemas.openxmlformats.org/officeDocument/2006/relationships/hyperlink" Target="https://www.daloopa.com/src/86300065" TargetMode="External"/><Relationship Id="rId49" Type="http://schemas.openxmlformats.org/officeDocument/2006/relationships/hyperlink" Target="https://www.daloopa.com/document/479821" TargetMode="External"/><Relationship Id="rId7386" Type="http://schemas.openxmlformats.org/officeDocument/2006/relationships/hyperlink" Target="https://www.daloopa.com/src/760694" TargetMode="External"/><Relationship Id="rId10367" Type="http://schemas.openxmlformats.org/officeDocument/2006/relationships/hyperlink" Target="https://www.daloopa.com/src/770804" TargetMode="External"/><Relationship Id="rId12816" Type="http://schemas.openxmlformats.org/officeDocument/2006/relationships/hyperlink" Target="https://www.daloopa.com/src/18194038" TargetMode="External"/><Relationship Id="rId7039" Type="http://schemas.openxmlformats.org/officeDocument/2006/relationships/hyperlink" Target="https://www.daloopa.com/src/798214" TargetMode="External"/><Relationship Id="rId3996" Type="http://schemas.openxmlformats.org/officeDocument/2006/relationships/hyperlink" Target="https://www.daloopa.com/src/44802612" TargetMode="External"/><Relationship Id="rId16063" Type="http://schemas.openxmlformats.org/officeDocument/2006/relationships/hyperlink" Target="https://www.daloopa.com/src/56736368" TargetMode="External"/><Relationship Id="rId18512" Type="http://schemas.openxmlformats.org/officeDocument/2006/relationships/hyperlink" Target="https://www.daloopa.com/src/69114607" TargetMode="External"/><Relationship Id="rId3649" Type="http://schemas.openxmlformats.org/officeDocument/2006/relationships/hyperlink" Target="https://www.daloopa.com/src/35361533" TargetMode="External"/><Relationship Id="rId6122" Type="http://schemas.openxmlformats.org/officeDocument/2006/relationships/hyperlink" Target="https://www.daloopa.com/src/769934" TargetMode="External"/><Relationship Id="rId20459" Type="http://schemas.openxmlformats.org/officeDocument/2006/relationships/hyperlink" Target="https://www.daloopa.com/src/105190749" TargetMode="External"/><Relationship Id="rId9692" Type="http://schemas.openxmlformats.org/officeDocument/2006/relationships/hyperlink" Target="https://www.daloopa.com/src/46190739" TargetMode="External"/><Relationship Id="rId12673" Type="http://schemas.openxmlformats.org/officeDocument/2006/relationships/hyperlink" Target="https://www.daloopa.com/src/8732214" TargetMode="External"/><Relationship Id="rId19286" Type="http://schemas.openxmlformats.org/officeDocument/2006/relationships/hyperlink" Target="https://www.daloopa.com/src/86299309" TargetMode="External"/><Relationship Id="rId2732" Type="http://schemas.openxmlformats.org/officeDocument/2006/relationships/hyperlink" Target="https://www.daloopa.com/src/44616665" TargetMode="External"/><Relationship Id="rId9345" Type="http://schemas.openxmlformats.org/officeDocument/2006/relationships/hyperlink" Target="https://www.daloopa.com/src/44809474" TargetMode="External"/><Relationship Id="rId12326" Type="http://schemas.openxmlformats.org/officeDocument/2006/relationships/hyperlink" Target="https://www.daloopa.com/src/10681276" TargetMode="External"/><Relationship Id="rId15896" Type="http://schemas.openxmlformats.org/officeDocument/2006/relationships/hyperlink" Target="https://www.daloopa.com/src/56736634" TargetMode="External"/><Relationship Id="rId704" Type="http://schemas.openxmlformats.org/officeDocument/2006/relationships/hyperlink" Target="https://www.daloopa.com/document/23143637" TargetMode="External"/><Relationship Id="rId5955" Type="http://schemas.openxmlformats.org/officeDocument/2006/relationships/hyperlink" Target="https://www.daloopa.com/document/23143637" TargetMode="External"/><Relationship Id="rId15549" Type="http://schemas.openxmlformats.org/officeDocument/2006/relationships/hyperlink" Target="https://www.daloopa.com/src/56722023" TargetMode="External"/><Relationship Id="rId5608" Type="http://schemas.openxmlformats.org/officeDocument/2006/relationships/hyperlink" Target="https://www.daloopa.com/src/3612928" TargetMode="External"/><Relationship Id="rId18022" Type="http://schemas.openxmlformats.org/officeDocument/2006/relationships/hyperlink" Target="https://www.daloopa.com/src/112172833" TargetMode="External"/><Relationship Id="rId3159" Type="http://schemas.openxmlformats.org/officeDocument/2006/relationships/hyperlink" Target="https://www.daloopa.com/src/56765645" TargetMode="External"/><Relationship Id="rId14632" Type="http://schemas.openxmlformats.org/officeDocument/2006/relationships/hyperlink" Target="https://www.daloopa.com/src/44094889" TargetMode="External"/><Relationship Id="rId12183" Type="http://schemas.openxmlformats.org/officeDocument/2006/relationships/hyperlink" Target="https://marketplace.daloopa.com/text-fundamental?id=8731694&amp;value=0.01&amp;id=8731509&amp;value=0.02&amp;id=8731687&amp;value=0.06&amp;id=8731774&amp;value=0.06&amp;id=8731845&amp;value=0.05&amp;id=8731487&amp;value=0.04&amp;id=8731768&amp;value=0.02&amp;id=8731760&amp;value=0.02&amp;id=8731854&amp;value=0.03&amp;id=8731450&amp;value=0.05&amp;id=8731752&amp;value=0.04&amp;id=8731744&amp;value=0.04&amp;id=8731863&amp;value=0.04&amp;id=8731475&amp;value=0.05&amp;id=8731736&amp;value=0.02&amp;id=10681274&amp;value=0.01&amp;id=13317086&amp;value=0.05&amp;id=28828621&amp;value=0.04&amp;id=35961625&amp;value=0.04&amp;id=44617651&amp;value=0.04&amp;id=51587379&amp;value=0.01&amp;id=57345747&amp;value=0.02&amp;id=62020184&amp;value=0.01&amp;" TargetMode="External"/><Relationship Id="rId17855" Type="http://schemas.openxmlformats.org/officeDocument/2006/relationships/hyperlink" Target="https://www.daloopa.com/src/86298732" TargetMode="External"/><Relationship Id="rId561" Type="http://schemas.openxmlformats.org/officeDocument/2006/relationships/hyperlink" Target="https://www.daloopa.com/src/9092104" TargetMode="External"/><Relationship Id="rId2242" Type="http://schemas.openxmlformats.org/officeDocument/2006/relationships/hyperlink" Target="https://www.daloopa.com/src/2734026" TargetMode="External"/><Relationship Id="rId7914" Type="http://schemas.openxmlformats.org/officeDocument/2006/relationships/hyperlink" Target="https://www.daloopa.com/src/760722" TargetMode="External"/><Relationship Id="rId17508" Type="http://schemas.openxmlformats.org/officeDocument/2006/relationships/hyperlink" Target="https://www.daloopa.com/src/66398667" TargetMode="External"/><Relationship Id="rId214" Type="http://schemas.openxmlformats.org/officeDocument/2006/relationships/hyperlink" Target="https://www.daloopa.com/document/8073780" TargetMode="External"/><Relationship Id="rId5465" Type="http://schemas.openxmlformats.org/officeDocument/2006/relationships/hyperlink" Target="https://www.daloopa.com/src/777122" TargetMode="External"/><Relationship Id="rId15059" Type="http://schemas.openxmlformats.org/officeDocument/2006/relationships/hyperlink" Target="https://www.daloopa.com/src/44094793" TargetMode="External"/><Relationship Id="rId5118" Type="http://schemas.openxmlformats.org/officeDocument/2006/relationships/hyperlink" Target="https://www.daloopa.com/src/18186994" TargetMode="External"/><Relationship Id="rId8688" Type="http://schemas.openxmlformats.org/officeDocument/2006/relationships/hyperlink" Target="https://www.daloopa.com/src/44810026" TargetMode="External"/><Relationship Id="rId11669" Type="http://schemas.openxmlformats.org/officeDocument/2006/relationships/hyperlink" Target="https://marketplace.daloopa.com/text-fundamental?id=805028&amp;value=790386&amp;id=805019&amp;value=856995&amp;id=1501350&amp;value=819525&amp;id=44616163&amp;value=777441&amp;id=2734204&amp;value=3244347&amp;" TargetMode="External"/><Relationship Id="rId1728" Type="http://schemas.openxmlformats.org/officeDocument/2006/relationships/hyperlink" Target="https://www.daloopa.com/src/44125633" TargetMode="External"/><Relationship Id="rId4201" Type="http://schemas.openxmlformats.org/officeDocument/2006/relationships/hyperlink" Target="https://www.daloopa.com/src/806169" TargetMode="External"/><Relationship Id="rId14142" Type="http://schemas.openxmlformats.org/officeDocument/2006/relationships/hyperlink" Target="https://www.daloopa.com/src/44071870" TargetMode="External"/><Relationship Id="rId19814" Type="http://schemas.openxmlformats.org/officeDocument/2006/relationships/hyperlink" Target="https://www.daloopa.com/src/91527905" TargetMode="External"/><Relationship Id="rId7771" Type="http://schemas.openxmlformats.org/officeDocument/2006/relationships/hyperlink" Target="https://www.daloopa.com/src/44615875" TargetMode="External"/><Relationship Id="rId10752" Type="http://schemas.openxmlformats.org/officeDocument/2006/relationships/hyperlink" Target="https://www.daloopa.com/src/41990545" TargetMode="External"/><Relationship Id="rId17365" Type="http://schemas.openxmlformats.org/officeDocument/2006/relationships/hyperlink" Target="https://www.daloopa.com/src/69114414" TargetMode="External"/><Relationship Id="rId7424" Type="http://schemas.openxmlformats.org/officeDocument/2006/relationships/hyperlink" Target="https://www.daloopa.com/src/44615811" TargetMode="External"/><Relationship Id="rId10405" Type="http://schemas.openxmlformats.org/officeDocument/2006/relationships/hyperlink" Target="https://www.daloopa.com/src/61314967" TargetMode="External"/><Relationship Id="rId13975" Type="http://schemas.openxmlformats.org/officeDocument/2006/relationships/hyperlink" Target="https://www.daloopa.com/src/44066623" TargetMode="External"/><Relationship Id="rId17018" Type="http://schemas.openxmlformats.org/officeDocument/2006/relationships/hyperlink" Target="https://www.daloopa.com/src/65368670" TargetMode="External"/><Relationship Id="rId13628" Type="http://schemas.openxmlformats.org/officeDocument/2006/relationships/hyperlink" Target="https://www.daloopa.com/src/44058739" TargetMode="External"/><Relationship Id="rId20844" Type="http://schemas.openxmlformats.org/officeDocument/2006/relationships/hyperlink" Target="https://www.daloopa.com/src/112172869" TargetMode="External"/><Relationship Id="rId1585" Type="http://schemas.openxmlformats.org/officeDocument/2006/relationships/hyperlink" Target="https://www.daloopa.com/src/805385" TargetMode="External"/><Relationship Id="rId8198" Type="http://schemas.openxmlformats.org/officeDocument/2006/relationships/hyperlink" Target="https://www.daloopa.com/src/757296" TargetMode="External"/><Relationship Id="rId11179" Type="http://schemas.openxmlformats.org/officeDocument/2006/relationships/hyperlink" Target="https://www.daloopa.com/src/50787779" TargetMode="External"/><Relationship Id="rId16101" Type="http://schemas.openxmlformats.org/officeDocument/2006/relationships/hyperlink" Target="https://www.daloopa.com/src/56723455" TargetMode="External"/><Relationship Id="rId1238" Type="http://schemas.openxmlformats.org/officeDocument/2006/relationships/hyperlink" Target="https://www.daloopa.com/src/996812" TargetMode="External"/><Relationship Id="rId19671" Type="http://schemas.openxmlformats.org/officeDocument/2006/relationships/hyperlink" Target="https://www.daloopa.com/src/92469273" TargetMode="External"/><Relationship Id="rId7281" Type="http://schemas.openxmlformats.org/officeDocument/2006/relationships/hyperlink" Target="https://www.daloopa.com/src/769521" TargetMode="External"/><Relationship Id="rId9730" Type="http://schemas.openxmlformats.org/officeDocument/2006/relationships/hyperlink" Target="https://www.daloopa.com/src/44812669" TargetMode="External"/><Relationship Id="rId12711" Type="http://schemas.openxmlformats.org/officeDocument/2006/relationships/hyperlink" Target="https://www.daloopa.com/src/35961636" TargetMode="External"/><Relationship Id="rId19324" Type="http://schemas.openxmlformats.org/officeDocument/2006/relationships/hyperlink" Target="https://www.daloopa.com/src/86312168" TargetMode="External"/><Relationship Id="rId10262" Type="http://schemas.openxmlformats.org/officeDocument/2006/relationships/hyperlink" Target="https://www.daloopa.com/src/774353" TargetMode="External"/><Relationship Id="rId15934" Type="http://schemas.openxmlformats.org/officeDocument/2006/relationships/hyperlink" Target="https://www.daloopa.com/src/56745630" TargetMode="External"/><Relationship Id="rId3891" Type="http://schemas.openxmlformats.org/officeDocument/2006/relationships/hyperlink" Target="https://www.daloopa.com/src/44801562" TargetMode="External"/><Relationship Id="rId13485" Type="http://schemas.openxmlformats.org/officeDocument/2006/relationships/hyperlink" Target="https://www.daloopa.com/src/44057698" TargetMode="External"/><Relationship Id="rId3544" Type="http://schemas.openxmlformats.org/officeDocument/2006/relationships/hyperlink" Target="https://marketplace.daloopa.com/text-fundamental?id=805676&amp;value=224.266&amp;id=805672&amp;value=254.521&amp;id=805668&amp;value=299.346&amp;id=805664&amp;value=359.723&amp;id=44801553&amp;value=1137.856&amp;id=805660&amp;value=423.563&amp;id=805656&amp;value=476.694&amp;id=805652&amp;value=547.373&amp;id=805648&amp;value=628.954&amp;id=44801753&amp;value=2076.584&amp;id=805643&amp;value=713.442&amp;id=805639&amp;value=773.963&amp;id=805635&amp;value=829.065&amp;id=805631&amp;value=907.434&amp;id=44801869&amp;value=3223.904&amp;id=805627&amp;value=1070.25&amp;id=805623&amp;value=1083.708&amp;id=805619&amp;value=1168.602&amp;id=805615&amp;value=1262.273&amp;id=44802107&amp;value=4584.833&amp;id=805611&amp;value=1383.856&amp;id=805607&amp;value=1483.69&amp;id=805603&amp;value=1570.336&amp;id=805599&amp;value=1695.987&amp;id=44802209&amp;value=6133.869&amp;id=805595&amp;value=1793.358&amp;id=805591&amp;value=1923.131&amp;id=805587&amp;value=2021.505&amp;id=805583&amp;value=2184.158&amp;id=44802424&amp;value=7922.152&amp;id=805579&amp;value=2304.967&amp;id=805575&amp;value=2456.097&amp;id=1501393&amp;value=2546.571&amp;id=2750751&amp;value=2686.829&amp;id=44802525&amp;value=9994.463&amp;id=3606668&amp;value=2825&amp;id=6028850&amp;value=2874&amp;id=9091853&amp;value=3000&amp;id=12606195&amp;value=3115&amp;id=44802613&amp;value=11626&amp;id=19045434&amp;value=3584&amp;id=28076107&amp;value=3520&amp;id=35361536&amp;value=3657&amp;id=41990818&amp;value=3812&amp;id=41990827&amp;value=14573&amp;id=50787149&amp;value=3958&amp;id=56765657&amp;value=4070&amp;id=61315107&amp;value=4128&amp;" TargetMode="External"/><Relationship Id="rId13138" Type="http://schemas.openxmlformats.org/officeDocument/2006/relationships/hyperlink" Target="https://www.daloopa.com/src/44117656" TargetMode="External"/><Relationship Id="rId20354" Type="http://schemas.openxmlformats.org/officeDocument/2006/relationships/hyperlink" Target="https://www.daloopa.com/src/105788071" TargetMode="External"/><Relationship Id="rId1095" Type="http://schemas.openxmlformats.org/officeDocument/2006/relationships/hyperlink" Target="https://www.daloopa.com/src/995720" TargetMode="External"/><Relationship Id="rId6767" Type="http://schemas.openxmlformats.org/officeDocument/2006/relationships/hyperlink" Target="https://www.daloopa.com/src/797787" TargetMode="External"/><Relationship Id="rId19181" Type="http://schemas.openxmlformats.org/officeDocument/2006/relationships/hyperlink" Target="https://www.daloopa.com/src/80587906" TargetMode="External"/><Relationship Id="rId20007" Type="http://schemas.openxmlformats.org/officeDocument/2006/relationships/hyperlink" Target="https://www.daloopa.com/src/99978616" TargetMode="External"/><Relationship Id="rId9240" Type="http://schemas.openxmlformats.org/officeDocument/2006/relationships/hyperlink" Target="https://www.daloopa.com/src/63963905" TargetMode="External"/><Relationship Id="rId12221" Type="http://schemas.openxmlformats.org/officeDocument/2006/relationships/hyperlink" Target="https://www.daloopa.com/document/23181367" TargetMode="External"/><Relationship Id="rId15791" Type="http://schemas.openxmlformats.org/officeDocument/2006/relationships/hyperlink" Target="https://www.daloopa.com/src/56722069" TargetMode="External"/><Relationship Id="rId5850" Type="http://schemas.openxmlformats.org/officeDocument/2006/relationships/hyperlink" Target="https://www.daloopa.com/src/46244120" TargetMode="External"/><Relationship Id="rId15444" Type="http://schemas.openxmlformats.org/officeDocument/2006/relationships/hyperlink" Target="https://www.daloopa.com/src/56765519" TargetMode="External"/><Relationship Id="rId3054" Type="http://schemas.openxmlformats.org/officeDocument/2006/relationships/hyperlink" Target="https://www.daloopa.com/src/46342445" TargetMode="External"/><Relationship Id="rId5503" Type="http://schemas.openxmlformats.org/officeDocument/2006/relationships/hyperlink" Target="https://www.daloopa.com/src/777190" TargetMode="External"/><Relationship Id="rId18667" Type="http://schemas.openxmlformats.org/officeDocument/2006/relationships/hyperlink" Target="https://www.daloopa.com/src/76428238" TargetMode="External"/><Relationship Id="rId8726" Type="http://schemas.openxmlformats.org/officeDocument/2006/relationships/hyperlink" Target="https://www.daloopa.com/src/46190559" TargetMode="External"/><Relationship Id="rId11707" Type="http://schemas.openxmlformats.org/officeDocument/2006/relationships/hyperlink" Target="https://www.daloopa.com/src/8583196" TargetMode="External"/><Relationship Id="rId6277" Type="http://schemas.openxmlformats.org/officeDocument/2006/relationships/hyperlink" Target="https://www.daloopa.com/src/797621" TargetMode="External"/><Relationship Id="rId2887" Type="http://schemas.openxmlformats.org/officeDocument/2006/relationships/hyperlink" Target="https://www.daloopa.com/src/788414" TargetMode="External"/><Relationship Id="rId17750" Type="http://schemas.openxmlformats.org/officeDocument/2006/relationships/hyperlink" Target="https://www.daloopa.com/src/84565942" TargetMode="External"/><Relationship Id="rId859" Type="http://schemas.openxmlformats.org/officeDocument/2006/relationships/hyperlink" Target="https://marketplace.daloopa.com/text-fundamental?id=41991264&amp;value=0.08&amp;id=50787762&amp;value=0.13&amp;id=56765756&amp;value=0.13&amp;id=61315209&amp;value=0.1&amp;" TargetMode="External"/><Relationship Id="rId5360" Type="http://schemas.openxmlformats.org/officeDocument/2006/relationships/hyperlink" Target="https://www.daloopa.com/src/8649042" TargetMode="External"/><Relationship Id="rId17403" Type="http://schemas.openxmlformats.org/officeDocument/2006/relationships/hyperlink" Target="https://www.daloopa.com/src/69114088" TargetMode="External"/><Relationship Id="rId5013" Type="http://schemas.openxmlformats.org/officeDocument/2006/relationships/hyperlink" Target="https://www.daloopa.com/src/18187269" TargetMode="External"/><Relationship Id="rId1970" Type="http://schemas.openxmlformats.org/officeDocument/2006/relationships/hyperlink" Target="https://www.daloopa.com/document/23181367" TargetMode="External"/><Relationship Id="rId8583" Type="http://schemas.openxmlformats.org/officeDocument/2006/relationships/hyperlink" Target="https://www.daloopa.com/src/44812780" TargetMode="External"/><Relationship Id="rId11564" Type="http://schemas.openxmlformats.org/officeDocument/2006/relationships/hyperlink" Target="https://www.daloopa.com/src/2734228" TargetMode="External"/><Relationship Id="rId18177" Type="http://schemas.openxmlformats.org/officeDocument/2006/relationships/hyperlink" Target="https://www.daloopa.com/src/112172721" TargetMode="External"/><Relationship Id="rId1623" Type="http://schemas.openxmlformats.org/officeDocument/2006/relationships/hyperlink" Target="https://www.daloopa.com/src/805499" TargetMode="External"/><Relationship Id="rId8236" Type="http://schemas.openxmlformats.org/officeDocument/2006/relationships/hyperlink" Target="https://www.daloopa.com/src/757972" TargetMode="External"/><Relationship Id="rId11217" Type="http://schemas.openxmlformats.org/officeDocument/2006/relationships/hyperlink" Target="https://www.daloopa.com/src/61315320" TargetMode="External"/><Relationship Id="rId14787" Type="http://schemas.openxmlformats.org/officeDocument/2006/relationships/hyperlink" Target="https://www.daloopa.com/src/44091598" TargetMode="External"/><Relationship Id="rId4846" Type="http://schemas.openxmlformats.org/officeDocument/2006/relationships/hyperlink" Target="https://www.daloopa.com/src/3606657" TargetMode="External"/><Relationship Id="rId17260" Type="http://schemas.openxmlformats.org/officeDocument/2006/relationships/hyperlink" Target="https://www.daloopa.com/src/66404676" TargetMode="External"/><Relationship Id="rId2397" Type="http://schemas.openxmlformats.org/officeDocument/2006/relationships/hyperlink" Target="https://www.daloopa.com/src/775156" TargetMode="External"/><Relationship Id="rId369" Type="http://schemas.openxmlformats.org/officeDocument/2006/relationships/hyperlink" Target="https://marketplace.daloopa.com/text-fundamental?id=41991188&amp;value=0.17&amp;id=56765763&amp;value=0.17&amp;" TargetMode="External"/><Relationship Id="rId10300" Type="http://schemas.openxmlformats.org/officeDocument/2006/relationships/hyperlink" Target="https://www.daloopa.com/src/760755" TargetMode="External"/><Relationship Id="rId13870" Type="http://schemas.openxmlformats.org/officeDocument/2006/relationships/hyperlink" Target="https://www.daloopa.com/src/44066792" TargetMode="External"/><Relationship Id="rId1480" Type="http://schemas.openxmlformats.org/officeDocument/2006/relationships/hyperlink" Target="https://www.daloopa.com/src/18239920" TargetMode="External"/><Relationship Id="rId8093" Type="http://schemas.openxmlformats.org/officeDocument/2006/relationships/hyperlink" Target="https://www.daloopa.com/src/758438" TargetMode="External"/><Relationship Id="rId13523" Type="http://schemas.openxmlformats.org/officeDocument/2006/relationships/hyperlink" Target="https://www.daloopa.com/src/44059220" TargetMode="External"/><Relationship Id="rId1133" Type="http://schemas.openxmlformats.org/officeDocument/2006/relationships/hyperlink" Target="https://www.daloopa.com/src/44615360" TargetMode="External"/><Relationship Id="rId11074" Type="http://schemas.openxmlformats.org/officeDocument/2006/relationships/hyperlink" Target="https://www.daloopa.com/src/61314994" TargetMode="External"/><Relationship Id="rId16746" Type="http://schemas.openxmlformats.org/officeDocument/2006/relationships/hyperlink" Target="https://www.daloopa.com/src/56723443" TargetMode="External"/><Relationship Id="rId6805" Type="http://schemas.openxmlformats.org/officeDocument/2006/relationships/hyperlink" Target="https://www.daloopa.com/src/797742" TargetMode="External"/><Relationship Id="rId14297" Type="http://schemas.openxmlformats.org/officeDocument/2006/relationships/hyperlink" Target="https://www.daloopa.com/src/44094817" TargetMode="External"/><Relationship Id="rId19969" Type="http://schemas.openxmlformats.org/officeDocument/2006/relationships/hyperlink" Target="https://www.daloopa.com/src/99100870" TargetMode="External"/><Relationship Id="rId4356" Type="http://schemas.openxmlformats.org/officeDocument/2006/relationships/hyperlink" Target="https://www.daloopa.com/src/35361541" TargetMode="External"/><Relationship Id="rId4009" Type="http://schemas.openxmlformats.org/officeDocument/2006/relationships/hyperlink" Target="https://www.daloopa.com/src/806046" TargetMode="External"/><Relationship Id="rId7579" Type="http://schemas.openxmlformats.org/officeDocument/2006/relationships/hyperlink" Target="https://www.daloopa.com/src/6028689" TargetMode="External"/><Relationship Id="rId13380" Type="http://schemas.openxmlformats.org/officeDocument/2006/relationships/hyperlink" Target="https://marketplace.daloopa.com/text-fundamental?id=44122236&amp;value=-2.929&amp;id=44122058&amp;value=-6.272&amp;id=44121980&amp;value=-16.8&amp;id=44121843&amp;value=-26.99&amp;id=44121017&amp;value=-32.2&amp;id=44120622&amp;value=-13.098&amp;" TargetMode="External"/><Relationship Id="rId13033" Type="http://schemas.openxmlformats.org/officeDocument/2006/relationships/hyperlink" Target="https://www.daloopa.com/document/23027" TargetMode="External"/><Relationship Id="rId18705" Type="http://schemas.openxmlformats.org/officeDocument/2006/relationships/hyperlink" Target="https://www.daloopa.com/src/75779673" TargetMode="External"/><Relationship Id="rId20999" Type="http://schemas.openxmlformats.org/officeDocument/2006/relationships/printerSettings" Target="../printerSettings/printerSettings4.bin"/><Relationship Id="rId6662" Type="http://schemas.openxmlformats.org/officeDocument/2006/relationships/hyperlink" Target="https://www.daloopa.com/src/756646" TargetMode="External"/><Relationship Id="rId16256" Type="http://schemas.openxmlformats.org/officeDocument/2006/relationships/hyperlink" Target="https://www.daloopa.com/src/56722745" TargetMode="External"/><Relationship Id="rId6315" Type="http://schemas.openxmlformats.org/officeDocument/2006/relationships/hyperlink" Target="https://www.daloopa.com/src/797531" TargetMode="External"/><Relationship Id="rId9885" Type="http://schemas.openxmlformats.org/officeDocument/2006/relationships/hyperlink" Target="https://www.daloopa.com/src/785874" TargetMode="External"/><Relationship Id="rId12866" Type="http://schemas.openxmlformats.org/officeDocument/2006/relationships/hyperlink" Target="https://www.daloopa.com/src/44105788" TargetMode="External"/><Relationship Id="rId19479" Type="http://schemas.openxmlformats.org/officeDocument/2006/relationships/hyperlink" Target="https://www.daloopa.com/src/86301079" TargetMode="External"/><Relationship Id="rId99" Type="http://schemas.openxmlformats.org/officeDocument/2006/relationships/hyperlink" Target="https://www.daloopa.com/document/10223939" TargetMode="External"/><Relationship Id="rId2925" Type="http://schemas.openxmlformats.org/officeDocument/2006/relationships/hyperlink" Target="https://www.daloopa.com/src/7449838" TargetMode="External"/><Relationship Id="rId9538" Type="http://schemas.openxmlformats.org/officeDocument/2006/relationships/hyperlink" Target="https://www.daloopa.com/src/44809376" TargetMode="External"/><Relationship Id="rId12519" Type="http://schemas.openxmlformats.org/officeDocument/2006/relationships/hyperlink" Target="https://www.daloopa.com/src/8732124" TargetMode="External"/><Relationship Id="rId7089" Type="http://schemas.openxmlformats.org/officeDocument/2006/relationships/hyperlink" Target="https://www.daloopa.com/src/798149" TargetMode="External"/><Relationship Id="rId18562" Type="http://schemas.openxmlformats.org/officeDocument/2006/relationships/hyperlink" Target="https://www.daloopa.com/src/75779735" TargetMode="External"/><Relationship Id="rId3699" Type="http://schemas.openxmlformats.org/officeDocument/2006/relationships/hyperlink" Target="https://www.daloopa.com/src/805674" TargetMode="External"/><Relationship Id="rId8621" Type="http://schemas.openxmlformats.org/officeDocument/2006/relationships/hyperlink" Target="https://www.daloopa.com/src/46190529" TargetMode="External"/><Relationship Id="rId18215" Type="http://schemas.openxmlformats.org/officeDocument/2006/relationships/hyperlink" Target="https://www.daloopa.com/src/110482321" TargetMode="External"/><Relationship Id="rId6172" Type="http://schemas.openxmlformats.org/officeDocument/2006/relationships/hyperlink" Target="https://www.daloopa.com/src/41990378" TargetMode="External"/><Relationship Id="rId11602" Type="http://schemas.openxmlformats.org/officeDocument/2006/relationships/hyperlink" Target="https://www.daloopa.com/src/1501383" TargetMode="External"/><Relationship Id="rId9395" Type="http://schemas.openxmlformats.org/officeDocument/2006/relationships/hyperlink" Target="https://www.daloopa.com/src/44809373" TargetMode="External"/><Relationship Id="rId14825" Type="http://schemas.openxmlformats.org/officeDocument/2006/relationships/hyperlink" Target="https://www.daloopa.com/src/44092048" TargetMode="External"/><Relationship Id="rId2782" Type="http://schemas.openxmlformats.org/officeDocument/2006/relationships/hyperlink" Target="https://www.daloopa.com/src/44615498" TargetMode="External"/><Relationship Id="rId9048" Type="http://schemas.openxmlformats.org/officeDocument/2006/relationships/hyperlink" Target="https://www.daloopa.com/src/44808951" TargetMode="External"/><Relationship Id="rId12376" Type="http://schemas.openxmlformats.org/officeDocument/2006/relationships/hyperlink" Target="https://www.daloopa.com/src/13317092" TargetMode="External"/><Relationship Id="rId754" Type="http://schemas.openxmlformats.org/officeDocument/2006/relationships/hyperlink" Target="https://www.daloopa.com/src/9091670" TargetMode="External"/><Relationship Id="rId2435" Type="http://schemas.openxmlformats.org/officeDocument/2006/relationships/hyperlink" Target="https://www.daloopa.com/src/44616526" TargetMode="External"/><Relationship Id="rId12029" Type="http://schemas.openxmlformats.org/officeDocument/2006/relationships/hyperlink" Target="https://www.daloopa.com/src/8731129" TargetMode="External"/><Relationship Id="rId15599" Type="http://schemas.openxmlformats.org/officeDocument/2006/relationships/hyperlink" Target="https://www.daloopa.com/src/56722025" TargetMode="External"/><Relationship Id="rId407" Type="http://schemas.openxmlformats.org/officeDocument/2006/relationships/hyperlink" Target="https://www.daloopa.com/src/1015454" TargetMode="External"/><Relationship Id="rId5658" Type="http://schemas.openxmlformats.org/officeDocument/2006/relationships/hyperlink" Target="https://www.daloopa.com/src/802529" TargetMode="External"/><Relationship Id="rId18072" Type="http://schemas.openxmlformats.org/officeDocument/2006/relationships/hyperlink" Target="https://www.daloopa.com/src/110481634" TargetMode="External"/><Relationship Id="rId8131" Type="http://schemas.openxmlformats.org/officeDocument/2006/relationships/hyperlink" Target="https://www.daloopa.com/src/770468" TargetMode="External"/><Relationship Id="rId11112" Type="http://schemas.openxmlformats.org/officeDocument/2006/relationships/hyperlink" Target="https://www.daloopa.com/src/3606432" TargetMode="External"/><Relationship Id="rId14682" Type="http://schemas.openxmlformats.org/officeDocument/2006/relationships/hyperlink" Target="https://www.daloopa.com/src/44092268" TargetMode="External"/><Relationship Id="rId2292" Type="http://schemas.openxmlformats.org/officeDocument/2006/relationships/hyperlink" Target="https://www.daloopa.com/src/2733900" TargetMode="External"/><Relationship Id="rId4741" Type="http://schemas.openxmlformats.org/officeDocument/2006/relationships/hyperlink" Target="https://www.daloopa.com/src/799591" TargetMode="External"/><Relationship Id="rId14335" Type="http://schemas.openxmlformats.org/officeDocument/2006/relationships/hyperlink" Target="https://www.daloopa.com/src/44095274" TargetMode="External"/><Relationship Id="rId264" Type="http://schemas.openxmlformats.org/officeDocument/2006/relationships/hyperlink" Target="https://www.daloopa.com/document/21907765" TargetMode="External"/><Relationship Id="rId7964" Type="http://schemas.openxmlformats.org/officeDocument/2006/relationships/hyperlink" Target="https://www.daloopa.com/src/44615901" TargetMode="External"/><Relationship Id="rId10945" Type="http://schemas.openxmlformats.org/officeDocument/2006/relationships/hyperlink" Target="https://www.daloopa.com/src/777892" TargetMode="External"/><Relationship Id="rId17558" Type="http://schemas.openxmlformats.org/officeDocument/2006/relationships/hyperlink" Target="https://www.daloopa.com/src/66397345" TargetMode="External"/><Relationship Id="rId7617" Type="http://schemas.openxmlformats.org/officeDocument/2006/relationships/hyperlink" Target="https://www.daloopa.com/src/757602" TargetMode="External"/><Relationship Id="rId5168" Type="http://schemas.openxmlformats.org/officeDocument/2006/relationships/hyperlink" Target="https://www.daloopa.com/document/23181367" TargetMode="External"/><Relationship Id="rId16641" Type="http://schemas.openxmlformats.org/officeDocument/2006/relationships/hyperlink" Target="https://www.daloopa.com/document/23143762" TargetMode="External"/><Relationship Id="rId1778" Type="http://schemas.openxmlformats.org/officeDocument/2006/relationships/hyperlink" Target="https://www.daloopa.com/src/44125388" TargetMode="External"/><Relationship Id="rId6700" Type="http://schemas.openxmlformats.org/officeDocument/2006/relationships/hyperlink" Target="https://www.daloopa.com/src/798075" TargetMode="External"/><Relationship Id="rId14192" Type="http://schemas.openxmlformats.org/officeDocument/2006/relationships/hyperlink" Target="https://www.daloopa.com/src/44071770" TargetMode="External"/><Relationship Id="rId4251" Type="http://schemas.openxmlformats.org/officeDocument/2006/relationships/hyperlink" Target="https://www.daloopa.com/src/6028877" TargetMode="External"/><Relationship Id="rId19864" Type="http://schemas.openxmlformats.org/officeDocument/2006/relationships/hyperlink" Target="https://www.daloopa.com/src/92469344" TargetMode="External"/><Relationship Id="rId7474" Type="http://schemas.openxmlformats.org/officeDocument/2006/relationships/hyperlink" Target="https://www.daloopa.com/src/756240" TargetMode="External"/><Relationship Id="rId9923" Type="http://schemas.openxmlformats.org/officeDocument/2006/relationships/hyperlink" Target="https://www.daloopa.com/src/44615287" TargetMode="External"/><Relationship Id="rId12904" Type="http://schemas.openxmlformats.org/officeDocument/2006/relationships/hyperlink" Target="https://www.daloopa.com/src/44105886" TargetMode="External"/><Relationship Id="rId17068" Type="http://schemas.openxmlformats.org/officeDocument/2006/relationships/hyperlink" Target="https://www.daloopa.com/src/65369445" TargetMode="External"/><Relationship Id="rId19517" Type="http://schemas.openxmlformats.org/officeDocument/2006/relationships/hyperlink" Target="https://www.daloopa.com/src/86301758" TargetMode="External"/><Relationship Id="rId7127" Type="http://schemas.openxmlformats.org/officeDocument/2006/relationships/hyperlink" Target="https://www.daloopa.com/src/798168" TargetMode="External"/><Relationship Id="rId10455" Type="http://schemas.openxmlformats.org/officeDocument/2006/relationships/hyperlink" Target="https://www.daloopa.com/src/44994362" TargetMode="External"/><Relationship Id="rId10108" Type="http://schemas.openxmlformats.org/officeDocument/2006/relationships/hyperlink" Target="https://www.daloopa.com/document/479950" TargetMode="External"/><Relationship Id="rId13678" Type="http://schemas.openxmlformats.org/officeDocument/2006/relationships/hyperlink" Target="https://www.daloopa.com/src/44059127" TargetMode="External"/><Relationship Id="rId18600" Type="http://schemas.openxmlformats.org/officeDocument/2006/relationships/hyperlink" Target="https://www.daloopa.com/src/76430062" TargetMode="External"/><Relationship Id="rId20894" Type="http://schemas.openxmlformats.org/officeDocument/2006/relationships/hyperlink" Target="https://www.daloopa.com/src/112172981" TargetMode="External"/><Relationship Id="rId3737" Type="http://schemas.openxmlformats.org/officeDocument/2006/relationships/hyperlink" Target="https://www.daloopa.com/src/44801557" TargetMode="External"/><Relationship Id="rId16151" Type="http://schemas.openxmlformats.org/officeDocument/2006/relationships/hyperlink" Target="https://www.daloopa.com/src/56723457" TargetMode="External"/><Relationship Id="rId20547" Type="http://schemas.openxmlformats.org/officeDocument/2006/relationships/hyperlink" Target="https://www.daloopa.com/src/105788108" TargetMode="External"/><Relationship Id="rId1288" Type="http://schemas.openxmlformats.org/officeDocument/2006/relationships/hyperlink" Target="https://www.daloopa.com/src/997143" TargetMode="External"/><Relationship Id="rId6210" Type="http://schemas.openxmlformats.org/officeDocument/2006/relationships/hyperlink" Target="https://www.daloopa.com/src/19045411" TargetMode="External"/><Relationship Id="rId9780" Type="http://schemas.openxmlformats.org/officeDocument/2006/relationships/hyperlink" Target="https://www.daloopa.com/src/44812675" TargetMode="External"/><Relationship Id="rId19374" Type="http://schemas.openxmlformats.org/officeDocument/2006/relationships/hyperlink" Target="https://www.daloopa.com/src/84565977" TargetMode="External"/><Relationship Id="rId9433" Type="http://schemas.openxmlformats.org/officeDocument/2006/relationships/hyperlink" Target="https://www.daloopa.com/src/46190685" TargetMode="External"/><Relationship Id="rId12761" Type="http://schemas.openxmlformats.org/officeDocument/2006/relationships/hyperlink" Target="https://www.daloopa.com/src/8732178" TargetMode="External"/><Relationship Id="rId19027" Type="http://schemas.openxmlformats.org/officeDocument/2006/relationships/hyperlink" Target="https://www.daloopa.com/src/80587647" TargetMode="External"/><Relationship Id="rId2820" Type="http://schemas.openxmlformats.org/officeDocument/2006/relationships/hyperlink" Target="https://www.daloopa.com/src/62020061" TargetMode="External"/><Relationship Id="rId12414" Type="http://schemas.openxmlformats.org/officeDocument/2006/relationships/hyperlink" Target="https://www.daloopa.com/document/23181367" TargetMode="External"/><Relationship Id="rId15984" Type="http://schemas.openxmlformats.org/officeDocument/2006/relationships/hyperlink" Target="https://www.daloopa.com/src/56722613" TargetMode="External"/><Relationship Id="rId15637" Type="http://schemas.openxmlformats.org/officeDocument/2006/relationships/hyperlink" Target="https://www.daloopa.com/src/56722341" TargetMode="External"/><Relationship Id="rId3594" Type="http://schemas.openxmlformats.org/officeDocument/2006/relationships/hyperlink" Target="https://marketplace.daloopa.com/text-fundamental?id=805675&amp;value=675.789&amp;id=805671&amp;value=644.899&amp;id=805667&amp;value=582.178&amp;id=805663&amp;value=567.232&amp;id=44801552&amp;value=2470.098&amp;id=805659&amp;value=471.454&amp;id=805655&amp;value=479.247&amp;id=805651&amp;value=349.151&amp;id=805647&amp;value=327.951&amp;id=44801752&amp;value=1627.803&amp;id=805644&amp;value=290.774&amp;id=805640&amp;value=274.538&amp;id=805636&amp;value=275.338&amp;id=805632&amp;value=284.496&amp;id=44801866&amp;value=1125.146&amp;id=805628&amp;value=201.112&amp;id=805624&amp;value=196.5&amp;id=805620&amp;value=180.96&amp;id=805616&amp;value=221.926&amp;id=44802127&amp;value=800.498&amp;id=805612&amp;value=183.385&amp;id=805608&amp;value=171.545&amp;id=805604&amp;value=158.961&amp;id=805600&amp;value=192.876&amp;id=44802205&amp;value=706.767&amp;id=805596&amp;value=171.608&amp;id=805592&amp;value=150.993&amp;id=805588&amp;value=149.127&amp;id=805584&amp;value=150.425&amp;id=44802425&amp;value=622.153&amp;id=805580&amp;value=170.554&amp;id=805576&amp;value=152.816&amp;id=1501394&amp;value=157.321&amp;id=2750752&amp;value=167.097&amp;id=44802529&amp;value=647.788&amp;id=3606669&amp;value=143&amp;id=6028851&amp;value=128&amp;id=9091854&amp;value=109&amp;id=12606194&amp;value=127&amp;id=44802624&amp;value=507&amp;id=19045435&amp;value=155&amp;id=28076108&amp;value=153&amp;id=35361535&amp;value=119&amp;id=41990820&amp;value=128&amp;id=41990826&amp;value=555&amp;id=50787147&amp;value=145&amp;id=56765660&amp;value=146&amp;id=61315104&amp;value=126&amp;" TargetMode="External"/><Relationship Id="rId13188" Type="http://schemas.openxmlformats.org/officeDocument/2006/relationships/hyperlink" Target="https://www.daloopa.com/src/18206333" TargetMode="External"/><Relationship Id="rId18110" Type="http://schemas.openxmlformats.org/officeDocument/2006/relationships/hyperlink" Target="https://www.daloopa.com/src/110482542" TargetMode="External"/><Relationship Id="rId3247" Type="http://schemas.openxmlformats.org/officeDocument/2006/relationships/hyperlink" Target="https://www.daloopa.com/src/805266" TargetMode="External"/><Relationship Id="rId8919" Type="http://schemas.openxmlformats.org/officeDocument/2006/relationships/hyperlink" Target="https://www.daloopa.com/src/44811655" TargetMode="External"/><Relationship Id="rId20057" Type="http://schemas.openxmlformats.org/officeDocument/2006/relationships/hyperlink" Target="https://www.daloopa.com/src/99100851" TargetMode="External"/><Relationship Id="rId9290" Type="http://schemas.openxmlformats.org/officeDocument/2006/relationships/hyperlink" Target="https://www.daloopa.com/src/46190658" TargetMode="External"/><Relationship Id="rId12271" Type="http://schemas.openxmlformats.org/officeDocument/2006/relationships/hyperlink" Target="https://marketplace.daloopa.com/text-fundamental?id=8731776&amp;value=0.05&amp;id=8731842&amp;value=0.07&amp;id=8731484&amp;value=0.05&amp;id=8731766&amp;value=0.05&amp;id=8731757&amp;value=0.09&amp;id=8731851&amp;value=0.08&amp;id=8731447&amp;value=0.17&amp;id=8731749&amp;value=0.14&amp;id=8731741&amp;value=0.09&amp;id=8731860&amp;value=0.12&amp;id=8731472&amp;value=0.08&amp;id=8731733&amp;value=0.07&amp;id=10681272&amp;value=0.1&amp;id=13317085&amp;value=0.1&amp;id=19442020&amp;value=0.14&amp;id=28828618&amp;value=0.11&amp;id=35961623&amp;value=0.11&amp;id=44617654&amp;value=0.12&amp;id=51587375&amp;value=0.1&amp;id=57345745&amp;value=0.11&amp;id=62020182&amp;value=0.08&amp;" TargetMode="External"/><Relationship Id="rId14720" Type="http://schemas.openxmlformats.org/officeDocument/2006/relationships/hyperlink" Target="https://www.daloopa.com/src/44091381" TargetMode="External"/><Relationship Id="rId2330" Type="http://schemas.openxmlformats.org/officeDocument/2006/relationships/hyperlink" Target="https://www.daloopa.com/src/28828340" TargetMode="External"/><Relationship Id="rId17943" Type="http://schemas.openxmlformats.org/officeDocument/2006/relationships/hyperlink" Target="https://www.daloopa.com/src/84567103" TargetMode="External"/><Relationship Id="rId302" Type="http://schemas.openxmlformats.org/officeDocument/2006/relationships/hyperlink" Target="https://marketplace.daloopa.com/text-fundamental?id=2750931&amp;value=-0.38&amp;id=12604351&amp;value=-0.38&amp;id=19045406&amp;value=-0.32&amp;id=41990822&amp;value=-0.63&amp;id=56765556&amp;value=-0.43&amp;" TargetMode="External"/><Relationship Id="rId5553" Type="http://schemas.openxmlformats.org/officeDocument/2006/relationships/hyperlink" Target="https://www.daloopa.com/src/44616084" TargetMode="External"/><Relationship Id="rId15147" Type="http://schemas.openxmlformats.org/officeDocument/2006/relationships/hyperlink" Target="https://www.daloopa.com/src/56735078" TargetMode="External"/><Relationship Id="rId15494" Type="http://schemas.openxmlformats.org/officeDocument/2006/relationships/hyperlink" Target="https://www.daloopa.com/src/56765521" TargetMode="External"/><Relationship Id="rId5206" Type="http://schemas.openxmlformats.org/officeDocument/2006/relationships/hyperlink" Target="https://www.daloopa.com/src/13316904" TargetMode="External"/><Relationship Id="rId8776" Type="http://schemas.openxmlformats.org/officeDocument/2006/relationships/hyperlink" Target="https://www.daloopa.com/src/46190568" TargetMode="External"/><Relationship Id="rId11757" Type="http://schemas.openxmlformats.org/officeDocument/2006/relationships/hyperlink" Target="https://www.daloopa.com/src/8583197" TargetMode="External"/><Relationship Id="rId1816" Type="http://schemas.openxmlformats.org/officeDocument/2006/relationships/hyperlink" Target="https://www.daloopa.com/src/44125669" TargetMode="External"/><Relationship Id="rId8429" Type="http://schemas.openxmlformats.org/officeDocument/2006/relationships/hyperlink" Target="https://www.daloopa.com/src/62020279" TargetMode="External"/><Relationship Id="rId14230" Type="http://schemas.openxmlformats.org/officeDocument/2006/relationships/hyperlink" Target="https://www.daloopa.com/src/44092397" TargetMode="External"/><Relationship Id="rId17453" Type="http://schemas.openxmlformats.org/officeDocument/2006/relationships/hyperlink" Target="https://www.daloopa.com/src/69114256" TargetMode="External"/><Relationship Id="rId19902" Type="http://schemas.openxmlformats.org/officeDocument/2006/relationships/hyperlink" Target="https://www.daloopa.com/src/91531468" TargetMode="External"/><Relationship Id="rId7512" Type="http://schemas.openxmlformats.org/officeDocument/2006/relationships/hyperlink" Target="https://www.daloopa.com/src/758422" TargetMode="External"/><Relationship Id="rId10840" Type="http://schemas.openxmlformats.org/officeDocument/2006/relationships/hyperlink" Target="https://www.daloopa.com/src/760529" TargetMode="External"/><Relationship Id="rId17106" Type="http://schemas.openxmlformats.org/officeDocument/2006/relationships/hyperlink" Target="https://www.daloopa.com/src/65368549" TargetMode="External"/><Relationship Id="rId5063" Type="http://schemas.openxmlformats.org/officeDocument/2006/relationships/hyperlink" Target="https://www.daloopa.com/src/18186728" TargetMode="External"/><Relationship Id="rId8286" Type="http://schemas.openxmlformats.org/officeDocument/2006/relationships/hyperlink" Target="https://www.daloopa.com/src/44811824" TargetMode="External"/><Relationship Id="rId13716" Type="http://schemas.openxmlformats.org/officeDocument/2006/relationships/hyperlink" Target="https://www.daloopa.com/src/44066478" TargetMode="External"/><Relationship Id="rId20932" Type="http://schemas.openxmlformats.org/officeDocument/2006/relationships/hyperlink" Target="https://www.daloopa.com/src/110482293" TargetMode="External"/><Relationship Id="rId1673" Type="http://schemas.openxmlformats.org/officeDocument/2006/relationships/hyperlink" Target="https://www.daloopa.com/src/805500" TargetMode="External"/><Relationship Id="rId11267" Type="http://schemas.openxmlformats.org/officeDocument/2006/relationships/hyperlink" Target="https://www.daloopa.com/src/978841" TargetMode="External"/><Relationship Id="rId16939" Type="http://schemas.openxmlformats.org/officeDocument/2006/relationships/hyperlink" Target="https://www.daloopa.com/src/65368610" TargetMode="External"/><Relationship Id="rId1326" Type="http://schemas.openxmlformats.org/officeDocument/2006/relationships/hyperlink" Target="https://www.daloopa.com/src/997169" TargetMode="External"/><Relationship Id="rId4896" Type="http://schemas.openxmlformats.org/officeDocument/2006/relationships/hyperlink" Target="https://www.daloopa.com/src/57345763" TargetMode="External"/><Relationship Id="rId19412" Type="http://schemas.openxmlformats.org/officeDocument/2006/relationships/hyperlink" Target="https://www.daloopa.com/src/84566012" TargetMode="External"/><Relationship Id="rId32" Type="http://schemas.openxmlformats.org/officeDocument/2006/relationships/hyperlink" Target="https://www.daloopa.com/document/18105310" TargetMode="External"/><Relationship Id="rId4549" Type="http://schemas.openxmlformats.org/officeDocument/2006/relationships/hyperlink" Target="https://www.daloopa.com/src/12606361" TargetMode="External"/><Relationship Id="rId10350" Type="http://schemas.openxmlformats.org/officeDocument/2006/relationships/hyperlink" Target="https://www.daloopa.com/src/760756" TargetMode="External"/><Relationship Id="rId7022" Type="http://schemas.openxmlformats.org/officeDocument/2006/relationships/hyperlink" Target="https://www.daloopa.com/document/23143637" TargetMode="External"/><Relationship Id="rId10003" Type="http://schemas.openxmlformats.org/officeDocument/2006/relationships/hyperlink" Target="https://www.daloopa.com/src/786040" TargetMode="External"/><Relationship Id="rId3632" Type="http://schemas.openxmlformats.org/officeDocument/2006/relationships/hyperlink" Target="https://www.daloopa.com/src/50787147" TargetMode="External"/><Relationship Id="rId13226" Type="http://schemas.openxmlformats.org/officeDocument/2006/relationships/hyperlink" Target="https://www.daloopa.com/src/18210800" TargetMode="External"/><Relationship Id="rId13573" Type="http://schemas.openxmlformats.org/officeDocument/2006/relationships/hyperlink" Target="https://www.daloopa.com/src/44057389" TargetMode="External"/><Relationship Id="rId1183" Type="http://schemas.openxmlformats.org/officeDocument/2006/relationships/hyperlink" Target="https://www.daloopa.com/src/62020117" TargetMode="External"/><Relationship Id="rId16796" Type="http://schemas.openxmlformats.org/officeDocument/2006/relationships/hyperlink" Target="https://www.daloopa.com/src/56723445" TargetMode="External"/><Relationship Id="rId20442" Type="http://schemas.openxmlformats.org/officeDocument/2006/relationships/hyperlink" Target="https://www.daloopa.com/src/105190914" TargetMode="External"/><Relationship Id="rId6855" Type="http://schemas.openxmlformats.org/officeDocument/2006/relationships/hyperlink" Target="https://www.daloopa.com/document/479839" TargetMode="External"/><Relationship Id="rId16449" Type="http://schemas.openxmlformats.org/officeDocument/2006/relationships/hyperlink" Target="https://www.daloopa.com/src/56736423" TargetMode="External"/><Relationship Id="rId4059" Type="http://schemas.openxmlformats.org/officeDocument/2006/relationships/hyperlink" Target="https://www.daloopa.com/src/806047" TargetMode="External"/><Relationship Id="rId6508" Type="http://schemas.openxmlformats.org/officeDocument/2006/relationships/hyperlink" Target="https://www.daloopa.com/src/56765422" TargetMode="External"/><Relationship Id="rId15532" Type="http://schemas.openxmlformats.org/officeDocument/2006/relationships/hyperlink" Target="https://www.daloopa.com/src/56735785" TargetMode="External"/><Relationship Id="rId13083" Type="http://schemas.openxmlformats.org/officeDocument/2006/relationships/hyperlink" Target="https://www.daloopa.com/src/18301242" TargetMode="External"/><Relationship Id="rId3142" Type="http://schemas.openxmlformats.org/officeDocument/2006/relationships/hyperlink" Target="https://www.daloopa.com/src/46343214" TargetMode="External"/><Relationship Id="rId18755" Type="http://schemas.openxmlformats.org/officeDocument/2006/relationships/hyperlink" Target="https://www.daloopa.com/src/75779759" TargetMode="External"/><Relationship Id="rId6365" Type="http://schemas.openxmlformats.org/officeDocument/2006/relationships/hyperlink" Target="https://www.daloopa.com/src/797549" TargetMode="External"/><Relationship Id="rId8814" Type="http://schemas.openxmlformats.org/officeDocument/2006/relationships/hyperlink" Target="https://www.daloopa.com/src/44812723" TargetMode="External"/><Relationship Id="rId18408" Type="http://schemas.openxmlformats.org/officeDocument/2006/relationships/hyperlink" Target="https://www.daloopa.com/src/70535434" TargetMode="External"/><Relationship Id="rId6018" Type="http://schemas.openxmlformats.org/officeDocument/2006/relationships/hyperlink" Target="https://www.daloopa.com/src/756625" TargetMode="External"/><Relationship Id="rId2975" Type="http://schemas.openxmlformats.org/officeDocument/2006/relationships/hyperlink" Target="https://www.daloopa.com/src/7449839" TargetMode="External"/><Relationship Id="rId9588" Type="http://schemas.openxmlformats.org/officeDocument/2006/relationships/hyperlink" Target="https://www.daloopa.com/src/44812267" TargetMode="External"/><Relationship Id="rId12569" Type="http://schemas.openxmlformats.org/officeDocument/2006/relationships/hyperlink" Target="https://www.daloopa.com/src/8732248" TargetMode="External"/><Relationship Id="rId947" Type="http://schemas.openxmlformats.org/officeDocument/2006/relationships/hyperlink" Target="https://www.daloopa.com/src/980495" TargetMode="External"/><Relationship Id="rId2628" Type="http://schemas.openxmlformats.org/officeDocument/2006/relationships/hyperlink" Target="https://www.daloopa.com/src/775582" TargetMode="External"/><Relationship Id="rId15042" Type="http://schemas.openxmlformats.org/officeDocument/2006/relationships/hyperlink" Target="https://www.daloopa.com/src/44092793" TargetMode="External"/><Relationship Id="rId5101" Type="http://schemas.openxmlformats.org/officeDocument/2006/relationships/hyperlink" Target="https://www.daloopa.com/src/18186373" TargetMode="External"/><Relationship Id="rId8671" Type="http://schemas.openxmlformats.org/officeDocument/2006/relationships/hyperlink" Target="https://www.daloopa.com/src/46190545" TargetMode="External"/><Relationship Id="rId18265" Type="http://schemas.openxmlformats.org/officeDocument/2006/relationships/hyperlink" Target="https://www.daloopa.com/src/110482448" TargetMode="External"/><Relationship Id="rId1711" Type="http://schemas.openxmlformats.org/officeDocument/2006/relationships/hyperlink" Target="https://www.daloopa.com/src/44126226" TargetMode="External"/><Relationship Id="rId8324" Type="http://schemas.openxmlformats.org/officeDocument/2006/relationships/hyperlink" Target="https://www.daloopa.com/src/44810483" TargetMode="External"/><Relationship Id="rId11652" Type="http://schemas.openxmlformats.org/officeDocument/2006/relationships/hyperlink" Target="https://www.daloopa.com/src/1501347" TargetMode="External"/><Relationship Id="rId11305" Type="http://schemas.openxmlformats.org/officeDocument/2006/relationships/hyperlink" Target="https://www.daloopa.com/src/2734280" TargetMode="External"/><Relationship Id="rId14875" Type="http://schemas.openxmlformats.org/officeDocument/2006/relationships/hyperlink" Target="https://www.daloopa.com/src/44619012" TargetMode="External"/><Relationship Id="rId2485" Type="http://schemas.openxmlformats.org/officeDocument/2006/relationships/hyperlink" Target="https://www.daloopa.com/src/779017" TargetMode="External"/><Relationship Id="rId4934" Type="http://schemas.openxmlformats.org/officeDocument/2006/relationships/hyperlink" Target="https://www.daloopa.com/src/18186766" TargetMode="External"/><Relationship Id="rId9098" Type="http://schemas.openxmlformats.org/officeDocument/2006/relationships/hyperlink" Target="https://www.daloopa.com/src/44808950" TargetMode="External"/><Relationship Id="rId14528" Type="http://schemas.openxmlformats.org/officeDocument/2006/relationships/hyperlink" Target="https://www.daloopa.com/src/44092273" TargetMode="External"/><Relationship Id="rId457" Type="http://schemas.openxmlformats.org/officeDocument/2006/relationships/hyperlink" Target="https://www.daloopa.com/src/50787169" TargetMode="External"/><Relationship Id="rId2138" Type="http://schemas.openxmlformats.org/officeDocument/2006/relationships/hyperlink" Target="https://www.daloopa.com/src/44615424" TargetMode="External"/><Relationship Id="rId12079" Type="http://schemas.openxmlformats.org/officeDocument/2006/relationships/hyperlink" Target="https://www.daloopa.com/src/8731355" TargetMode="External"/><Relationship Id="rId17001" Type="http://schemas.openxmlformats.org/officeDocument/2006/relationships/hyperlink" Target="https://www.daloopa.com/src/65368750" TargetMode="External"/><Relationship Id="rId13611" Type="http://schemas.openxmlformats.org/officeDocument/2006/relationships/hyperlink" Target="https://www.daloopa.com/src/44057483" TargetMode="External"/><Relationship Id="rId8181" Type="http://schemas.openxmlformats.org/officeDocument/2006/relationships/hyperlink" Target="https://www.daloopa.com/src/770469" TargetMode="External"/><Relationship Id="rId11162" Type="http://schemas.openxmlformats.org/officeDocument/2006/relationships/hyperlink" Target="https://www.daloopa.com/src/56765801" TargetMode="External"/><Relationship Id="rId1221" Type="http://schemas.openxmlformats.org/officeDocument/2006/relationships/hyperlink" Target="https://www.daloopa.com/src/1001390" TargetMode="External"/><Relationship Id="rId4791" Type="http://schemas.openxmlformats.org/officeDocument/2006/relationships/hyperlink" Target="https://www.daloopa.com/src/799672" TargetMode="External"/><Relationship Id="rId14385" Type="http://schemas.openxmlformats.org/officeDocument/2006/relationships/hyperlink" Target="https://www.daloopa.com/document/8465102" TargetMode="External"/><Relationship Id="rId16834" Type="http://schemas.openxmlformats.org/officeDocument/2006/relationships/hyperlink" Target="https://www.daloopa.com/src/56722587" TargetMode="External"/><Relationship Id="rId4444" Type="http://schemas.openxmlformats.org/officeDocument/2006/relationships/hyperlink" Target="https://www.daloopa.com/src/805850" TargetMode="External"/><Relationship Id="rId14038" Type="http://schemas.openxmlformats.org/officeDocument/2006/relationships/hyperlink" Target="https://www.daloopa.com/src/44064217" TargetMode="External"/><Relationship Id="rId10995" Type="http://schemas.openxmlformats.org/officeDocument/2006/relationships/hyperlink" Target="https://www.daloopa.com/src/61314995" TargetMode="External"/><Relationship Id="rId7667" Type="http://schemas.openxmlformats.org/officeDocument/2006/relationships/hyperlink" Target="https://www.daloopa.com/src/757603" TargetMode="External"/><Relationship Id="rId10648" Type="http://schemas.openxmlformats.org/officeDocument/2006/relationships/hyperlink" Target="https://www.daloopa.com/src/758011" TargetMode="External"/><Relationship Id="rId13121" Type="http://schemas.openxmlformats.org/officeDocument/2006/relationships/hyperlink" Target="https://www.daloopa.com/src/44117608" TargetMode="External"/><Relationship Id="rId16691" Type="http://schemas.openxmlformats.org/officeDocument/2006/relationships/hyperlink" Target="https://www.daloopa.com/document/23143762" TargetMode="External"/><Relationship Id="rId6750" Type="http://schemas.openxmlformats.org/officeDocument/2006/relationships/hyperlink" Target="https://www.daloopa.com/src/2750536" TargetMode="External"/><Relationship Id="rId16344" Type="http://schemas.openxmlformats.org/officeDocument/2006/relationships/hyperlink" Target="https://www.daloopa.com/src/56736652" TargetMode="External"/><Relationship Id="rId6403" Type="http://schemas.openxmlformats.org/officeDocument/2006/relationships/hyperlink" Target="https://www.daloopa.com/src/797675" TargetMode="External"/><Relationship Id="rId9973" Type="http://schemas.openxmlformats.org/officeDocument/2006/relationships/hyperlink" Target="https://www.daloopa.com/src/44615295" TargetMode="External"/><Relationship Id="rId19567" Type="http://schemas.openxmlformats.org/officeDocument/2006/relationships/hyperlink" Target="https://www.daloopa.com/src/84567045" TargetMode="External"/><Relationship Id="rId9626" Type="http://schemas.openxmlformats.org/officeDocument/2006/relationships/hyperlink" Target="https://www.daloopa.com/src/44812506" TargetMode="External"/><Relationship Id="rId12954" Type="http://schemas.openxmlformats.org/officeDocument/2006/relationships/hyperlink" Target="https://www.daloopa.com/src/62020242" TargetMode="External"/><Relationship Id="rId7177" Type="http://schemas.openxmlformats.org/officeDocument/2006/relationships/hyperlink" Target="https://www.daloopa.com/src/12605660" TargetMode="External"/><Relationship Id="rId12607" Type="http://schemas.openxmlformats.org/officeDocument/2006/relationships/hyperlink" Target="https://www.daloopa.com/src/8732234" TargetMode="External"/><Relationship Id="rId10158" Type="http://schemas.openxmlformats.org/officeDocument/2006/relationships/hyperlink" Target="https://www.daloopa.com/src/756288" TargetMode="External"/><Relationship Id="rId18650" Type="http://schemas.openxmlformats.org/officeDocument/2006/relationships/hyperlink" Target="https://www.daloopa.com/src/75779690" TargetMode="External"/><Relationship Id="rId3787" Type="http://schemas.openxmlformats.org/officeDocument/2006/relationships/hyperlink" Target="https://www.daloopa.com/src/44801561" TargetMode="External"/><Relationship Id="rId18303" Type="http://schemas.openxmlformats.org/officeDocument/2006/relationships/hyperlink" Target="https://www.daloopa.com/src/110482579" TargetMode="External"/><Relationship Id="rId20597" Type="http://schemas.openxmlformats.org/officeDocument/2006/relationships/hyperlink" Target="https://www.daloopa.com/src/105191124" TargetMode="External"/><Relationship Id="rId6260" Type="http://schemas.openxmlformats.org/officeDocument/2006/relationships/hyperlink" Target="https://www.daloopa.com/src/3606350" TargetMode="External"/><Relationship Id="rId2870" Type="http://schemas.openxmlformats.org/officeDocument/2006/relationships/hyperlink" Target="https://www.daloopa.com/src/771401" TargetMode="External"/><Relationship Id="rId9483" Type="http://schemas.openxmlformats.org/officeDocument/2006/relationships/hyperlink" Target="https://www.daloopa.com/src/46190694" TargetMode="External"/><Relationship Id="rId12464" Type="http://schemas.openxmlformats.org/officeDocument/2006/relationships/hyperlink" Target="https://www.daloopa.com/src/8731901" TargetMode="External"/><Relationship Id="rId14913" Type="http://schemas.openxmlformats.org/officeDocument/2006/relationships/hyperlink" Target="https://www.daloopa.com/src/44091398" TargetMode="External"/><Relationship Id="rId19077" Type="http://schemas.openxmlformats.org/officeDocument/2006/relationships/hyperlink" Target="https://www.daloopa.com/src/81128170" TargetMode="External"/><Relationship Id="rId842" Type="http://schemas.openxmlformats.org/officeDocument/2006/relationships/hyperlink" Target="https://www.daloopa.com/document/479731" TargetMode="External"/><Relationship Id="rId2523" Type="http://schemas.openxmlformats.org/officeDocument/2006/relationships/hyperlink" Target="https://www.daloopa.com/src/775315" TargetMode="External"/><Relationship Id="rId9136" Type="http://schemas.openxmlformats.org/officeDocument/2006/relationships/hyperlink" Target="https://www.daloopa.com/src/46190627" TargetMode="External"/><Relationship Id="rId12117" Type="http://schemas.openxmlformats.org/officeDocument/2006/relationships/hyperlink" Target="https://www.daloopa.com/src/8731803" TargetMode="External"/><Relationship Id="rId15687" Type="http://schemas.openxmlformats.org/officeDocument/2006/relationships/hyperlink" Target="https://www.daloopa.com/src/56722343" TargetMode="External"/><Relationship Id="rId3297" Type="http://schemas.openxmlformats.org/officeDocument/2006/relationships/hyperlink" Target="https://www.daloopa.com/src/805267" TargetMode="External"/><Relationship Id="rId5746" Type="http://schemas.openxmlformats.org/officeDocument/2006/relationships/hyperlink" Target="https://www.daloopa.com/src/777566" TargetMode="External"/><Relationship Id="rId18160" Type="http://schemas.openxmlformats.org/officeDocument/2006/relationships/hyperlink" Target="https://www.daloopa.com/src/110481043" TargetMode="External"/><Relationship Id="rId8969" Type="http://schemas.openxmlformats.org/officeDocument/2006/relationships/hyperlink" Target="https://www.daloopa.com/src/44811650" TargetMode="External"/><Relationship Id="rId11200" Type="http://schemas.openxmlformats.org/officeDocument/2006/relationships/hyperlink" Target="https://marketplace.daloopa.com/text-fundamental?id=50787784&amp;value=0.09&amp;" TargetMode="External"/><Relationship Id="rId14770" Type="http://schemas.openxmlformats.org/officeDocument/2006/relationships/hyperlink" Target="https://www.daloopa.com/src/44093254" TargetMode="External"/><Relationship Id="rId14423" Type="http://schemas.openxmlformats.org/officeDocument/2006/relationships/hyperlink" Target="https://www.daloopa.com/src/44091477" TargetMode="External"/><Relationship Id="rId2380" Type="http://schemas.openxmlformats.org/officeDocument/2006/relationships/hyperlink" Target="https://www.daloopa.com/src/28828341" TargetMode="External"/><Relationship Id="rId17646" Type="http://schemas.openxmlformats.org/officeDocument/2006/relationships/hyperlink" Target="https://www.daloopa.com/src/115037980" TargetMode="External"/><Relationship Id="rId17993" Type="http://schemas.openxmlformats.org/officeDocument/2006/relationships/hyperlink" Target="https://www.daloopa.com/src/84567316" TargetMode="External"/><Relationship Id="rId352" Type="http://schemas.openxmlformats.org/officeDocument/2006/relationships/hyperlink" Target="https://www.daloopa.com/src/12613143" TargetMode="External"/><Relationship Id="rId2033" Type="http://schemas.openxmlformats.org/officeDocument/2006/relationships/hyperlink" Target="https://www.daloopa.com/src/44115180" TargetMode="External"/><Relationship Id="rId7705" Type="http://schemas.openxmlformats.org/officeDocument/2006/relationships/hyperlink" Target="https://www.daloopa.com/src/769247" TargetMode="External"/><Relationship Id="rId15197" Type="http://schemas.openxmlformats.org/officeDocument/2006/relationships/hyperlink" Target="https://www.daloopa.com/src/56735080" TargetMode="External"/><Relationship Id="rId5256" Type="http://schemas.openxmlformats.org/officeDocument/2006/relationships/hyperlink" Target="https://www.daloopa.com/src/8648991" TargetMode="External"/><Relationship Id="rId8479" Type="http://schemas.openxmlformats.org/officeDocument/2006/relationships/hyperlink" Target="https://www.daloopa.com/src/46190513" TargetMode="External"/><Relationship Id="rId13909" Type="http://schemas.openxmlformats.org/officeDocument/2006/relationships/hyperlink" Target="https://www.daloopa.com/document/18105310" TargetMode="External"/><Relationship Id="rId1866" Type="http://schemas.openxmlformats.org/officeDocument/2006/relationships/hyperlink" Target="https://www.daloopa.com/src/44616268" TargetMode="External"/><Relationship Id="rId14280" Type="http://schemas.openxmlformats.org/officeDocument/2006/relationships/hyperlink" Target="https://www.daloopa.com/src/44091478" TargetMode="External"/><Relationship Id="rId19952" Type="http://schemas.openxmlformats.org/officeDocument/2006/relationships/hyperlink" Target="https://www.daloopa.com/src/92469433" TargetMode="External"/><Relationship Id="rId1519" Type="http://schemas.openxmlformats.org/officeDocument/2006/relationships/hyperlink" Target="https://www.daloopa.com/src/805482" TargetMode="External"/><Relationship Id="rId10890" Type="http://schemas.openxmlformats.org/officeDocument/2006/relationships/hyperlink" Target="https://www.daloopa.com/src/774596" TargetMode="External"/><Relationship Id="rId19605" Type="http://schemas.openxmlformats.org/officeDocument/2006/relationships/hyperlink" Target="https://www.daloopa.com/src/84566326" TargetMode="External"/><Relationship Id="rId7562" Type="http://schemas.openxmlformats.org/officeDocument/2006/relationships/hyperlink" Target="https://www.daloopa.com/src/758423" TargetMode="External"/><Relationship Id="rId10543" Type="http://schemas.openxmlformats.org/officeDocument/2006/relationships/hyperlink" Target="https://www.daloopa.com/src/760341" TargetMode="External"/><Relationship Id="rId17156" Type="http://schemas.openxmlformats.org/officeDocument/2006/relationships/hyperlink" Target="https://www.daloopa.com/src/65368728" TargetMode="External"/><Relationship Id="rId7215" Type="http://schemas.openxmlformats.org/officeDocument/2006/relationships/hyperlink" Target="https://www.daloopa.com/src/3606648" TargetMode="External"/><Relationship Id="rId13766" Type="http://schemas.openxmlformats.org/officeDocument/2006/relationships/hyperlink" Target="https://www.daloopa.com/src/44064392" TargetMode="External"/><Relationship Id="rId20982" Type="http://schemas.openxmlformats.org/officeDocument/2006/relationships/hyperlink" Target="https://www.daloopa.com/src/110482409" TargetMode="External"/><Relationship Id="rId1376" Type="http://schemas.openxmlformats.org/officeDocument/2006/relationships/hyperlink" Target="https://www.daloopa.com/src/35361675" TargetMode="External"/><Relationship Id="rId3825" Type="http://schemas.openxmlformats.org/officeDocument/2006/relationships/hyperlink" Target="https://www.daloopa.com/src/2750761" TargetMode="External"/><Relationship Id="rId13419" Type="http://schemas.openxmlformats.org/officeDocument/2006/relationships/hyperlink" Target="https://www.daloopa.com/src/44619411" TargetMode="External"/><Relationship Id="rId16989" Type="http://schemas.openxmlformats.org/officeDocument/2006/relationships/hyperlink" Target="https://www.daloopa.com/src/65368680" TargetMode="External"/><Relationship Id="rId20635" Type="http://schemas.openxmlformats.org/officeDocument/2006/relationships/hyperlink" Target="https://www.daloopa.com/src/105191165" TargetMode="External"/><Relationship Id="rId1029" Type="http://schemas.openxmlformats.org/officeDocument/2006/relationships/hyperlink" Target="https://www.daloopa.com/src/19045460" TargetMode="External"/><Relationship Id="rId19462" Type="http://schemas.openxmlformats.org/officeDocument/2006/relationships/hyperlink" Target="https://www.daloopa.com/src/84566311" TargetMode="External"/><Relationship Id="rId82" Type="http://schemas.openxmlformats.org/officeDocument/2006/relationships/hyperlink" Target="https://www.daloopa.com/document/10224069" TargetMode="External"/><Relationship Id="rId4599" Type="http://schemas.openxmlformats.org/officeDocument/2006/relationships/hyperlink" Target="https://www.daloopa.com/src/12606362" TargetMode="External"/><Relationship Id="rId7072" Type="http://schemas.openxmlformats.org/officeDocument/2006/relationships/hyperlink" Target="https://www.daloopa.com/src/798353" TargetMode="External"/><Relationship Id="rId9521" Type="http://schemas.openxmlformats.org/officeDocument/2006/relationships/hyperlink" Target="https://www.daloopa.com/src/44813611" TargetMode="External"/><Relationship Id="rId12502" Type="http://schemas.openxmlformats.org/officeDocument/2006/relationships/hyperlink" Target="https://www.daloopa.com/src/28828626" TargetMode="External"/><Relationship Id="rId19115" Type="http://schemas.openxmlformats.org/officeDocument/2006/relationships/hyperlink" Target="https://www.daloopa.com/src/80587793" TargetMode="External"/><Relationship Id="rId10053" Type="http://schemas.openxmlformats.org/officeDocument/2006/relationships/hyperlink" Target="https://www.daloopa.com/src/44999435" TargetMode="External"/><Relationship Id="rId15725" Type="http://schemas.openxmlformats.org/officeDocument/2006/relationships/hyperlink" Target="https://marketplace.daloopa.com/text-fundamental?id=56735905&amp;value=60&amp;id=56735886&amp;value=70&amp;id=56735867&amp;value=74&amp;id=56735848&amp;value=74&amp;id=56735831&amp;value=278&amp;id=56735812&amp;value=86&amp;id=56735793&amp;value=95&amp;id=56735774&amp;value=96&amp;id=56735755&amp;value=105&amp;id=56735738&amp;value=381&amp;id=56722383&amp;value=109&amp;id=56722364&amp;value=116&amp;id=56722345&amp;value=128&amp;id=56722201&amp;value=123&amp;id=56722184&amp;value=476&amp;id=56722105&amp;value=137&amp;id=56722086&amp;value=137&amp;id=56722067&amp;value=142&amp;id=56722048&amp;value=140&amp;id=56722031&amp;value=556&amp;id=56722012&amp;value=156&amp;id=56765531&amp;value=174&amp;id=61315475&amp;value=186&amp;" TargetMode="External"/><Relationship Id="rId3682" Type="http://schemas.openxmlformats.org/officeDocument/2006/relationships/hyperlink" Target="https://www.daloopa.com/src/805581" TargetMode="External"/><Relationship Id="rId13276" Type="http://schemas.openxmlformats.org/officeDocument/2006/relationships/hyperlink" Target="https://www.daloopa.com/src/18206331" TargetMode="External"/><Relationship Id="rId20492" Type="http://schemas.openxmlformats.org/officeDocument/2006/relationships/hyperlink" Target="https://www.daloopa.com/src/105788218" TargetMode="External"/><Relationship Id="rId3335" Type="http://schemas.openxmlformats.org/officeDocument/2006/relationships/hyperlink" Target="https://www.daloopa.com/src/805264" TargetMode="External"/><Relationship Id="rId16499" Type="http://schemas.openxmlformats.org/officeDocument/2006/relationships/hyperlink" Target="https://www.daloopa.com/src/56736425" TargetMode="External"/><Relationship Id="rId18948" Type="http://schemas.openxmlformats.org/officeDocument/2006/relationships/hyperlink" Target="https://www.daloopa.com/src/81128634" TargetMode="External"/><Relationship Id="rId20145" Type="http://schemas.openxmlformats.org/officeDocument/2006/relationships/hyperlink" Target="https://www.daloopa.com/src/99978633" TargetMode="External"/><Relationship Id="rId6558" Type="http://schemas.openxmlformats.org/officeDocument/2006/relationships/hyperlink" Target="https://www.daloopa.com/src/769219" TargetMode="External"/><Relationship Id="rId9031" Type="http://schemas.openxmlformats.org/officeDocument/2006/relationships/hyperlink" Target="https://www.daloopa.com/src/44812713" TargetMode="External"/><Relationship Id="rId12012" Type="http://schemas.openxmlformats.org/officeDocument/2006/relationships/hyperlink" Target="https://www.daloopa.com/src/8731195" TargetMode="External"/><Relationship Id="rId15582" Type="http://schemas.openxmlformats.org/officeDocument/2006/relationships/hyperlink" Target="https://www.daloopa.com/src/56735787" TargetMode="External"/><Relationship Id="rId5641" Type="http://schemas.openxmlformats.org/officeDocument/2006/relationships/hyperlink" Target="https://www.daloopa.com/src/44616100" TargetMode="External"/><Relationship Id="rId15235" Type="http://schemas.openxmlformats.org/officeDocument/2006/relationships/hyperlink" Target="https://www.daloopa.com/src/56720500" TargetMode="External"/><Relationship Id="rId3192" Type="http://schemas.openxmlformats.org/officeDocument/2006/relationships/hyperlink" Target="https://www.daloopa.com/src/805285" TargetMode="External"/><Relationship Id="rId8864" Type="http://schemas.openxmlformats.org/officeDocument/2006/relationships/hyperlink" Target="https://www.daloopa.com/src/44811042" TargetMode="External"/><Relationship Id="rId18458" Type="http://schemas.openxmlformats.org/officeDocument/2006/relationships/hyperlink" Target="https://www.daloopa.com/src/70536341" TargetMode="External"/><Relationship Id="rId8517" Type="http://schemas.openxmlformats.org/officeDocument/2006/relationships/hyperlink" Target="https://www.daloopa.com/src/44812387" TargetMode="External"/><Relationship Id="rId11845" Type="http://schemas.openxmlformats.org/officeDocument/2006/relationships/hyperlink" Target="https://www.daloopa.com/src/44616197" TargetMode="External"/><Relationship Id="rId1904" Type="http://schemas.openxmlformats.org/officeDocument/2006/relationships/hyperlink" Target="https://www.daloopa.com/src/44125342" TargetMode="External"/><Relationship Id="rId6068" Type="http://schemas.openxmlformats.org/officeDocument/2006/relationships/hyperlink" Target="https://www.daloopa.com/src/9091363" TargetMode="External"/><Relationship Id="rId17541" Type="http://schemas.openxmlformats.org/officeDocument/2006/relationships/hyperlink" Target="https://www.daloopa.com/src/66399074" TargetMode="External"/><Relationship Id="rId997" Type="http://schemas.openxmlformats.org/officeDocument/2006/relationships/hyperlink" Target="https://www.daloopa.com/src/781827" TargetMode="External"/><Relationship Id="rId2678" Type="http://schemas.openxmlformats.org/officeDocument/2006/relationships/hyperlink" Target="https://www.daloopa.com/src/771364" TargetMode="External"/><Relationship Id="rId5151" Type="http://schemas.openxmlformats.org/officeDocument/2006/relationships/hyperlink" Target="https://www.daloopa.com/src/10681250" TargetMode="External"/><Relationship Id="rId7600" Type="http://schemas.openxmlformats.org/officeDocument/2006/relationships/hyperlink" Target="https://www.daloopa.com/src/770358" TargetMode="External"/><Relationship Id="rId15092" Type="http://schemas.openxmlformats.org/officeDocument/2006/relationships/hyperlink" Target="https://marketplace.daloopa.com/text-fundamental?id=56735115&amp;value=2079&amp;id=56735103&amp;value=2195&amp;id=56735091&amp;value=2291&amp;id=56735076&amp;value=2465&amp;id=56735067&amp;value=9030&amp;id=56734944&amp;value=2601&amp;id=56734932&amp;value=2744&amp;id=56734920&amp;value=2834&amp;id=56734859&amp;value=2992&amp;id=56734810&amp;value=11171&amp;id=56720313&amp;value=3091&amp;id=56720312&amp;value=3128&amp;id=56720311&amp;value=3225&amp;id=56720310&amp;value=3424&amp;id=56720309&amp;value=12868&amp;id=56720308&amp;value=3905&amp;id=56720307&amp;value=3835&amp;id=56720306&amp;value=3935&amp;id=56720305&amp;value=4110&amp;id=56720304&amp;value=15785&amp;id=56720303&amp;value=4262&amp;id=56765569&amp;value=4386&amp;id=61315391&amp;value=4433&amp;" TargetMode="External"/><Relationship Id="rId13804" Type="http://schemas.openxmlformats.org/officeDocument/2006/relationships/hyperlink" Target="https://www.daloopa.com/src/44067644" TargetMode="External"/><Relationship Id="rId1761" Type="http://schemas.openxmlformats.org/officeDocument/2006/relationships/hyperlink" Target="https://www.daloopa.com/src/44126224" TargetMode="External"/><Relationship Id="rId8374" Type="http://schemas.openxmlformats.org/officeDocument/2006/relationships/hyperlink" Target="https://www.daloopa.com/src/44810485" TargetMode="External"/><Relationship Id="rId11355" Type="http://schemas.openxmlformats.org/officeDocument/2006/relationships/hyperlink" Target="https://www.daloopa.com/src/978805" TargetMode="External"/><Relationship Id="rId1414" Type="http://schemas.openxmlformats.org/officeDocument/2006/relationships/hyperlink" Target="https://www.daloopa.com/src/46168517" TargetMode="External"/><Relationship Id="rId4984" Type="http://schemas.openxmlformats.org/officeDocument/2006/relationships/hyperlink" Target="https://www.daloopa.com/document/22779" TargetMode="External"/><Relationship Id="rId8027" Type="http://schemas.openxmlformats.org/officeDocument/2006/relationships/hyperlink" Target="https://www.daloopa.com/src/44615931" TargetMode="External"/><Relationship Id="rId11008" Type="http://schemas.openxmlformats.org/officeDocument/2006/relationships/hyperlink" Target="https://www.daloopa.com/src/777908" TargetMode="External"/><Relationship Id="rId14578" Type="http://schemas.openxmlformats.org/officeDocument/2006/relationships/hyperlink" Target="https://www.daloopa.com/src/44091314" TargetMode="External"/><Relationship Id="rId4637" Type="http://schemas.openxmlformats.org/officeDocument/2006/relationships/hyperlink" Target="https://www.daloopa.com/src/805912" TargetMode="External"/><Relationship Id="rId17051" Type="http://schemas.openxmlformats.org/officeDocument/2006/relationships/hyperlink" Target="https://www.daloopa.com/src/65369411" TargetMode="External"/><Relationship Id="rId19500" Type="http://schemas.openxmlformats.org/officeDocument/2006/relationships/hyperlink" Target="https://www.daloopa.com/src/86301463" TargetMode="External"/><Relationship Id="rId2188" Type="http://schemas.openxmlformats.org/officeDocument/2006/relationships/hyperlink" Target="https://www.daloopa.com/src/1501291" TargetMode="External"/><Relationship Id="rId7110" Type="http://schemas.openxmlformats.org/officeDocument/2006/relationships/hyperlink" Target="https://www.daloopa.com/src/798433" TargetMode="External"/><Relationship Id="rId13661" Type="http://schemas.openxmlformats.org/officeDocument/2006/relationships/hyperlink" Target="https://marketplace.daloopa.com/text-fundamental?id=44058872&amp;value=38.32&amp;id=44058856&amp;value=44.46&amp;id=44058762&amp;value=46.71&amp;id=44058935&amp;value=54.71&amp;id=44058738&amp;value=61.48&amp;id=44058670&amp;value=61.05&amp;id=44058653&amp;value=70.19&amp;id=44058956&amp;value=69.24&amp;id=44058585&amp;value=72.18&amp;id=44058561&amp;value=76.04&amp;id=44057937&amp;value=82.25&amp;id=44059100&amp;value=89.1&amp;id=44057869&amp;value=83.3&amp;id=44057827&amp;value=94.92&amp;id=44057817&amp;value=98.7&amp;id=44059127&amp;value=106.22&amp;id=44057789&amp;value=114.97&amp;id=44057769&amp;value=134.88&amp;id=44057724&amp;value=147.59&amp;id=44059233&amp;value=178.36&amp;id=44057713&amp;value=195.77&amp;id=44057685&amp;value=229.02&amp;id=44057674&amp;value=252.31&amp;id=44059307&amp;value=243.52&amp;id=44057637&amp;value=249.13&amp;id=44057627&amp;value=277.19&amp;id=44057481&amp;value=294.58&amp;id=44059350&amp;value=279.52&amp;id=44057408&amp;value=359.32&amp;id=44057388&amp;value=348.27&amp;id=44057372&amp;value=440.77&amp;id=44059393&amp;value=471.53&amp;id=44057242&amp;value=478.48&amp;id=44057235&amp;value=493.43&amp;id=44057077&amp;value=627.46&amp;id=44618579&amp;value=657.07&amp;id=57345796&amp;value=419.17&amp;id=62020216&amp;value=420.58&amp;" TargetMode="External"/><Relationship Id="rId3720" Type="http://schemas.openxmlformats.org/officeDocument/2006/relationships/hyperlink" Target="https://www.daloopa.com/src/805590" TargetMode="External"/><Relationship Id="rId13314" Type="http://schemas.openxmlformats.org/officeDocument/2006/relationships/hyperlink" Target="https://www.daloopa.com/src/44120308" TargetMode="External"/><Relationship Id="rId16884" Type="http://schemas.openxmlformats.org/officeDocument/2006/relationships/hyperlink" Target="https://www.daloopa.com/src/65368982" TargetMode="External"/><Relationship Id="rId20530" Type="http://schemas.openxmlformats.org/officeDocument/2006/relationships/hyperlink" Target="https://www.daloopa.com/src/105788094" TargetMode="External"/><Relationship Id="rId1271" Type="http://schemas.openxmlformats.org/officeDocument/2006/relationships/hyperlink" Target="https://www.daloopa.com/src/12623798" TargetMode="External"/><Relationship Id="rId6943" Type="http://schemas.openxmlformats.org/officeDocument/2006/relationships/hyperlink" Target="https://www.daloopa.com/src/19045423" TargetMode="External"/><Relationship Id="rId16537" Type="http://schemas.openxmlformats.org/officeDocument/2006/relationships/hyperlink" Target="https://www.daloopa.com/src/56736387" TargetMode="External"/><Relationship Id="rId4494" Type="http://schemas.openxmlformats.org/officeDocument/2006/relationships/hyperlink" Target="https://www.daloopa.com/src/1501416" TargetMode="External"/><Relationship Id="rId14088" Type="http://schemas.openxmlformats.org/officeDocument/2006/relationships/hyperlink" Target="https://www.daloopa.com/src/44072018" TargetMode="External"/><Relationship Id="rId19010" Type="http://schemas.openxmlformats.org/officeDocument/2006/relationships/hyperlink" Target="https://www.daloopa.com/src/81127512" TargetMode="External"/><Relationship Id="rId4147" Type="http://schemas.openxmlformats.org/officeDocument/2006/relationships/hyperlink" Target="https://www.daloopa.com/src/41990782" TargetMode="External"/><Relationship Id="rId9819" Type="http://schemas.openxmlformats.org/officeDocument/2006/relationships/hyperlink" Target="https://www.daloopa.com/src/44813338" TargetMode="External"/><Relationship Id="rId10698" Type="http://schemas.openxmlformats.org/officeDocument/2006/relationships/hyperlink" Target="https://www.daloopa.com/src/760527" TargetMode="External"/><Relationship Id="rId15620" Type="http://schemas.openxmlformats.org/officeDocument/2006/relationships/hyperlink" Target="https://www.daloopa.com/src/61315470" TargetMode="External"/><Relationship Id="rId13171" Type="http://schemas.openxmlformats.org/officeDocument/2006/relationships/hyperlink" Target="https://www.daloopa.com/src/18210775" TargetMode="External"/><Relationship Id="rId18843" Type="http://schemas.openxmlformats.org/officeDocument/2006/relationships/hyperlink" Target="https://www.daloopa.com/src/75779555" TargetMode="External"/><Relationship Id="rId3230" Type="http://schemas.openxmlformats.org/officeDocument/2006/relationships/hyperlink" Target="https://www.daloopa.com/src/805362" TargetMode="External"/><Relationship Id="rId8902" Type="http://schemas.openxmlformats.org/officeDocument/2006/relationships/hyperlink" Target="https://www.daloopa.com/src/44809402" TargetMode="External"/><Relationship Id="rId16394" Type="http://schemas.openxmlformats.org/officeDocument/2006/relationships/hyperlink" Target="https://www.daloopa.com/src/56736654" TargetMode="External"/><Relationship Id="rId20040" Type="http://schemas.openxmlformats.org/officeDocument/2006/relationships/hyperlink" Target="https://www.daloopa.com/src/99100838" TargetMode="External"/><Relationship Id="rId6453" Type="http://schemas.openxmlformats.org/officeDocument/2006/relationships/hyperlink" Target="https://www.daloopa.com/src/756369" TargetMode="External"/><Relationship Id="rId16047" Type="http://schemas.openxmlformats.org/officeDocument/2006/relationships/hyperlink" Target="https://www.daloopa.com/src/56736523" TargetMode="External"/><Relationship Id="rId6106" Type="http://schemas.openxmlformats.org/officeDocument/2006/relationships/hyperlink" Target="https://www.daloopa.com/src/2750498" TargetMode="External"/><Relationship Id="rId9676" Type="http://schemas.openxmlformats.org/officeDocument/2006/relationships/hyperlink" Target="https://www.daloopa.com/src/44812507" TargetMode="External"/><Relationship Id="rId2716" Type="http://schemas.openxmlformats.org/officeDocument/2006/relationships/hyperlink" Target="https://www.daloopa.com/src/44624997" TargetMode="External"/><Relationship Id="rId9329" Type="http://schemas.openxmlformats.org/officeDocument/2006/relationships/hyperlink" Target="https://www.daloopa.com/src/44813547" TargetMode="External"/><Relationship Id="rId12657" Type="http://schemas.openxmlformats.org/officeDocument/2006/relationships/hyperlink" Target="https://www.daloopa.com/src/8732318" TargetMode="External"/><Relationship Id="rId15130" Type="http://schemas.openxmlformats.org/officeDocument/2006/relationships/hyperlink" Target="https://www.daloopa.com/src/56720379" TargetMode="External"/><Relationship Id="rId5939" Type="http://schemas.openxmlformats.org/officeDocument/2006/relationships/hyperlink" Target="https://www.daloopa.com/src/57345771" TargetMode="External"/><Relationship Id="rId11740" Type="http://schemas.openxmlformats.org/officeDocument/2006/relationships/hyperlink" Target="https://www.daloopa.com/src/28828602" TargetMode="External"/><Relationship Id="rId18353" Type="http://schemas.openxmlformats.org/officeDocument/2006/relationships/hyperlink" Target="https://www.daloopa.com/src/70534653" TargetMode="External"/><Relationship Id="rId8412" Type="http://schemas.openxmlformats.org/officeDocument/2006/relationships/hyperlink" Target="https://www.daloopa.com/src/63963894" TargetMode="External"/><Relationship Id="rId14963" Type="http://schemas.openxmlformats.org/officeDocument/2006/relationships/hyperlink" Target="https://www.daloopa.com/src/44095393" TargetMode="External"/><Relationship Id="rId18006" Type="http://schemas.openxmlformats.org/officeDocument/2006/relationships/hyperlink" Target="https://www.daloopa.com/src/112172666" TargetMode="External"/><Relationship Id="rId14616" Type="http://schemas.openxmlformats.org/officeDocument/2006/relationships/hyperlink" Target="https://www.daloopa.com/src/44091443" TargetMode="External"/><Relationship Id="rId892" Type="http://schemas.openxmlformats.org/officeDocument/2006/relationships/hyperlink" Target="https://www.daloopa.com/src/50787765" TargetMode="External"/><Relationship Id="rId2573" Type="http://schemas.openxmlformats.org/officeDocument/2006/relationships/hyperlink" Target="https://www.daloopa.com/src/775595" TargetMode="External"/><Relationship Id="rId9186" Type="http://schemas.openxmlformats.org/officeDocument/2006/relationships/hyperlink" Target="https://www.daloopa.com/src/46190642" TargetMode="External"/><Relationship Id="rId12167" Type="http://schemas.openxmlformats.org/officeDocument/2006/relationships/hyperlink" Target="https://www.daloopa.com/src/8731745" TargetMode="External"/><Relationship Id="rId545" Type="http://schemas.openxmlformats.org/officeDocument/2006/relationships/hyperlink" Target="https://www.daloopa.com/src/28076147" TargetMode="External"/><Relationship Id="rId2226" Type="http://schemas.openxmlformats.org/officeDocument/2006/relationships/hyperlink" Target="https://www.daloopa.com/src/7450066" TargetMode="External"/><Relationship Id="rId5796" Type="http://schemas.openxmlformats.org/officeDocument/2006/relationships/hyperlink" Target="https://www.daloopa.com/src/44616127" TargetMode="External"/><Relationship Id="rId17839" Type="http://schemas.openxmlformats.org/officeDocument/2006/relationships/hyperlink" Target="https://www.daloopa.com/src/84566319" TargetMode="External"/><Relationship Id="rId5449" Type="http://schemas.openxmlformats.org/officeDocument/2006/relationships/hyperlink" Target="https://www.daloopa.com/src/3612924" TargetMode="External"/><Relationship Id="rId11250" Type="http://schemas.openxmlformats.org/officeDocument/2006/relationships/hyperlink" Target="https://www.daloopa.com/document/21946882" TargetMode="External"/><Relationship Id="rId16922" Type="http://schemas.openxmlformats.org/officeDocument/2006/relationships/hyperlink" Target="https://www.daloopa.com/src/65368563" TargetMode="External"/><Relationship Id="rId14473" Type="http://schemas.openxmlformats.org/officeDocument/2006/relationships/hyperlink" Target="https://www.daloopa.com/src/44093292" TargetMode="External"/><Relationship Id="rId4532" Type="http://schemas.openxmlformats.org/officeDocument/2006/relationships/hyperlink" Target="https://www.daloopa.com/src/805982" TargetMode="External"/><Relationship Id="rId14126" Type="http://schemas.openxmlformats.org/officeDocument/2006/relationships/hyperlink" Target="https://www.daloopa.com/src/44071556" TargetMode="External"/><Relationship Id="rId17696" Type="http://schemas.openxmlformats.org/officeDocument/2006/relationships/hyperlink" Target="https://www.daloopa.com/src/86300699" TargetMode="External"/><Relationship Id="rId2083" Type="http://schemas.openxmlformats.org/officeDocument/2006/relationships/hyperlink" Target="https://www.daloopa.com/src/779632" TargetMode="External"/><Relationship Id="rId7755" Type="http://schemas.openxmlformats.org/officeDocument/2006/relationships/hyperlink" Target="https://www.daloopa.com/src/758274" TargetMode="External"/><Relationship Id="rId17349" Type="http://schemas.openxmlformats.org/officeDocument/2006/relationships/hyperlink" Target="https://www.daloopa.com/src/66399158" TargetMode="External"/><Relationship Id="rId7408" Type="http://schemas.openxmlformats.org/officeDocument/2006/relationships/hyperlink" Target="https://www.daloopa.com/src/9091400" TargetMode="External"/><Relationship Id="rId10736" Type="http://schemas.openxmlformats.org/officeDocument/2006/relationships/hyperlink" Target="https://www.daloopa.com/src/41990574" TargetMode="External"/><Relationship Id="rId13959" Type="http://schemas.openxmlformats.org/officeDocument/2006/relationships/hyperlink" Target="https://www.daloopa.com/src/44064339" TargetMode="External"/><Relationship Id="rId1569" Type="http://schemas.openxmlformats.org/officeDocument/2006/relationships/hyperlink" Target="https://www.daloopa.com/src/805481" TargetMode="External"/><Relationship Id="rId16432" Type="http://schemas.openxmlformats.org/officeDocument/2006/relationships/hyperlink" Target="https://www.daloopa.com/src/56722631" TargetMode="External"/><Relationship Id="rId20828" Type="http://schemas.openxmlformats.org/officeDocument/2006/relationships/hyperlink" Target="https://www.daloopa.com/src/112172857" TargetMode="External"/><Relationship Id="rId4042" Type="http://schemas.openxmlformats.org/officeDocument/2006/relationships/hyperlink" Target="https://www.daloopa.com/src/44802112" TargetMode="External"/><Relationship Id="rId19655" Type="http://schemas.openxmlformats.org/officeDocument/2006/relationships/hyperlink" Target="https://www.daloopa.com/src/92469305" TargetMode="External"/><Relationship Id="rId9714" Type="http://schemas.openxmlformats.org/officeDocument/2006/relationships/hyperlink" Target="https://www.daloopa.com/src/44811275" TargetMode="External"/><Relationship Id="rId10593" Type="http://schemas.openxmlformats.org/officeDocument/2006/relationships/hyperlink" Target="https://www.daloopa.com/src/760348" TargetMode="External"/><Relationship Id="rId19308" Type="http://schemas.openxmlformats.org/officeDocument/2006/relationships/hyperlink" Target="https://www.daloopa.com/src/86312134" TargetMode="External"/><Relationship Id="rId7265" Type="http://schemas.openxmlformats.org/officeDocument/2006/relationships/hyperlink" Target="https://www.daloopa.com/src/56765431" TargetMode="External"/><Relationship Id="rId10246" Type="http://schemas.openxmlformats.org/officeDocument/2006/relationships/hyperlink" Target="https://www.daloopa.com/src/769424" TargetMode="External"/><Relationship Id="rId3875" Type="http://schemas.openxmlformats.org/officeDocument/2006/relationships/hyperlink" Target="https://www.daloopa.com/src/805773" TargetMode="External"/><Relationship Id="rId13469" Type="http://schemas.openxmlformats.org/officeDocument/2006/relationships/hyperlink" Target="https://www.daloopa.com/src/44058726" TargetMode="External"/><Relationship Id="rId15918" Type="http://schemas.openxmlformats.org/officeDocument/2006/relationships/hyperlink" Target="https://www.daloopa.com/document/23143762" TargetMode="External"/><Relationship Id="rId20685" Type="http://schemas.openxmlformats.org/officeDocument/2006/relationships/hyperlink" Target="https://www.daloopa.com/src/110481735" TargetMode="External"/><Relationship Id="rId3528" Type="http://schemas.openxmlformats.org/officeDocument/2006/relationships/hyperlink" Target="https://www.daloopa.com/src/18203301" TargetMode="External"/><Relationship Id="rId20338" Type="http://schemas.openxmlformats.org/officeDocument/2006/relationships/hyperlink" Target="https://www.daloopa.com/src/105190580" TargetMode="External"/><Relationship Id="rId1079" Type="http://schemas.openxmlformats.org/officeDocument/2006/relationships/hyperlink" Target="https://www.daloopa.com/src/781162" TargetMode="External"/><Relationship Id="rId6001" Type="http://schemas.openxmlformats.org/officeDocument/2006/relationships/hyperlink" Target="https://www.daloopa.com/src/769334" TargetMode="External"/><Relationship Id="rId9571" Type="http://schemas.openxmlformats.org/officeDocument/2006/relationships/hyperlink" Target="https://www.daloopa.com/src/46190709" TargetMode="External"/><Relationship Id="rId9224" Type="http://schemas.openxmlformats.org/officeDocument/2006/relationships/hyperlink" Target="https://www.daloopa.com/src/44812716" TargetMode="External"/><Relationship Id="rId12552" Type="http://schemas.openxmlformats.org/officeDocument/2006/relationships/hyperlink" Target="https://www.daloopa.com/src/44617664" TargetMode="External"/><Relationship Id="rId19165" Type="http://schemas.openxmlformats.org/officeDocument/2006/relationships/hyperlink" Target="https://www.daloopa.com/src/81130098" TargetMode="External"/><Relationship Id="rId930" Type="http://schemas.openxmlformats.org/officeDocument/2006/relationships/hyperlink" Target="https://www.daloopa.com/src/2734364" TargetMode="External"/><Relationship Id="rId2611" Type="http://schemas.openxmlformats.org/officeDocument/2006/relationships/hyperlink" Target="https://www.daloopa.com/src/775533" TargetMode="External"/><Relationship Id="rId12205" Type="http://schemas.openxmlformats.org/officeDocument/2006/relationships/hyperlink" Target="https://www.daloopa.com/src/8731863" TargetMode="External"/><Relationship Id="rId15775" Type="http://schemas.openxmlformats.org/officeDocument/2006/relationships/hyperlink" Target="https://marketplace.daloopa.com/text-fundamental?id=56735907&amp;value=22&amp;id=56735888&amp;value=19&amp;id=56735869&amp;value=21&amp;id=56735850&amp;value=23&amp;id=56735833&amp;value=85&amp;id=56735814&amp;value=26&amp;id=56735795&amp;value=27&amp;id=56735776&amp;value=28&amp;id=56735757&amp;value=30&amp;id=56735740&amp;value=111&amp;id=56722385&amp;value=26&amp;id=56722366&amp;value=29&amp;id=56722347&amp;value=34&amp;id=56722203&amp;value=33&amp;id=56722186&amp;value=122&amp;id=56722107&amp;value=57&amp;id=56722088&amp;value=39&amp;id=56722069&amp;value=40&amp;id=56722050&amp;value=30&amp;id=56722033&amp;value=166&amp;id=56722014&amp;value=46&amp;id=56765533&amp;value=50&amp;id=61315477&amp;value=49&amp;" TargetMode="External"/><Relationship Id="rId5834" Type="http://schemas.openxmlformats.org/officeDocument/2006/relationships/hyperlink" Target="https://www.daloopa.com/src/777480" TargetMode="External"/><Relationship Id="rId15428" Type="http://schemas.openxmlformats.org/officeDocument/2006/relationships/hyperlink" Target="https://www.daloopa.com/src/56735874" TargetMode="External"/><Relationship Id="rId18998" Type="http://schemas.openxmlformats.org/officeDocument/2006/relationships/hyperlink" Target="https://www.daloopa.com/src/80587586" TargetMode="External"/><Relationship Id="rId3385" Type="http://schemas.openxmlformats.org/officeDocument/2006/relationships/hyperlink" Target="https://www.daloopa.com/src/979854" TargetMode="External"/><Relationship Id="rId20195" Type="http://schemas.openxmlformats.org/officeDocument/2006/relationships/hyperlink" Target="https://www.daloopa.com/src/99978750" TargetMode="External"/><Relationship Id="rId3038" Type="http://schemas.openxmlformats.org/officeDocument/2006/relationships/hyperlink" Target="https://www.daloopa.com/src/47276266" TargetMode="External"/><Relationship Id="rId9081" Type="http://schemas.openxmlformats.org/officeDocument/2006/relationships/hyperlink" Target="https://www.daloopa.com/src/44812718" TargetMode="External"/><Relationship Id="rId12062" Type="http://schemas.openxmlformats.org/officeDocument/2006/relationships/hyperlink" Target="https://www.daloopa.com/src/8731160" TargetMode="External"/><Relationship Id="rId14511" Type="http://schemas.openxmlformats.org/officeDocument/2006/relationships/hyperlink" Target="https://www.daloopa.com/src/44095341" TargetMode="External"/><Relationship Id="rId440" Type="http://schemas.openxmlformats.org/officeDocument/2006/relationships/hyperlink" Target="https://www.daloopa.com/src/56765680" TargetMode="External"/><Relationship Id="rId2121" Type="http://schemas.openxmlformats.org/officeDocument/2006/relationships/hyperlink" Target="https://www.daloopa.com/src/38173064" TargetMode="External"/><Relationship Id="rId17734" Type="http://schemas.openxmlformats.org/officeDocument/2006/relationships/hyperlink" Target="https://www.daloopa.com/src/86301410" TargetMode="External"/><Relationship Id="rId5691" Type="http://schemas.openxmlformats.org/officeDocument/2006/relationships/hyperlink" Target="https://www.daloopa.com/src/779275" TargetMode="External"/><Relationship Id="rId15285" Type="http://schemas.openxmlformats.org/officeDocument/2006/relationships/hyperlink" Target="https://www.daloopa.com/src/56720667" TargetMode="External"/><Relationship Id="rId5344" Type="http://schemas.openxmlformats.org/officeDocument/2006/relationships/hyperlink" Target="https://www.daloopa.com/src/8648881" TargetMode="External"/><Relationship Id="rId11895" Type="http://schemas.openxmlformats.org/officeDocument/2006/relationships/hyperlink" Target="https://www.daloopa.com/src/44616206" TargetMode="External"/><Relationship Id="rId1954" Type="http://schemas.openxmlformats.org/officeDocument/2006/relationships/hyperlink" Target="https://www.daloopa.com/src/44125108" TargetMode="External"/><Relationship Id="rId8567" Type="http://schemas.openxmlformats.org/officeDocument/2006/relationships/hyperlink" Target="https://www.daloopa.com/src/44810077" TargetMode="External"/><Relationship Id="rId11548" Type="http://schemas.openxmlformats.org/officeDocument/2006/relationships/hyperlink" Target="https://marketplace.daloopa.com/text-fundamental?id=2734205&amp;value=880637&amp;" TargetMode="External"/><Relationship Id="rId1607" Type="http://schemas.openxmlformats.org/officeDocument/2006/relationships/hyperlink" Target="https://www.daloopa.com/src/13309473" TargetMode="External"/><Relationship Id="rId14021" Type="http://schemas.openxmlformats.org/officeDocument/2006/relationships/hyperlink" Target="https://www.daloopa.com/src/44066196" TargetMode="External"/><Relationship Id="rId7650" Type="http://schemas.openxmlformats.org/officeDocument/2006/relationships/hyperlink" Target="https://www.daloopa.com/src/770359" TargetMode="External"/><Relationship Id="rId17591" Type="http://schemas.openxmlformats.org/officeDocument/2006/relationships/hyperlink" Target="https://www.daloopa.com/src/66404601" TargetMode="External"/><Relationship Id="rId7303" Type="http://schemas.openxmlformats.org/officeDocument/2006/relationships/hyperlink" Target="https://www.daloopa.com/src/755809" TargetMode="External"/><Relationship Id="rId10631" Type="http://schemas.openxmlformats.org/officeDocument/2006/relationships/hyperlink" Target="https://marketplace.daloopa.com/text-fundamental?id=770885&amp;value=0.17&amp;id=770904&amp;value=0.16&amp;id=770912&amp;value=0.16&amp;id=769641&amp;value=0.17&amp;id=44995460&amp;value=0.65&amp;id=769433&amp;value=0.16&amp;id=769295&amp;value=0.16&amp;id=761308&amp;value=0.16&amp;id=761175&amp;value=0.17&amp;id=44998315&amp;value=0.66&amp;id=760762&amp;value=0.17&amp;id=760526&amp;value=0.17&amp;id=760349&amp;value=0.17&amp;id=758680&amp;value=0.16&amp;id=44999004&amp;value=0.67&amp;id=758475&amp;value=0.18&amp;id=758338&amp;value=0.17&amp;id=758164&amp;value=0.17&amp;id=758011&amp;value=0.17&amp;id=44999163&amp;value=0.7&amp;id=757839&amp;value=0.21&amp;id=757653&amp;value=0.23&amp;id=757476&amp;value=0.24&amp;id=757456&amp;value=0.24&amp;id=44999320&amp;value=0.92&amp;id=757446&amp;value=0.27&amp;id=756751&amp;value=0.29&amp;id=756576&amp;value=0.32&amp;id=756463&amp;value=0.34&amp;id=44999422&amp;value=1.23&amp;id=780002&amp;value=0.38&amp;id=779993&amp;value=0.41&amp;id=1501239&amp;value=0.41&amp;id=2750620&amp;value=0.43&amp;id=44999787&amp;value=1.62&amp;id=3606421&amp;value=0.44&amp;id=6028714&amp;value=0.47&amp;id=9091555&amp;value=0.5&amp;id=12599902&amp;value=0.49&amp;id=45000122&amp;value=1.9&amp;id=19045376&amp;value=0.59&amp;id=28076061&amp;value=0.56&amp;id=35361477&amp;value=0.6&amp;id=41990542&amp;value=0.55&amp;id=41990579&amp;value=2.3&amp;id=50786875&amp;value=0.66&amp;id=56765461&amp;value=0.73&amp;id=61314974&amp;value=0.79&amp;" TargetMode="External"/><Relationship Id="rId17244" Type="http://schemas.openxmlformats.org/officeDocument/2006/relationships/hyperlink" Target="https://www.daloopa.com/src/66404653" TargetMode="External"/><Relationship Id="rId13854" Type="http://schemas.openxmlformats.org/officeDocument/2006/relationships/hyperlink" Target="https://www.daloopa.com/src/44618674" TargetMode="External"/><Relationship Id="rId3913" Type="http://schemas.openxmlformats.org/officeDocument/2006/relationships/hyperlink" Target="https://www.daloopa.com/src/805766" TargetMode="External"/><Relationship Id="rId8077" Type="http://schemas.openxmlformats.org/officeDocument/2006/relationships/hyperlink" Target="https://www.daloopa.com/src/44615940" TargetMode="External"/><Relationship Id="rId13507" Type="http://schemas.openxmlformats.org/officeDocument/2006/relationships/hyperlink" Target="https://www.daloopa.com/src/44058915" TargetMode="External"/><Relationship Id="rId20723" Type="http://schemas.openxmlformats.org/officeDocument/2006/relationships/hyperlink" Target="https://www.daloopa.com/src/112173353" TargetMode="External"/><Relationship Id="rId1464" Type="http://schemas.openxmlformats.org/officeDocument/2006/relationships/hyperlink" Target="https://marketplace.daloopa.com/text-fundamental?id=19172568&amp;value=1000&amp;" TargetMode="External"/><Relationship Id="rId11058" Type="http://schemas.openxmlformats.org/officeDocument/2006/relationships/hyperlink" Target="https://www.daloopa.com/src/777919" TargetMode="External"/><Relationship Id="rId19550" Type="http://schemas.openxmlformats.org/officeDocument/2006/relationships/hyperlink" Target="https://www.daloopa.com/src/84567009" TargetMode="External"/><Relationship Id="rId1117" Type="http://schemas.openxmlformats.org/officeDocument/2006/relationships/hyperlink" Target="https://marketplace.daloopa.com/text-fundamental?id=41990718&amp;value=29&amp;" TargetMode="External"/><Relationship Id="rId4687" Type="http://schemas.openxmlformats.org/officeDocument/2006/relationships/hyperlink" Target="https://www.daloopa.com/src/799604" TargetMode="External"/><Relationship Id="rId19203" Type="http://schemas.openxmlformats.org/officeDocument/2006/relationships/hyperlink" Target="https://www.daloopa.com/src/80587933" TargetMode="External"/><Relationship Id="rId7160" Type="http://schemas.openxmlformats.org/officeDocument/2006/relationships/hyperlink" Target="https://www.daloopa.com/src/798229" TargetMode="External"/><Relationship Id="rId10141" Type="http://schemas.openxmlformats.org/officeDocument/2006/relationships/hyperlink" Target="https://www.daloopa.com/src/761072" TargetMode="External"/><Relationship Id="rId15813" Type="http://schemas.openxmlformats.org/officeDocument/2006/relationships/hyperlink" Target="https://www.daloopa.com/src/56722204" TargetMode="External"/><Relationship Id="rId3770" Type="http://schemas.openxmlformats.org/officeDocument/2006/relationships/hyperlink" Target="https://www.daloopa.com/src/805799" TargetMode="External"/><Relationship Id="rId13364" Type="http://schemas.openxmlformats.org/officeDocument/2006/relationships/hyperlink" Target="https://www.daloopa.com/src/44121011" TargetMode="External"/><Relationship Id="rId20580" Type="http://schemas.openxmlformats.org/officeDocument/2006/relationships/hyperlink" Target="https://www.daloopa.com/src/105191106" TargetMode="External"/><Relationship Id="rId3423" Type="http://schemas.openxmlformats.org/officeDocument/2006/relationships/hyperlink" Target="https://www.daloopa.com/document/132833" TargetMode="External"/><Relationship Id="rId6993" Type="http://schemas.openxmlformats.org/officeDocument/2006/relationships/hyperlink" Target="https://www.daloopa.com/src/798243" TargetMode="External"/><Relationship Id="rId13017" Type="http://schemas.openxmlformats.org/officeDocument/2006/relationships/hyperlink" Target="https://www.daloopa.com/src/18211543" TargetMode="External"/><Relationship Id="rId16587" Type="http://schemas.openxmlformats.org/officeDocument/2006/relationships/hyperlink" Target="https://www.daloopa.com/src/56736389" TargetMode="External"/><Relationship Id="rId20233" Type="http://schemas.openxmlformats.org/officeDocument/2006/relationships/hyperlink" Target="https://www.daloopa.com/src/99100958" TargetMode="External"/><Relationship Id="rId6646" Type="http://schemas.openxmlformats.org/officeDocument/2006/relationships/hyperlink" Target="https://www.daloopa.com/src/769221" TargetMode="External"/><Relationship Id="rId19060" Type="http://schemas.openxmlformats.org/officeDocument/2006/relationships/hyperlink" Target="https://www.daloopa.com/src/80587693" TargetMode="External"/><Relationship Id="rId4197" Type="http://schemas.openxmlformats.org/officeDocument/2006/relationships/hyperlink" Target="https://www.daloopa.com/src/41990780" TargetMode="External"/><Relationship Id="rId9869" Type="http://schemas.openxmlformats.org/officeDocument/2006/relationships/hyperlink" Target="https://www.daloopa.com/src/44812608" TargetMode="External"/><Relationship Id="rId12100" Type="http://schemas.openxmlformats.org/officeDocument/2006/relationships/hyperlink" Target="https://www.daloopa.com/src/19442018" TargetMode="External"/><Relationship Id="rId15670" Type="http://schemas.openxmlformats.org/officeDocument/2006/relationships/hyperlink" Target="https://www.daloopa.com/src/61315472" TargetMode="External"/><Relationship Id="rId2909" Type="http://schemas.openxmlformats.org/officeDocument/2006/relationships/hyperlink" Target="https://www.daloopa.com/src/775730" TargetMode="External"/><Relationship Id="rId3280" Type="http://schemas.openxmlformats.org/officeDocument/2006/relationships/hyperlink" Target="https://www.daloopa.com/src/805363" TargetMode="External"/><Relationship Id="rId15323" Type="http://schemas.openxmlformats.org/officeDocument/2006/relationships/hyperlink" Target="https://marketplace.daloopa.com/text-fundamental?id=56720669&amp;value=10459&amp;id=56765546&amp;value=10816&amp;id=61315439&amp;value=11146&amp;" TargetMode="External"/><Relationship Id="rId18893" Type="http://schemas.openxmlformats.org/officeDocument/2006/relationships/hyperlink" Target="https://www.daloopa.com/src/76436098" TargetMode="External"/><Relationship Id="rId20090" Type="http://schemas.openxmlformats.org/officeDocument/2006/relationships/hyperlink" Target="https://www.daloopa.com/src/99100875" TargetMode="External"/><Relationship Id="rId8952" Type="http://schemas.openxmlformats.org/officeDocument/2006/relationships/hyperlink" Target="https://www.daloopa.com/src/44809406" TargetMode="External"/><Relationship Id="rId11933" Type="http://schemas.openxmlformats.org/officeDocument/2006/relationships/hyperlink" Target="https://www.daloopa.com/src/8731242" TargetMode="External"/><Relationship Id="rId18546" Type="http://schemas.openxmlformats.org/officeDocument/2006/relationships/hyperlink" Target="https://www.daloopa.com/src/75779750" TargetMode="External"/><Relationship Id="rId6156" Type="http://schemas.openxmlformats.org/officeDocument/2006/relationships/hyperlink" Target="https://www.daloopa.com/src/756986" TargetMode="External"/><Relationship Id="rId8605" Type="http://schemas.openxmlformats.org/officeDocument/2006/relationships/hyperlink" Target="https://www.daloopa.com/src/44811872" TargetMode="External"/><Relationship Id="rId16097" Type="http://schemas.openxmlformats.org/officeDocument/2006/relationships/hyperlink" Target="https://www.daloopa.com/src/56736525" TargetMode="External"/><Relationship Id="rId14809" Type="http://schemas.openxmlformats.org/officeDocument/2006/relationships/hyperlink" Target="https://www.daloopa.com/src/44093349" TargetMode="External"/><Relationship Id="rId2766" Type="http://schemas.openxmlformats.org/officeDocument/2006/relationships/hyperlink" Target="https://www.daloopa.com/src/1501253" TargetMode="External"/><Relationship Id="rId9379" Type="http://schemas.openxmlformats.org/officeDocument/2006/relationships/hyperlink" Target="https://www.daloopa.com/src/46190672" TargetMode="External"/><Relationship Id="rId15180" Type="http://schemas.openxmlformats.org/officeDocument/2006/relationships/hyperlink" Target="https://www.daloopa.com/src/56720381" TargetMode="External"/><Relationship Id="rId738" Type="http://schemas.openxmlformats.org/officeDocument/2006/relationships/hyperlink" Target="https://www.daloopa.com/src/56765584" TargetMode="External"/><Relationship Id="rId2419" Type="http://schemas.openxmlformats.org/officeDocument/2006/relationships/hyperlink" Target="https://www.daloopa.com/src/7449741" TargetMode="External"/><Relationship Id="rId5989" Type="http://schemas.openxmlformats.org/officeDocument/2006/relationships/hyperlink" Target="https://www.daloopa.com/src/28076007" TargetMode="External"/><Relationship Id="rId8462" Type="http://schemas.openxmlformats.org/officeDocument/2006/relationships/hyperlink" Target="https://www.daloopa.com/src/44812386" TargetMode="External"/><Relationship Id="rId11790" Type="http://schemas.openxmlformats.org/officeDocument/2006/relationships/hyperlink" Target="https://www.daloopa.com/src/28828603" TargetMode="External"/><Relationship Id="rId18056" Type="http://schemas.openxmlformats.org/officeDocument/2006/relationships/hyperlink" Target="https://www.daloopa.com/src/112172761" TargetMode="External"/><Relationship Id="rId8115" Type="http://schemas.openxmlformats.org/officeDocument/2006/relationships/hyperlink" Target="https://www.daloopa.com/src/41990480" TargetMode="External"/><Relationship Id="rId11443" Type="http://schemas.openxmlformats.org/officeDocument/2006/relationships/hyperlink" Target="https://www.daloopa.com/src/804981" TargetMode="External"/><Relationship Id="rId1502" Type="http://schemas.openxmlformats.org/officeDocument/2006/relationships/hyperlink" Target="https://www.daloopa.com/src/44625018" TargetMode="External"/><Relationship Id="rId14666" Type="http://schemas.openxmlformats.org/officeDocument/2006/relationships/hyperlink" Target="https://www.daloopa.com/src/44094613" TargetMode="External"/><Relationship Id="rId4725" Type="http://schemas.openxmlformats.org/officeDocument/2006/relationships/hyperlink" Target="https://www.daloopa.com/src/799643" TargetMode="External"/><Relationship Id="rId14319" Type="http://schemas.openxmlformats.org/officeDocument/2006/relationships/hyperlink" Target="https://www.daloopa.com/src/44091803" TargetMode="External"/><Relationship Id="rId17889" Type="http://schemas.openxmlformats.org/officeDocument/2006/relationships/hyperlink" Target="https://www.daloopa.com/src/86307323" TargetMode="External"/><Relationship Id="rId595" Type="http://schemas.openxmlformats.org/officeDocument/2006/relationships/hyperlink" Target="https://www.daloopa.com/src/9092106" TargetMode="External"/><Relationship Id="rId2276" Type="http://schemas.openxmlformats.org/officeDocument/2006/relationships/hyperlink" Target="https://www.daloopa.com/src/7449738" TargetMode="External"/><Relationship Id="rId7948" Type="http://schemas.openxmlformats.org/officeDocument/2006/relationships/hyperlink" Target="https://www.daloopa.com/src/769571" TargetMode="External"/><Relationship Id="rId248" Type="http://schemas.openxmlformats.org/officeDocument/2006/relationships/hyperlink" Target="https://www.daloopa.com/src/2750856" TargetMode="External"/><Relationship Id="rId5499" Type="http://schemas.openxmlformats.org/officeDocument/2006/relationships/hyperlink" Target="https://www.daloopa.com/src/46436633" TargetMode="External"/><Relationship Id="rId10929" Type="http://schemas.openxmlformats.org/officeDocument/2006/relationships/hyperlink" Target="https://marketplace.daloopa.com/text-fundamental?id=778068&amp;value=0.22&amp;id=778053&amp;value=0.16&amp;id=778035&amp;value=0.11&amp;id=778026&amp;value=0.26&amp;id=777982&amp;value=0.275&amp;id=777969&amp;value=0.27&amp;id=777959&amp;value=0.29&amp;id=777941&amp;value=0.48&amp;id=777931&amp;value=0.185&amp;id=777921&amp;value=0.25&amp;id=777916&amp;value=0.25&amp;id=777910&amp;value=0.13&amp;id=777906&amp;value=0.26&amp;id=777897&amp;value=0.24&amp;id=777892&amp;value=0.125&amp;id=777875&amp;value=0.135&amp;id=777867&amp;value=0.24&amp;id=777853&amp;value=0.225&amp;id=777846&amp;value=0.22&amp;id=777804&amp;value=0.17&amp;id=777781&amp;value=0.04&amp;id=777757&amp;value=0.04&amp;id=1501283&amp;value=0.05&amp;id=3606427&amp;value=-0.04&amp;id=12601964&amp;value=-0.88&amp;id=19045385&amp;value=0.12&amp;id=28076071&amp;value=0.195&amp;id=35361483&amp;value=0.145&amp;id=50786895&amp;value=0.18&amp;id=56765468&amp;value=0.21&amp;id=61314998&amp;value=0.22&amp;" TargetMode="External"/><Relationship Id="rId13402" Type="http://schemas.openxmlformats.org/officeDocument/2006/relationships/hyperlink" Target="https://www.daloopa.com/src/44121984" TargetMode="External"/><Relationship Id="rId16972" Type="http://schemas.openxmlformats.org/officeDocument/2006/relationships/hyperlink" Target="https://www.daloopa.com/src/65368642" TargetMode="External"/><Relationship Id="rId1012" Type="http://schemas.openxmlformats.org/officeDocument/2006/relationships/hyperlink" Target="https://www.daloopa.com/src/995535" TargetMode="External"/><Relationship Id="rId16625" Type="http://schemas.openxmlformats.org/officeDocument/2006/relationships/hyperlink" Target="https://www.daloopa.com/src/56723476" TargetMode="External"/><Relationship Id="rId4235" Type="http://schemas.openxmlformats.org/officeDocument/2006/relationships/hyperlink" Target="https://www.daloopa.com/src/805991" TargetMode="External"/><Relationship Id="rId4582" Type="http://schemas.openxmlformats.org/officeDocument/2006/relationships/hyperlink" Target="https://www.daloopa.com/src/805983" TargetMode="External"/><Relationship Id="rId14176" Type="http://schemas.openxmlformats.org/officeDocument/2006/relationships/hyperlink" Target="https://www.daloopa.com/src/44618885" TargetMode="External"/><Relationship Id="rId19848" Type="http://schemas.openxmlformats.org/officeDocument/2006/relationships/hyperlink" Target="https://www.daloopa.com/src/92469358" TargetMode="External"/><Relationship Id="rId9907" Type="http://schemas.openxmlformats.org/officeDocument/2006/relationships/hyperlink" Target="https://www.daloopa.com/src/7449643" TargetMode="External"/><Relationship Id="rId10786" Type="http://schemas.openxmlformats.org/officeDocument/2006/relationships/hyperlink" Target="https://www.daloopa.com/src/756578" TargetMode="External"/><Relationship Id="rId17399" Type="http://schemas.openxmlformats.org/officeDocument/2006/relationships/hyperlink" Target="https://www.daloopa.com/src/69114085" TargetMode="External"/><Relationship Id="rId7458" Type="http://schemas.openxmlformats.org/officeDocument/2006/relationships/hyperlink" Target="https://www.daloopa.com/src/760695" TargetMode="External"/><Relationship Id="rId10439" Type="http://schemas.openxmlformats.org/officeDocument/2006/relationships/hyperlink" Target="https://www.daloopa.com/src/756570" TargetMode="External"/><Relationship Id="rId16482" Type="http://schemas.openxmlformats.org/officeDocument/2006/relationships/hyperlink" Target="https://www.daloopa.com/src/56722633" TargetMode="External"/><Relationship Id="rId18931" Type="http://schemas.openxmlformats.org/officeDocument/2006/relationships/hyperlink" Target="https://www.daloopa.com/src/81128489" TargetMode="External"/><Relationship Id="rId6541" Type="http://schemas.openxmlformats.org/officeDocument/2006/relationships/hyperlink" Target="https://www.daloopa.com/src/6028662" TargetMode="External"/><Relationship Id="rId16135" Type="http://schemas.openxmlformats.org/officeDocument/2006/relationships/hyperlink" Target="https://www.daloopa.com/src/56765478" TargetMode="External"/><Relationship Id="rId20878" Type="http://schemas.openxmlformats.org/officeDocument/2006/relationships/hyperlink" Target="https://www.daloopa.com/src/112172996" TargetMode="External"/><Relationship Id="rId4092" Type="http://schemas.openxmlformats.org/officeDocument/2006/relationships/hyperlink" Target="https://www.daloopa.com/src/44802113" TargetMode="External"/><Relationship Id="rId9764" Type="http://schemas.openxmlformats.org/officeDocument/2006/relationships/hyperlink" Target="https://www.daloopa.com/src/44811283" TargetMode="External"/><Relationship Id="rId12745" Type="http://schemas.openxmlformats.org/officeDocument/2006/relationships/hyperlink" Target="https://www.daloopa.com/src/8732259" TargetMode="External"/><Relationship Id="rId19358" Type="http://schemas.openxmlformats.org/officeDocument/2006/relationships/hyperlink" Target="https://www.daloopa.com/src/84565932" TargetMode="External"/><Relationship Id="rId2804" Type="http://schemas.openxmlformats.org/officeDocument/2006/relationships/hyperlink" Target="https://www.daloopa.com/src/28828347" TargetMode="External"/><Relationship Id="rId9417" Type="http://schemas.openxmlformats.org/officeDocument/2006/relationships/hyperlink" Target="https://www.daloopa.com/src/44813471" TargetMode="External"/><Relationship Id="rId10296" Type="http://schemas.openxmlformats.org/officeDocument/2006/relationships/hyperlink" Target="https://www.daloopa.com/src/769425" TargetMode="External"/><Relationship Id="rId15968" Type="http://schemas.openxmlformats.org/officeDocument/2006/relationships/hyperlink" Target="https://www.daloopa.com/document/23143762" TargetMode="External"/><Relationship Id="rId18441" Type="http://schemas.openxmlformats.org/officeDocument/2006/relationships/hyperlink" Target="https://www.daloopa.com/src/70536436" TargetMode="External"/><Relationship Id="rId3578" Type="http://schemas.openxmlformats.org/officeDocument/2006/relationships/hyperlink" Target="https://www.daloopa.com/src/19045434" TargetMode="External"/><Relationship Id="rId8500" Type="http://schemas.openxmlformats.org/officeDocument/2006/relationships/hyperlink" Target="https://www.daloopa.com/src/44812938" TargetMode="External"/><Relationship Id="rId20388" Type="http://schemas.openxmlformats.org/officeDocument/2006/relationships/hyperlink" Target="https://www.daloopa.com/src/105190961" TargetMode="External"/><Relationship Id="rId6051" Type="http://schemas.openxmlformats.org/officeDocument/2006/relationships/hyperlink" Target="https://www.daloopa.com/src/758207" TargetMode="External"/><Relationship Id="rId9274" Type="http://schemas.openxmlformats.org/officeDocument/2006/relationships/hyperlink" Target="https://www.daloopa.com/src/44812136" TargetMode="External"/><Relationship Id="rId14704" Type="http://schemas.openxmlformats.org/officeDocument/2006/relationships/hyperlink" Target="https://www.daloopa.com/src/44092921" TargetMode="External"/><Relationship Id="rId633" Type="http://schemas.openxmlformats.org/officeDocument/2006/relationships/hyperlink" Target="https://www.daloopa.com/src/1501294" TargetMode="External"/><Relationship Id="rId980" Type="http://schemas.openxmlformats.org/officeDocument/2006/relationships/hyperlink" Target="https://www.daloopa.com/src/970428" TargetMode="External"/><Relationship Id="rId2314" Type="http://schemas.openxmlformats.org/officeDocument/2006/relationships/hyperlink" Target="https://www.daloopa.com/src/774027" TargetMode="External"/><Relationship Id="rId2661" Type="http://schemas.openxmlformats.org/officeDocument/2006/relationships/hyperlink" Target="https://www.daloopa.com/src/771612" TargetMode="External"/><Relationship Id="rId12255" Type="http://schemas.openxmlformats.org/officeDocument/2006/relationships/hyperlink" Target="https://marketplace.daloopa.com/text-fundamental?id=8731812&amp;value=0.05&amp;id=8731805&amp;value=-0.08&amp;id=8731798&amp;value=0.11&amp;id=8731782&amp;value=-0.05&amp;" TargetMode="External"/><Relationship Id="rId17927" Type="http://schemas.openxmlformats.org/officeDocument/2006/relationships/hyperlink" Target="https://www.daloopa.com/src/84567085" TargetMode="External"/><Relationship Id="rId5884" Type="http://schemas.openxmlformats.org/officeDocument/2006/relationships/hyperlink" Target="https://www.daloopa.com/src/44616143" TargetMode="External"/><Relationship Id="rId15478" Type="http://schemas.openxmlformats.org/officeDocument/2006/relationships/hyperlink" Target="https://www.daloopa.com/src/56735876" TargetMode="External"/><Relationship Id="rId3088" Type="http://schemas.openxmlformats.org/officeDocument/2006/relationships/hyperlink" Target="https://www.daloopa.com/src/47276689" TargetMode="External"/><Relationship Id="rId5537" Type="http://schemas.openxmlformats.org/officeDocument/2006/relationships/hyperlink" Target="https://www.daloopa.com/src/779156" TargetMode="External"/><Relationship Id="rId8010" Type="http://schemas.openxmlformats.org/officeDocument/2006/relationships/hyperlink" Target="https://www.daloopa.com/src/44615929" TargetMode="External"/><Relationship Id="rId14561" Type="http://schemas.openxmlformats.org/officeDocument/2006/relationships/hyperlink" Target="https://www.daloopa.com/src/44092926" TargetMode="External"/><Relationship Id="rId4620" Type="http://schemas.openxmlformats.org/officeDocument/2006/relationships/hyperlink" Target="https://www.daloopa.com/src/806164" TargetMode="External"/><Relationship Id="rId14214" Type="http://schemas.openxmlformats.org/officeDocument/2006/relationships/hyperlink" Target="https://www.daloopa.com/src/44094870" TargetMode="External"/><Relationship Id="rId490" Type="http://schemas.openxmlformats.org/officeDocument/2006/relationships/hyperlink" Target="https://www.daloopa.com/src/6029260" TargetMode="External"/><Relationship Id="rId2171" Type="http://schemas.openxmlformats.org/officeDocument/2006/relationships/hyperlink" Target="https://www.daloopa.com/src/19434149" TargetMode="External"/><Relationship Id="rId17784" Type="http://schemas.openxmlformats.org/officeDocument/2006/relationships/hyperlink" Target="https://www.daloopa.com/src/84566914" TargetMode="External"/><Relationship Id="rId143" Type="http://schemas.openxmlformats.org/officeDocument/2006/relationships/hyperlink" Target="https://www.daloopa.com/document/10223940" TargetMode="External"/><Relationship Id="rId5394" Type="http://schemas.openxmlformats.org/officeDocument/2006/relationships/hyperlink" Target="https://www.daloopa.com/src/35961622" TargetMode="External"/><Relationship Id="rId7843" Type="http://schemas.openxmlformats.org/officeDocument/2006/relationships/hyperlink" Target="https://www.daloopa.com/src/758635" TargetMode="External"/><Relationship Id="rId10824" Type="http://schemas.openxmlformats.org/officeDocument/2006/relationships/hyperlink" Target="https://www.daloopa.com/src/44999008" TargetMode="External"/><Relationship Id="rId17437" Type="http://schemas.openxmlformats.org/officeDocument/2006/relationships/hyperlink" Target="https://www.daloopa.com/src/69114187" TargetMode="External"/><Relationship Id="rId5047" Type="http://schemas.openxmlformats.org/officeDocument/2006/relationships/hyperlink" Target="https://www.daloopa.com/src/18179855" TargetMode="External"/><Relationship Id="rId11598" Type="http://schemas.openxmlformats.org/officeDocument/2006/relationships/hyperlink" Target="https://marketplace.daloopa.com/text-fundamental?id=805061&amp;value=-21444&amp;id=805050&amp;value=-25896&amp;id=1501383&amp;value=-35582&amp;id=44616155&amp;value=-25050&amp;id=2734214&amp;value=-107972&amp;" TargetMode="External"/><Relationship Id="rId16520" Type="http://schemas.openxmlformats.org/officeDocument/2006/relationships/hyperlink" Target="https://www.daloopa.com/src/56736620" TargetMode="External"/><Relationship Id="rId20916" Type="http://schemas.openxmlformats.org/officeDocument/2006/relationships/hyperlink" Target="https://www.daloopa.com/src/112172796" TargetMode="External"/><Relationship Id="rId1657" Type="http://schemas.openxmlformats.org/officeDocument/2006/relationships/hyperlink" Target="https://www.daloopa.com/src/13309475" TargetMode="External"/><Relationship Id="rId14071" Type="http://schemas.openxmlformats.org/officeDocument/2006/relationships/hyperlink" Target="https://www.daloopa.com/src/44064559" TargetMode="External"/><Relationship Id="rId4130" Type="http://schemas.openxmlformats.org/officeDocument/2006/relationships/hyperlink" Target="https://www.daloopa.com/src/9091864" TargetMode="External"/><Relationship Id="rId9802" Type="http://schemas.openxmlformats.org/officeDocument/2006/relationships/hyperlink" Target="https://www.daloopa.com/src/44809637" TargetMode="External"/><Relationship Id="rId17294" Type="http://schemas.openxmlformats.org/officeDocument/2006/relationships/hyperlink" Target="https://www.daloopa.com/src/66398720" TargetMode="External"/><Relationship Id="rId19743" Type="http://schemas.openxmlformats.org/officeDocument/2006/relationships/hyperlink" Target="https://www.daloopa.com/src/91528048" TargetMode="External"/><Relationship Id="rId16" Type="http://schemas.openxmlformats.org/officeDocument/2006/relationships/hyperlink" Target="https://www.daloopa.com/document/21833" TargetMode="External"/><Relationship Id="rId7353" Type="http://schemas.openxmlformats.org/officeDocument/2006/relationships/hyperlink" Target="https://www.daloopa.com/src/755810" TargetMode="External"/><Relationship Id="rId10681" Type="http://schemas.openxmlformats.org/officeDocument/2006/relationships/hyperlink" Target="https://marketplace.daloopa.com/text-fundamental?id=770905&amp;value=0.05&amp;id=44995461&amp;value=0.05&amp;id=761176&amp;value=0.04&amp;id=44998311&amp;value=0.04&amp;" TargetMode="External"/><Relationship Id="rId7006" Type="http://schemas.openxmlformats.org/officeDocument/2006/relationships/hyperlink" Target="https://www.daloopa.com/src/798153" TargetMode="External"/><Relationship Id="rId10334" Type="http://schemas.openxmlformats.org/officeDocument/2006/relationships/hyperlink" Target="https://www.daloopa.com/src/44999179" TargetMode="External"/><Relationship Id="rId3963" Type="http://schemas.openxmlformats.org/officeDocument/2006/relationships/hyperlink" Target="https://www.daloopa.com/src/805985" TargetMode="External"/><Relationship Id="rId13557" Type="http://schemas.openxmlformats.org/officeDocument/2006/relationships/hyperlink" Target="https://www.daloopa.com/src/44057839" TargetMode="External"/><Relationship Id="rId20773" Type="http://schemas.openxmlformats.org/officeDocument/2006/relationships/hyperlink" Target="https://www.daloopa.com/src/110481139" TargetMode="External"/><Relationship Id="rId3616" Type="http://schemas.openxmlformats.org/officeDocument/2006/relationships/hyperlink" Target="https://www.daloopa.com/src/805596" TargetMode="External"/><Relationship Id="rId16030" Type="http://schemas.openxmlformats.org/officeDocument/2006/relationships/hyperlink" Target="https://www.daloopa.com/src/56722832" TargetMode="External"/><Relationship Id="rId20426" Type="http://schemas.openxmlformats.org/officeDocument/2006/relationships/hyperlink" Target="https://www.daloopa.com/src/105190736" TargetMode="External"/><Relationship Id="rId1167" Type="http://schemas.openxmlformats.org/officeDocument/2006/relationships/hyperlink" Target="https://www.daloopa.com/src/782430" TargetMode="External"/><Relationship Id="rId6839" Type="http://schemas.openxmlformats.org/officeDocument/2006/relationships/hyperlink" Target="https://www.daloopa.com/src/56765641" TargetMode="External"/><Relationship Id="rId12640" Type="http://schemas.openxmlformats.org/officeDocument/2006/relationships/hyperlink" Target="https://www.daloopa.com/src/8732213" TargetMode="External"/><Relationship Id="rId19253" Type="http://schemas.openxmlformats.org/officeDocument/2006/relationships/hyperlink" Target="https://www.daloopa.com/src/81136388" TargetMode="External"/><Relationship Id="rId9312" Type="http://schemas.openxmlformats.org/officeDocument/2006/relationships/hyperlink" Target="https://www.daloopa.com/src/44810741" TargetMode="External"/><Relationship Id="rId10191" Type="http://schemas.openxmlformats.org/officeDocument/2006/relationships/hyperlink" Target="https://www.daloopa.com/document/23143637" TargetMode="External"/><Relationship Id="rId15863" Type="http://schemas.openxmlformats.org/officeDocument/2006/relationships/hyperlink" Target="https://www.daloopa.com/src/56722053" TargetMode="External"/><Relationship Id="rId3473" Type="http://schemas.openxmlformats.org/officeDocument/2006/relationships/hyperlink" Target="https://www.daloopa.com/src/44617818" TargetMode="External"/><Relationship Id="rId5922" Type="http://schemas.openxmlformats.org/officeDocument/2006/relationships/hyperlink" Target="https://www.daloopa.com/document/23181367" TargetMode="External"/><Relationship Id="rId13067" Type="http://schemas.openxmlformats.org/officeDocument/2006/relationships/hyperlink" Target="https://www.daloopa.com/src/18203474" TargetMode="External"/><Relationship Id="rId15516" Type="http://schemas.openxmlformats.org/officeDocument/2006/relationships/hyperlink" Target="https://www.daloopa.com/src/56722056" TargetMode="External"/><Relationship Id="rId20283" Type="http://schemas.openxmlformats.org/officeDocument/2006/relationships/hyperlink" Target="https://www.daloopa.com/src/99101011" TargetMode="External"/><Relationship Id="rId3126" Type="http://schemas.openxmlformats.org/officeDocument/2006/relationships/hyperlink" Target="https://www.daloopa.com/document/23181367" TargetMode="External"/><Relationship Id="rId18739" Type="http://schemas.openxmlformats.org/officeDocument/2006/relationships/hyperlink" Target="https://www.daloopa.com/src/76424512" TargetMode="External"/><Relationship Id="rId6696" Type="http://schemas.openxmlformats.org/officeDocument/2006/relationships/hyperlink" Target="https://www.daloopa.com/src/798015" TargetMode="External"/><Relationship Id="rId6349" Type="http://schemas.openxmlformats.org/officeDocument/2006/relationships/hyperlink" Target="https://www.daloopa.com/src/797609" TargetMode="External"/><Relationship Id="rId12150" Type="http://schemas.openxmlformats.org/officeDocument/2006/relationships/hyperlink" Target="https://www.daloopa.com/src/8731850" TargetMode="External"/><Relationship Id="rId2959" Type="http://schemas.openxmlformats.org/officeDocument/2006/relationships/hyperlink" Target="https://www.daloopa.com/src/775731" TargetMode="External"/><Relationship Id="rId15373" Type="http://schemas.openxmlformats.org/officeDocument/2006/relationships/hyperlink" Target="https://marketplace.daloopa.com/text-fundamental?id=56725752&amp;value=1474&amp;id=56720698&amp;value=1572&amp;id=56720693&amp;value=1685&amp;id=56720688&amp;value=1792&amp;id=56720681&amp;value=1933&amp;" TargetMode="External"/><Relationship Id="rId17822" Type="http://schemas.openxmlformats.org/officeDocument/2006/relationships/hyperlink" Target="https://www.daloopa.com/src/86312113" TargetMode="External"/><Relationship Id="rId5432" Type="http://schemas.openxmlformats.org/officeDocument/2006/relationships/hyperlink" Target="https://www.daloopa.com/src/777099" TargetMode="External"/><Relationship Id="rId15026" Type="http://schemas.openxmlformats.org/officeDocument/2006/relationships/hyperlink" Target="https://www.daloopa.com/src/44095057" TargetMode="External"/><Relationship Id="rId8655" Type="http://schemas.openxmlformats.org/officeDocument/2006/relationships/hyperlink" Target="https://www.daloopa.com/src/44811871" TargetMode="External"/><Relationship Id="rId11983" Type="http://schemas.openxmlformats.org/officeDocument/2006/relationships/hyperlink" Target="https://www.daloopa.com/src/10681270" TargetMode="External"/><Relationship Id="rId18249" Type="http://schemas.openxmlformats.org/officeDocument/2006/relationships/hyperlink" Target="https://www.daloopa.com/src/110482430" TargetMode="External"/><Relationship Id="rId18596" Type="http://schemas.openxmlformats.org/officeDocument/2006/relationships/hyperlink" Target="https://www.daloopa.com/src/76430284" TargetMode="External"/><Relationship Id="rId8308" Type="http://schemas.openxmlformats.org/officeDocument/2006/relationships/hyperlink" Target="https://www.daloopa.com/src/46190483" TargetMode="External"/><Relationship Id="rId11636" Type="http://schemas.openxmlformats.org/officeDocument/2006/relationships/hyperlink" Target="https://www.daloopa.com/document/8465102" TargetMode="External"/><Relationship Id="rId14859" Type="http://schemas.openxmlformats.org/officeDocument/2006/relationships/hyperlink" Target="https://www.daloopa.com/src/44095587" TargetMode="External"/><Relationship Id="rId4918" Type="http://schemas.openxmlformats.org/officeDocument/2006/relationships/hyperlink" Target="https://www.daloopa.com/src/18180678" TargetMode="External"/><Relationship Id="rId17332" Type="http://schemas.openxmlformats.org/officeDocument/2006/relationships/hyperlink" Target="https://www.daloopa.com/src/66399244" TargetMode="External"/><Relationship Id="rId788" Type="http://schemas.openxmlformats.org/officeDocument/2006/relationships/hyperlink" Target="https://www.daloopa.com/src/780038" TargetMode="External"/><Relationship Id="rId2469" Type="http://schemas.openxmlformats.org/officeDocument/2006/relationships/hyperlink" Target="https://www.daloopa.com/src/775317" TargetMode="External"/><Relationship Id="rId11493" Type="http://schemas.openxmlformats.org/officeDocument/2006/relationships/hyperlink" Target="https://www.daloopa.com/document/8465102" TargetMode="External"/><Relationship Id="rId13942" Type="http://schemas.openxmlformats.org/officeDocument/2006/relationships/hyperlink" Target="https://www.daloopa.com/src/44066427" TargetMode="External"/><Relationship Id="rId1552" Type="http://schemas.openxmlformats.org/officeDocument/2006/relationships/hyperlink" Target="https://www.daloopa.com/src/805496" TargetMode="External"/><Relationship Id="rId8165" Type="http://schemas.openxmlformats.org/officeDocument/2006/relationships/hyperlink" Target="https://www.daloopa.com/src/41990479" TargetMode="External"/><Relationship Id="rId11146" Type="http://schemas.openxmlformats.org/officeDocument/2006/relationships/hyperlink" Target="https://marketplace.daloopa.com/text-fundamental?id=50787772&amp;value=0.08&amp;" TargetMode="External"/><Relationship Id="rId20811" Type="http://schemas.openxmlformats.org/officeDocument/2006/relationships/hyperlink" Target="https://www.daloopa.com/src/110480954" TargetMode="External"/><Relationship Id="rId1205" Type="http://schemas.openxmlformats.org/officeDocument/2006/relationships/hyperlink" Target="https://www.daloopa.com/src/1001388" TargetMode="External"/><Relationship Id="rId16818" Type="http://schemas.openxmlformats.org/officeDocument/2006/relationships/hyperlink" Target="https://www.daloopa.com/src/56736477" TargetMode="External"/><Relationship Id="rId4775" Type="http://schemas.openxmlformats.org/officeDocument/2006/relationships/hyperlink" Target="https://www.daloopa.com/src/799705" TargetMode="External"/><Relationship Id="rId14369" Type="http://schemas.openxmlformats.org/officeDocument/2006/relationships/hyperlink" Target="https://www.daloopa.com/src/44095326" TargetMode="External"/><Relationship Id="rId298" Type="http://schemas.openxmlformats.org/officeDocument/2006/relationships/hyperlink" Target="https://www.daloopa.com/src/12604352" TargetMode="External"/><Relationship Id="rId4428" Type="http://schemas.openxmlformats.org/officeDocument/2006/relationships/hyperlink" Target="https://www.daloopa.com/src/806083" TargetMode="External"/><Relationship Id="rId7998" Type="http://schemas.openxmlformats.org/officeDocument/2006/relationships/hyperlink" Target="https://www.daloopa.com/src/44615919" TargetMode="External"/><Relationship Id="rId10979" Type="http://schemas.openxmlformats.org/officeDocument/2006/relationships/hyperlink" Target="https://www.daloopa.com/src/777907" TargetMode="External"/><Relationship Id="rId13452" Type="http://schemas.openxmlformats.org/officeDocument/2006/relationships/hyperlink" Target="https://www.daloopa.com/src/44057368" TargetMode="External"/><Relationship Id="rId15901" Type="http://schemas.openxmlformats.org/officeDocument/2006/relationships/hyperlink" Target="https://www.daloopa.com/src/56736401" TargetMode="External"/><Relationship Id="rId3511" Type="http://schemas.openxmlformats.org/officeDocument/2006/relationships/hyperlink" Target="https://www.daloopa.com/src/18199484" TargetMode="External"/><Relationship Id="rId13105" Type="http://schemas.openxmlformats.org/officeDocument/2006/relationships/hyperlink" Target="https://marketplace.daloopa.com/text-fundamental?id=18203345&amp;value=0.003&amp;id=18200083&amp;value=0.157&amp;" TargetMode="External"/><Relationship Id="rId20321" Type="http://schemas.openxmlformats.org/officeDocument/2006/relationships/hyperlink" Target="https://www.daloopa.com/src/105190599" TargetMode="External"/><Relationship Id="rId1062" Type="http://schemas.openxmlformats.org/officeDocument/2006/relationships/hyperlink" Target="https://www.daloopa.com/src/1501426" TargetMode="External"/><Relationship Id="rId6734" Type="http://schemas.openxmlformats.org/officeDocument/2006/relationships/hyperlink" Target="https://www.daloopa.com/src/797939" TargetMode="External"/><Relationship Id="rId16675" Type="http://schemas.openxmlformats.org/officeDocument/2006/relationships/hyperlink" Target="https://www.daloopa.com/src/56723478" TargetMode="External"/><Relationship Id="rId4285" Type="http://schemas.openxmlformats.org/officeDocument/2006/relationships/hyperlink" Target="https://www.daloopa.com/src/805992" TargetMode="External"/><Relationship Id="rId16328" Type="http://schemas.openxmlformats.org/officeDocument/2006/relationships/hyperlink" Target="https://www.daloopa.com/src/56723088" TargetMode="External"/><Relationship Id="rId19898" Type="http://schemas.openxmlformats.org/officeDocument/2006/relationships/hyperlink" Target="https://www.daloopa.com/src/91531418" TargetMode="External"/><Relationship Id="rId9957" Type="http://schemas.openxmlformats.org/officeDocument/2006/relationships/hyperlink" Target="https://www.daloopa.com/src/7449644" TargetMode="External"/><Relationship Id="rId12938" Type="http://schemas.openxmlformats.org/officeDocument/2006/relationships/hyperlink" Target="https://www.daloopa.com/document/23181367" TargetMode="External"/><Relationship Id="rId10489" Type="http://schemas.openxmlformats.org/officeDocument/2006/relationships/hyperlink" Target="https://www.daloopa.com/src/756457" TargetMode="External"/><Relationship Id="rId15411" Type="http://schemas.openxmlformats.org/officeDocument/2006/relationships/hyperlink" Target="https://www.daloopa.com/src/56725754" TargetMode="External"/><Relationship Id="rId18981" Type="http://schemas.openxmlformats.org/officeDocument/2006/relationships/hyperlink" Target="https://www.daloopa.com/src/80587574" TargetMode="External"/><Relationship Id="rId18634" Type="http://schemas.openxmlformats.org/officeDocument/2006/relationships/hyperlink" Target="https://www.daloopa.com/src/75779531" TargetMode="External"/><Relationship Id="rId3021" Type="http://schemas.openxmlformats.org/officeDocument/2006/relationships/hyperlink" Target="https://www.daloopa.com/src/28828350" TargetMode="External"/><Relationship Id="rId6591" Type="http://schemas.openxmlformats.org/officeDocument/2006/relationships/hyperlink" Target="https://www.daloopa.com/src/61314837" TargetMode="External"/><Relationship Id="rId16185" Type="http://schemas.openxmlformats.org/officeDocument/2006/relationships/hyperlink" Target="https://www.daloopa.com/src/56765479" TargetMode="External"/><Relationship Id="rId6244" Type="http://schemas.openxmlformats.org/officeDocument/2006/relationships/hyperlink" Target="https://www.daloopa.com/src/797571" TargetMode="External"/><Relationship Id="rId9467" Type="http://schemas.openxmlformats.org/officeDocument/2006/relationships/hyperlink" Target="https://www.daloopa.com/src/44813466" TargetMode="External"/><Relationship Id="rId12795" Type="http://schemas.openxmlformats.org/officeDocument/2006/relationships/hyperlink" Target="https://www.daloopa.com/src/18179234" TargetMode="External"/><Relationship Id="rId2854" Type="http://schemas.openxmlformats.org/officeDocument/2006/relationships/hyperlink" Target="https://www.daloopa.com/src/775760" TargetMode="External"/><Relationship Id="rId12448" Type="http://schemas.openxmlformats.org/officeDocument/2006/relationships/hyperlink" Target="https://www.daloopa.com/src/8732103" TargetMode="External"/><Relationship Id="rId826" Type="http://schemas.openxmlformats.org/officeDocument/2006/relationships/hyperlink" Target="https://marketplace.daloopa.com/text-fundamental?id=793423&amp;value=0.06&amp;" TargetMode="External"/><Relationship Id="rId2507" Type="http://schemas.openxmlformats.org/officeDocument/2006/relationships/hyperlink" Target="https://www.daloopa.com/src/44615512" TargetMode="External"/><Relationship Id="rId18491" Type="http://schemas.openxmlformats.org/officeDocument/2006/relationships/hyperlink" Target="https://www.daloopa.com/src/69114645" TargetMode="External"/><Relationship Id="rId8550" Type="http://schemas.openxmlformats.org/officeDocument/2006/relationships/hyperlink" Target="https://www.daloopa.com/src/44812937" TargetMode="External"/><Relationship Id="rId11531" Type="http://schemas.openxmlformats.org/officeDocument/2006/relationships/hyperlink" Target="https://www.daloopa.com/src/1501373" TargetMode="External"/><Relationship Id="rId18144" Type="http://schemas.openxmlformats.org/officeDocument/2006/relationships/hyperlink" Target="https://www.daloopa.com/src/112173315" TargetMode="External"/><Relationship Id="rId8203" Type="http://schemas.openxmlformats.org/officeDocument/2006/relationships/hyperlink" Target="https://www.daloopa.com/src/756443" TargetMode="External"/><Relationship Id="rId4813" Type="http://schemas.openxmlformats.org/officeDocument/2006/relationships/hyperlink" Target="https://www.daloopa.com/src/44802523" TargetMode="External"/><Relationship Id="rId14754" Type="http://schemas.openxmlformats.org/officeDocument/2006/relationships/hyperlink" Target="https://www.daloopa.com/src/44092175" TargetMode="External"/><Relationship Id="rId683" Type="http://schemas.openxmlformats.org/officeDocument/2006/relationships/hyperlink" Target="https://www.daloopa.com/src/61315007" TargetMode="External"/><Relationship Id="rId2364" Type="http://schemas.openxmlformats.org/officeDocument/2006/relationships/hyperlink" Target="https://www.daloopa.com/src/774028" TargetMode="External"/><Relationship Id="rId14407" Type="http://schemas.openxmlformats.org/officeDocument/2006/relationships/hyperlink" Target="https://www.daloopa.com/src/44093048" TargetMode="External"/><Relationship Id="rId17977" Type="http://schemas.openxmlformats.org/officeDocument/2006/relationships/hyperlink" Target="https://www.daloopa.com/src/84567300" TargetMode="External"/><Relationship Id="rId336" Type="http://schemas.openxmlformats.org/officeDocument/2006/relationships/hyperlink" Target="https://www.daloopa.com/src/56765779" TargetMode="External"/><Relationship Id="rId2017" Type="http://schemas.openxmlformats.org/officeDocument/2006/relationships/hyperlink" Target="https://www.daloopa.com/src/44125312" TargetMode="External"/><Relationship Id="rId5587" Type="http://schemas.openxmlformats.org/officeDocument/2006/relationships/hyperlink" Target="https://www.daloopa.com/src/777119" TargetMode="External"/><Relationship Id="rId8060" Type="http://schemas.openxmlformats.org/officeDocument/2006/relationships/hyperlink" Target="https://www.daloopa.com/src/6028696" TargetMode="External"/><Relationship Id="rId11041" Type="http://schemas.openxmlformats.org/officeDocument/2006/relationships/hyperlink" Target="https://www.daloopa.com/src/777914" TargetMode="External"/><Relationship Id="rId16713" Type="http://schemas.openxmlformats.org/officeDocument/2006/relationships/hyperlink" Target="https://www.daloopa.com/src/56736704" TargetMode="External"/><Relationship Id="rId1100" Type="http://schemas.openxmlformats.org/officeDocument/2006/relationships/hyperlink" Target="https://www.daloopa.com/src/1501427" TargetMode="External"/><Relationship Id="rId4670" Type="http://schemas.openxmlformats.org/officeDocument/2006/relationships/hyperlink" Target="https://www.daloopa.com/src/799652" TargetMode="External"/><Relationship Id="rId14264" Type="http://schemas.openxmlformats.org/officeDocument/2006/relationships/hyperlink" Target="https://www.daloopa.com/src/44093051" TargetMode="External"/><Relationship Id="rId4323" Type="http://schemas.openxmlformats.org/officeDocument/2006/relationships/hyperlink" Target="https://www.daloopa.com/src/806174" TargetMode="External"/><Relationship Id="rId7893" Type="http://schemas.openxmlformats.org/officeDocument/2006/relationships/hyperlink" Target="https://www.daloopa.com/src/757959" TargetMode="External"/><Relationship Id="rId17487" Type="http://schemas.openxmlformats.org/officeDocument/2006/relationships/hyperlink" Target="https://www.daloopa.com/src/69113985" TargetMode="External"/><Relationship Id="rId19936" Type="http://schemas.openxmlformats.org/officeDocument/2006/relationships/hyperlink" Target="https://www.daloopa.com/src/91531505" TargetMode="External"/><Relationship Id="rId193" Type="http://schemas.openxmlformats.org/officeDocument/2006/relationships/hyperlink" Target="https://marketplace.daloopa.com/text-fundamental?id=1000485&amp;value=1.45&amp;id=1000446&amp;value=1.5&amp;id=2750849&amp;value=1.55&amp;id=12608802&amp;value=1.75&amp;id=19045481&amp;value=1.8&amp;id=41990663&amp;value=1.9&amp;id=56765737&amp;value=1.9&amp;" TargetMode="External"/><Relationship Id="rId7546" Type="http://schemas.openxmlformats.org/officeDocument/2006/relationships/hyperlink" Target="https://www.daloopa.com/src/44615830" TargetMode="External"/><Relationship Id="rId10874" Type="http://schemas.openxmlformats.org/officeDocument/2006/relationships/hyperlink" Target="https://www.daloopa.com/src/44999319" TargetMode="External"/><Relationship Id="rId5097" Type="http://schemas.openxmlformats.org/officeDocument/2006/relationships/hyperlink" Target="https://www.daloopa.com/src/18186729" TargetMode="External"/><Relationship Id="rId10527" Type="http://schemas.openxmlformats.org/officeDocument/2006/relationships/hyperlink" Target="https://marketplace.daloopa.com/text-fundamental?id=758669&amp;value=-21.415&amp;id=44998947&amp;value=-21.415&amp;" TargetMode="External"/><Relationship Id="rId13000" Type="http://schemas.openxmlformats.org/officeDocument/2006/relationships/hyperlink" Target="https://www.daloopa.com/src/18210633" TargetMode="External"/><Relationship Id="rId16570" Type="http://schemas.openxmlformats.org/officeDocument/2006/relationships/hyperlink" Target="https://www.daloopa.com/src/56736622" TargetMode="External"/><Relationship Id="rId20966" Type="http://schemas.openxmlformats.org/officeDocument/2006/relationships/hyperlink" Target="https://www.daloopa.com/src/110482392" TargetMode="External"/><Relationship Id="rId3809" Type="http://schemas.openxmlformats.org/officeDocument/2006/relationships/hyperlink" Target="https://www.daloopa.com/src/805756" TargetMode="External"/><Relationship Id="rId16223" Type="http://schemas.openxmlformats.org/officeDocument/2006/relationships/hyperlink" Target="https://www.daloopa.com/src/56736492" TargetMode="External"/><Relationship Id="rId19793" Type="http://schemas.openxmlformats.org/officeDocument/2006/relationships/hyperlink" Target="https://www.daloopa.com/src/92469315" TargetMode="External"/><Relationship Id="rId20619" Type="http://schemas.openxmlformats.org/officeDocument/2006/relationships/hyperlink" Target="https://www.daloopa.com/src/105191147" TargetMode="External"/><Relationship Id="rId4180" Type="http://schemas.openxmlformats.org/officeDocument/2006/relationships/hyperlink" Target="https://www.daloopa.com/src/9091861" TargetMode="External"/><Relationship Id="rId9852" Type="http://schemas.openxmlformats.org/officeDocument/2006/relationships/hyperlink" Target="https://www.daloopa.com/src/44813006" TargetMode="External"/><Relationship Id="rId19446" Type="http://schemas.openxmlformats.org/officeDocument/2006/relationships/hyperlink" Target="https://www.daloopa.com/src/86300082" TargetMode="External"/><Relationship Id="rId66" Type="http://schemas.openxmlformats.org/officeDocument/2006/relationships/hyperlink" Target="https://www.daloopa.com/document/7013987" TargetMode="External"/><Relationship Id="rId9505" Type="http://schemas.openxmlformats.org/officeDocument/2006/relationships/hyperlink" Target="https://www.daloopa.com/src/44813226" TargetMode="External"/><Relationship Id="rId10384" Type="http://schemas.openxmlformats.org/officeDocument/2006/relationships/hyperlink" Target="https://www.daloopa.com/src/757638" TargetMode="External"/><Relationship Id="rId12833" Type="http://schemas.openxmlformats.org/officeDocument/2006/relationships/hyperlink" Target="https://www.daloopa.com/src/18194039" TargetMode="External"/><Relationship Id="rId7056" Type="http://schemas.openxmlformats.org/officeDocument/2006/relationships/hyperlink" Target="https://www.daloopa.com/src/28076098" TargetMode="External"/><Relationship Id="rId10037" Type="http://schemas.openxmlformats.org/officeDocument/2006/relationships/hyperlink" Target="https://www.daloopa.com/src/3606410" TargetMode="External"/><Relationship Id="rId3666" Type="http://schemas.openxmlformats.org/officeDocument/2006/relationships/hyperlink" Target="https://www.daloopa.com/src/805645" TargetMode="External"/><Relationship Id="rId15709" Type="http://schemas.openxmlformats.org/officeDocument/2006/relationships/hyperlink" Target="https://www.daloopa.com/src/56735754" TargetMode="External"/><Relationship Id="rId16080" Type="http://schemas.openxmlformats.org/officeDocument/2006/relationships/hyperlink" Target="https://www.daloopa.com/src/56722834" TargetMode="External"/><Relationship Id="rId3319" Type="http://schemas.openxmlformats.org/officeDocument/2006/relationships/hyperlink" Target="https://www.daloopa.com/src/44617157" TargetMode="External"/><Relationship Id="rId20476" Type="http://schemas.openxmlformats.org/officeDocument/2006/relationships/hyperlink" Target="https://www.daloopa.com/src/105788221" TargetMode="External"/><Relationship Id="rId6889" Type="http://schemas.openxmlformats.org/officeDocument/2006/relationships/hyperlink" Target="https://www.daloopa.com/src/797768" TargetMode="External"/><Relationship Id="rId12690" Type="http://schemas.openxmlformats.org/officeDocument/2006/relationships/hyperlink" Target="https://www.daloopa.com/src/8732319" TargetMode="External"/><Relationship Id="rId20129" Type="http://schemas.openxmlformats.org/officeDocument/2006/relationships/hyperlink" Target="https://www.daloopa.com/src/99100775" TargetMode="External"/><Relationship Id="rId9362" Type="http://schemas.openxmlformats.org/officeDocument/2006/relationships/hyperlink" Target="https://www.daloopa.com/src/44811678" TargetMode="External"/><Relationship Id="rId12343" Type="http://schemas.openxmlformats.org/officeDocument/2006/relationships/hyperlink" Target="https://www.daloopa.com/src/8731790" TargetMode="External"/><Relationship Id="rId721" Type="http://schemas.openxmlformats.org/officeDocument/2006/relationships/hyperlink" Target="https://www.daloopa.com/src/61315012" TargetMode="External"/><Relationship Id="rId2402" Type="http://schemas.openxmlformats.org/officeDocument/2006/relationships/hyperlink" Target="https://www.daloopa.com/src/774061" TargetMode="External"/><Relationship Id="rId5972" Type="http://schemas.openxmlformats.org/officeDocument/2006/relationships/hyperlink" Target="https://www.daloopa.com/src/757715" TargetMode="External"/><Relationship Id="rId9015" Type="http://schemas.openxmlformats.org/officeDocument/2006/relationships/hyperlink" Target="https://www.daloopa.com/src/44811197" TargetMode="External"/><Relationship Id="rId15566" Type="http://schemas.openxmlformats.org/officeDocument/2006/relationships/hyperlink" Target="https://www.daloopa.com/src/56722060" TargetMode="External"/><Relationship Id="rId5625" Type="http://schemas.openxmlformats.org/officeDocument/2006/relationships/hyperlink" Target="https://www.daloopa.com/src/44616096" TargetMode="External"/><Relationship Id="rId15219" Type="http://schemas.openxmlformats.org/officeDocument/2006/relationships/hyperlink" Target="https://www.daloopa.com/src/56735120" TargetMode="External"/><Relationship Id="rId3176" Type="http://schemas.openxmlformats.org/officeDocument/2006/relationships/hyperlink" Target="https://www.daloopa.com/src/805345" TargetMode="External"/><Relationship Id="rId18789" Type="http://schemas.openxmlformats.org/officeDocument/2006/relationships/hyperlink" Target="https://www.daloopa.com/src/76431611" TargetMode="External"/><Relationship Id="rId6399" Type="http://schemas.openxmlformats.org/officeDocument/2006/relationships/hyperlink" Target="https://www.daloopa.com/src/797671" TargetMode="External"/><Relationship Id="rId8848" Type="http://schemas.openxmlformats.org/officeDocument/2006/relationships/hyperlink" Target="https://www.daloopa.com/src/44808893" TargetMode="External"/><Relationship Id="rId11829" Type="http://schemas.openxmlformats.org/officeDocument/2006/relationships/hyperlink" Target="https://www.daloopa.com/src/44616193" TargetMode="External"/><Relationship Id="rId14302" Type="http://schemas.openxmlformats.org/officeDocument/2006/relationships/hyperlink" Target="https://www.daloopa.com/src/44095429" TargetMode="External"/><Relationship Id="rId17872" Type="http://schemas.openxmlformats.org/officeDocument/2006/relationships/hyperlink" Target="https://www.daloopa.com/src/86307239" TargetMode="External"/><Relationship Id="rId7931" Type="http://schemas.openxmlformats.org/officeDocument/2006/relationships/hyperlink" Target="https://www.daloopa.com/src/758135" TargetMode="External"/><Relationship Id="rId17525" Type="http://schemas.openxmlformats.org/officeDocument/2006/relationships/hyperlink" Target="https://www.daloopa.com/src/66397796" TargetMode="External"/><Relationship Id="rId231" Type="http://schemas.openxmlformats.org/officeDocument/2006/relationships/hyperlink" Target="https://www.daloopa.com/src/1000488" TargetMode="External"/><Relationship Id="rId5482" Type="http://schemas.openxmlformats.org/officeDocument/2006/relationships/hyperlink" Target="https://www.daloopa.com/src/777040" TargetMode="External"/><Relationship Id="rId10912" Type="http://schemas.openxmlformats.org/officeDocument/2006/relationships/hyperlink" Target="https://www.daloopa.com/src/12600313" TargetMode="External"/><Relationship Id="rId15076" Type="http://schemas.openxmlformats.org/officeDocument/2006/relationships/hyperlink" Target="https://www.daloopa.com/src/44095715" TargetMode="External"/><Relationship Id="rId5135" Type="http://schemas.openxmlformats.org/officeDocument/2006/relationships/hyperlink" Target="https://www.daloopa.com/src/8648960" TargetMode="External"/><Relationship Id="rId18299" Type="http://schemas.openxmlformats.org/officeDocument/2006/relationships/hyperlink" Target="https://www.daloopa.com/src/110482575" TargetMode="External"/><Relationship Id="rId8358" Type="http://schemas.openxmlformats.org/officeDocument/2006/relationships/hyperlink" Target="https://www.daloopa.com/src/46190492" TargetMode="External"/><Relationship Id="rId11686" Type="http://schemas.openxmlformats.org/officeDocument/2006/relationships/hyperlink" Target="https://marketplace.daloopa.com/text-fundamental?id=805030&amp;value=645188&amp;id=805021&amp;value=602223&amp;id=1501352&amp;value=752110&amp;id=44616165&amp;value=951937&amp;id=2734207&amp;value=2951458&amp;" TargetMode="External"/><Relationship Id="rId1745" Type="http://schemas.openxmlformats.org/officeDocument/2006/relationships/hyperlink" Target="https://www.daloopa.com/src/44124271" TargetMode="External"/><Relationship Id="rId11339" Type="http://schemas.openxmlformats.org/officeDocument/2006/relationships/hyperlink" Target="https://www.daloopa.com/document/21946882" TargetMode="External"/><Relationship Id="rId19831" Type="http://schemas.openxmlformats.org/officeDocument/2006/relationships/hyperlink" Target="https://www.daloopa.com/src/92469247" TargetMode="External"/><Relationship Id="rId4968" Type="http://schemas.openxmlformats.org/officeDocument/2006/relationships/hyperlink" Target="https://www.daloopa.com/src/35961639" TargetMode="External"/><Relationship Id="rId17382" Type="http://schemas.openxmlformats.org/officeDocument/2006/relationships/hyperlink" Target="https://www.daloopa.com/src/69114003" TargetMode="External"/><Relationship Id="rId7441" Type="http://schemas.openxmlformats.org/officeDocument/2006/relationships/hyperlink" Target="https://www.daloopa.com/document/477743" TargetMode="External"/><Relationship Id="rId10422" Type="http://schemas.openxmlformats.org/officeDocument/2006/relationships/hyperlink" Target="https://www.daloopa.com/src/769291" TargetMode="External"/><Relationship Id="rId13992" Type="http://schemas.openxmlformats.org/officeDocument/2006/relationships/hyperlink" Target="https://www.daloopa.com/src/44067796" TargetMode="External"/><Relationship Id="rId17035" Type="http://schemas.openxmlformats.org/officeDocument/2006/relationships/hyperlink" Target="https://www.daloopa.com/src/65369356" TargetMode="External"/><Relationship Id="rId13645" Type="http://schemas.openxmlformats.org/officeDocument/2006/relationships/hyperlink" Target="https://www.daloopa.com/src/44057686" TargetMode="External"/><Relationship Id="rId20861" Type="http://schemas.openxmlformats.org/officeDocument/2006/relationships/hyperlink" Target="https://www.daloopa.com/src/110481021" TargetMode="External"/><Relationship Id="rId3704" Type="http://schemas.openxmlformats.org/officeDocument/2006/relationships/hyperlink" Target="https://www.daloopa.com/src/805654" TargetMode="External"/><Relationship Id="rId11196" Type="http://schemas.openxmlformats.org/officeDocument/2006/relationships/hyperlink" Target="https://www.daloopa.com/document/23143637" TargetMode="External"/><Relationship Id="rId20514" Type="http://schemas.openxmlformats.org/officeDocument/2006/relationships/hyperlink" Target="https://www.daloopa.com/src/105190776" TargetMode="External"/><Relationship Id="rId1255" Type="http://schemas.openxmlformats.org/officeDocument/2006/relationships/hyperlink" Target="https://www.daloopa.com/src/46406226" TargetMode="External"/><Relationship Id="rId16868" Type="http://schemas.openxmlformats.org/officeDocument/2006/relationships/hyperlink" Target="https://www.daloopa.com/src/65368999" TargetMode="External"/><Relationship Id="rId4478" Type="http://schemas.openxmlformats.org/officeDocument/2006/relationships/hyperlink" Target="https://www.daloopa.com/src/806041" TargetMode="External"/><Relationship Id="rId6927" Type="http://schemas.openxmlformats.org/officeDocument/2006/relationships/hyperlink" Target="https://www.daloopa.com/src/798125" TargetMode="External"/><Relationship Id="rId9400" Type="http://schemas.openxmlformats.org/officeDocument/2006/relationships/hyperlink" Target="https://www.daloopa.com/src/44810253" TargetMode="External"/><Relationship Id="rId19341" Type="http://schemas.openxmlformats.org/officeDocument/2006/relationships/hyperlink" Target="https://www.daloopa.com/src/84565907" TargetMode="External"/><Relationship Id="rId15951" Type="http://schemas.openxmlformats.org/officeDocument/2006/relationships/hyperlink" Target="https://www.daloopa.com/src/56736403" TargetMode="External"/><Relationship Id="rId15604" Type="http://schemas.openxmlformats.org/officeDocument/2006/relationships/hyperlink" Target="https://www.daloopa.com/src/56735862" TargetMode="External"/><Relationship Id="rId3561" Type="http://schemas.openxmlformats.org/officeDocument/2006/relationships/hyperlink" Target="https://www.daloopa.com/src/805615" TargetMode="External"/><Relationship Id="rId13155" Type="http://schemas.openxmlformats.org/officeDocument/2006/relationships/hyperlink" Target="https://www.daloopa.com/src/44117079" TargetMode="External"/><Relationship Id="rId20371" Type="http://schemas.openxmlformats.org/officeDocument/2006/relationships/hyperlink" Target="https://www.daloopa.com/src/105191168" TargetMode="External"/><Relationship Id="rId3214" Type="http://schemas.openxmlformats.org/officeDocument/2006/relationships/hyperlink" Target="https://www.daloopa.com/src/805305" TargetMode="External"/><Relationship Id="rId6784" Type="http://schemas.openxmlformats.org/officeDocument/2006/relationships/hyperlink" Target="https://www.daloopa.com/src/797762" TargetMode="External"/><Relationship Id="rId16378" Type="http://schemas.openxmlformats.org/officeDocument/2006/relationships/hyperlink" Target="https://www.daloopa.com/src/56723090" TargetMode="External"/><Relationship Id="rId18827" Type="http://schemas.openxmlformats.org/officeDocument/2006/relationships/hyperlink" Target="https://www.daloopa.com/src/75779572" TargetMode="External"/><Relationship Id="rId20024" Type="http://schemas.openxmlformats.org/officeDocument/2006/relationships/hyperlink" Target="https://www.daloopa.com/src/99978664" TargetMode="External"/><Relationship Id="rId6437" Type="http://schemas.openxmlformats.org/officeDocument/2006/relationships/hyperlink" Target="https://www.daloopa.com/src/760875" TargetMode="External"/><Relationship Id="rId12988" Type="http://schemas.openxmlformats.org/officeDocument/2006/relationships/hyperlink" Target="https://www.daloopa.com/document/8465102" TargetMode="External"/><Relationship Id="rId17910" Type="http://schemas.openxmlformats.org/officeDocument/2006/relationships/hyperlink" Target="https://www.daloopa.com/src/84567022" TargetMode="External"/><Relationship Id="rId15461" Type="http://schemas.openxmlformats.org/officeDocument/2006/relationships/hyperlink" Target="https://www.daloopa.com/src/56722354" TargetMode="External"/><Relationship Id="rId3071" Type="http://schemas.openxmlformats.org/officeDocument/2006/relationships/hyperlink" Target="https://www.daloopa.com/src/47276054" TargetMode="External"/><Relationship Id="rId5520" Type="http://schemas.openxmlformats.org/officeDocument/2006/relationships/hyperlink" Target="https://www.daloopa.com/src/777059" TargetMode="External"/><Relationship Id="rId15114" Type="http://schemas.openxmlformats.org/officeDocument/2006/relationships/hyperlink" Target="https://www.daloopa.com/src/56734810" TargetMode="External"/><Relationship Id="rId18684" Type="http://schemas.openxmlformats.org/officeDocument/2006/relationships/hyperlink" Target="https://www.daloopa.com/src/75779587" TargetMode="External"/><Relationship Id="rId8743" Type="http://schemas.openxmlformats.org/officeDocument/2006/relationships/hyperlink" Target="https://www.daloopa.com/src/44810610" TargetMode="External"/><Relationship Id="rId11724" Type="http://schemas.openxmlformats.org/officeDocument/2006/relationships/hyperlink" Target="https://www.daloopa.com/src/8583421" TargetMode="External"/><Relationship Id="rId18337" Type="http://schemas.openxmlformats.org/officeDocument/2006/relationships/hyperlink" Target="https://www.daloopa.com/src/70535233" TargetMode="External"/><Relationship Id="rId6294" Type="http://schemas.openxmlformats.org/officeDocument/2006/relationships/hyperlink" Target="https://www.daloopa.com/src/797530" TargetMode="External"/><Relationship Id="rId12498" Type="http://schemas.openxmlformats.org/officeDocument/2006/relationships/hyperlink" Target="https://www.daloopa.com/src/47334924" TargetMode="External"/><Relationship Id="rId14947" Type="http://schemas.openxmlformats.org/officeDocument/2006/relationships/hyperlink" Target="https://www.daloopa.com/src/44092079" TargetMode="External"/><Relationship Id="rId876" Type="http://schemas.openxmlformats.org/officeDocument/2006/relationships/hyperlink" Target="https://www.daloopa.com/src/41991263" TargetMode="External"/><Relationship Id="rId2557" Type="http://schemas.openxmlformats.org/officeDocument/2006/relationships/hyperlink" Target="https://www.daloopa.com/src/775531" TargetMode="External"/><Relationship Id="rId17420" Type="http://schemas.openxmlformats.org/officeDocument/2006/relationships/hyperlink" Target="https://www.daloopa.com/src/69114175" TargetMode="External"/><Relationship Id="rId529" Type="http://schemas.openxmlformats.org/officeDocument/2006/relationships/hyperlink" Target="https://www.daloopa.com/src/50787185" TargetMode="External"/><Relationship Id="rId5030" Type="http://schemas.openxmlformats.org/officeDocument/2006/relationships/hyperlink" Target="https://www.daloopa.com/src/18186991" TargetMode="External"/><Relationship Id="rId11581" Type="http://schemas.openxmlformats.org/officeDocument/2006/relationships/hyperlink" Target="https://www.daloopa.com/src/1501380" TargetMode="External"/><Relationship Id="rId18194" Type="http://schemas.openxmlformats.org/officeDocument/2006/relationships/hyperlink" Target="https://www.daloopa.com/src/112173063" TargetMode="External"/><Relationship Id="rId1640" Type="http://schemas.openxmlformats.org/officeDocument/2006/relationships/hyperlink" Target="https://www.daloopa.com/src/7449982" TargetMode="External"/><Relationship Id="rId8253" Type="http://schemas.openxmlformats.org/officeDocument/2006/relationships/hyperlink" Target="https://www.daloopa.com/src/19045357" TargetMode="External"/><Relationship Id="rId11234" Type="http://schemas.openxmlformats.org/officeDocument/2006/relationships/hyperlink" Target="https://www.daloopa.com/src/56765813" TargetMode="External"/><Relationship Id="rId4863" Type="http://schemas.openxmlformats.org/officeDocument/2006/relationships/hyperlink" Target="https://www.daloopa.com/src/44802519" TargetMode="External"/><Relationship Id="rId14457" Type="http://schemas.openxmlformats.org/officeDocument/2006/relationships/hyperlink" Target="https://www.daloopa.com/src/44095681" TargetMode="External"/><Relationship Id="rId16906" Type="http://schemas.openxmlformats.org/officeDocument/2006/relationships/hyperlink" Target="https://www.daloopa.com/src/65368537" TargetMode="External"/><Relationship Id="rId4516" Type="http://schemas.openxmlformats.org/officeDocument/2006/relationships/hyperlink" Target="https://marketplace.daloopa.com/text-fundamental?id=806192&amp;value=83.484&amp;id=806177&amp;value=91.127&amp;id=806162&amp;value=93.26&amp;id=806147&amp;value=88.27&amp;id=44801576&amp;value=356.141&amp;id=806132&amp;value=64.892&amp;id=806117&amp;value=121.271&amp;id=806102&amp;value=62.938&amp;id=806087&amp;value=92.775&amp;id=44801759&amp;value=341.876&amp;id=806072&amp;value=163.248&amp;id=806056&amp;value=180.974&amp;id=806042&amp;value=232.619&amp;id=806027&amp;value=296.94&amp;id=44801888&amp;value=873.781&amp;id=806012&amp;value=292.307&amp;id=805997&amp;value=329.83&amp;id=805982&amp;value=356.301&amp;id=805967&amp;value=456.7&amp;id=44802125&amp;value=1435.138&amp;id=805953&amp;value=460.632&amp;id=805938&amp;value=492.618&amp;id=805924&amp;value=541.379&amp;id=805910&amp;value=643.012&amp;id=44802192&amp;value=2137.641&amp;id=805896&amp;value=702.502&amp;id=805882&amp;value=690.799&amp;id=805867&amp;value=701.358&amp;id=805854&amp;value=699.217&amp;id=44802419&amp;value=2793.876&amp;id=805840&amp;value=702.334&amp;id=805826&amp;value=710.772&amp;id=1501417&amp;value=834.488&amp;id=2750775&amp;value=957.147&amp;id=44802532&amp;value=3204.741&amp;id=3606687&amp;value=919&amp;id=6028882&amp;value=1000&amp;id=9091870&amp;value=1060&amp;id=12606361&amp;value=1197&amp;id=44802607&amp;value=4176&amp;id=19045450&amp;value=1433&amp;id=28076118&amp;value=1386&amp;id=35361550&amp;value=1418&amp;id=41990767&amp;value=1468&amp;id=41990774&amp;value=5705&amp;id=50787163&amp;value=1543&amp;id=56765668&amp;value=1492&amp;id=61315116&amp;value=1456&amp;" TargetMode="External"/><Relationship Id="rId386" Type="http://schemas.openxmlformats.org/officeDocument/2006/relationships/hyperlink" Target="https://www.daloopa.com/document/22944212" TargetMode="External"/><Relationship Id="rId2067" Type="http://schemas.openxmlformats.org/officeDocument/2006/relationships/hyperlink" Target="https://www.daloopa.com/src/779483" TargetMode="External"/><Relationship Id="rId7739" Type="http://schemas.openxmlformats.org/officeDocument/2006/relationships/hyperlink" Target="https://www.daloopa.com/src/44615862" TargetMode="External"/><Relationship Id="rId11091" Type="http://schemas.openxmlformats.org/officeDocument/2006/relationships/hyperlink" Target="https://www.daloopa.com/src/778038" TargetMode="External"/><Relationship Id="rId13540" Type="http://schemas.openxmlformats.org/officeDocument/2006/relationships/hyperlink" Target="https://www.daloopa.com/src/57345788" TargetMode="External"/><Relationship Id="rId1150" Type="http://schemas.openxmlformats.org/officeDocument/2006/relationships/hyperlink" Target="https://www.daloopa.com/src/782217" TargetMode="External"/><Relationship Id="rId16763" Type="http://schemas.openxmlformats.org/officeDocument/2006/relationships/hyperlink" Target="https://www.daloopa.com/src/56736706" TargetMode="External"/><Relationship Id="rId6822" Type="http://schemas.openxmlformats.org/officeDocument/2006/relationships/hyperlink" Target="https://www.daloopa.com/src/798061" TargetMode="External"/><Relationship Id="rId16416" Type="http://schemas.openxmlformats.org/officeDocument/2006/relationships/hyperlink" Target="https://www.daloopa.com/document/23143762" TargetMode="External"/><Relationship Id="rId19986" Type="http://schemas.openxmlformats.org/officeDocument/2006/relationships/hyperlink" Target="https://www.daloopa.com/src/99100881" TargetMode="External"/><Relationship Id="rId4373" Type="http://schemas.openxmlformats.org/officeDocument/2006/relationships/hyperlink" Target="https://www.daloopa.com/src/806175" TargetMode="External"/><Relationship Id="rId19639" Type="http://schemas.openxmlformats.org/officeDocument/2006/relationships/hyperlink" Target="https://www.daloopa.com/src/91528479" TargetMode="External"/><Relationship Id="rId4026" Type="http://schemas.openxmlformats.org/officeDocument/2006/relationships/hyperlink" Target="https://www.daloopa.com/src/1501407" TargetMode="External"/><Relationship Id="rId7596" Type="http://schemas.openxmlformats.org/officeDocument/2006/relationships/hyperlink" Target="https://www.daloopa.com/src/44615841" TargetMode="External"/><Relationship Id="rId10577" Type="http://schemas.openxmlformats.org/officeDocument/2006/relationships/hyperlink" Target="https://www.daloopa.com/src/44999433" TargetMode="External"/><Relationship Id="rId7249" Type="http://schemas.openxmlformats.org/officeDocument/2006/relationships/hyperlink" Target="https://www.daloopa.com/src/756666" TargetMode="External"/><Relationship Id="rId13050" Type="http://schemas.openxmlformats.org/officeDocument/2006/relationships/hyperlink" Target="https://www.daloopa.com/src/18200365" TargetMode="External"/><Relationship Id="rId18722" Type="http://schemas.openxmlformats.org/officeDocument/2006/relationships/hyperlink" Target="https://www.daloopa.com/src/76424484" TargetMode="External"/><Relationship Id="rId3859" Type="http://schemas.openxmlformats.org/officeDocument/2006/relationships/hyperlink" Target="https://www.daloopa.com/document/12451652" TargetMode="External"/><Relationship Id="rId16273" Type="http://schemas.openxmlformats.org/officeDocument/2006/relationships/hyperlink" Target="https://www.daloopa.com/src/56736494" TargetMode="External"/><Relationship Id="rId20669" Type="http://schemas.openxmlformats.org/officeDocument/2006/relationships/hyperlink" Target="https://www.daloopa.com/src/110481958" TargetMode="External"/><Relationship Id="rId6332" Type="http://schemas.openxmlformats.org/officeDocument/2006/relationships/hyperlink" Target="https://www.daloopa.com/src/797616" TargetMode="External"/><Relationship Id="rId12883" Type="http://schemas.openxmlformats.org/officeDocument/2006/relationships/hyperlink" Target="https://www.daloopa.com/src/57345889" TargetMode="External"/><Relationship Id="rId19496" Type="http://schemas.openxmlformats.org/officeDocument/2006/relationships/hyperlink" Target="https://www.daloopa.com/src/86300764" TargetMode="External"/><Relationship Id="rId2942" Type="http://schemas.openxmlformats.org/officeDocument/2006/relationships/hyperlink" Target="https://www.daloopa.com/src/13303370" TargetMode="External"/><Relationship Id="rId9555" Type="http://schemas.openxmlformats.org/officeDocument/2006/relationships/hyperlink" Target="https://www.daloopa.com/src/44808716" TargetMode="External"/><Relationship Id="rId12536" Type="http://schemas.openxmlformats.org/officeDocument/2006/relationships/hyperlink" Target="https://www.daloopa.com/src/8731903" TargetMode="External"/><Relationship Id="rId19149" Type="http://schemas.openxmlformats.org/officeDocument/2006/relationships/hyperlink" Target="https://www.daloopa.com/src/81129799" TargetMode="External"/><Relationship Id="rId914" Type="http://schemas.openxmlformats.org/officeDocument/2006/relationships/hyperlink" Target="https://www.daloopa.com/src/56765762" TargetMode="External"/><Relationship Id="rId9208" Type="http://schemas.openxmlformats.org/officeDocument/2006/relationships/hyperlink" Target="https://www.daloopa.com/src/44811200" TargetMode="External"/><Relationship Id="rId10087" Type="http://schemas.openxmlformats.org/officeDocument/2006/relationships/hyperlink" Target="https://www.daloopa.com/src/3606411" TargetMode="External"/><Relationship Id="rId5818" Type="http://schemas.openxmlformats.org/officeDocument/2006/relationships/hyperlink" Target="https://www.daloopa.com/src/2734020" TargetMode="External"/><Relationship Id="rId15759" Type="http://schemas.openxmlformats.org/officeDocument/2006/relationships/hyperlink" Target="https://www.daloopa.com/src/56735756" TargetMode="External"/><Relationship Id="rId18232" Type="http://schemas.openxmlformats.org/officeDocument/2006/relationships/hyperlink" Target="https://www.daloopa.com/src/110482351" TargetMode="External"/><Relationship Id="rId3369" Type="http://schemas.openxmlformats.org/officeDocument/2006/relationships/hyperlink" Target="https://www.daloopa.com/src/44617158" TargetMode="External"/><Relationship Id="rId20179" Type="http://schemas.openxmlformats.org/officeDocument/2006/relationships/hyperlink" Target="https://www.daloopa.com/src/99978780" TargetMode="External"/><Relationship Id="rId14842" Type="http://schemas.openxmlformats.org/officeDocument/2006/relationships/hyperlink" Target="https://www.daloopa.com/src/44095050" TargetMode="External"/><Relationship Id="rId4901" Type="http://schemas.openxmlformats.org/officeDocument/2006/relationships/hyperlink" Target="https://www.daloopa.com/src/18186621" TargetMode="External"/><Relationship Id="rId9065" Type="http://schemas.openxmlformats.org/officeDocument/2006/relationships/hyperlink" Target="https://www.daloopa.com/src/44811194" TargetMode="External"/><Relationship Id="rId12393" Type="http://schemas.openxmlformats.org/officeDocument/2006/relationships/hyperlink" Target="https://www.daloopa.com/src/8731920" TargetMode="External"/><Relationship Id="rId771" Type="http://schemas.openxmlformats.org/officeDocument/2006/relationships/hyperlink" Target="https://www.daloopa.com/src/780039" TargetMode="External"/><Relationship Id="rId2452" Type="http://schemas.openxmlformats.org/officeDocument/2006/relationships/hyperlink" Target="https://www.daloopa.com/src/775267" TargetMode="External"/><Relationship Id="rId12046" Type="http://schemas.openxmlformats.org/officeDocument/2006/relationships/hyperlink" Target="https://www.daloopa.com/src/8731238" TargetMode="External"/><Relationship Id="rId17718" Type="http://schemas.openxmlformats.org/officeDocument/2006/relationships/hyperlink" Target="https://www.daloopa.com/src/86300408" TargetMode="External"/><Relationship Id="rId424" Type="http://schemas.openxmlformats.org/officeDocument/2006/relationships/hyperlink" Target="https://marketplace.daloopa.com/text-fundamental?id=806261&amp;value=330&amp;id=806260&amp;value=370&amp;id=806259&amp;value=360&amp;id=1501421&amp;value=450&amp;id=2750786&amp;value=360&amp;id=3606751&amp;value=385&amp;id=6028893&amp;value=340&amp;id=9091895&amp;value=540&amp;id=12606644&amp;value=410&amp;id=19045470&amp;value=450&amp;id=28076129&amp;value=440&amp;id=35361561&amp;value=550&amp;id=41990755&amp;value=400&amp;id=50787168&amp;value=440&amp;id=56765680&amp;value=430&amp;id=61315150&amp;value=550&amp;" TargetMode="External"/><Relationship Id="rId2105" Type="http://schemas.openxmlformats.org/officeDocument/2006/relationships/hyperlink" Target="https://www.daloopa.com/src/779605" TargetMode="External"/><Relationship Id="rId5675" Type="http://schemas.openxmlformats.org/officeDocument/2006/relationships/hyperlink" Target="https://www.daloopa.com/src/777476" TargetMode="External"/><Relationship Id="rId15269" Type="http://schemas.openxmlformats.org/officeDocument/2006/relationships/hyperlink" Target="https://www.daloopa.com/src/56735122" TargetMode="External"/><Relationship Id="rId5328" Type="http://schemas.openxmlformats.org/officeDocument/2006/relationships/hyperlink" Target="https://www.daloopa.com/src/8649007" TargetMode="External"/><Relationship Id="rId8898" Type="http://schemas.openxmlformats.org/officeDocument/2006/relationships/hyperlink" Target="https://www.daloopa.com/src/44808892" TargetMode="External"/><Relationship Id="rId11879" Type="http://schemas.openxmlformats.org/officeDocument/2006/relationships/hyperlink" Target="https://www.daloopa.com/src/44616202" TargetMode="External"/><Relationship Id="rId16801" Type="http://schemas.openxmlformats.org/officeDocument/2006/relationships/hyperlink" Target="https://www.daloopa.com/src/56722711" TargetMode="External"/><Relationship Id="rId1938" Type="http://schemas.openxmlformats.org/officeDocument/2006/relationships/hyperlink" Target="https://www.daloopa.com/src/57345986" TargetMode="External"/><Relationship Id="rId14352" Type="http://schemas.openxmlformats.org/officeDocument/2006/relationships/hyperlink" Target="https://www.daloopa.com/src/44092504" TargetMode="External"/><Relationship Id="rId281" Type="http://schemas.openxmlformats.org/officeDocument/2006/relationships/hyperlink" Target="https://marketplace.daloopa.com/text-fundamental?id=2750928&amp;value=7.4&amp;id=12604355&amp;value=8.57&amp;id=19045404&amp;value=9.13&amp;id=41990823&amp;value=10.25&amp;id=56765553&amp;value=9.95&amp;" TargetMode="External"/><Relationship Id="rId4411" Type="http://schemas.openxmlformats.org/officeDocument/2006/relationships/hyperlink" Target="https://www.daloopa.com/src/44801776" TargetMode="External"/><Relationship Id="rId7981" Type="http://schemas.openxmlformats.org/officeDocument/2006/relationships/hyperlink" Target="https://www.daloopa.com/src/757082" TargetMode="External"/><Relationship Id="rId10962" Type="http://schemas.openxmlformats.org/officeDocument/2006/relationships/hyperlink" Target="https://marketplace.daloopa.com/text-fundamental?id=778072&amp;value=-0.005&amp;id=777942&amp;value=-0.42&amp;id=777879&amp;value=-0.05&amp;" TargetMode="External"/><Relationship Id="rId14005" Type="http://schemas.openxmlformats.org/officeDocument/2006/relationships/hyperlink" Target="https://www.daloopa.com/src/44067220" TargetMode="External"/><Relationship Id="rId17575" Type="http://schemas.openxmlformats.org/officeDocument/2006/relationships/hyperlink" Target="https://www.daloopa.com/src/66404585" TargetMode="External"/><Relationship Id="rId7634" Type="http://schemas.openxmlformats.org/officeDocument/2006/relationships/hyperlink" Target="https://www.daloopa.com/src/35361428" TargetMode="External"/><Relationship Id="rId10615" Type="http://schemas.openxmlformats.org/officeDocument/2006/relationships/hyperlink" Target="https://www.daloopa.com/src/19045380" TargetMode="External"/><Relationship Id="rId17228" Type="http://schemas.openxmlformats.org/officeDocument/2006/relationships/hyperlink" Target="https://www.daloopa.com/src/66399748" TargetMode="External"/><Relationship Id="rId5185" Type="http://schemas.openxmlformats.org/officeDocument/2006/relationships/hyperlink" Target="https://www.daloopa.com/src/8648884" TargetMode="External"/><Relationship Id="rId1795" Type="http://schemas.openxmlformats.org/officeDocument/2006/relationships/hyperlink" Target="https://www.daloopa.com/src/44115110" TargetMode="External"/><Relationship Id="rId11389" Type="http://schemas.openxmlformats.org/officeDocument/2006/relationships/hyperlink" Target="https://www.daloopa.com/src/2734126" TargetMode="External"/><Relationship Id="rId13838" Type="http://schemas.openxmlformats.org/officeDocument/2006/relationships/hyperlink" Target="https://www.daloopa.com/src/44067690" TargetMode="External"/><Relationship Id="rId16311" Type="http://schemas.openxmlformats.org/officeDocument/2006/relationships/hyperlink" Target="https://www.daloopa.com/src/56736572" TargetMode="External"/><Relationship Id="rId1448" Type="http://schemas.openxmlformats.org/officeDocument/2006/relationships/hyperlink" Target="https://marketplace.daloopa.com/text-fundamental?id=46170321&amp;value=1.5&amp;id=46168667&amp;value=1.9&amp;id=46164314&amp;value=2.7&amp;id=46159963&amp;value=2.7&amp;id=46158517&amp;value=3.4&amp;" TargetMode="External"/><Relationship Id="rId19881" Type="http://schemas.openxmlformats.org/officeDocument/2006/relationships/hyperlink" Target="https://www.daloopa.com/src/91531291" TargetMode="External"/><Relationship Id="rId20707" Type="http://schemas.openxmlformats.org/officeDocument/2006/relationships/hyperlink" Target="https://www.daloopa.com/src/112173341" TargetMode="External"/><Relationship Id="rId7491" Type="http://schemas.openxmlformats.org/officeDocument/2006/relationships/hyperlink" Target="https://www.daloopa.com/src/44615816" TargetMode="External"/><Relationship Id="rId9940" Type="http://schemas.openxmlformats.org/officeDocument/2006/relationships/hyperlink" Target="https://www.daloopa.com/src/802534" TargetMode="External"/><Relationship Id="rId12921" Type="http://schemas.openxmlformats.org/officeDocument/2006/relationships/hyperlink" Target="https://www.daloopa.com/src/51587436" TargetMode="External"/><Relationship Id="rId17085" Type="http://schemas.openxmlformats.org/officeDocument/2006/relationships/hyperlink" Target="https://www.daloopa.com/src/65369481" TargetMode="External"/><Relationship Id="rId19534" Type="http://schemas.openxmlformats.org/officeDocument/2006/relationships/hyperlink" Target="https://www.daloopa.com/src/84566972" TargetMode="External"/><Relationship Id="rId7144" Type="http://schemas.openxmlformats.org/officeDocument/2006/relationships/hyperlink" Target="https://marketplace.daloopa.com/text-fundamental?id=798307&amp;value=6805.338&amp;id=798519&amp;value=6927.302&amp;id=798498&amp;value=6834.759&amp;id=798477&amp;value=6724.634&amp;id=798456&amp;value=6610.883&amp;id=798434&amp;value=6636.888&amp;id=798413&amp;value=6731.26&amp;id=798377&amp;value=6760.881&amp;id=798355&amp;value=6589.02&amp;id=798334&amp;value=6610.103&amp;id=798313&amp;value=6841.332&amp;id=798247&amp;value=7001.58&amp;id=798241&amp;value=7081.202&amp;id=798232&amp;value=7248.611&amp;id=798229&amp;value=7277.946&amp;id=798223&amp;value=7424.835&amp;id=798217&amp;value=7588.69&amp;id=798211&amp;value=7803.998&amp;id=798205&amp;value=8170.434&amp;id=798199&amp;value=8459.869&amp;id=798181&amp;value=8634.028&amp;id=798175&amp;value=8705.583&amp;id=798169&amp;value=8861.925&amp;id=798163&amp;value=9362.114&amp;id=798157&amp;value=9871.485&amp;id=798151&amp;value=9931.693&amp;id=1501206&amp;value=10242.773&amp;id=2750545&amp;value=10530.155&amp;id=3606387&amp;value=10465&amp;id=6028681&amp;value=10881&amp;id=9091791&amp;value=11713&amp;id=12605660&amp;value=13264&amp;id=19045424&amp;value=13546&amp;id=28076101&amp;value=13852&amp;id=35361526&amp;value=14414&amp;id=41990972&amp;value=14797&amp;id=50787106&amp;value=13775&amp;id=56765650&amp;value=13985&amp;id=61315061&amp;value=14373&amp;" TargetMode="External"/><Relationship Id="rId10472" Type="http://schemas.openxmlformats.org/officeDocument/2006/relationships/hyperlink" Target="https://www.daloopa.com/src/761305" TargetMode="External"/><Relationship Id="rId10125" Type="http://schemas.openxmlformats.org/officeDocument/2006/relationships/hyperlink" Target="https://www.daloopa.com/src/757626" TargetMode="External"/><Relationship Id="rId13695" Type="http://schemas.openxmlformats.org/officeDocument/2006/relationships/hyperlink" Target="https://www.daloopa.com/src/44057242" TargetMode="External"/><Relationship Id="rId3754" Type="http://schemas.openxmlformats.org/officeDocument/2006/relationships/hyperlink" Target="https://www.daloopa.com/src/805736" TargetMode="External"/><Relationship Id="rId13348" Type="http://schemas.openxmlformats.org/officeDocument/2006/relationships/hyperlink" Target="https://www.daloopa.com/src/44121012" TargetMode="External"/><Relationship Id="rId20564" Type="http://schemas.openxmlformats.org/officeDocument/2006/relationships/hyperlink" Target="https://www.daloopa.com/src/105788207" TargetMode="External"/><Relationship Id="rId3407" Type="http://schemas.openxmlformats.org/officeDocument/2006/relationships/hyperlink" Target="https://www.daloopa.com/src/979856" TargetMode="External"/><Relationship Id="rId6977" Type="http://schemas.openxmlformats.org/officeDocument/2006/relationships/hyperlink" Target="https://www.daloopa.com/src/798146" TargetMode="External"/><Relationship Id="rId19391" Type="http://schemas.openxmlformats.org/officeDocument/2006/relationships/hyperlink" Target="https://www.daloopa.com/src/84565991" TargetMode="External"/><Relationship Id="rId20217" Type="http://schemas.openxmlformats.org/officeDocument/2006/relationships/hyperlink" Target="https://www.daloopa.com/src/99978729" TargetMode="External"/><Relationship Id="rId9450" Type="http://schemas.openxmlformats.org/officeDocument/2006/relationships/hyperlink" Target="https://www.daloopa.com/src/44810255" TargetMode="External"/><Relationship Id="rId19044" Type="http://schemas.openxmlformats.org/officeDocument/2006/relationships/hyperlink" Target="https://www.daloopa.com/src/80587651" TargetMode="External"/><Relationship Id="rId9103" Type="http://schemas.openxmlformats.org/officeDocument/2006/relationships/hyperlink" Target="https://www.daloopa.com/src/44809549" TargetMode="External"/><Relationship Id="rId12431" Type="http://schemas.openxmlformats.org/officeDocument/2006/relationships/hyperlink" Target="https://www.daloopa.com/src/8732146" TargetMode="External"/><Relationship Id="rId15654" Type="http://schemas.openxmlformats.org/officeDocument/2006/relationships/hyperlink" Target="https://www.daloopa.com/src/56735864" TargetMode="External"/><Relationship Id="rId5713" Type="http://schemas.openxmlformats.org/officeDocument/2006/relationships/hyperlink" Target="https://www.daloopa.com/src/777462" TargetMode="External"/><Relationship Id="rId15307" Type="http://schemas.openxmlformats.org/officeDocument/2006/relationships/hyperlink" Target="https://www.daloopa.com/src/56734868" TargetMode="External"/><Relationship Id="rId18877" Type="http://schemas.openxmlformats.org/officeDocument/2006/relationships/hyperlink" Target="https://www.daloopa.com/src/75779624" TargetMode="External"/><Relationship Id="rId3264" Type="http://schemas.openxmlformats.org/officeDocument/2006/relationships/hyperlink" Target="https://www.daloopa.com/src/805306" TargetMode="External"/><Relationship Id="rId8936" Type="http://schemas.openxmlformats.org/officeDocument/2006/relationships/hyperlink" Target="https://www.daloopa.com/src/46190591" TargetMode="External"/><Relationship Id="rId20074" Type="http://schemas.openxmlformats.org/officeDocument/2006/relationships/hyperlink" Target="https://www.daloopa.com/src/99978485" TargetMode="External"/><Relationship Id="rId6487" Type="http://schemas.openxmlformats.org/officeDocument/2006/relationships/hyperlink" Target="https://www.daloopa.com/src/757733" TargetMode="External"/><Relationship Id="rId11917" Type="http://schemas.openxmlformats.org/officeDocument/2006/relationships/hyperlink" Target="https://www.daloopa.com/src/8731213" TargetMode="External"/><Relationship Id="rId17960" Type="http://schemas.openxmlformats.org/officeDocument/2006/relationships/hyperlink" Target="https://www.daloopa.com/src/84566296" TargetMode="External"/><Relationship Id="rId2000" Type="http://schemas.openxmlformats.org/officeDocument/2006/relationships/hyperlink" Target="https://www.daloopa.com/src/44126006" TargetMode="External"/><Relationship Id="rId5570" Type="http://schemas.openxmlformats.org/officeDocument/2006/relationships/hyperlink" Target="https://www.daloopa.com/src/4298243" TargetMode="External"/><Relationship Id="rId15164" Type="http://schemas.openxmlformats.org/officeDocument/2006/relationships/hyperlink" Target="https://www.daloopa.com/src/56734812" TargetMode="External"/><Relationship Id="rId17613" Type="http://schemas.openxmlformats.org/officeDocument/2006/relationships/hyperlink" Target="https://www.daloopa.com/src/66398996" TargetMode="External"/><Relationship Id="rId5223" Type="http://schemas.openxmlformats.org/officeDocument/2006/relationships/hyperlink" Target="https://www.daloopa.com/src/8648990" TargetMode="External"/><Relationship Id="rId8793" Type="http://schemas.openxmlformats.org/officeDocument/2006/relationships/hyperlink" Target="https://www.daloopa.com/src/44810609" TargetMode="External"/><Relationship Id="rId11774" Type="http://schemas.openxmlformats.org/officeDocument/2006/relationships/hyperlink" Target="https://www.daloopa.com/src/8583422" TargetMode="External"/><Relationship Id="rId18387" Type="http://schemas.openxmlformats.org/officeDocument/2006/relationships/hyperlink" Target="https://www.daloopa.com/src/70534354" TargetMode="External"/><Relationship Id="rId1833" Type="http://schemas.openxmlformats.org/officeDocument/2006/relationships/hyperlink" Target="https://www.daloopa.com/src/44126106" TargetMode="External"/><Relationship Id="rId8446" Type="http://schemas.openxmlformats.org/officeDocument/2006/relationships/hyperlink" Target="https://www.daloopa.com/src/44810486" TargetMode="External"/><Relationship Id="rId11427" Type="http://schemas.openxmlformats.org/officeDocument/2006/relationships/hyperlink" Target="https://www.daloopa.com/src/1501365" TargetMode="External"/><Relationship Id="rId14997" Type="http://schemas.openxmlformats.org/officeDocument/2006/relationships/hyperlink" Target="https://www.daloopa.com/src/44093012" TargetMode="External"/><Relationship Id="rId17470" Type="http://schemas.openxmlformats.org/officeDocument/2006/relationships/hyperlink" Target="https://www.daloopa.com/src/69114289" TargetMode="External"/><Relationship Id="rId4709" Type="http://schemas.openxmlformats.org/officeDocument/2006/relationships/hyperlink" Target="https://www.daloopa.com/src/44801890" TargetMode="External"/><Relationship Id="rId17123" Type="http://schemas.openxmlformats.org/officeDocument/2006/relationships/hyperlink" Target="https://www.daloopa.com/src/65368583" TargetMode="External"/><Relationship Id="rId579" Type="http://schemas.openxmlformats.org/officeDocument/2006/relationships/hyperlink" Target="https://www.daloopa.com/src/28076149" TargetMode="External"/><Relationship Id="rId5080" Type="http://schemas.openxmlformats.org/officeDocument/2006/relationships/hyperlink" Target="https://www.daloopa.com/src/18186829" TargetMode="External"/><Relationship Id="rId10510" Type="http://schemas.openxmlformats.org/officeDocument/2006/relationships/hyperlink" Target="https://www.daloopa.com/src/44999432" TargetMode="External"/><Relationship Id="rId13733" Type="http://schemas.openxmlformats.org/officeDocument/2006/relationships/hyperlink" Target="https://www.daloopa.com/src/44064431" TargetMode="External"/><Relationship Id="rId1690" Type="http://schemas.openxmlformats.org/officeDocument/2006/relationships/hyperlink" Target="https://www.daloopa.com/src/7449983" TargetMode="External"/><Relationship Id="rId11284" Type="http://schemas.openxmlformats.org/officeDocument/2006/relationships/hyperlink" Target="https://www.daloopa.com/src/13310288" TargetMode="External"/><Relationship Id="rId16956" Type="http://schemas.openxmlformats.org/officeDocument/2006/relationships/hyperlink" Target="https://www.daloopa.com/src/65368628" TargetMode="External"/><Relationship Id="rId20602" Type="http://schemas.openxmlformats.org/officeDocument/2006/relationships/hyperlink" Target="https://www.daloopa.com/src/105191129" TargetMode="External"/><Relationship Id="rId1343" Type="http://schemas.openxmlformats.org/officeDocument/2006/relationships/hyperlink" Target="https://www.daloopa.com/src/6028982" TargetMode="External"/><Relationship Id="rId16609" Type="http://schemas.openxmlformats.org/officeDocument/2006/relationships/hyperlink" Target="https://www.daloopa.com/src/56765496" TargetMode="External"/><Relationship Id="rId4566" Type="http://schemas.openxmlformats.org/officeDocument/2006/relationships/hyperlink" Target="https://marketplace.daloopa.com/text-fundamental?id=806193&amp;value=18.367&amp;id=806178&amp;value=14.581&amp;id=806163&amp;value=10.258&amp;id=806148&amp;value=22.95&amp;id=44801577&amp;value=66.156&amp;id=806133&amp;value=17.846&amp;id=806118&amp;value=32.744&amp;id=806103&amp;value=18.252&amp;id=806088&amp;value=19.483&amp;id=44801770&amp;value=88.325&amp;id=806073&amp;value=78.36&amp;id=806057&amp;value=33.481&amp;id=806043&amp;value=58.154&amp;id=806028&amp;value=74.235&amp;id=44801879&amp;value=244.23&amp;id=806013&amp;value=38.0&amp;id=805998&amp;value=85.756&amp;id=805983&amp;value=85.513&amp;id=805968&amp;value=57.087&amp;id=44802126&amp;value=266.356&amp;id=805952&amp;value=62.186&amp;id=805939&amp;value=118.228&amp;id=805925&amp;value=121.81&amp;id=805911&amp;value=141.463&amp;id=44802207&amp;value=443.687&amp;id=805897&amp;value=119.426&amp;id=805883&amp;value=27.632&amp;id=805866&amp;value=35.067&amp;id=805855&amp;value=20.977&amp;id=44802421&amp;value=203.102&amp;id=805841&amp;value=28.093&amp;id=805827&amp;value=78.179&amp;id=1501418&amp;value=41.725&amp;id=2750776&amp;value=105.286&amp;id=44802528&amp;value=253.283&amp;id=3606688&amp;value=-36&amp;id=6028883&amp;value=-100&amp;id=9091871&amp;value=105&amp;id=12606362&amp;value=-1053&amp;id=44802605&amp;value=-1084&amp;id=19045449&amp;value=172&amp;id=28076117&amp;value=270&amp;id=35361551&amp;value=206&amp;id=41990768&amp;value=235&amp;id=41990773&amp;value=883&amp;id=50787158&amp;value=277&amp;id=56765667&amp;value=314&amp;id=61315127&amp;value=320&amp;" TargetMode="External"/><Relationship Id="rId4219" Type="http://schemas.openxmlformats.org/officeDocument/2006/relationships/hyperlink" Target="https://www.daloopa.com/src/44802115" TargetMode="External"/><Relationship Id="rId7789" Type="http://schemas.openxmlformats.org/officeDocument/2006/relationships/hyperlink" Target="https://www.daloopa.com/src/760995" TargetMode="External"/><Relationship Id="rId10020" Type="http://schemas.openxmlformats.org/officeDocument/2006/relationships/hyperlink" Target="https://www.daloopa.com/src/760311" TargetMode="External"/><Relationship Id="rId13590" Type="http://schemas.openxmlformats.org/officeDocument/2006/relationships/hyperlink" Target="https://www.daloopa.com/src/44058671" TargetMode="External"/><Relationship Id="rId13243" Type="http://schemas.openxmlformats.org/officeDocument/2006/relationships/hyperlink" Target="https://www.daloopa.com/src/18206329" TargetMode="External"/><Relationship Id="rId3302" Type="http://schemas.openxmlformats.org/officeDocument/2006/relationships/hyperlink" Target="https://www.daloopa.com/src/10681315" TargetMode="External"/><Relationship Id="rId18915" Type="http://schemas.openxmlformats.org/officeDocument/2006/relationships/hyperlink" Target="https://www.daloopa.com/src/80587717" TargetMode="External"/><Relationship Id="rId20112" Type="http://schemas.openxmlformats.org/officeDocument/2006/relationships/hyperlink" Target="https://www.daloopa.com/src/99100789" TargetMode="External"/><Relationship Id="rId6872" Type="http://schemas.openxmlformats.org/officeDocument/2006/relationships/hyperlink" Target="https://www.daloopa.com/src/797755" TargetMode="External"/><Relationship Id="rId16466" Type="http://schemas.openxmlformats.org/officeDocument/2006/relationships/hyperlink" Target="https://www.daloopa.com/document/23143762" TargetMode="External"/><Relationship Id="rId4076" Type="http://schemas.openxmlformats.org/officeDocument/2006/relationships/hyperlink" Target="https://www.daloopa.com/src/1501408" TargetMode="External"/><Relationship Id="rId6525" Type="http://schemas.openxmlformats.org/officeDocument/2006/relationships/hyperlink" Target="https://www.daloopa.com/src/758235" TargetMode="External"/><Relationship Id="rId16119" Type="http://schemas.openxmlformats.org/officeDocument/2006/relationships/hyperlink" Target="https://www.daloopa.com/src/56736681" TargetMode="External"/><Relationship Id="rId19689" Type="http://schemas.openxmlformats.org/officeDocument/2006/relationships/hyperlink" Target="https://www.daloopa.com/src/91528073" TargetMode="External"/><Relationship Id="rId9748" Type="http://schemas.openxmlformats.org/officeDocument/2006/relationships/hyperlink" Target="https://www.daloopa.com/src/44809150" TargetMode="External"/><Relationship Id="rId12729" Type="http://schemas.openxmlformats.org/officeDocument/2006/relationships/hyperlink" Target="https://www.daloopa.com/src/13317267" TargetMode="External"/><Relationship Id="rId7299" Type="http://schemas.openxmlformats.org/officeDocument/2006/relationships/hyperlink" Target="https://www.daloopa.com/src/756667" TargetMode="External"/><Relationship Id="rId15202" Type="http://schemas.openxmlformats.org/officeDocument/2006/relationships/hyperlink" Target="https://www.daloopa.com/src/56720573" TargetMode="External"/><Relationship Id="rId18772" Type="http://schemas.openxmlformats.org/officeDocument/2006/relationships/hyperlink" Target="https://www.daloopa.com/src/76432011" TargetMode="External"/><Relationship Id="rId6382" Type="http://schemas.openxmlformats.org/officeDocument/2006/relationships/hyperlink" Target="https://www.daloopa.com/src/35361500" TargetMode="External"/><Relationship Id="rId8831" Type="http://schemas.openxmlformats.org/officeDocument/2006/relationships/hyperlink" Target="https://www.daloopa.com/src/44808890" TargetMode="External"/><Relationship Id="rId11812" Type="http://schemas.openxmlformats.org/officeDocument/2006/relationships/hyperlink" Target="https://www.daloopa.com/src/53280675" TargetMode="External"/><Relationship Id="rId18425" Type="http://schemas.openxmlformats.org/officeDocument/2006/relationships/hyperlink" Target="https://www.daloopa.com/src/70535987" TargetMode="External"/><Relationship Id="rId6035" Type="http://schemas.openxmlformats.org/officeDocument/2006/relationships/hyperlink" Target="https://www.daloopa.com/src/61314779" TargetMode="External"/><Relationship Id="rId2992" Type="http://schemas.openxmlformats.org/officeDocument/2006/relationships/hyperlink" Target="https://www.daloopa.com/src/13303371" TargetMode="External"/><Relationship Id="rId9258" Type="http://schemas.openxmlformats.org/officeDocument/2006/relationships/hyperlink" Target="https://www.daloopa.com/src/44810260" TargetMode="External"/><Relationship Id="rId12586" Type="http://schemas.openxmlformats.org/officeDocument/2006/relationships/hyperlink" Target="https://www.daloopa.com/src/35961638" TargetMode="External"/><Relationship Id="rId19199" Type="http://schemas.openxmlformats.org/officeDocument/2006/relationships/hyperlink" Target="https://www.daloopa.com/src/80587928" TargetMode="External"/><Relationship Id="rId964" Type="http://schemas.openxmlformats.org/officeDocument/2006/relationships/hyperlink" Target="https://www.daloopa.com/src/969634" TargetMode="External"/><Relationship Id="rId2645" Type="http://schemas.openxmlformats.org/officeDocument/2006/relationships/hyperlink" Target="https://www.daloopa.com/src/771732" TargetMode="External"/><Relationship Id="rId12239" Type="http://schemas.openxmlformats.org/officeDocument/2006/relationships/hyperlink" Target="https://www.daloopa.com/src/8731751" TargetMode="External"/><Relationship Id="rId617" Type="http://schemas.openxmlformats.org/officeDocument/2006/relationships/hyperlink" Target="https://www.daloopa.com/src/6028754" TargetMode="External"/><Relationship Id="rId5868" Type="http://schemas.openxmlformats.org/officeDocument/2006/relationships/hyperlink" Target="https://www.daloopa.com/src/44616139" TargetMode="External"/><Relationship Id="rId18282" Type="http://schemas.openxmlformats.org/officeDocument/2006/relationships/hyperlink" Target="https://www.daloopa.com/src/115037971" TargetMode="External"/><Relationship Id="rId8341" Type="http://schemas.openxmlformats.org/officeDocument/2006/relationships/hyperlink" Target="https://www.daloopa.com/src/44812447" TargetMode="External"/><Relationship Id="rId11322" Type="http://schemas.openxmlformats.org/officeDocument/2006/relationships/hyperlink" Target="https://www.daloopa.com/src/978802" TargetMode="External"/><Relationship Id="rId14892" Type="http://schemas.openxmlformats.org/officeDocument/2006/relationships/hyperlink" Target="https://www.daloopa.com/src/44095391" TargetMode="External"/><Relationship Id="rId4951" Type="http://schemas.openxmlformats.org/officeDocument/2006/relationships/hyperlink" Target="https://www.daloopa.com/src/18186918" TargetMode="External"/><Relationship Id="rId12096" Type="http://schemas.openxmlformats.org/officeDocument/2006/relationships/hyperlink" Target="https://www.daloopa.com/src/8731762" TargetMode="External"/><Relationship Id="rId14545" Type="http://schemas.openxmlformats.org/officeDocument/2006/relationships/hyperlink" Target="https://www.daloopa.com/src/44095164" TargetMode="External"/><Relationship Id="rId474" Type="http://schemas.openxmlformats.org/officeDocument/2006/relationships/hyperlink" Target="https://www.daloopa.com/src/12606918" TargetMode="External"/><Relationship Id="rId2155" Type="http://schemas.openxmlformats.org/officeDocument/2006/relationships/hyperlink" Target="https://www.daloopa.com/src/7450064" TargetMode="External"/><Relationship Id="rId4604" Type="http://schemas.openxmlformats.org/officeDocument/2006/relationships/hyperlink" Target="https://www.daloopa.com/src/50787158" TargetMode="External"/><Relationship Id="rId17768" Type="http://schemas.openxmlformats.org/officeDocument/2006/relationships/hyperlink" Target="https://www.daloopa.com/src/86298864" TargetMode="External"/><Relationship Id="rId127" Type="http://schemas.openxmlformats.org/officeDocument/2006/relationships/hyperlink" Target="https://www.daloopa.com/document/10223965" TargetMode="External"/><Relationship Id="rId7827" Type="http://schemas.openxmlformats.org/officeDocument/2006/relationships/hyperlink" Target="https://www.daloopa.com/src/44615886" TargetMode="External"/><Relationship Id="rId10808" Type="http://schemas.openxmlformats.org/officeDocument/2006/relationships/hyperlink" Target="https://www.daloopa.com/src/44999426" TargetMode="External"/><Relationship Id="rId5378" Type="http://schemas.openxmlformats.org/officeDocument/2006/relationships/hyperlink" Target="https://www.daloopa.com/src/8648945" TargetMode="External"/><Relationship Id="rId1988" Type="http://schemas.openxmlformats.org/officeDocument/2006/relationships/hyperlink" Target="https://www.daloopa.com/src/44114785" TargetMode="External"/><Relationship Id="rId16851" Type="http://schemas.openxmlformats.org/officeDocument/2006/relationships/hyperlink" Target="https://www.daloopa.com/src/56722713" TargetMode="External"/><Relationship Id="rId4461" Type="http://schemas.openxmlformats.org/officeDocument/2006/relationships/hyperlink" Target="https://www.daloopa.com/src/44802120" TargetMode="External"/><Relationship Id="rId6910" Type="http://schemas.openxmlformats.org/officeDocument/2006/relationships/hyperlink" Target="https://www.daloopa.com/document/23143637" TargetMode="External"/><Relationship Id="rId14055" Type="http://schemas.openxmlformats.org/officeDocument/2006/relationships/hyperlink" Target="https://www.daloopa.com/src/44066627" TargetMode="External"/><Relationship Id="rId16504" Type="http://schemas.openxmlformats.org/officeDocument/2006/relationships/hyperlink" Target="https://www.daloopa.com/src/56722851" TargetMode="External"/><Relationship Id="rId4114" Type="http://schemas.openxmlformats.org/officeDocument/2006/relationships/hyperlink" Target="https://www.daloopa.com/src/805973" TargetMode="External"/><Relationship Id="rId19727" Type="http://schemas.openxmlformats.org/officeDocument/2006/relationships/hyperlink" Target="https://www.daloopa.com/src/91527941" TargetMode="External"/><Relationship Id="rId7337" Type="http://schemas.openxmlformats.org/officeDocument/2006/relationships/hyperlink" Target="https://www.daloopa.com/src/760468" TargetMode="External"/><Relationship Id="rId7684" Type="http://schemas.openxmlformats.org/officeDocument/2006/relationships/hyperlink" Target="https://www.daloopa.com/src/35361427" TargetMode="External"/><Relationship Id="rId10665" Type="http://schemas.openxmlformats.org/officeDocument/2006/relationships/hyperlink" Target="https://www.daloopa.com/src/19045376" TargetMode="External"/><Relationship Id="rId17278" Type="http://schemas.openxmlformats.org/officeDocument/2006/relationships/hyperlink" Target="https://www.daloopa.com/src/66398751" TargetMode="External"/><Relationship Id="rId10318" Type="http://schemas.openxmlformats.org/officeDocument/2006/relationships/hyperlink" Target="https://www.daloopa.com/src/1501233" TargetMode="External"/><Relationship Id="rId13888" Type="http://schemas.openxmlformats.org/officeDocument/2006/relationships/hyperlink" Target="https://www.daloopa.com/src/44065742" TargetMode="External"/><Relationship Id="rId18810" Type="http://schemas.openxmlformats.org/officeDocument/2006/relationships/hyperlink" Target="https://www.daloopa.com/src/76431723" TargetMode="External"/><Relationship Id="rId3947" Type="http://schemas.openxmlformats.org/officeDocument/2006/relationships/hyperlink" Target="https://www.daloopa.com/src/41990798" TargetMode="External"/><Relationship Id="rId16361" Type="http://schemas.openxmlformats.org/officeDocument/2006/relationships/hyperlink" Target="https://www.daloopa.com/src/56736574" TargetMode="External"/><Relationship Id="rId20757" Type="http://schemas.openxmlformats.org/officeDocument/2006/relationships/hyperlink" Target="https://www.daloopa.com/src/112173359" TargetMode="External"/><Relationship Id="rId1498" Type="http://schemas.openxmlformats.org/officeDocument/2006/relationships/hyperlink" Target="https://www.daloopa.com/src/44625017" TargetMode="External"/><Relationship Id="rId6420" Type="http://schemas.openxmlformats.org/officeDocument/2006/relationships/hyperlink" Target="https://www.daloopa.com/src/12605434" TargetMode="External"/><Relationship Id="rId9990" Type="http://schemas.openxmlformats.org/officeDocument/2006/relationships/hyperlink" Target="https://www.daloopa.com/src/786026" TargetMode="External"/><Relationship Id="rId16014" Type="http://schemas.openxmlformats.org/officeDocument/2006/relationships/hyperlink" Target="https://www.daloopa.com/src/56736366" TargetMode="External"/><Relationship Id="rId19584" Type="http://schemas.openxmlformats.org/officeDocument/2006/relationships/hyperlink" Target="https://www.daloopa.com/src/84567064" TargetMode="External"/><Relationship Id="rId9643" Type="http://schemas.openxmlformats.org/officeDocument/2006/relationships/hyperlink" Target="https://www.daloopa.com/src/46190731" TargetMode="External"/><Relationship Id="rId12971" Type="http://schemas.openxmlformats.org/officeDocument/2006/relationships/hyperlink" Target="https://www.daloopa.com/src/57345888" TargetMode="External"/><Relationship Id="rId19237" Type="http://schemas.openxmlformats.org/officeDocument/2006/relationships/hyperlink" Target="https://www.daloopa.com/src/80588040" TargetMode="External"/><Relationship Id="rId7194" Type="http://schemas.openxmlformats.org/officeDocument/2006/relationships/hyperlink" Target="https://www.daloopa.com/src/798774" TargetMode="External"/><Relationship Id="rId10175" Type="http://schemas.openxmlformats.org/officeDocument/2006/relationships/hyperlink" Target="https://www.daloopa.com/src/44998910" TargetMode="External"/><Relationship Id="rId12624" Type="http://schemas.openxmlformats.org/officeDocument/2006/relationships/hyperlink" Target="https://www.daloopa.com/src/62020197" TargetMode="External"/><Relationship Id="rId15847" Type="http://schemas.openxmlformats.org/officeDocument/2006/relationships/hyperlink" Target="https://www.daloopa.com/document/23143762" TargetMode="External"/><Relationship Id="rId5906" Type="http://schemas.openxmlformats.org/officeDocument/2006/relationships/hyperlink" Target="https://www.daloopa.com/src/57345774" TargetMode="External"/><Relationship Id="rId13398" Type="http://schemas.openxmlformats.org/officeDocument/2006/relationships/hyperlink" Target="https://marketplace.daloopa.com/text-fundamental?id=44122237&amp;value=-1.306&amp;id=44122064&amp;value=5.326&amp;id=44121984&amp;value=7.509&amp;id=44121847&amp;value=10.129&amp;id=44121009&amp;value=5.171&amp;id=44120623&amp;value=17.795&amp;id=44120306&amp;value=3.043&amp;id=44120264&amp;value=4&amp;id=44619404&amp;value=6&amp;" TargetMode="External"/><Relationship Id="rId18320" Type="http://schemas.openxmlformats.org/officeDocument/2006/relationships/hyperlink" Target="https://www.daloopa.com/src/110482570" TargetMode="External"/><Relationship Id="rId3457" Type="http://schemas.openxmlformats.org/officeDocument/2006/relationships/hyperlink" Target="https://www.daloopa.com/src/18203622" TargetMode="External"/><Relationship Id="rId20267" Type="http://schemas.openxmlformats.org/officeDocument/2006/relationships/hyperlink" Target="https://www.daloopa.com/src/99100995" TargetMode="External"/><Relationship Id="rId12481" Type="http://schemas.openxmlformats.org/officeDocument/2006/relationships/hyperlink" Target="https://marketplace.daloopa.com/text-fundamental?id=8731946&amp;value=0.02&amp;" TargetMode="External"/><Relationship Id="rId14930" Type="http://schemas.openxmlformats.org/officeDocument/2006/relationships/hyperlink" Target="https://www.daloopa.com/src/44094671" TargetMode="External"/><Relationship Id="rId19094" Type="http://schemas.openxmlformats.org/officeDocument/2006/relationships/hyperlink" Target="https://www.daloopa.com/src/81128210" TargetMode="External"/><Relationship Id="rId2540" Type="http://schemas.openxmlformats.org/officeDocument/2006/relationships/hyperlink" Target="https://www.daloopa.com/document/23285" TargetMode="External"/><Relationship Id="rId9153" Type="http://schemas.openxmlformats.org/officeDocument/2006/relationships/hyperlink" Target="https://www.daloopa.com/src/44809952" TargetMode="External"/><Relationship Id="rId12134" Type="http://schemas.openxmlformats.org/officeDocument/2006/relationships/hyperlink" Target="https://www.daloopa.com/src/8731834" TargetMode="External"/><Relationship Id="rId512" Type="http://schemas.openxmlformats.org/officeDocument/2006/relationships/hyperlink" Target="https://www.daloopa.com/src/815756" TargetMode="External"/><Relationship Id="rId17806" Type="http://schemas.openxmlformats.org/officeDocument/2006/relationships/hyperlink" Target="https://www.daloopa.com/src/86312097" TargetMode="External"/><Relationship Id="rId5763" Type="http://schemas.openxmlformats.org/officeDocument/2006/relationships/hyperlink" Target="https://www.daloopa.com/src/777379" TargetMode="External"/><Relationship Id="rId15357" Type="http://schemas.openxmlformats.org/officeDocument/2006/relationships/hyperlink" Target="https://www.daloopa.com/src/56735101" TargetMode="External"/><Relationship Id="rId5416" Type="http://schemas.openxmlformats.org/officeDocument/2006/relationships/hyperlink" Target="https://www.daloopa.com/src/57345728" TargetMode="External"/><Relationship Id="rId8986" Type="http://schemas.openxmlformats.org/officeDocument/2006/relationships/hyperlink" Target="https://www.daloopa.com/src/46190600" TargetMode="External"/><Relationship Id="rId11967" Type="http://schemas.openxmlformats.org/officeDocument/2006/relationships/hyperlink" Target="https://www.daloopa.com/src/8731180" TargetMode="External"/><Relationship Id="rId8639" Type="http://schemas.openxmlformats.org/officeDocument/2006/relationships/hyperlink" Target="https://www.daloopa.com/src/44810079" TargetMode="External"/><Relationship Id="rId14440" Type="http://schemas.openxmlformats.org/officeDocument/2006/relationships/hyperlink" Target="https://www.daloopa.com/src/44094823" TargetMode="External"/><Relationship Id="rId17663" Type="http://schemas.openxmlformats.org/officeDocument/2006/relationships/hyperlink" Target="https://www.daloopa.com/src/77415512" TargetMode="External"/><Relationship Id="rId2050" Type="http://schemas.openxmlformats.org/officeDocument/2006/relationships/hyperlink" Target="https://www.daloopa.com/src/779667" TargetMode="External"/><Relationship Id="rId7722" Type="http://schemas.openxmlformats.org/officeDocument/2006/relationships/hyperlink" Target="https://www.daloopa.com/src/756550" TargetMode="External"/><Relationship Id="rId17316" Type="http://schemas.openxmlformats.org/officeDocument/2006/relationships/hyperlink" Target="https://www.daloopa.com/src/66398876" TargetMode="External"/><Relationship Id="rId5273" Type="http://schemas.openxmlformats.org/officeDocument/2006/relationships/hyperlink" Target="https://www.daloopa.com/src/8648856" TargetMode="External"/><Relationship Id="rId10703" Type="http://schemas.openxmlformats.org/officeDocument/2006/relationships/hyperlink" Target="https://www.daloopa.com/src/758165" TargetMode="External"/><Relationship Id="rId8496" Type="http://schemas.openxmlformats.org/officeDocument/2006/relationships/hyperlink" Target="https://www.daloopa.com/src/44812875" TargetMode="External"/><Relationship Id="rId13926" Type="http://schemas.openxmlformats.org/officeDocument/2006/relationships/hyperlink" Target="https://www.daloopa.com/src/44067264" TargetMode="External"/><Relationship Id="rId1883" Type="http://schemas.openxmlformats.org/officeDocument/2006/relationships/hyperlink" Target="https://www.daloopa.com/src/44126074" TargetMode="External"/><Relationship Id="rId8149" Type="http://schemas.openxmlformats.org/officeDocument/2006/relationships/hyperlink" Target="https://www.daloopa.com/src/757092" TargetMode="External"/><Relationship Id="rId11477" Type="http://schemas.openxmlformats.org/officeDocument/2006/relationships/hyperlink" Target="https://www.daloopa.com/src/804996" TargetMode="External"/><Relationship Id="rId1536" Type="http://schemas.openxmlformats.org/officeDocument/2006/relationships/hyperlink" Target="https://www.daloopa.com/src/805382" TargetMode="External"/><Relationship Id="rId19622" Type="http://schemas.openxmlformats.org/officeDocument/2006/relationships/hyperlink" Target="https://www.daloopa.com/src/91528543" TargetMode="External"/><Relationship Id="rId4759" Type="http://schemas.openxmlformats.org/officeDocument/2006/relationships/hyperlink" Target="https://www.daloopa.com/src/44801886" TargetMode="External"/><Relationship Id="rId10560" Type="http://schemas.openxmlformats.org/officeDocument/2006/relationships/hyperlink" Target="https://www.daloopa.com/src/2750617" TargetMode="External"/><Relationship Id="rId17173" Type="http://schemas.openxmlformats.org/officeDocument/2006/relationships/hyperlink" Target="https://www.daloopa.com/src/65369392" TargetMode="External"/><Relationship Id="rId7232" Type="http://schemas.openxmlformats.org/officeDocument/2006/relationships/hyperlink" Target="https://www.daloopa.com/src/769375" TargetMode="External"/><Relationship Id="rId10213" Type="http://schemas.openxmlformats.org/officeDocument/2006/relationships/hyperlink" Target="https://www.daloopa.com/src/756718" TargetMode="External"/><Relationship Id="rId13783" Type="http://schemas.openxmlformats.org/officeDocument/2006/relationships/hyperlink" Target="https://www.daloopa.com/src/44064511" TargetMode="External"/><Relationship Id="rId1393" Type="http://schemas.openxmlformats.org/officeDocument/2006/relationships/hyperlink" Target="https://www.daloopa.com/src/46161335" TargetMode="External"/><Relationship Id="rId3842" Type="http://schemas.openxmlformats.org/officeDocument/2006/relationships/hyperlink" Target="https://www.daloopa.com/src/44802430" TargetMode="External"/><Relationship Id="rId13436" Type="http://schemas.openxmlformats.org/officeDocument/2006/relationships/hyperlink" Target="https://www.daloopa.com/src/44057810" TargetMode="External"/><Relationship Id="rId20652" Type="http://schemas.openxmlformats.org/officeDocument/2006/relationships/hyperlink" Target="https://www.daloopa.com/src/105190902" TargetMode="External"/><Relationship Id="rId1046" Type="http://schemas.openxmlformats.org/officeDocument/2006/relationships/hyperlink" Target="https://www.daloopa.com/src/995311" TargetMode="External"/><Relationship Id="rId16659" Type="http://schemas.openxmlformats.org/officeDocument/2006/relationships/hyperlink" Target="https://www.daloopa.com/src/56765498" TargetMode="External"/><Relationship Id="rId20305" Type="http://schemas.openxmlformats.org/officeDocument/2006/relationships/hyperlink" Target="https://www.daloopa.com/src/105190729" TargetMode="External"/><Relationship Id="rId6718" Type="http://schemas.openxmlformats.org/officeDocument/2006/relationships/hyperlink" Target="https://www.daloopa.com/src/50787085" TargetMode="External"/><Relationship Id="rId19132" Type="http://schemas.openxmlformats.org/officeDocument/2006/relationships/hyperlink" Target="https://www.daloopa.com/src/81127696" TargetMode="External"/><Relationship Id="rId4269" Type="http://schemas.openxmlformats.org/officeDocument/2006/relationships/hyperlink" Target="https://www.daloopa.com/src/41990776" TargetMode="External"/><Relationship Id="rId10070" Type="http://schemas.openxmlformats.org/officeDocument/2006/relationships/hyperlink" Target="https://www.daloopa.com/src/760312" TargetMode="External"/><Relationship Id="rId15742" Type="http://schemas.openxmlformats.org/officeDocument/2006/relationships/hyperlink" Target="https://www.daloopa.com/src/56722048" TargetMode="External"/><Relationship Id="rId5801" Type="http://schemas.openxmlformats.org/officeDocument/2006/relationships/hyperlink" Target="https://www.daloopa.com/src/777402" TargetMode="External"/><Relationship Id="rId13293" Type="http://schemas.openxmlformats.org/officeDocument/2006/relationships/hyperlink" Target="https://www.daloopa.com/src/18210506" TargetMode="External"/><Relationship Id="rId3352" Type="http://schemas.openxmlformats.org/officeDocument/2006/relationships/hyperlink" Target="https://www.daloopa.com/src/10681316" TargetMode="External"/><Relationship Id="rId18965" Type="http://schemas.openxmlformats.org/officeDocument/2006/relationships/hyperlink" Target="https://www.daloopa.com/src/81128295" TargetMode="External"/><Relationship Id="rId20162" Type="http://schemas.openxmlformats.org/officeDocument/2006/relationships/hyperlink" Target="https://www.daloopa.com/src/99100807" TargetMode="External"/><Relationship Id="rId3005" Type="http://schemas.openxmlformats.org/officeDocument/2006/relationships/hyperlink" Target="https://www.daloopa.com/src/775739" TargetMode="External"/><Relationship Id="rId6575" Type="http://schemas.openxmlformats.org/officeDocument/2006/relationships/hyperlink" Target="https://www.daloopa.com/src/756516" TargetMode="External"/><Relationship Id="rId16169" Type="http://schemas.openxmlformats.org/officeDocument/2006/relationships/hyperlink" Target="https://www.daloopa.com/src/56736683" TargetMode="External"/><Relationship Id="rId18618" Type="http://schemas.openxmlformats.org/officeDocument/2006/relationships/hyperlink" Target="https://www.daloopa.com/src/76449051" TargetMode="External"/><Relationship Id="rId6228" Type="http://schemas.openxmlformats.org/officeDocument/2006/relationships/hyperlink" Target="https://www.daloopa.com/src/56765632" TargetMode="External"/><Relationship Id="rId9798" Type="http://schemas.openxmlformats.org/officeDocument/2006/relationships/hyperlink" Target="https://www.daloopa.com/src/44809151" TargetMode="External"/><Relationship Id="rId12779" Type="http://schemas.openxmlformats.org/officeDocument/2006/relationships/hyperlink" Target="https://www.daloopa.com/document/18105310" TargetMode="External"/><Relationship Id="rId17701" Type="http://schemas.openxmlformats.org/officeDocument/2006/relationships/hyperlink" Target="https://www.daloopa.com/src/86300719" TargetMode="External"/><Relationship Id="rId2838" Type="http://schemas.openxmlformats.org/officeDocument/2006/relationships/hyperlink" Target="https://www.daloopa.com/src/35961567" TargetMode="External"/><Relationship Id="rId15252" Type="http://schemas.openxmlformats.org/officeDocument/2006/relationships/hyperlink" Target="https://www.daloopa.com/src/56720575" TargetMode="External"/><Relationship Id="rId5311" Type="http://schemas.openxmlformats.org/officeDocument/2006/relationships/hyperlink" Target="https://www.daloopa.com/src/28828616" TargetMode="External"/><Relationship Id="rId8881" Type="http://schemas.openxmlformats.org/officeDocument/2006/relationships/hyperlink" Target="https://www.daloopa.com/src/44812722" TargetMode="External"/><Relationship Id="rId18475" Type="http://schemas.openxmlformats.org/officeDocument/2006/relationships/hyperlink" Target="https://www.daloopa.com/src/69114683" TargetMode="External"/><Relationship Id="rId8534" Type="http://schemas.openxmlformats.org/officeDocument/2006/relationships/hyperlink" Target="https://www.daloopa.com/src/46190523" TargetMode="External"/><Relationship Id="rId11862" Type="http://schemas.openxmlformats.org/officeDocument/2006/relationships/hyperlink" Target="https://www.daloopa.com/src/10681271" TargetMode="External"/><Relationship Id="rId18128" Type="http://schemas.openxmlformats.org/officeDocument/2006/relationships/hyperlink" Target="https://www.daloopa.com/src/112173298" TargetMode="External"/><Relationship Id="rId1921" Type="http://schemas.openxmlformats.org/officeDocument/2006/relationships/hyperlink" Target="https://www.daloopa.com/src/44114783" TargetMode="External"/><Relationship Id="rId6085" Type="http://schemas.openxmlformats.org/officeDocument/2006/relationships/hyperlink" Target="https://www.daloopa.com/src/761234" TargetMode="External"/><Relationship Id="rId11515" Type="http://schemas.openxmlformats.org/officeDocument/2006/relationships/hyperlink" Target="https://www.daloopa.com/src/805081" TargetMode="External"/><Relationship Id="rId14738" Type="http://schemas.openxmlformats.org/officeDocument/2006/relationships/hyperlink" Target="https://www.daloopa.com/src/44094611" TargetMode="External"/><Relationship Id="rId2695" Type="http://schemas.openxmlformats.org/officeDocument/2006/relationships/hyperlink" Target="https://www.daloopa.com/src/4298196" TargetMode="External"/><Relationship Id="rId12289" Type="http://schemas.openxmlformats.org/officeDocument/2006/relationships/hyperlink" Target="https://www.daloopa.com/src/8731842" TargetMode="External"/><Relationship Id="rId17211" Type="http://schemas.openxmlformats.org/officeDocument/2006/relationships/hyperlink" Target="https://www.daloopa.com/src/65369474" TargetMode="External"/><Relationship Id="rId667" Type="http://schemas.openxmlformats.org/officeDocument/2006/relationships/hyperlink" Target="https://www.daloopa.com/src/780157" TargetMode="External"/><Relationship Id="rId2348" Type="http://schemas.openxmlformats.org/officeDocument/2006/relationships/hyperlink" Target="https://www.daloopa.com/src/775151" TargetMode="External"/><Relationship Id="rId13821" Type="http://schemas.openxmlformats.org/officeDocument/2006/relationships/hyperlink" Target="https://www.daloopa.com/src/44067194" TargetMode="External"/><Relationship Id="rId8391" Type="http://schemas.openxmlformats.org/officeDocument/2006/relationships/hyperlink" Target="https://www.daloopa.com/src/44812445" TargetMode="External"/><Relationship Id="rId11372" Type="http://schemas.openxmlformats.org/officeDocument/2006/relationships/hyperlink" Target="https://marketplace.daloopa.com/text-fundamental?id=804963&amp;value=542938&amp;id=804956&amp;value=503221&amp;id=1501357&amp;value=557080&amp;id=2734121&amp;value=562696&amp;" TargetMode="External"/><Relationship Id="rId1431" Type="http://schemas.openxmlformats.org/officeDocument/2006/relationships/hyperlink" Target="https://www.daloopa.com/src/41992012" TargetMode="External"/><Relationship Id="rId8044" Type="http://schemas.openxmlformats.org/officeDocument/2006/relationships/hyperlink" Target="https://www.daloopa.com/src/758293" TargetMode="External"/><Relationship Id="rId11025" Type="http://schemas.openxmlformats.org/officeDocument/2006/relationships/hyperlink" Target="https://www.daloopa.com/src/778070" TargetMode="External"/><Relationship Id="rId14595" Type="http://schemas.openxmlformats.org/officeDocument/2006/relationships/hyperlink" Target="https://www.daloopa.com/src/44094609" TargetMode="External"/><Relationship Id="rId4654" Type="http://schemas.openxmlformats.org/officeDocument/2006/relationships/hyperlink" Target="https://www.daloopa.com/src/50787642" TargetMode="External"/><Relationship Id="rId14248" Type="http://schemas.openxmlformats.org/officeDocument/2006/relationships/hyperlink" Target="https://marketplace.daloopa.com/text-fundamental?id=44095152&amp;value=324.221&amp;id=44095127&amp;value=324.161&amp;id=44095000&amp;value=386.808&amp;id=44095277&amp;value=389.8&amp;id=44094977&amp;value=391.338&amp;id=44094871&amp;value=389.821&amp;id=44094818&amp;value=380.753&amp;id=44095329&amp;value=376.994&amp;id=44094651&amp;value=513.836&amp;id=44094626&amp;value=509.505&amp;id=44093294&amp;value=510.956&amp;id=44095426&amp;value=506.639&amp;id=44093267&amp;value=551.008&amp;id=44093109&amp;value=554.883&amp;id=44093051&amp;value=553.453&amp;id=44095468&amp;value=541.366&amp;id=44092909&amp;value=568.859&amp;id=44092877&amp;value=573.651&amp;id=44092714&amp;value=577.887&amp;id=44095627&amp;value=577.484&amp;id=44092507&amp;value=549.227&amp;id=44092391&amp;value=546.138&amp;id=44092357&amp;value=753.87&amp;id=44095686&amp;value=1329.432&amp;id=44092231&amp;value=1248.258&amp;id=44092193&amp;value=1247.138&amp;id=44091934&amp;value=1246.26&amp;id=44096258&amp;value=1219.029&amp;id=44091801&amp;value=1219&amp;id=44091528&amp;value=1121&amp;id=44091478&amp;value=1124&amp;id=44096340&amp;value=958&amp;id=44091340&amp;value=1234&amp;id=44091329&amp;value=1236&amp;id=44091057&amp;value=1233&amp;id=44618938&amp;value=1213&amp;id=51587422&amp;value=1206&amp;id=57345869&amp;value=1205&amp;id=62020226&amp;value=1201&amp;" TargetMode="External"/><Relationship Id="rId4307" Type="http://schemas.openxmlformats.org/officeDocument/2006/relationships/hyperlink" Target="https://www.daloopa.com/src/41990764" TargetMode="External"/><Relationship Id="rId177" Type="http://schemas.openxmlformats.org/officeDocument/2006/relationships/hyperlink" Target="https://www.daloopa.com/src/19045482" TargetMode="External"/><Relationship Id="rId7877" Type="http://schemas.openxmlformats.org/officeDocument/2006/relationships/hyperlink" Target="https://www.daloopa.com/src/44615895" TargetMode="External"/><Relationship Id="rId10858" Type="http://schemas.openxmlformats.org/officeDocument/2006/relationships/hyperlink" Target="https://www.daloopa.com/src/2750624" TargetMode="External"/><Relationship Id="rId13331" Type="http://schemas.openxmlformats.org/officeDocument/2006/relationships/hyperlink" Target="https://marketplace.daloopa.com/text-fundamental?id=44122232&amp;value=-29.087&amp;id=44122061&amp;value=-1.166&amp;id=44121978&amp;value=-25.967&amp;id=44121845&amp;value=-48.383&amp;id=44121013&amp;value=-38.0&amp;id=44120620&amp;value=-110.849&amp;id=44120312&amp;value=-99.772&amp;id=44120256&amp;value=-101&amp;id=44619407&amp;value=-149&amp;" TargetMode="External"/><Relationship Id="rId6960" Type="http://schemas.openxmlformats.org/officeDocument/2006/relationships/hyperlink" Target="https://www.daloopa.com/src/798350" TargetMode="External"/><Relationship Id="rId16554" Type="http://schemas.openxmlformats.org/officeDocument/2006/relationships/hyperlink" Target="https://www.daloopa.com/src/56722853" TargetMode="External"/><Relationship Id="rId20200" Type="http://schemas.openxmlformats.org/officeDocument/2006/relationships/hyperlink" Target="https://www.daloopa.com/src/99978741" TargetMode="External"/><Relationship Id="rId6613" Type="http://schemas.openxmlformats.org/officeDocument/2006/relationships/hyperlink" Target="https://www.daloopa.com/document/23143637" TargetMode="External"/><Relationship Id="rId16207" Type="http://schemas.openxmlformats.org/officeDocument/2006/relationships/hyperlink" Target="https://www.daloopa.com/src/56722687" TargetMode="External"/><Relationship Id="rId4164" Type="http://schemas.openxmlformats.org/officeDocument/2006/relationships/hyperlink" Target="https://www.daloopa.com/src/805975" TargetMode="External"/><Relationship Id="rId9836" Type="http://schemas.openxmlformats.org/officeDocument/2006/relationships/hyperlink" Target="https://www.daloopa.com/document/23181367" TargetMode="External"/><Relationship Id="rId19777" Type="http://schemas.openxmlformats.org/officeDocument/2006/relationships/hyperlink" Target="https://www.daloopa.com/src/92469232" TargetMode="External"/><Relationship Id="rId7387" Type="http://schemas.openxmlformats.org/officeDocument/2006/relationships/hyperlink" Target="https://www.daloopa.com/src/760469" TargetMode="External"/><Relationship Id="rId12817" Type="http://schemas.openxmlformats.org/officeDocument/2006/relationships/hyperlink" Target="https://www.daloopa.com/src/18193863" TargetMode="External"/><Relationship Id="rId10368" Type="http://schemas.openxmlformats.org/officeDocument/2006/relationships/hyperlink" Target="https://www.daloopa.com/src/770797" TargetMode="External"/><Relationship Id="rId18860" Type="http://schemas.openxmlformats.org/officeDocument/2006/relationships/hyperlink" Target="https://www.daloopa.com/src/75779606" TargetMode="External"/><Relationship Id="rId3997" Type="http://schemas.openxmlformats.org/officeDocument/2006/relationships/hyperlink" Target="https://www.daloopa.com/src/41990779" TargetMode="External"/><Relationship Id="rId11900" Type="http://schemas.openxmlformats.org/officeDocument/2006/relationships/hyperlink" Target="https://www.daloopa.com/src/8731260" TargetMode="External"/><Relationship Id="rId18513" Type="http://schemas.openxmlformats.org/officeDocument/2006/relationships/hyperlink" Target="https://www.daloopa.com/src/69114608" TargetMode="External"/><Relationship Id="rId6470" Type="http://schemas.openxmlformats.org/officeDocument/2006/relationships/hyperlink" Target="https://www.daloopa.com/document/23143637" TargetMode="External"/><Relationship Id="rId16064" Type="http://schemas.openxmlformats.org/officeDocument/2006/relationships/hyperlink" Target="https://www.daloopa.com/src/56722905" TargetMode="External"/><Relationship Id="rId6123" Type="http://schemas.openxmlformats.org/officeDocument/2006/relationships/hyperlink" Target="https://www.daloopa.com/src/769468" TargetMode="External"/><Relationship Id="rId9693" Type="http://schemas.openxmlformats.org/officeDocument/2006/relationships/hyperlink" Target="https://www.daloopa.com/src/46190740" TargetMode="External"/><Relationship Id="rId12674" Type="http://schemas.openxmlformats.org/officeDocument/2006/relationships/hyperlink" Target="https://www.daloopa.com/src/8732208" TargetMode="External"/><Relationship Id="rId19287" Type="http://schemas.openxmlformats.org/officeDocument/2006/relationships/hyperlink" Target="https://www.daloopa.com/src/86299310" TargetMode="External"/><Relationship Id="rId2733" Type="http://schemas.openxmlformats.org/officeDocument/2006/relationships/hyperlink" Target="https://marketplace.daloopa.com/text-fundamental?id=13303083&amp;value=0.64&amp;id=19432938&amp;value=0.66&amp;id=28828345&amp;value=0.66&amp;id=35961561&amp;value=0.66&amp;id=44616666&amp;value=0.66&amp;id=51587216&amp;value=0.67&amp;id=57345653&amp;value=0.66&amp;id=62020055&amp;value=0.66&amp;" TargetMode="External"/><Relationship Id="rId9346" Type="http://schemas.openxmlformats.org/officeDocument/2006/relationships/hyperlink" Target="https://www.daloopa.com/src/44809554" TargetMode="External"/><Relationship Id="rId12327" Type="http://schemas.openxmlformats.org/officeDocument/2006/relationships/hyperlink" Target="https://www.daloopa.com/src/28828623" TargetMode="External"/><Relationship Id="rId705" Type="http://schemas.openxmlformats.org/officeDocument/2006/relationships/hyperlink" Target="https://www.daloopa.com/src/780167" TargetMode="External"/><Relationship Id="rId15897" Type="http://schemas.openxmlformats.org/officeDocument/2006/relationships/hyperlink" Target="https://www.daloopa.com/src/56736595" TargetMode="External"/><Relationship Id="rId5956" Type="http://schemas.openxmlformats.org/officeDocument/2006/relationships/hyperlink" Target="https://www.daloopa.com/src/769945" TargetMode="External"/><Relationship Id="rId18370" Type="http://schemas.openxmlformats.org/officeDocument/2006/relationships/hyperlink" Target="https://www.daloopa.com/src/70534180" TargetMode="External"/><Relationship Id="rId5609" Type="http://schemas.openxmlformats.org/officeDocument/2006/relationships/hyperlink" Target="https://www.daloopa.com/src/44616095" TargetMode="External"/><Relationship Id="rId11410" Type="http://schemas.openxmlformats.org/officeDocument/2006/relationships/hyperlink" Target="https://www.daloopa.com/src/2734125" TargetMode="External"/><Relationship Id="rId14980" Type="http://schemas.openxmlformats.org/officeDocument/2006/relationships/hyperlink" Target="https://www.daloopa.com/src/44096212" TargetMode="External"/><Relationship Id="rId18023" Type="http://schemas.openxmlformats.org/officeDocument/2006/relationships/hyperlink" Target="https://www.daloopa.com/src/112172832" TargetMode="External"/><Relationship Id="rId14633" Type="http://schemas.openxmlformats.org/officeDocument/2006/relationships/hyperlink" Target="https://www.daloopa.com/src/44094799" TargetMode="External"/><Relationship Id="rId2590" Type="http://schemas.openxmlformats.org/officeDocument/2006/relationships/hyperlink" Target="https://www.daloopa.com/src/779072" TargetMode="External"/><Relationship Id="rId12184" Type="http://schemas.openxmlformats.org/officeDocument/2006/relationships/hyperlink" Target="https://www.daloopa.com/document/23181367" TargetMode="External"/><Relationship Id="rId562" Type="http://schemas.openxmlformats.org/officeDocument/2006/relationships/hyperlink" Target="https://www.daloopa.com/src/12608981" TargetMode="External"/><Relationship Id="rId2243" Type="http://schemas.openxmlformats.org/officeDocument/2006/relationships/hyperlink" Target="https://www.daloopa.com/src/13305571" TargetMode="External"/><Relationship Id="rId7915" Type="http://schemas.openxmlformats.org/officeDocument/2006/relationships/hyperlink" Target="https://www.daloopa.com/src/760480" TargetMode="External"/><Relationship Id="rId17856" Type="http://schemas.openxmlformats.org/officeDocument/2006/relationships/hyperlink" Target="https://www.daloopa.com/src/86298728" TargetMode="External"/><Relationship Id="rId215" Type="http://schemas.openxmlformats.org/officeDocument/2006/relationships/hyperlink" Target="https://www.daloopa.com/src/1000486" TargetMode="External"/><Relationship Id="rId5466" Type="http://schemas.openxmlformats.org/officeDocument/2006/relationships/hyperlink" Target="https://www.daloopa.com/src/777111" TargetMode="External"/><Relationship Id="rId17509" Type="http://schemas.openxmlformats.org/officeDocument/2006/relationships/hyperlink" Target="https://www.daloopa.com/src/66398493" TargetMode="External"/><Relationship Id="rId5119" Type="http://schemas.openxmlformats.org/officeDocument/2006/relationships/hyperlink" Target="https://www.daloopa.com/src/18186827" TargetMode="External"/><Relationship Id="rId8689" Type="http://schemas.openxmlformats.org/officeDocument/2006/relationships/hyperlink" Target="https://www.daloopa.com/src/44810070" TargetMode="External"/><Relationship Id="rId14490" Type="http://schemas.openxmlformats.org/officeDocument/2006/relationships/hyperlink" Target="https://www.daloopa.com/src/44096257" TargetMode="External"/><Relationship Id="rId1729" Type="http://schemas.openxmlformats.org/officeDocument/2006/relationships/hyperlink" Target="https://www.daloopa.com/src/44125602" TargetMode="External"/><Relationship Id="rId14143" Type="http://schemas.openxmlformats.org/officeDocument/2006/relationships/hyperlink" Target="https://www.daloopa.com/src/44071778" TargetMode="External"/><Relationship Id="rId19815" Type="http://schemas.openxmlformats.org/officeDocument/2006/relationships/hyperlink" Target="https://www.daloopa.com/src/9152790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F475D-7BE3-445F-9C16-A73711109E29}">
  <dimension ref="A1:B9"/>
  <sheetViews>
    <sheetView workbookViewId="0">
      <selection activeCell="A9" sqref="A9"/>
    </sheetView>
  </sheetViews>
  <sheetFormatPr defaultColWidth="8.7265625" defaultRowHeight="12.5" x14ac:dyDescent="0.25"/>
  <cols>
    <col min="1" max="1" width="12.26953125" style="2" customWidth="1"/>
    <col min="2" max="2" width="108.6328125" style="2" customWidth="1"/>
    <col min="3" max="16384" width="8.7265625" style="2"/>
  </cols>
  <sheetData>
    <row r="1" spans="1:2" ht="13" x14ac:dyDescent="0.3">
      <c r="A1" s="223" t="s">
        <v>26</v>
      </c>
      <c r="B1" s="223"/>
    </row>
    <row r="2" spans="1:2" x14ac:dyDescent="0.25">
      <c r="A2" s="2" t="s">
        <v>28</v>
      </c>
      <c r="B2" s="2" t="s">
        <v>29</v>
      </c>
    </row>
    <row r="3" spans="1:2" ht="13" x14ac:dyDescent="0.3">
      <c r="A3" s="1" t="s">
        <v>30</v>
      </c>
      <c r="B3" s="8" t="s">
        <v>56</v>
      </c>
    </row>
    <row r="4" spans="1:2" ht="13.15" customHeight="1" x14ac:dyDescent="0.25">
      <c r="A4" s="224" t="s">
        <v>24</v>
      </c>
      <c r="B4" s="2" t="s">
        <v>27</v>
      </c>
    </row>
    <row r="5" spans="1:2" ht="25" x14ac:dyDescent="0.25">
      <c r="A5" s="224"/>
      <c r="B5" s="8" t="s">
        <v>31</v>
      </c>
    </row>
    <row r="6" spans="1:2" x14ac:dyDescent="0.25">
      <c r="A6" s="224"/>
      <c r="B6" s="2" t="s">
        <v>57</v>
      </c>
    </row>
    <row r="7" spans="1:2" ht="13" x14ac:dyDescent="0.3">
      <c r="A7" s="224"/>
      <c r="B7" s="25" t="s">
        <v>32</v>
      </c>
    </row>
    <row r="8" spans="1:2" ht="13" x14ac:dyDescent="0.3">
      <c r="A8" s="1" t="s">
        <v>33</v>
      </c>
      <c r="B8" s="2" t="s">
        <v>34</v>
      </c>
    </row>
    <row r="9" spans="1:2" ht="13" x14ac:dyDescent="0.3">
      <c r="A9" s="1"/>
    </row>
  </sheetData>
  <mergeCells count="2">
    <mergeCell ref="A1:B1"/>
    <mergeCell ref="A4:A7"/>
  </mergeCells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E2F05-0492-45D9-936D-A8717250189D}">
  <dimension ref="A1:B4"/>
  <sheetViews>
    <sheetView workbookViewId="0">
      <selection activeCell="B1" sqref="B1"/>
    </sheetView>
  </sheetViews>
  <sheetFormatPr defaultColWidth="8.7265625" defaultRowHeight="14" x14ac:dyDescent="0.3"/>
  <cols>
    <col min="1" max="1" width="8.7265625" style="21"/>
    <col min="2" max="2" width="73.26953125" style="21" customWidth="1"/>
    <col min="3" max="16384" width="8.7265625" style="21"/>
  </cols>
  <sheetData>
    <row r="1" spans="1:2" x14ac:dyDescent="0.3">
      <c r="A1" s="21" t="s">
        <v>35</v>
      </c>
      <c r="B1" s="21" t="s">
        <v>36</v>
      </c>
    </row>
    <row r="2" spans="1:2" x14ac:dyDescent="0.3">
      <c r="A2" s="21" t="s">
        <v>37</v>
      </c>
      <c r="B2" s="21" t="s">
        <v>38</v>
      </c>
    </row>
    <row r="3" spans="1:2" x14ac:dyDescent="0.3">
      <c r="A3" s="22" t="s">
        <v>39</v>
      </c>
      <c r="B3" s="22" t="s">
        <v>40</v>
      </c>
    </row>
    <row r="4" spans="1:2" ht="28" x14ac:dyDescent="0.3">
      <c r="A4" s="23" t="s">
        <v>41</v>
      </c>
      <c r="B4" s="24" t="s">
        <v>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647111-4417-4DB4-A4BA-9F396B94C5B1}">
  <dimension ref="A1:Y261"/>
  <sheetViews>
    <sheetView tabSelected="1" zoomScale="80" zoomScaleNormal="80" workbookViewId="0">
      <pane xSplit="9" ySplit="1" topLeftCell="J3" activePane="bottomRight" state="frozen"/>
      <selection pane="topRight" activeCell="J1" sqref="J1"/>
      <selection pane="bottomLeft" activeCell="A2" sqref="A2"/>
      <selection pane="bottomRight" activeCell="S130" sqref="S130"/>
    </sheetView>
  </sheetViews>
  <sheetFormatPr defaultColWidth="8.7265625" defaultRowHeight="12.5" outlineLevelRow="1" x14ac:dyDescent="0.25"/>
  <cols>
    <col min="1" max="1" width="31" style="2" customWidth="1"/>
    <col min="2" max="9" width="9.36328125" style="3" bestFit="1" customWidth="1"/>
    <col min="10" max="10" width="9.90625" style="3" bestFit="1" customWidth="1"/>
    <col min="11" max="14" width="9.36328125" style="2" bestFit="1" customWidth="1"/>
    <col min="15" max="15" width="9.36328125" style="2" customWidth="1"/>
    <col min="16" max="16" width="12.6328125" style="2" bestFit="1" customWidth="1"/>
    <col min="17" max="17" width="11.08984375" style="2" bestFit="1" customWidth="1"/>
    <col min="18" max="18" width="11.08984375" style="2" customWidth="1"/>
    <col min="19" max="19" width="16.08984375" style="2" bestFit="1" customWidth="1"/>
    <col min="20" max="20" width="12.6328125" style="2" bestFit="1" customWidth="1"/>
    <col min="21" max="23" width="8.7265625" style="2"/>
    <col min="24" max="24" width="9" style="2" bestFit="1" customWidth="1"/>
    <col min="25" max="16384" width="8.7265625" style="2"/>
  </cols>
  <sheetData>
    <row r="1" spans="1:22" ht="13" x14ac:dyDescent="0.3">
      <c r="A1" s="1" t="s">
        <v>72</v>
      </c>
      <c r="B1" s="9">
        <v>2017</v>
      </c>
      <c r="C1" s="9">
        <v>2018</v>
      </c>
      <c r="D1" s="9">
        <v>2019</v>
      </c>
      <c r="E1" s="9">
        <v>2020</v>
      </c>
      <c r="F1" s="9">
        <v>2021</v>
      </c>
      <c r="G1" s="9">
        <v>2022</v>
      </c>
      <c r="H1" s="9">
        <v>2023</v>
      </c>
      <c r="I1" s="9">
        <v>2024</v>
      </c>
      <c r="J1" s="10">
        <v>2025</v>
      </c>
      <c r="K1" s="10">
        <v>2026</v>
      </c>
      <c r="L1" s="10">
        <v>2027</v>
      </c>
      <c r="M1" s="10">
        <v>2028</v>
      </c>
      <c r="N1" s="10">
        <v>2029</v>
      </c>
      <c r="O1" s="10">
        <v>2030</v>
      </c>
      <c r="P1" s="1"/>
      <c r="Q1" s="1"/>
      <c r="R1" s="1"/>
    </row>
    <row r="2" spans="1:22" ht="13" x14ac:dyDescent="0.3">
      <c r="A2" s="1" t="s">
        <v>98</v>
      </c>
      <c r="B2" s="5">
        <f t="shared" ref="B2:F2" si="0">B8+B49+B52</f>
        <v>7301.4790000000003</v>
      </c>
      <c r="C2" s="5">
        <f t="shared" si="0"/>
        <v>9030.3149999999987</v>
      </c>
      <c r="D2" s="5">
        <f t="shared" si="0"/>
        <v>11170.983</v>
      </c>
      <c r="E2" s="5">
        <f t="shared" si="0"/>
        <v>12868</v>
      </c>
      <c r="F2" s="5">
        <f t="shared" si="0"/>
        <v>15785</v>
      </c>
      <c r="G2" s="5">
        <f>G8+G49+G52</f>
        <v>17606</v>
      </c>
      <c r="H2" s="5">
        <f t="shared" ref="H2:O2" si="1">H8+H49+H52</f>
        <v>19409</v>
      </c>
      <c r="I2" s="5">
        <f t="shared" si="1"/>
        <v>21505</v>
      </c>
      <c r="J2" s="5">
        <f t="shared" si="1"/>
        <v>23569.370000000003</v>
      </c>
      <c r="K2" s="5">
        <f t="shared" si="1"/>
        <v>25681.873600000003</v>
      </c>
      <c r="L2" s="5">
        <f t="shared" si="1"/>
        <v>27885.012228</v>
      </c>
      <c r="M2" s="5">
        <f t="shared" si="1"/>
        <v>30000.355257210005</v>
      </c>
      <c r="N2" s="5">
        <f t="shared" si="1"/>
        <v>31974.415193124605</v>
      </c>
      <c r="O2" s="5">
        <f t="shared" si="1"/>
        <v>33990.729357450786</v>
      </c>
      <c r="P2" s="19"/>
      <c r="Q2" s="19"/>
      <c r="R2" s="19"/>
      <c r="S2" s="19"/>
      <c r="T2" s="26"/>
    </row>
    <row r="3" spans="1:22" x14ac:dyDescent="0.25">
      <c r="A3" s="2" t="s">
        <v>67</v>
      </c>
      <c r="C3" s="3">
        <f>C2-B2</f>
        <v>1728.8359999999984</v>
      </c>
      <c r="D3" s="3">
        <f t="shared" ref="D3:O3" si="2">D2-C2</f>
        <v>2140.6680000000015</v>
      </c>
      <c r="E3" s="3">
        <f t="shared" si="2"/>
        <v>1697.0169999999998</v>
      </c>
      <c r="F3" s="3">
        <f t="shared" si="2"/>
        <v>2917</v>
      </c>
      <c r="G3" s="3">
        <f t="shared" si="2"/>
        <v>1821</v>
      </c>
      <c r="H3" s="3">
        <f t="shared" si="2"/>
        <v>1803</v>
      </c>
      <c r="I3" s="3">
        <f t="shared" si="2"/>
        <v>2096</v>
      </c>
      <c r="J3" s="3">
        <f t="shared" si="2"/>
        <v>2064.3700000000026</v>
      </c>
      <c r="K3" s="3">
        <f t="shared" si="2"/>
        <v>2112.5036</v>
      </c>
      <c r="L3" s="3">
        <f t="shared" si="2"/>
        <v>2203.138627999997</v>
      </c>
      <c r="M3" s="3">
        <f t="shared" si="2"/>
        <v>2115.3430292100056</v>
      </c>
      <c r="N3" s="3">
        <f t="shared" si="2"/>
        <v>1974.0599359145999</v>
      </c>
      <c r="O3" s="3">
        <f t="shared" si="2"/>
        <v>2016.3141643261806</v>
      </c>
      <c r="S3" s="19"/>
      <c r="T3" s="26"/>
    </row>
    <row r="4" spans="1:22" ht="13" x14ac:dyDescent="0.3">
      <c r="A4" s="6" t="s">
        <v>61</v>
      </c>
      <c r="B4" s="11"/>
      <c r="C4" s="11">
        <f>C2/B2-1</f>
        <v>0.23677887726582503</v>
      </c>
      <c r="D4" s="11">
        <f t="shared" ref="D4:O4" si="3">D2/C2-1</f>
        <v>0.23705352471093222</v>
      </c>
      <c r="E4" s="11">
        <f t="shared" si="3"/>
        <v>0.15191295161759721</v>
      </c>
      <c r="F4" s="11">
        <f t="shared" si="3"/>
        <v>0.22668635374572577</v>
      </c>
      <c r="G4" s="11">
        <f>G2/F2-1</f>
        <v>0.11536268609439349</v>
      </c>
      <c r="H4" s="11">
        <f t="shared" si="3"/>
        <v>0.10240826990798602</v>
      </c>
      <c r="I4" s="11">
        <f t="shared" si="3"/>
        <v>0.10799113813179462</v>
      </c>
      <c r="J4" s="11">
        <f t="shared" si="3"/>
        <v>9.5994884910486133E-2</v>
      </c>
      <c r="K4" s="11">
        <f t="shared" si="3"/>
        <v>8.9629192464626639E-2</v>
      </c>
      <c r="L4" s="11">
        <f t="shared" si="3"/>
        <v>8.5785743762869293E-2</v>
      </c>
      <c r="M4" s="11">
        <f t="shared" si="3"/>
        <v>7.5859497995340197E-2</v>
      </c>
      <c r="N4" s="11">
        <f t="shared" si="3"/>
        <v>6.5801218651908133E-2</v>
      </c>
      <c r="O4" s="11">
        <f t="shared" si="3"/>
        <v>6.3060235883837024E-2</v>
      </c>
      <c r="S4" s="3"/>
      <c r="T4" s="26"/>
    </row>
    <row r="5" spans="1:22" ht="13" x14ac:dyDescent="0.3">
      <c r="A5" s="6" t="s">
        <v>806</v>
      </c>
      <c r="B5" s="11"/>
      <c r="C5" s="11"/>
      <c r="D5" s="11"/>
      <c r="E5" s="11"/>
      <c r="F5" s="11"/>
      <c r="G5" s="11"/>
      <c r="H5" s="11"/>
      <c r="I5" s="11"/>
      <c r="J5" s="221">
        <v>23498</v>
      </c>
      <c r="K5" s="221">
        <v>25822</v>
      </c>
      <c r="L5" s="221">
        <v>28315</v>
      </c>
      <c r="M5" s="221">
        <v>30756</v>
      </c>
      <c r="N5" s="221">
        <v>33581</v>
      </c>
      <c r="O5" s="11"/>
      <c r="S5" s="3"/>
      <c r="T5" s="26"/>
    </row>
    <row r="6" spans="1:22" ht="13" x14ac:dyDescent="0.3">
      <c r="A6" s="1" t="s">
        <v>71</v>
      </c>
      <c r="B6" s="19"/>
      <c r="K6" s="3"/>
      <c r="L6" s="3"/>
      <c r="M6" s="3"/>
      <c r="N6" s="3"/>
      <c r="O6" s="3"/>
    </row>
    <row r="7" spans="1:22" ht="13" x14ac:dyDescent="0.3">
      <c r="A7" s="1"/>
      <c r="B7" s="19"/>
      <c r="K7" s="3"/>
      <c r="L7" s="3"/>
      <c r="M7" s="3"/>
      <c r="N7" s="3"/>
      <c r="O7" s="3"/>
    </row>
    <row r="8" spans="1:22" ht="13" x14ac:dyDescent="0.3">
      <c r="A8" s="1" t="s">
        <v>99</v>
      </c>
      <c r="B8" s="5">
        <f t="shared" ref="B8:O8" si="4">B12+B34</f>
        <v>5010.5789999999997</v>
      </c>
      <c r="C8" s="5">
        <f t="shared" si="4"/>
        <v>6325.3149999999996</v>
      </c>
      <c r="D8" s="5">
        <f t="shared" si="4"/>
        <v>7706.9830000000002</v>
      </c>
      <c r="E8" s="5">
        <f t="shared" si="4"/>
        <v>9233</v>
      </c>
      <c r="F8" s="5">
        <f t="shared" si="4"/>
        <v>11520</v>
      </c>
      <c r="G8" s="5">
        <f>G12+G34</f>
        <v>12842</v>
      </c>
      <c r="H8" s="5">
        <f>H12+H34</f>
        <v>14216</v>
      </c>
      <c r="I8" s="5">
        <f>I12+I34</f>
        <v>15864</v>
      </c>
      <c r="J8" s="5">
        <f>J12+J34</f>
        <v>17419.27</v>
      </c>
      <c r="K8" s="5">
        <f t="shared" si="4"/>
        <v>18995.776600000001</v>
      </c>
      <c r="L8" s="5">
        <f t="shared" si="4"/>
        <v>20639.488998000001</v>
      </c>
      <c r="M8" s="5">
        <f t="shared" si="4"/>
        <v>22176.05042766</v>
      </c>
      <c r="N8" s="5">
        <f t="shared" si="4"/>
        <v>23556.6429272106</v>
      </c>
      <c r="O8" s="5">
        <f t="shared" si="4"/>
        <v>24970.041502843236</v>
      </c>
      <c r="P8" s="19"/>
      <c r="Q8" s="19"/>
      <c r="R8" s="19"/>
      <c r="S8" s="19"/>
      <c r="T8" s="19"/>
    </row>
    <row r="9" spans="1:22" ht="13" x14ac:dyDescent="0.3">
      <c r="A9" s="2" t="s">
        <v>67</v>
      </c>
      <c r="B9" s="5"/>
      <c r="C9" s="3">
        <f>C8-B8</f>
        <v>1314.7359999999999</v>
      </c>
      <c r="D9" s="3">
        <f t="shared" ref="D9:O9" si="5">D8-C8</f>
        <v>1381.6680000000006</v>
      </c>
      <c r="E9" s="3">
        <f t="shared" si="5"/>
        <v>1526.0169999999998</v>
      </c>
      <c r="F9" s="3">
        <f t="shared" si="5"/>
        <v>2287</v>
      </c>
      <c r="G9" s="3">
        <f t="shared" si="5"/>
        <v>1322</v>
      </c>
      <c r="H9" s="3">
        <f t="shared" si="5"/>
        <v>1374</v>
      </c>
      <c r="I9" s="3">
        <f t="shared" si="5"/>
        <v>1648</v>
      </c>
      <c r="J9" s="3">
        <f t="shared" si="5"/>
        <v>1555.2700000000004</v>
      </c>
      <c r="K9" s="3">
        <f t="shared" si="5"/>
        <v>1576.5066000000006</v>
      </c>
      <c r="L9" s="3">
        <f t="shared" si="5"/>
        <v>1643.7123979999997</v>
      </c>
      <c r="M9" s="3">
        <f t="shared" si="5"/>
        <v>1536.5614296599997</v>
      </c>
      <c r="N9" s="3">
        <f t="shared" si="5"/>
        <v>1380.5924995505993</v>
      </c>
      <c r="O9" s="3">
        <f t="shared" si="5"/>
        <v>1413.3985756326365</v>
      </c>
      <c r="S9" s="19"/>
      <c r="T9" s="19"/>
    </row>
    <row r="10" spans="1:22" ht="13" x14ac:dyDescent="0.3">
      <c r="A10" s="2" t="s">
        <v>0</v>
      </c>
      <c r="B10" s="33"/>
      <c r="C10" s="11">
        <f>C8/B8-1</f>
        <v>0.26239203094093511</v>
      </c>
      <c r="D10" s="11">
        <f t="shared" ref="D10:O10" si="6">D8/C8-1</f>
        <v>0.21843465503299053</v>
      </c>
      <c r="E10" s="11">
        <f t="shared" si="6"/>
        <v>0.198004459073025</v>
      </c>
      <c r="F10" s="11">
        <f t="shared" si="6"/>
        <v>0.24769847286905655</v>
      </c>
      <c r="G10" s="11">
        <f t="shared" si="6"/>
        <v>0.11475694444444451</v>
      </c>
      <c r="H10" s="11">
        <f t="shared" si="6"/>
        <v>0.10699268026787112</v>
      </c>
      <c r="I10" s="11">
        <f t="shared" si="6"/>
        <v>0.11592571750140679</v>
      </c>
      <c r="J10" s="11">
        <f t="shared" si="6"/>
        <v>9.8037695410993386E-2</v>
      </c>
      <c r="K10" s="11">
        <f t="shared" si="6"/>
        <v>9.0503597452706197E-2</v>
      </c>
      <c r="L10" s="11">
        <f t="shared" si="6"/>
        <v>8.6530413186686861E-2</v>
      </c>
      <c r="M10" s="11">
        <f t="shared" si="6"/>
        <v>7.4447648864218285E-2</v>
      </c>
      <c r="N10" s="11">
        <f t="shared" si="6"/>
        <v>6.2256013714173219E-2</v>
      </c>
      <c r="O10" s="11">
        <f t="shared" si="6"/>
        <v>6.0000000000000053E-2</v>
      </c>
      <c r="S10" s="41"/>
    </row>
    <row r="11" spans="1:22" ht="13" x14ac:dyDescent="0.3">
      <c r="B11" s="33"/>
      <c r="C11" s="33"/>
      <c r="D11" s="33"/>
      <c r="E11" s="33"/>
      <c r="F11" s="42"/>
      <c r="G11" s="42"/>
      <c r="H11" s="42"/>
      <c r="I11" s="42"/>
      <c r="J11" s="33"/>
      <c r="K11" s="33"/>
      <c r="L11" s="33"/>
      <c r="M11" s="33"/>
      <c r="N11" s="33"/>
      <c r="O11" s="33"/>
      <c r="S11" s="3"/>
    </row>
    <row r="12" spans="1:22" ht="13" x14ac:dyDescent="0.3">
      <c r="A12" s="2" t="s">
        <v>100</v>
      </c>
      <c r="B12" s="4">
        <v>4173.9639999999999</v>
      </c>
      <c r="C12" s="4">
        <v>5343.4979999999996</v>
      </c>
      <c r="D12" s="4">
        <v>6482.3450000000003</v>
      </c>
      <c r="E12" s="4">
        <v>7736</v>
      </c>
      <c r="F12" s="4">
        <v>9546</v>
      </c>
      <c r="G12" s="4">
        <v>10459</v>
      </c>
      <c r="H12" s="4">
        <v>11517</v>
      </c>
      <c r="I12" s="4">
        <v>12682</v>
      </c>
      <c r="J12" s="3">
        <f t="shared" ref="J12:O12" si="7">I12*(1+J13)</f>
        <v>13759.97</v>
      </c>
      <c r="K12" s="3">
        <f t="shared" si="7"/>
        <v>14860.767600000001</v>
      </c>
      <c r="L12" s="3">
        <f t="shared" si="7"/>
        <v>16049.629008000002</v>
      </c>
      <c r="M12" s="3">
        <f t="shared" si="7"/>
        <v>17173.103038560002</v>
      </c>
      <c r="N12" s="3">
        <f t="shared" si="7"/>
        <v>18203.489220873602</v>
      </c>
      <c r="O12" s="3">
        <f t="shared" si="7"/>
        <v>19295.698574126018</v>
      </c>
      <c r="P12" s="19"/>
      <c r="Q12" s="19"/>
      <c r="R12" s="19"/>
      <c r="S12" s="56"/>
      <c r="T12" s="9"/>
      <c r="U12" s="10"/>
      <c r="V12" s="1"/>
    </row>
    <row r="13" spans="1:22" ht="13" x14ac:dyDescent="0.3">
      <c r="A13" s="2" t="s">
        <v>61</v>
      </c>
      <c r="B13" s="33"/>
      <c r="C13" s="11">
        <f t="shared" ref="C13:I13" si="8">C12/B12-1</f>
        <v>0.28019743342300019</v>
      </c>
      <c r="D13" s="11">
        <f t="shared" si="8"/>
        <v>0.21312761790123269</v>
      </c>
      <c r="E13" s="11">
        <f t="shared" si="8"/>
        <v>0.19339529136446765</v>
      </c>
      <c r="F13" s="11">
        <f t="shared" si="8"/>
        <v>0.233971044467425</v>
      </c>
      <c r="G13" s="11">
        <f t="shared" si="8"/>
        <v>9.5642153781688721E-2</v>
      </c>
      <c r="H13" s="11">
        <f t="shared" si="8"/>
        <v>0.10115689836504438</v>
      </c>
      <c r="I13" s="11">
        <f t="shared" si="8"/>
        <v>0.10115481462186326</v>
      </c>
      <c r="J13" s="12">
        <v>8.5000000000000006E-2</v>
      </c>
      <c r="K13" s="12">
        <v>0.08</v>
      </c>
      <c r="L13" s="12">
        <v>0.08</v>
      </c>
      <c r="M13" s="12">
        <v>7.0000000000000007E-2</v>
      </c>
      <c r="N13" s="12">
        <v>0.06</v>
      </c>
      <c r="O13" s="12">
        <v>0.06</v>
      </c>
      <c r="S13" s="41"/>
      <c r="V13" s="32"/>
    </row>
    <row r="14" spans="1:22" hidden="1" outlineLevel="1" x14ac:dyDescent="0.25">
      <c r="A14" s="2" t="s">
        <v>155</v>
      </c>
      <c r="B14" s="4">
        <v>7500</v>
      </c>
      <c r="C14" s="4">
        <v>8300</v>
      </c>
      <c r="D14" s="4">
        <v>10000</v>
      </c>
      <c r="E14" s="4">
        <v>11400</v>
      </c>
      <c r="F14" s="4">
        <v>14500</v>
      </c>
      <c r="G14" s="4">
        <f>G16*G19</f>
        <v>15500</v>
      </c>
      <c r="H14" s="4">
        <f>H16*H19</f>
        <v>20500</v>
      </c>
      <c r="I14" s="4">
        <f>I16*I19</f>
        <v>31500</v>
      </c>
      <c r="J14" s="4"/>
      <c r="K14" s="4"/>
      <c r="L14" s="4"/>
      <c r="M14" s="4"/>
      <c r="N14" s="4"/>
      <c r="O14" s="4"/>
      <c r="S14" s="41"/>
      <c r="V14" s="32"/>
    </row>
    <row r="15" spans="1:22" ht="13" hidden="1" outlineLevel="1" x14ac:dyDescent="0.3">
      <c r="A15" s="2" t="s">
        <v>156</v>
      </c>
      <c r="B15" s="11">
        <f t="shared" ref="B15:I15" si="9">B12/B14</f>
        <v>0.5565285333333333</v>
      </c>
      <c r="C15" s="11">
        <f t="shared" si="9"/>
        <v>0.64379493975903612</v>
      </c>
      <c r="D15" s="11">
        <f t="shared" si="9"/>
        <v>0.64823450000000005</v>
      </c>
      <c r="E15" s="11">
        <f t="shared" si="9"/>
        <v>0.6785964912280702</v>
      </c>
      <c r="F15" s="11">
        <f t="shared" si="9"/>
        <v>0.65834482758620694</v>
      </c>
      <c r="G15" s="11">
        <f t="shared" si="9"/>
        <v>0.67477419354838708</v>
      </c>
      <c r="H15" s="11">
        <f t="shared" si="9"/>
        <v>0.56180487804878054</v>
      </c>
      <c r="I15" s="11">
        <f t="shared" si="9"/>
        <v>0.40260317460317463</v>
      </c>
      <c r="J15" s="11"/>
      <c r="K15" s="11"/>
      <c r="L15" s="11"/>
      <c r="M15" s="11"/>
      <c r="N15" s="11"/>
      <c r="O15" s="11"/>
      <c r="S15" s="41"/>
      <c r="V15" s="32"/>
    </row>
    <row r="16" spans="1:22" hidden="1" outlineLevel="1" x14ac:dyDescent="0.25">
      <c r="A16" s="2" t="s">
        <v>159</v>
      </c>
      <c r="B16" s="32">
        <f>B14/B19</f>
        <v>0.65217391304347827</v>
      </c>
      <c r="C16" s="32">
        <f>C14/C19</f>
        <v>0.47701149425287354</v>
      </c>
      <c r="D16" s="32">
        <f>D14/D19</f>
        <v>0.51282051282051277</v>
      </c>
      <c r="E16" s="32">
        <f>E14/E19</f>
        <v>0.47107438016528924</v>
      </c>
      <c r="F16" s="32">
        <f>F14/F19</f>
        <v>0.49657534246575341</v>
      </c>
      <c r="G16" s="32">
        <v>0.5</v>
      </c>
      <c r="H16" s="32">
        <v>0.5</v>
      </c>
      <c r="I16" s="32">
        <v>0.5</v>
      </c>
      <c r="J16" s="4"/>
      <c r="K16" s="4"/>
      <c r="L16" s="4"/>
      <c r="M16" s="4"/>
      <c r="N16" s="4"/>
      <c r="O16" s="4"/>
      <c r="S16" s="41"/>
      <c r="V16" s="32"/>
    </row>
    <row r="17" spans="1:22" hidden="1" outlineLevel="1" x14ac:dyDescent="0.25">
      <c r="A17" s="2" t="s">
        <v>157</v>
      </c>
      <c r="B17" s="4">
        <v>1900</v>
      </c>
      <c r="C17" s="4">
        <v>2900</v>
      </c>
      <c r="D17" s="4">
        <v>2900</v>
      </c>
      <c r="E17" s="4">
        <v>5700</v>
      </c>
      <c r="F17" s="4">
        <v>7200</v>
      </c>
      <c r="G17" s="4"/>
      <c r="H17" s="4"/>
      <c r="I17" s="4"/>
      <c r="J17" s="4"/>
      <c r="K17" s="4"/>
      <c r="L17" s="4"/>
      <c r="M17" s="4"/>
      <c r="N17" s="4"/>
      <c r="O17" s="4"/>
      <c r="S17" s="41"/>
      <c r="V17" s="32"/>
    </row>
    <row r="18" spans="1:22" hidden="1" outlineLevel="1" x14ac:dyDescent="0.25">
      <c r="A18" s="2" t="s">
        <v>158</v>
      </c>
      <c r="B18" s="4">
        <v>2100</v>
      </c>
      <c r="C18" s="4">
        <v>6200</v>
      </c>
      <c r="D18" s="4">
        <v>6600</v>
      </c>
      <c r="E18" s="4">
        <v>7100</v>
      </c>
      <c r="F18" s="4">
        <v>7500</v>
      </c>
      <c r="G18" s="4"/>
      <c r="H18" s="4"/>
      <c r="I18" s="4"/>
      <c r="J18" s="4"/>
      <c r="K18" s="4"/>
      <c r="L18" s="4"/>
      <c r="M18" s="4"/>
      <c r="N18" s="4"/>
      <c r="O18" s="4"/>
      <c r="S18" s="41"/>
      <c r="V18" s="32"/>
    </row>
    <row r="19" spans="1:22" hidden="1" outlineLevel="1" x14ac:dyDescent="0.25">
      <c r="A19" s="2" t="s">
        <v>154</v>
      </c>
      <c r="B19" s="54">
        <f>B14+B17+B18</f>
        <v>11500</v>
      </c>
      <c r="C19" s="54">
        <f>C14+C17+C18</f>
        <v>17400</v>
      </c>
      <c r="D19" s="54">
        <f>D14+D17+D18</f>
        <v>19500</v>
      </c>
      <c r="E19" s="54">
        <f>E14+E17+E18</f>
        <v>24200</v>
      </c>
      <c r="F19" s="54">
        <f>F14+F17+F18</f>
        <v>29200</v>
      </c>
      <c r="G19" s="54">
        <v>31000</v>
      </c>
      <c r="H19" s="54">
        <v>41000</v>
      </c>
      <c r="I19" s="54">
        <v>63000</v>
      </c>
      <c r="J19" s="4"/>
      <c r="K19" s="4"/>
      <c r="L19" s="4"/>
      <c r="M19" s="4"/>
      <c r="N19" s="4"/>
      <c r="O19" s="4"/>
      <c r="S19" s="41"/>
      <c r="V19" s="32"/>
    </row>
    <row r="20" spans="1:22" ht="13" hidden="1" outlineLevel="1" x14ac:dyDescent="0.3">
      <c r="A20" s="2" t="s">
        <v>0</v>
      </c>
      <c r="C20" s="11">
        <f>C19/B19-1</f>
        <v>0.51304347826086949</v>
      </c>
      <c r="D20" s="11">
        <f>D19/C19-1</f>
        <v>0.1206896551724137</v>
      </c>
      <c r="E20" s="11">
        <f>E19/D19-1</f>
        <v>0.24102564102564106</v>
      </c>
      <c r="F20" s="11">
        <f>F19/E19-1</f>
        <v>0.20661157024793386</v>
      </c>
      <c r="G20" s="11"/>
      <c r="H20" s="11"/>
      <c r="I20" s="11"/>
      <c r="V20" s="32"/>
    </row>
    <row r="21" spans="1:22" ht="13" collapsed="1" x14ac:dyDescent="0.3">
      <c r="C21" s="11"/>
      <c r="D21" s="11"/>
      <c r="E21" s="11"/>
      <c r="F21" s="11"/>
      <c r="G21" s="11"/>
      <c r="H21" s="11"/>
      <c r="I21" s="11"/>
      <c r="V21" s="32"/>
    </row>
    <row r="22" spans="1:22" x14ac:dyDescent="0.25">
      <c r="A22" s="2" t="s">
        <v>168</v>
      </c>
      <c r="B22" s="13">
        <f>B43*25%</f>
        <v>2.7867500000000001</v>
      </c>
      <c r="C22" s="13">
        <f>C43*29%</f>
        <v>3.81263</v>
      </c>
      <c r="D22" s="13">
        <f>D43*33%</f>
        <v>5.3285099999999996</v>
      </c>
      <c r="E22" s="13">
        <f>E43*36%</f>
        <v>6.8929199999999993</v>
      </c>
      <c r="F22" s="13">
        <f>F43*39%</f>
        <v>9.0273299999999992</v>
      </c>
      <c r="G22" s="13">
        <f>F22+G23</f>
        <v>10.527329999999999</v>
      </c>
      <c r="H22" s="13">
        <f t="shared" ref="H22:O22" si="10">G22+H23</f>
        <v>12.527329999999999</v>
      </c>
      <c r="I22" s="13">
        <f t="shared" si="10"/>
        <v>14.277329999999999</v>
      </c>
      <c r="J22" s="13">
        <f t="shared" si="10"/>
        <v>15.777329999999999</v>
      </c>
      <c r="K22" s="13">
        <f t="shared" si="10"/>
        <v>17.277329999999999</v>
      </c>
      <c r="L22" s="13">
        <f t="shared" si="10"/>
        <v>18.777329999999999</v>
      </c>
      <c r="M22" s="13">
        <f t="shared" si="10"/>
        <v>20.277329999999999</v>
      </c>
      <c r="N22" s="13">
        <f t="shared" si="10"/>
        <v>21.777329999999999</v>
      </c>
      <c r="O22" s="13">
        <f t="shared" si="10"/>
        <v>23.277329999999999</v>
      </c>
      <c r="V22" s="32"/>
    </row>
    <row r="23" spans="1:22" x14ac:dyDescent="0.25">
      <c r="A23" s="2" t="s">
        <v>0</v>
      </c>
      <c r="C23" s="13">
        <f>C22-B22</f>
        <v>1.0258799999999999</v>
      </c>
      <c r="D23" s="13">
        <f t="shared" ref="D23:F23" si="11">D22-C22</f>
        <v>1.5158799999999997</v>
      </c>
      <c r="E23" s="13">
        <f t="shared" si="11"/>
        <v>1.5644099999999996</v>
      </c>
      <c r="F23" s="13">
        <f t="shared" si="11"/>
        <v>2.1344099999999999</v>
      </c>
      <c r="G23" s="13">
        <v>1.5</v>
      </c>
      <c r="H23" s="13">
        <v>2</v>
      </c>
      <c r="I23" s="13">
        <v>1.75</v>
      </c>
      <c r="J23" s="51">
        <v>1.5</v>
      </c>
      <c r="K23" s="51">
        <v>1.5</v>
      </c>
      <c r="L23" s="51">
        <v>1.5</v>
      </c>
      <c r="M23" s="51">
        <v>1.5</v>
      </c>
      <c r="N23" s="51">
        <v>1.5</v>
      </c>
      <c r="O23" s="51">
        <v>1.5</v>
      </c>
      <c r="V23" s="32"/>
    </row>
    <row r="24" spans="1:22" x14ac:dyDescent="0.25">
      <c r="A24" s="2" t="s">
        <v>169</v>
      </c>
      <c r="B24" s="13">
        <f>B43-B22</f>
        <v>8.3602500000000006</v>
      </c>
      <c r="C24" s="13">
        <f>C43-C22</f>
        <v>9.3343699999999998</v>
      </c>
      <c r="D24" s="13">
        <f>D43-D22</f>
        <v>10.818489999999999</v>
      </c>
      <c r="E24" s="13">
        <f>E43-E22</f>
        <v>12.254079999999998</v>
      </c>
      <c r="F24" s="13">
        <f>F43-F22</f>
        <v>14.119669999999999</v>
      </c>
      <c r="G24" s="13">
        <f>F24+G25</f>
        <v>15.619669999999999</v>
      </c>
      <c r="H24" s="13">
        <f t="shared" ref="H24:O24" si="12">G24+H25</f>
        <v>16.119669999999999</v>
      </c>
      <c r="I24" s="13">
        <f t="shared" si="12"/>
        <v>16.869669999999999</v>
      </c>
      <c r="J24" s="13">
        <f t="shared" si="12"/>
        <v>17.619669999999999</v>
      </c>
      <c r="K24" s="13">
        <f t="shared" si="12"/>
        <v>18.369669999999999</v>
      </c>
      <c r="L24" s="13">
        <f t="shared" si="12"/>
        <v>19.119669999999999</v>
      </c>
      <c r="M24" s="13">
        <f t="shared" si="12"/>
        <v>19.869669999999999</v>
      </c>
      <c r="N24" s="13">
        <f t="shared" si="12"/>
        <v>20.619669999999999</v>
      </c>
      <c r="O24" s="13">
        <f t="shared" si="12"/>
        <v>21.369669999999999</v>
      </c>
      <c r="V24" s="32"/>
    </row>
    <row r="25" spans="1:22" x14ac:dyDescent="0.25">
      <c r="A25" s="2" t="s">
        <v>0</v>
      </c>
      <c r="C25" s="13">
        <f>C24-B24</f>
        <v>0.97411999999999921</v>
      </c>
      <c r="D25" s="13">
        <f t="shared" ref="D25:F25" si="13">D24-C24</f>
        <v>1.484119999999999</v>
      </c>
      <c r="E25" s="13">
        <f t="shared" si="13"/>
        <v>1.4355899999999995</v>
      </c>
      <c r="F25" s="13">
        <f t="shared" si="13"/>
        <v>1.865590000000001</v>
      </c>
      <c r="G25" s="13">
        <f t="shared" ref="G25:O25" si="14">G43-F43-G23</f>
        <v>1.5</v>
      </c>
      <c r="H25" s="13">
        <f t="shared" si="14"/>
        <v>0.5</v>
      </c>
      <c r="I25" s="13">
        <f t="shared" si="14"/>
        <v>0.75</v>
      </c>
      <c r="J25" s="51">
        <f t="shared" si="14"/>
        <v>0.75</v>
      </c>
      <c r="K25" s="51">
        <f t="shared" si="14"/>
        <v>0.75</v>
      </c>
      <c r="L25" s="51">
        <f t="shared" si="14"/>
        <v>0.75</v>
      </c>
      <c r="M25" s="51">
        <f t="shared" si="14"/>
        <v>0.75</v>
      </c>
      <c r="N25" s="51">
        <f t="shared" si="14"/>
        <v>0.75</v>
      </c>
      <c r="O25" s="51">
        <f t="shared" si="14"/>
        <v>0.75</v>
      </c>
      <c r="V25" s="32"/>
    </row>
    <row r="26" spans="1:22" ht="13" x14ac:dyDescent="0.3"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V26" s="32"/>
    </row>
    <row r="27" spans="1:22" ht="13" x14ac:dyDescent="0.3">
      <c r="A27" s="1" t="s">
        <v>170</v>
      </c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V27" s="32"/>
    </row>
    <row r="28" spans="1:22" ht="13" x14ac:dyDescent="0.3">
      <c r="A28" s="6" t="s">
        <v>172</v>
      </c>
      <c r="K28" s="3"/>
      <c r="L28" s="3"/>
      <c r="M28" s="3"/>
      <c r="N28" s="3"/>
      <c r="O28" s="3"/>
      <c r="V28" s="32"/>
    </row>
    <row r="29" spans="1:22" x14ac:dyDescent="0.25">
      <c r="A29" s="2" t="s">
        <v>173</v>
      </c>
      <c r="B29" s="3">
        <v>49.99</v>
      </c>
      <c r="C29" s="3">
        <v>52.99</v>
      </c>
      <c r="D29" s="3">
        <v>52.99</v>
      </c>
      <c r="E29" s="3">
        <v>52.99</v>
      </c>
      <c r="F29" s="3">
        <v>52.99</v>
      </c>
      <c r="G29" s="3">
        <v>59.99</v>
      </c>
      <c r="H29" s="3">
        <v>59.99</v>
      </c>
      <c r="I29" s="3">
        <v>59.99</v>
      </c>
      <c r="J29" s="18">
        <v>59.99</v>
      </c>
      <c r="K29" s="18">
        <v>59.99</v>
      </c>
      <c r="L29" s="18">
        <v>64.989999999999995</v>
      </c>
      <c r="M29" s="18">
        <v>64.989999999999995</v>
      </c>
      <c r="N29" s="18">
        <v>64.989999999999995</v>
      </c>
      <c r="O29" s="18">
        <v>64.989999999999995</v>
      </c>
      <c r="V29" s="32"/>
    </row>
    <row r="30" spans="1:22" x14ac:dyDescent="0.25">
      <c r="A30" s="2" t="s">
        <v>174</v>
      </c>
      <c r="B30" s="3">
        <f>B29*12</f>
        <v>599.88</v>
      </c>
      <c r="C30" s="3">
        <f t="shared" ref="C30:O30" si="15">C29*12</f>
        <v>635.88</v>
      </c>
      <c r="D30" s="3">
        <f t="shared" si="15"/>
        <v>635.88</v>
      </c>
      <c r="E30" s="3">
        <f t="shared" si="15"/>
        <v>635.88</v>
      </c>
      <c r="F30" s="3">
        <f t="shared" si="15"/>
        <v>635.88</v>
      </c>
      <c r="G30" s="3">
        <f t="shared" si="15"/>
        <v>719.88</v>
      </c>
      <c r="H30" s="3">
        <f t="shared" si="15"/>
        <v>719.88</v>
      </c>
      <c r="I30" s="3">
        <f t="shared" si="15"/>
        <v>719.88</v>
      </c>
      <c r="J30" s="3">
        <f t="shared" si="15"/>
        <v>719.88</v>
      </c>
      <c r="K30" s="3">
        <f t="shared" si="15"/>
        <v>719.88</v>
      </c>
      <c r="L30" s="3">
        <f t="shared" si="15"/>
        <v>779.87999999999988</v>
      </c>
      <c r="M30" s="3">
        <f t="shared" si="15"/>
        <v>779.87999999999988</v>
      </c>
      <c r="N30" s="3">
        <f t="shared" si="15"/>
        <v>779.87999999999988</v>
      </c>
      <c r="O30" s="3">
        <f t="shared" si="15"/>
        <v>779.87999999999988</v>
      </c>
      <c r="V30" s="32"/>
    </row>
    <row r="31" spans="1:22" x14ac:dyDescent="0.25">
      <c r="A31" s="2" t="s">
        <v>171</v>
      </c>
      <c r="C31" s="3">
        <f t="shared" ref="C31:O31" si="16">(C8-((AVERAGE(B24:C24)*C30)))/C22</f>
        <v>183.46587977327968</v>
      </c>
      <c r="D31" s="3">
        <f t="shared" si="16"/>
        <v>243.89232479623789</v>
      </c>
      <c r="E31" s="3">
        <f t="shared" si="16"/>
        <v>275.25447766693952</v>
      </c>
      <c r="F31" s="3">
        <f t="shared" si="16"/>
        <v>347.24884600430045</v>
      </c>
      <c r="G31" s="3">
        <f>(G8-((AVERAGE(F24:G24)*G30)))/G22</f>
        <v>203.05452193481159</v>
      </c>
      <c r="H31" s="3">
        <f t="shared" si="16"/>
        <v>222.85211297219766</v>
      </c>
      <c r="I31" s="3">
        <f t="shared" si="16"/>
        <v>279.45119713559899</v>
      </c>
      <c r="J31" s="3">
        <f t="shared" si="16"/>
        <v>317.23852897797042</v>
      </c>
      <c r="K31" s="3">
        <f t="shared" si="16"/>
        <v>349.69370616871942</v>
      </c>
      <c r="L31" s="3">
        <f t="shared" si="16"/>
        <v>320.64706528563988</v>
      </c>
      <c r="M31" s="3">
        <f t="shared" si="16"/>
        <v>343.85923531648416</v>
      </c>
      <c r="N31" s="3">
        <f t="shared" si="16"/>
        <v>356.71175886165122</v>
      </c>
      <c r="O31" s="3">
        <f t="shared" si="16"/>
        <v>369.3171967422054</v>
      </c>
      <c r="S31" s="19"/>
      <c r="V31" s="32"/>
    </row>
    <row r="32" spans="1:22" ht="13" x14ac:dyDescent="0.3">
      <c r="A32" s="2" t="s">
        <v>175</v>
      </c>
      <c r="C32" s="11">
        <f>C31/C30</f>
        <v>0.28852280268805386</v>
      </c>
      <c r="D32" s="11">
        <f t="shared" ref="D32:O32" si="17">D31/D30</f>
        <v>0.38355086619525364</v>
      </c>
      <c r="E32" s="11">
        <f t="shared" si="17"/>
        <v>0.43287173313666027</v>
      </c>
      <c r="F32" s="11">
        <f t="shared" si="17"/>
        <v>0.54609178776545964</v>
      </c>
      <c r="G32" s="11">
        <f t="shared" si="17"/>
        <v>0.28206718055066343</v>
      </c>
      <c r="H32" s="11">
        <f t="shared" si="17"/>
        <v>0.30956841830888154</v>
      </c>
      <c r="I32" s="11">
        <f t="shared" si="17"/>
        <v>0.38819136124854003</v>
      </c>
      <c r="J32" s="11">
        <f t="shared" si="17"/>
        <v>0.44068251511081069</v>
      </c>
      <c r="K32" s="11">
        <f t="shared" si="17"/>
        <v>0.48576666412279745</v>
      </c>
      <c r="L32" s="11">
        <f t="shared" si="17"/>
        <v>0.41114923486387639</v>
      </c>
      <c r="M32" s="11">
        <f t="shared" si="17"/>
        <v>0.44091300625286484</v>
      </c>
      <c r="N32" s="11">
        <f t="shared" si="17"/>
        <v>0.45739313594610875</v>
      </c>
      <c r="O32" s="11">
        <f t="shared" si="17"/>
        <v>0.47355644040391531</v>
      </c>
      <c r="U32" s="32"/>
      <c r="V32" s="32"/>
    </row>
    <row r="33" spans="1:25" x14ac:dyDescent="0.25">
      <c r="K33" s="3"/>
      <c r="L33" s="3"/>
      <c r="M33" s="3"/>
      <c r="N33" s="3"/>
      <c r="O33" s="3"/>
      <c r="V33" s="32"/>
    </row>
    <row r="34" spans="1:25" x14ac:dyDescent="0.25">
      <c r="A34" s="2" t="s">
        <v>101</v>
      </c>
      <c r="B34" s="4">
        <v>836.61500000000001</v>
      </c>
      <c r="C34" s="4">
        <v>981.81700000000001</v>
      </c>
      <c r="D34" s="4">
        <v>1224.6379999999999</v>
      </c>
      <c r="E34" s="4">
        <v>1497</v>
      </c>
      <c r="F34" s="4">
        <v>1974</v>
      </c>
      <c r="G34" s="4">
        <v>2383</v>
      </c>
      <c r="H34" s="4">
        <v>2699</v>
      </c>
      <c r="I34" s="4">
        <v>3182</v>
      </c>
      <c r="J34" s="3">
        <f t="shared" ref="J34:O34" si="18">I34*(1+J35)</f>
        <v>3659.2999999999997</v>
      </c>
      <c r="K34" s="3">
        <f t="shared" si="18"/>
        <v>4135.0089999999991</v>
      </c>
      <c r="L34" s="3">
        <f t="shared" si="18"/>
        <v>4589.859989999999</v>
      </c>
      <c r="M34" s="3">
        <f t="shared" si="18"/>
        <v>5002.9473890999989</v>
      </c>
      <c r="N34" s="3">
        <f t="shared" si="18"/>
        <v>5353.1537063369988</v>
      </c>
      <c r="O34" s="3">
        <f t="shared" si="18"/>
        <v>5674.3429287172194</v>
      </c>
      <c r="P34" s="19"/>
      <c r="Q34" s="19"/>
      <c r="R34" s="19"/>
      <c r="S34" s="222"/>
      <c r="T34" s="3"/>
      <c r="V34" s="32"/>
      <c r="W34" s="26"/>
      <c r="X34" s="3"/>
    </row>
    <row r="35" spans="1:25" ht="13" x14ac:dyDescent="0.3">
      <c r="A35" s="2" t="s">
        <v>61</v>
      </c>
      <c r="B35" s="33"/>
      <c r="C35" s="11">
        <f>C34/B34-1</f>
        <v>0.17355892495353298</v>
      </c>
      <c r="D35" s="11">
        <f>D34/C34-1</f>
        <v>0.24731798288275719</v>
      </c>
      <c r="E35" s="11">
        <f>E34/D34-1</f>
        <v>0.22240204860538393</v>
      </c>
      <c r="F35" s="11">
        <f>F34/E34-1</f>
        <v>0.31863727454909818</v>
      </c>
      <c r="G35" s="11">
        <f t="shared" ref="G35:I35" si="19">G34/F34-1</f>
        <v>0.20719351570415401</v>
      </c>
      <c r="H35" s="11">
        <f t="shared" si="19"/>
        <v>0.13260595887536719</v>
      </c>
      <c r="I35" s="11">
        <f t="shared" si="19"/>
        <v>0.17895516858095584</v>
      </c>
      <c r="J35" s="12">
        <v>0.15</v>
      </c>
      <c r="K35" s="12">
        <f t="shared" ref="K35:N35" si="20">J35-2%</f>
        <v>0.13</v>
      </c>
      <c r="L35" s="12">
        <f t="shared" si="20"/>
        <v>0.11</v>
      </c>
      <c r="M35" s="12">
        <f t="shared" si="20"/>
        <v>0.09</v>
      </c>
      <c r="N35" s="12">
        <f t="shared" si="20"/>
        <v>6.9999999999999993E-2</v>
      </c>
      <c r="O35" s="12">
        <v>0.06</v>
      </c>
      <c r="S35" s="57"/>
      <c r="T35" s="26"/>
      <c r="V35" s="32"/>
      <c r="X35" s="3"/>
      <c r="Y35" s="19"/>
    </row>
    <row r="36" spans="1:25" ht="13" hidden="1" x14ac:dyDescent="0.3">
      <c r="A36" s="2" t="s">
        <v>155</v>
      </c>
      <c r="B36" s="4">
        <v>1200</v>
      </c>
      <c r="C36" s="4">
        <v>1200</v>
      </c>
      <c r="D36" s="4">
        <v>1300</v>
      </c>
      <c r="E36" s="4">
        <v>1400</v>
      </c>
      <c r="F36" s="4">
        <v>2500</v>
      </c>
      <c r="G36" s="4">
        <f>G41*G38</f>
        <v>4290</v>
      </c>
      <c r="H36" s="4">
        <f>H41*H38</f>
        <v>6930</v>
      </c>
      <c r="I36" s="4">
        <f>I41*I38</f>
        <v>10560</v>
      </c>
      <c r="J36" s="12"/>
      <c r="K36" s="12"/>
      <c r="L36" s="12"/>
      <c r="M36" s="12"/>
      <c r="N36" s="12"/>
      <c r="O36" s="12"/>
      <c r="S36" s="57"/>
      <c r="T36" s="26"/>
      <c r="V36" s="32"/>
    </row>
    <row r="37" spans="1:25" ht="13" hidden="1" x14ac:dyDescent="0.3">
      <c r="A37" s="2" t="s">
        <v>156</v>
      </c>
      <c r="B37" s="33">
        <f t="shared" ref="B37:I37" si="21">B34/B36</f>
        <v>0.69717916666666668</v>
      </c>
      <c r="C37" s="33">
        <f t="shared" si="21"/>
        <v>0.81818083333333336</v>
      </c>
      <c r="D37" s="33">
        <f t="shared" si="21"/>
        <v>0.94202923076923073</v>
      </c>
      <c r="E37" s="33">
        <f t="shared" si="21"/>
        <v>1.0692857142857144</v>
      </c>
      <c r="F37" s="33">
        <f t="shared" si="21"/>
        <v>0.78959999999999997</v>
      </c>
      <c r="G37" s="33">
        <f t="shared" si="21"/>
        <v>0.55547785547785544</v>
      </c>
      <c r="H37" s="33">
        <f t="shared" si="21"/>
        <v>0.38946608946608946</v>
      </c>
      <c r="I37" s="33">
        <f t="shared" si="21"/>
        <v>0.30132575757575758</v>
      </c>
      <c r="J37" s="12"/>
      <c r="K37" s="12"/>
      <c r="L37" s="12"/>
      <c r="M37" s="12"/>
      <c r="N37" s="12"/>
      <c r="O37" s="12"/>
      <c r="S37" s="57"/>
      <c r="T37" s="26"/>
      <c r="V37" s="32"/>
    </row>
    <row r="38" spans="1:25" ht="13" hidden="1" x14ac:dyDescent="0.3">
      <c r="A38" s="2" t="s">
        <v>159</v>
      </c>
      <c r="B38" s="33">
        <f>B36/B41</f>
        <v>0.48</v>
      </c>
      <c r="C38" s="33">
        <f>C36/C41</f>
        <v>0.30769230769230771</v>
      </c>
      <c r="D38" s="33">
        <f>D36/D41</f>
        <v>0.28888888888888886</v>
      </c>
      <c r="E38" s="33">
        <f>E36/E41</f>
        <v>0.26415094339622641</v>
      </c>
      <c r="F38" s="33">
        <f>F36/F41</f>
        <v>0.33333333333333331</v>
      </c>
      <c r="G38" s="33">
        <v>0.33</v>
      </c>
      <c r="H38" s="33">
        <v>0.33</v>
      </c>
      <c r="I38" s="33">
        <v>0.33</v>
      </c>
      <c r="J38" s="12"/>
      <c r="K38" s="12"/>
      <c r="L38" s="12"/>
      <c r="M38" s="12"/>
      <c r="N38" s="12"/>
      <c r="O38" s="12"/>
      <c r="S38" s="57"/>
      <c r="T38" s="26"/>
      <c r="V38" s="32"/>
    </row>
    <row r="39" spans="1:25" ht="13" hidden="1" x14ac:dyDescent="0.3">
      <c r="A39" s="2" t="s">
        <v>157</v>
      </c>
      <c r="B39" s="4"/>
      <c r="C39" s="4"/>
      <c r="D39" s="4"/>
      <c r="E39" s="4"/>
      <c r="F39" s="4">
        <v>500</v>
      </c>
      <c r="G39" s="4"/>
      <c r="H39" s="4"/>
      <c r="I39" s="4"/>
      <c r="J39" s="12"/>
      <c r="K39" s="12"/>
      <c r="L39" s="12"/>
      <c r="M39" s="12"/>
      <c r="N39" s="12"/>
      <c r="O39" s="12"/>
      <c r="S39" s="57"/>
      <c r="T39" s="26"/>
      <c r="V39" s="32"/>
    </row>
    <row r="40" spans="1:25" ht="13" hidden="1" x14ac:dyDescent="0.3">
      <c r="A40" s="2" t="s">
        <v>158</v>
      </c>
      <c r="B40" s="4">
        <v>1300</v>
      </c>
      <c r="C40" s="4">
        <v>2700</v>
      </c>
      <c r="D40" s="4">
        <v>3200</v>
      </c>
      <c r="E40" s="4">
        <v>3900</v>
      </c>
      <c r="F40" s="4">
        <v>4500</v>
      </c>
      <c r="G40" s="4"/>
      <c r="H40" s="4"/>
      <c r="I40" s="4"/>
      <c r="J40" s="12"/>
      <c r="K40" s="12"/>
      <c r="L40" s="12"/>
      <c r="M40" s="12"/>
      <c r="N40" s="12"/>
      <c r="O40" s="12"/>
      <c r="S40" s="57"/>
      <c r="T40" s="26"/>
      <c r="V40" s="32"/>
    </row>
    <row r="41" spans="1:25" hidden="1" x14ac:dyDescent="0.25">
      <c r="A41" s="2" t="s">
        <v>154</v>
      </c>
      <c r="B41" s="4">
        <v>2500</v>
      </c>
      <c r="C41" s="4">
        <v>3900</v>
      </c>
      <c r="D41" s="4">
        <v>4500</v>
      </c>
      <c r="E41" s="4">
        <v>5300</v>
      </c>
      <c r="F41" s="4">
        <v>7500</v>
      </c>
      <c r="G41" s="4">
        <v>13000</v>
      </c>
      <c r="H41" s="4">
        <v>21000</v>
      </c>
      <c r="I41" s="4">
        <v>32000</v>
      </c>
      <c r="J41" s="4"/>
      <c r="K41" s="4"/>
      <c r="L41" s="4"/>
      <c r="M41" s="4"/>
      <c r="N41" s="4"/>
      <c r="O41" s="4"/>
      <c r="S41" s="41"/>
      <c r="V41" s="32"/>
    </row>
    <row r="42" spans="1:25" ht="13" hidden="1" x14ac:dyDescent="0.3">
      <c r="A42" s="2" t="s">
        <v>0</v>
      </c>
      <c r="B42" s="4"/>
      <c r="C42" s="33">
        <f>C41/B41-1</f>
        <v>0.56000000000000005</v>
      </c>
      <c r="D42" s="33">
        <f t="shared" ref="D42:I42" si="22">D41/C41-1</f>
        <v>0.15384615384615374</v>
      </c>
      <c r="E42" s="33">
        <f t="shared" si="22"/>
        <v>0.17777777777777781</v>
      </c>
      <c r="F42" s="33">
        <f t="shared" si="22"/>
        <v>0.41509433962264142</v>
      </c>
      <c r="G42" s="33">
        <f t="shared" si="22"/>
        <v>0.73333333333333339</v>
      </c>
      <c r="H42" s="33">
        <f t="shared" si="22"/>
        <v>0.61538461538461542</v>
      </c>
      <c r="I42" s="33">
        <f t="shared" si="22"/>
        <v>0.52380952380952372</v>
      </c>
      <c r="J42" s="4"/>
      <c r="K42" s="4"/>
      <c r="L42" s="4"/>
      <c r="M42" s="4"/>
      <c r="N42" s="4"/>
      <c r="O42" s="4"/>
      <c r="S42" s="41"/>
      <c r="V42" s="32"/>
    </row>
    <row r="43" spans="1:25" x14ac:dyDescent="0.25">
      <c r="A43" s="2" t="s">
        <v>145</v>
      </c>
      <c r="B43" s="3">
        <f>8.647+B44</f>
        <v>11.147</v>
      </c>
      <c r="C43" s="3">
        <f>B43+C44</f>
        <v>13.147</v>
      </c>
      <c r="D43" s="3">
        <f t="shared" ref="D43:O43" si="23">C43+D44</f>
        <v>16.146999999999998</v>
      </c>
      <c r="E43" s="3">
        <f t="shared" si="23"/>
        <v>19.146999999999998</v>
      </c>
      <c r="F43" s="3">
        <f t="shared" si="23"/>
        <v>23.146999999999998</v>
      </c>
      <c r="G43" s="3">
        <f t="shared" si="23"/>
        <v>26.146999999999998</v>
      </c>
      <c r="H43" s="3">
        <f t="shared" si="23"/>
        <v>28.646999999999998</v>
      </c>
      <c r="I43" s="3">
        <f t="shared" si="23"/>
        <v>31.146999999999998</v>
      </c>
      <c r="J43" s="3">
        <f t="shared" si="23"/>
        <v>33.396999999999998</v>
      </c>
      <c r="K43" s="3">
        <f t="shared" si="23"/>
        <v>35.646999999999998</v>
      </c>
      <c r="L43" s="3">
        <f t="shared" si="23"/>
        <v>37.896999999999998</v>
      </c>
      <c r="M43" s="3">
        <f t="shared" si="23"/>
        <v>40.146999999999998</v>
      </c>
      <c r="N43" s="3">
        <f t="shared" si="23"/>
        <v>42.396999999999998</v>
      </c>
      <c r="O43" s="3">
        <f t="shared" si="23"/>
        <v>44.646999999999998</v>
      </c>
      <c r="P43" s="19"/>
      <c r="Q43" s="19"/>
      <c r="R43" s="19"/>
      <c r="S43" s="41"/>
      <c r="T43" s="26"/>
      <c r="U43" s="26"/>
      <c r="V43" s="32"/>
    </row>
    <row r="44" spans="1:25" x14ac:dyDescent="0.25">
      <c r="A44" s="2" t="s">
        <v>151</v>
      </c>
      <c r="B44" s="51">
        <v>2.5</v>
      </c>
      <c r="C44" s="51">
        <v>2</v>
      </c>
      <c r="D44" s="51">
        <v>2.9999999999999982</v>
      </c>
      <c r="E44" s="51">
        <v>3</v>
      </c>
      <c r="F44" s="51">
        <v>4</v>
      </c>
      <c r="G44" s="51">
        <v>3</v>
      </c>
      <c r="H44" s="51">
        <v>2.5</v>
      </c>
      <c r="I44" s="51">
        <v>2.5</v>
      </c>
      <c r="J44" s="51">
        <v>2.25</v>
      </c>
      <c r="K44" s="51">
        <v>2.25</v>
      </c>
      <c r="L44" s="51">
        <v>2.25</v>
      </c>
      <c r="M44" s="51">
        <v>2.25</v>
      </c>
      <c r="N44" s="51">
        <v>2.25</v>
      </c>
      <c r="O44" s="51">
        <v>2.25</v>
      </c>
      <c r="S44" s="41"/>
      <c r="T44" s="26"/>
      <c r="U44" s="26"/>
      <c r="V44" s="32"/>
    </row>
    <row r="45" spans="1:25" ht="13" x14ac:dyDescent="0.3">
      <c r="A45" s="2" t="s">
        <v>61</v>
      </c>
      <c r="B45" s="7"/>
      <c r="C45" s="11">
        <f>C43/B43-1</f>
        <v>0.17942047187584098</v>
      </c>
      <c r="D45" s="11">
        <f>D43/C43-1</f>
        <v>0.22818894044268645</v>
      </c>
      <c r="E45" s="11">
        <f>E43/D43-1</f>
        <v>0.18579302656840291</v>
      </c>
      <c r="F45" s="11">
        <f>F43/E43-1</f>
        <v>0.20891001201232573</v>
      </c>
      <c r="G45" s="11">
        <f>G43/F43-1</f>
        <v>0.12960642847885251</v>
      </c>
      <c r="H45" s="11">
        <f t="shared" ref="H45:O45" si="24">H43/G43-1</f>
        <v>9.5613263471908905E-2</v>
      </c>
      <c r="I45" s="11">
        <f t="shared" si="24"/>
        <v>8.7269173037316294E-2</v>
      </c>
      <c r="J45" s="11">
        <f t="shared" si="24"/>
        <v>7.2238096766943816E-2</v>
      </c>
      <c r="K45" s="11">
        <f t="shared" si="24"/>
        <v>6.7371320777315225E-2</v>
      </c>
      <c r="L45" s="11">
        <f t="shared" si="24"/>
        <v>6.3118916037815165E-2</v>
      </c>
      <c r="M45" s="11">
        <f t="shared" si="24"/>
        <v>5.9371454204818264E-2</v>
      </c>
      <c r="N45" s="11">
        <f t="shared" si="24"/>
        <v>5.6044038159762888E-2</v>
      </c>
      <c r="O45" s="11">
        <f t="shared" si="24"/>
        <v>5.3069792674010019E-2</v>
      </c>
      <c r="S45" s="41"/>
    </row>
    <row r="46" spans="1:25" ht="13" x14ac:dyDescent="0.3">
      <c r="A46" s="2" t="s">
        <v>146</v>
      </c>
      <c r="B46" s="7">
        <f>B8/AVERAGE(9,B43)</f>
        <v>497.40199533429296</v>
      </c>
      <c r="C46" s="7">
        <f t="shared" ref="C46:O46" si="25">C8/AVERAGE(B43:C43)</f>
        <v>520.73063307812629</v>
      </c>
      <c r="D46" s="7">
        <f t="shared" si="25"/>
        <v>526.18167542841547</v>
      </c>
      <c r="E46" s="7">
        <f t="shared" si="25"/>
        <v>523.20507735025785</v>
      </c>
      <c r="F46" s="7">
        <f t="shared" si="25"/>
        <v>544.75812171939288</v>
      </c>
      <c r="G46" s="7">
        <f t="shared" si="25"/>
        <v>521.03704304783548</v>
      </c>
      <c r="H46" s="7">
        <f t="shared" si="25"/>
        <v>518.88892944482973</v>
      </c>
      <c r="I46" s="7">
        <f t="shared" si="25"/>
        <v>530.62180151854704</v>
      </c>
      <c r="J46" s="7">
        <f t="shared" si="25"/>
        <v>539.76419186911255</v>
      </c>
      <c r="K46" s="7">
        <f t="shared" si="25"/>
        <v>550.2513353803372</v>
      </c>
      <c r="L46" s="7">
        <f t="shared" si="25"/>
        <v>561.2827422495377</v>
      </c>
      <c r="M46" s="7">
        <f t="shared" si="25"/>
        <v>568.29610034493362</v>
      </c>
      <c r="N46" s="7">
        <f t="shared" si="25"/>
        <v>570.7657231830442</v>
      </c>
      <c r="O46" s="7">
        <f t="shared" si="25"/>
        <v>573.73377838433976</v>
      </c>
      <c r="P46" s="19"/>
      <c r="Q46" s="19"/>
      <c r="R46" s="19"/>
      <c r="S46" s="41"/>
    </row>
    <row r="47" spans="1:25" ht="13" x14ac:dyDescent="0.3">
      <c r="A47" s="6" t="s">
        <v>61</v>
      </c>
      <c r="B47" s="7"/>
      <c r="C47" s="11">
        <f>C46/B46-1</f>
        <v>4.6900973383017242E-2</v>
      </c>
      <c r="D47" s="11">
        <f>D46/C46-1</f>
        <v>1.0468065452702735E-2</v>
      </c>
      <c r="E47" s="11">
        <f t="shared" ref="E47:O47" si="26">E46/D46-1</f>
        <v>-5.6569778408457339E-3</v>
      </c>
      <c r="F47" s="11">
        <f t="shared" si="26"/>
        <v>4.1194256902645554E-2</v>
      </c>
      <c r="G47" s="11">
        <f t="shared" si="26"/>
        <v>-4.3544240509325038E-2</v>
      </c>
      <c r="H47" s="11">
        <f t="shared" si="26"/>
        <v>-4.1227656107524213E-3</v>
      </c>
      <c r="I47" s="11">
        <f t="shared" si="26"/>
        <v>2.2611528995753583E-2</v>
      </c>
      <c r="J47" s="11">
        <f t="shared" si="26"/>
        <v>1.7229579192565403E-2</v>
      </c>
      <c r="K47" s="11">
        <f t="shared" si="26"/>
        <v>1.9429120473719141E-2</v>
      </c>
      <c r="L47" s="11">
        <f t="shared" si="26"/>
        <v>2.0047942021940823E-2</v>
      </c>
      <c r="M47" s="11">
        <f t="shared" si="26"/>
        <v>1.249523202385916E-2</v>
      </c>
      <c r="N47" s="11">
        <f t="shared" si="26"/>
        <v>4.3456621233395332E-3</v>
      </c>
      <c r="O47" s="11">
        <f t="shared" si="26"/>
        <v>5.2001286705574135E-3</v>
      </c>
      <c r="S47" s="41"/>
    </row>
    <row r="48" spans="1:25" ht="13" x14ac:dyDescent="0.3"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S48" s="41"/>
    </row>
    <row r="49" spans="1:20" ht="13" x14ac:dyDescent="0.3">
      <c r="A49" s="1" t="s">
        <v>102</v>
      </c>
      <c r="B49" s="15">
        <v>2030.3</v>
      </c>
      <c r="C49" s="15">
        <v>2073</v>
      </c>
      <c r="D49" s="15">
        <v>2795</v>
      </c>
      <c r="E49" s="15">
        <v>3125</v>
      </c>
      <c r="F49" s="15">
        <v>3867</v>
      </c>
      <c r="G49" s="15">
        <v>4422</v>
      </c>
      <c r="H49" s="15">
        <v>4893</v>
      </c>
      <c r="I49" s="15">
        <v>5366</v>
      </c>
      <c r="J49" s="5">
        <f t="shared" ref="J49:O49" si="27">I49*(1+J50)</f>
        <v>5902.6</v>
      </c>
      <c r="K49" s="5">
        <f t="shared" si="27"/>
        <v>6463.3470000000007</v>
      </c>
      <c r="L49" s="5">
        <f t="shared" si="27"/>
        <v>7045.0482300000012</v>
      </c>
      <c r="M49" s="5">
        <f t="shared" si="27"/>
        <v>7643.8773295500014</v>
      </c>
      <c r="N49" s="5">
        <f t="shared" si="27"/>
        <v>8255.3875159140025</v>
      </c>
      <c r="O49" s="5">
        <f t="shared" si="27"/>
        <v>8874.5415796075522</v>
      </c>
      <c r="P49" s="19"/>
      <c r="Q49" s="19"/>
      <c r="R49" s="19"/>
      <c r="S49" s="32"/>
      <c r="T49" s="19"/>
    </row>
    <row r="50" spans="1:20" ht="13" x14ac:dyDescent="0.3">
      <c r="A50" s="2" t="s">
        <v>61</v>
      </c>
      <c r="B50" s="33"/>
      <c r="C50" s="11">
        <f>C49/B49-1</f>
        <v>2.1031374673693648E-2</v>
      </c>
      <c r="D50" s="11">
        <f>D49/C49-1</f>
        <v>0.34828750602990843</v>
      </c>
      <c r="E50" s="11">
        <f>E49/D49-1</f>
        <v>0.11806797853309492</v>
      </c>
      <c r="F50" s="11">
        <f>F49/E49-1</f>
        <v>0.2374400000000001</v>
      </c>
      <c r="G50" s="11">
        <f t="shared" ref="G50:I50" si="28">G49/F49-1</f>
        <v>0.14352211016291694</v>
      </c>
      <c r="H50" s="11">
        <f t="shared" si="28"/>
        <v>0.10651289009497966</v>
      </c>
      <c r="I50" s="11">
        <f t="shared" si="28"/>
        <v>9.6668710402616043E-2</v>
      </c>
      <c r="J50" s="12">
        <v>0.1</v>
      </c>
      <c r="K50" s="12">
        <f>J50-0.5%</f>
        <v>9.5000000000000001E-2</v>
      </c>
      <c r="L50" s="12">
        <f t="shared" ref="L50:O50" si="29">K50-0.5%</f>
        <v>0.09</v>
      </c>
      <c r="M50" s="12">
        <f t="shared" si="29"/>
        <v>8.4999999999999992E-2</v>
      </c>
      <c r="N50" s="12">
        <f t="shared" si="29"/>
        <v>7.9999999999999988E-2</v>
      </c>
      <c r="O50" s="12">
        <f t="shared" si="29"/>
        <v>7.4999999999999983E-2</v>
      </c>
      <c r="S50" s="49"/>
      <c r="T50" s="19"/>
    </row>
    <row r="51" spans="1:20" ht="13" x14ac:dyDescent="0.3"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S51" s="41"/>
      <c r="T51" s="19"/>
    </row>
    <row r="52" spans="1:20" ht="13" x14ac:dyDescent="0.3">
      <c r="A52" s="1" t="s">
        <v>103</v>
      </c>
      <c r="B52" s="15">
        <v>260.60000000000002</v>
      </c>
      <c r="C52" s="15">
        <v>632</v>
      </c>
      <c r="D52" s="15">
        <v>669</v>
      </c>
      <c r="E52" s="15">
        <v>510</v>
      </c>
      <c r="F52" s="15">
        <v>398</v>
      </c>
      <c r="G52" s="15">
        <v>342</v>
      </c>
      <c r="H52" s="15">
        <v>300</v>
      </c>
      <c r="I52" s="15">
        <v>275</v>
      </c>
      <c r="J52" s="5">
        <f t="shared" ref="J52:O52" si="30">I52*(1+J53)</f>
        <v>247.5</v>
      </c>
      <c r="K52" s="5">
        <f t="shared" si="30"/>
        <v>222.75</v>
      </c>
      <c r="L52" s="5">
        <f t="shared" si="30"/>
        <v>200.47499999999999</v>
      </c>
      <c r="M52" s="5">
        <f t="shared" si="30"/>
        <v>180.42750000000001</v>
      </c>
      <c r="N52" s="5">
        <f t="shared" si="30"/>
        <v>162.38475000000003</v>
      </c>
      <c r="O52" s="5">
        <f t="shared" si="30"/>
        <v>146.14627500000003</v>
      </c>
      <c r="S52" s="41"/>
    </row>
    <row r="53" spans="1:20" ht="13" x14ac:dyDescent="0.3">
      <c r="A53" s="2" t="s">
        <v>61</v>
      </c>
      <c r="B53" s="33"/>
      <c r="C53" s="11">
        <f>C52/B52-1</f>
        <v>1.4251726784343819</v>
      </c>
      <c r="D53" s="11">
        <f>D52/C52-1</f>
        <v>5.8544303797468444E-2</v>
      </c>
      <c r="E53" s="11">
        <f>E52/D52-1</f>
        <v>-0.2376681614349776</v>
      </c>
      <c r="F53" s="11">
        <f>F52/E52-1</f>
        <v>-0.2196078431372549</v>
      </c>
      <c r="G53" s="11">
        <f t="shared" ref="G53:I53" si="31">G52/F52-1</f>
        <v>-0.14070351758793975</v>
      </c>
      <c r="H53" s="11">
        <f t="shared" si="31"/>
        <v>-0.1228070175438597</v>
      </c>
      <c r="I53" s="11">
        <f t="shared" si="31"/>
        <v>-8.333333333333337E-2</v>
      </c>
      <c r="J53" s="12">
        <v>-0.1</v>
      </c>
      <c r="K53" s="12">
        <v>-0.1</v>
      </c>
      <c r="L53" s="12">
        <v>-0.1</v>
      </c>
      <c r="M53" s="12">
        <v>-0.1</v>
      </c>
      <c r="N53" s="12">
        <v>-0.1</v>
      </c>
      <c r="O53" s="12">
        <v>-0.1</v>
      </c>
      <c r="S53" s="19"/>
    </row>
    <row r="54" spans="1:20" ht="13" x14ac:dyDescent="0.3"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S54" s="41"/>
    </row>
    <row r="55" spans="1:20" ht="13" x14ac:dyDescent="0.3">
      <c r="A55" s="2" t="s">
        <v>88</v>
      </c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S55" s="41"/>
    </row>
    <row r="56" spans="1:20" x14ac:dyDescent="0.25">
      <c r="A56" s="2" t="s">
        <v>104</v>
      </c>
      <c r="B56" s="4">
        <v>6133.9</v>
      </c>
      <c r="C56" s="4">
        <v>7604</v>
      </c>
      <c r="D56" s="4">
        <v>9634</v>
      </c>
      <c r="E56" s="4">
        <v>11626</v>
      </c>
      <c r="F56" s="4">
        <v>14573</v>
      </c>
      <c r="G56" s="4">
        <v>16388</v>
      </c>
      <c r="H56" s="4">
        <v>18284</v>
      </c>
      <c r="I56" s="4">
        <v>20521</v>
      </c>
      <c r="J56" s="3">
        <f t="shared" ref="J56:O56" si="32">J62*J2</f>
        <v>22772.754473551744</v>
      </c>
      <c r="K56" s="3">
        <f t="shared" si="32"/>
        <v>25006.472119211401</v>
      </c>
      <c r="L56" s="3">
        <f t="shared" si="32"/>
        <v>27360.808520553401</v>
      </c>
      <c r="M56" s="3">
        <f t="shared" si="32"/>
        <v>29661.388384098285</v>
      </c>
      <c r="N56" s="3">
        <f t="shared" si="32"/>
        <v>31852.952000627942</v>
      </c>
      <c r="O56" s="3">
        <f t="shared" si="32"/>
        <v>33861.606667384076</v>
      </c>
      <c r="S56" s="41"/>
    </row>
    <row r="57" spans="1:20" x14ac:dyDescent="0.25">
      <c r="A57" s="2" t="s">
        <v>105</v>
      </c>
      <c r="B57" s="4">
        <v>706.7</v>
      </c>
      <c r="C57" s="4">
        <v>622</v>
      </c>
      <c r="D57" s="4">
        <v>648</v>
      </c>
      <c r="E57" s="4">
        <v>507</v>
      </c>
      <c r="F57" s="4">
        <v>555</v>
      </c>
      <c r="G57" s="4">
        <v>532</v>
      </c>
      <c r="H57" s="4">
        <v>460</v>
      </c>
      <c r="I57" s="4">
        <v>286</v>
      </c>
      <c r="J57" s="3">
        <f t="shared" ref="J57:O57" si="33">J63*J2</f>
        <v>197.07208576267232</v>
      </c>
      <c r="K57" s="3">
        <f t="shared" si="33"/>
        <v>86.326129666900286</v>
      </c>
      <c r="L57" s="3">
        <f t="shared" si="33"/>
        <v>-45.693380233454775</v>
      </c>
      <c r="M57" s="3">
        <f t="shared" si="33"/>
        <v>-49.159657119674861</v>
      </c>
      <c r="N57" s="3">
        <f t="shared" si="33"/>
        <v>-52.394422466659421</v>
      </c>
      <c r="O57" s="3">
        <f t="shared" si="33"/>
        <v>-55.698427106404374</v>
      </c>
      <c r="S57" s="41"/>
    </row>
    <row r="58" spans="1:20" x14ac:dyDescent="0.25">
      <c r="A58" s="2" t="s">
        <v>106</v>
      </c>
      <c r="B58" s="4">
        <v>460.9</v>
      </c>
      <c r="C58" s="4">
        <v>804</v>
      </c>
      <c r="D58" s="4">
        <v>889</v>
      </c>
      <c r="E58" s="4">
        <v>735</v>
      </c>
      <c r="F58" s="4">
        <v>657</v>
      </c>
      <c r="G58" s="4">
        <v>686</v>
      </c>
      <c r="H58" s="4">
        <v>665</v>
      </c>
      <c r="I58" s="4">
        <v>598</v>
      </c>
      <c r="J58" s="3">
        <f t="shared" ref="J58:O58" si="34">J64*J2</f>
        <v>599.54344068558783</v>
      </c>
      <c r="K58" s="3">
        <f t="shared" si="34"/>
        <v>589.07535112170228</v>
      </c>
      <c r="L58" s="3">
        <f t="shared" si="34"/>
        <v>569.8970876800521</v>
      </c>
      <c r="M58" s="3">
        <f t="shared" si="34"/>
        <v>388.12653023139376</v>
      </c>
      <c r="N58" s="3">
        <f t="shared" si="34"/>
        <v>173.85761496332321</v>
      </c>
      <c r="O58" s="3">
        <f t="shared" si="34"/>
        <v>184.8211171731117</v>
      </c>
      <c r="S58" s="41"/>
    </row>
    <row r="59" spans="1:20" ht="13" x14ac:dyDescent="0.3">
      <c r="A59" s="1" t="s">
        <v>108</v>
      </c>
      <c r="B59" s="5">
        <f>B56+B57+B58</f>
        <v>7301.4999999999991</v>
      </c>
      <c r="C59" s="5">
        <f t="shared" ref="C59:O59" si="35">C56+C57+C58</f>
        <v>9030</v>
      </c>
      <c r="D59" s="5">
        <f t="shared" si="35"/>
        <v>11171</v>
      </c>
      <c r="E59" s="5">
        <f t="shared" si="35"/>
        <v>12868</v>
      </c>
      <c r="F59" s="5">
        <f t="shared" si="35"/>
        <v>15785</v>
      </c>
      <c r="G59" s="5">
        <f t="shared" si="35"/>
        <v>17606</v>
      </c>
      <c r="H59" s="5">
        <f t="shared" si="35"/>
        <v>19409</v>
      </c>
      <c r="I59" s="5">
        <f t="shared" si="35"/>
        <v>21405</v>
      </c>
      <c r="J59" s="5">
        <f t="shared" si="35"/>
        <v>23569.370000000006</v>
      </c>
      <c r="K59" s="5">
        <f t="shared" si="35"/>
        <v>25681.873600000003</v>
      </c>
      <c r="L59" s="5">
        <f t="shared" si="35"/>
        <v>27885.012228</v>
      </c>
      <c r="M59" s="5">
        <f t="shared" si="35"/>
        <v>30000.355257210005</v>
      </c>
      <c r="N59" s="5">
        <f t="shared" si="35"/>
        <v>31974.415193124605</v>
      </c>
      <c r="O59" s="5">
        <f t="shared" si="35"/>
        <v>33990.729357450778</v>
      </c>
      <c r="S59" s="41"/>
    </row>
    <row r="60" spans="1:20" ht="13" x14ac:dyDescent="0.3"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S60" s="41"/>
    </row>
    <row r="61" spans="1:20" ht="13" x14ac:dyDescent="0.3">
      <c r="A61" s="1" t="s">
        <v>107</v>
      </c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S61" s="41"/>
    </row>
    <row r="62" spans="1:20" ht="13" x14ac:dyDescent="0.3">
      <c r="A62" s="2" t="str">
        <f>A56</f>
        <v>Subscription</v>
      </c>
      <c r="B62" s="33">
        <f t="shared" ref="B62:F64" si="36">B56/B$59</f>
        <v>0.84008765322194079</v>
      </c>
      <c r="C62" s="33">
        <f t="shared" si="36"/>
        <v>0.84208194905869327</v>
      </c>
      <c r="D62" s="33">
        <f t="shared" si="36"/>
        <v>0.86241160146808704</v>
      </c>
      <c r="E62" s="33">
        <f t="shared" si="36"/>
        <v>0.90348150450730491</v>
      </c>
      <c r="F62" s="33">
        <f t="shared" si="36"/>
        <v>0.92321824516946471</v>
      </c>
      <c r="G62" s="33">
        <f t="shared" ref="G62:I62" si="37">G56/G$59</f>
        <v>0.93081903896398954</v>
      </c>
      <c r="H62" s="33">
        <f t="shared" si="37"/>
        <v>0.9420371992374672</v>
      </c>
      <c r="I62" s="33">
        <f t="shared" si="37"/>
        <v>0.95870123802849805</v>
      </c>
      <c r="J62" s="60">
        <f t="shared" ref="J62:N62" si="38">I62+0.75%</f>
        <v>0.966201238028498</v>
      </c>
      <c r="K62" s="60">
        <f t="shared" si="38"/>
        <v>0.97370123802849795</v>
      </c>
      <c r="L62" s="60">
        <f t="shared" si="38"/>
        <v>0.9812012380284979</v>
      </c>
      <c r="M62" s="60">
        <f t="shared" si="38"/>
        <v>0.98870123802849785</v>
      </c>
      <c r="N62" s="60">
        <f t="shared" si="38"/>
        <v>0.9962012380284978</v>
      </c>
      <c r="O62" s="60">
        <f>N62</f>
        <v>0.9962012380284978</v>
      </c>
      <c r="S62" s="41"/>
    </row>
    <row r="63" spans="1:20" ht="13" x14ac:dyDescent="0.3">
      <c r="A63" s="2" t="str">
        <f>A57</f>
        <v>Product</v>
      </c>
      <c r="B63" s="33">
        <f t="shared" si="36"/>
        <v>9.6788331164829169E-2</v>
      </c>
      <c r="C63" s="33">
        <f t="shared" si="36"/>
        <v>6.8881506090808411E-2</v>
      </c>
      <c r="D63" s="33">
        <f t="shared" si="36"/>
        <v>5.8007340435055052E-2</v>
      </c>
      <c r="E63" s="33">
        <f t="shared" si="36"/>
        <v>3.9400062169723346E-2</v>
      </c>
      <c r="F63" s="33">
        <f t="shared" si="36"/>
        <v>3.5159961989230284E-2</v>
      </c>
      <c r="G63" s="33">
        <f t="shared" ref="G63:I63" si="39">G57/G$59</f>
        <v>3.021697148699307E-2</v>
      </c>
      <c r="H63" s="33">
        <f t="shared" si="39"/>
        <v>2.3700345200680095E-2</v>
      </c>
      <c r="I63" s="33">
        <f t="shared" si="39"/>
        <v>1.3361364167250643E-2</v>
      </c>
      <c r="J63" s="60">
        <f t="shared" ref="J63:L63" si="40">I63-0.5%</f>
        <v>8.3613641672506435E-3</v>
      </c>
      <c r="K63" s="60">
        <f t="shared" si="40"/>
        <v>3.3613641672506434E-3</v>
      </c>
      <c r="L63" s="60">
        <f t="shared" si="40"/>
        <v>-1.6386358327493567E-3</v>
      </c>
      <c r="M63" s="60">
        <f>L63</f>
        <v>-1.6386358327493567E-3</v>
      </c>
      <c r="N63" s="60">
        <f t="shared" ref="N63:O63" si="41">M63</f>
        <v>-1.6386358327493567E-3</v>
      </c>
      <c r="O63" s="60">
        <f t="shared" si="41"/>
        <v>-1.6386358327493567E-3</v>
      </c>
      <c r="S63" s="41"/>
    </row>
    <row r="64" spans="1:20" ht="13" x14ac:dyDescent="0.3">
      <c r="A64" s="2" t="str">
        <f>A58</f>
        <v>Services and Other</v>
      </c>
      <c r="B64" s="33">
        <f t="shared" si="36"/>
        <v>6.3124015613230167E-2</v>
      </c>
      <c r="C64" s="33">
        <f t="shared" si="36"/>
        <v>8.9036544850498334E-2</v>
      </c>
      <c r="D64" s="33">
        <f t="shared" si="36"/>
        <v>7.9581058096857935E-2</v>
      </c>
      <c r="E64" s="33">
        <f t="shared" si="36"/>
        <v>5.7118433322971715E-2</v>
      </c>
      <c r="F64" s="33">
        <f t="shared" si="36"/>
        <v>4.1621792841305037E-2</v>
      </c>
      <c r="G64" s="33">
        <f t="shared" ref="G64:I64" si="42">G58/G$59</f>
        <v>3.8963989549017378E-2</v>
      </c>
      <c r="H64" s="33">
        <f t="shared" si="42"/>
        <v>3.4262455561852749E-2</v>
      </c>
      <c r="I64" s="33">
        <f t="shared" si="42"/>
        <v>2.7937397804251342E-2</v>
      </c>
      <c r="J64" s="60">
        <f t="shared" ref="J64:O64" si="43">1-J62-J63</f>
        <v>2.5437397804251357E-2</v>
      </c>
      <c r="K64" s="60">
        <f t="shared" si="43"/>
        <v>2.2937397804251407E-2</v>
      </c>
      <c r="L64" s="60">
        <f t="shared" si="43"/>
        <v>2.0437397804251453E-2</v>
      </c>
      <c r="M64" s="60">
        <f t="shared" si="43"/>
        <v>1.2937397804251504E-2</v>
      </c>
      <c r="N64" s="60">
        <f t="shared" si="43"/>
        <v>5.4373978042515526E-3</v>
      </c>
      <c r="O64" s="60">
        <f t="shared" si="43"/>
        <v>5.4373978042515526E-3</v>
      </c>
      <c r="S64" s="41"/>
    </row>
    <row r="65" spans="1:19" ht="13" x14ac:dyDescent="0.3"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S65" s="41"/>
    </row>
    <row r="66" spans="1:19" ht="13" x14ac:dyDescent="0.3">
      <c r="A66" s="2" t="s">
        <v>99</v>
      </c>
      <c r="B66" s="33">
        <f t="shared" ref="B66:O66" si="44">B8/B2</f>
        <v>0.68624165049300279</v>
      </c>
      <c r="C66" s="33">
        <f t="shared" si="44"/>
        <v>0.70045341718422893</v>
      </c>
      <c r="D66" s="33">
        <f t="shared" si="44"/>
        <v>0.68991090578152348</v>
      </c>
      <c r="E66" s="33">
        <f t="shared" si="44"/>
        <v>0.71751631955237805</v>
      </c>
      <c r="F66" s="33">
        <f t="shared" si="44"/>
        <v>0.72980677858726639</v>
      </c>
      <c r="G66" s="33">
        <f t="shared" ref="G66:I66" si="45">G8/G2</f>
        <v>0.7294104282630921</v>
      </c>
      <c r="H66" s="33">
        <f t="shared" si="45"/>
        <v>0.73244371168014843</v>
      </c>
      <c r="I66" s="33">
        <f t="shared" si="45"/>
        <v>0.73768890955591726</v>
      </c>
      <c r="J66" s="33">
        <f t="shared" si="44"/>
        <v>0.73906387824536668</v>
      </c>
      <c r="K66" s="33">
        <f t="shared" si="44"/>
        <v>0.73965696178802154</v>
      </c>
      <c r="L66" s="33">
        <f t="shared" si="44"/>
        <v>0.74016424411947723</v>
      </c>
      <c r="M66" s="33">
        <f t="shared" si="44"/>
        <v>0.73919292746809773</v>
      </c>
      <c r="N66" s="33">
        <f t="shared" si="44"/>
        <v>0.73673412898810231</v>
      </c>
      <c r="O66" s="33">
        <f t="shared" si="44"/>
        <v>0.73461328941356741</v>
      </c>
      <c r="S66" s="41"/>
    </row>
    <row r="67" spans="1:19" ht="13" x14ac:dyDescent="0.3">
      <c r="A67" s="2" t="s">
        <v>102</v>
      </c>
      <c r="B67" s="33">
        <f t="shared" ref="B67:O67" si="46">B49/B2</f>
        <v>0.27806695054522512</v>
      </c>
      <c r="C67" s="33">
        <f t="shared" si="46"/>
        <v>0.22956009840188302</v>
      </c>
      <c r="D67" s="33">
        <f t="shared" si="46"/>
        <v>0.2502017951329798</v>
      </c>
      <c r="E67" s="33">
        <f t="shared" si="46"/>
        <v>0.24285048181535593</v>
      </c>
      <c r="F67" s="33">
        <f t="shared" si="46"/>
        <v>0.24497941083306937</v>
      </c>
      <c r="G67" s="33">
        <f t="shared" ref="G67:I67" si="47">G49/G2</f>
        <v>0.25116437578098377</v>
      </c>
      <c r="H67" s="33">
        <f t="shared" si="47"/>
        <v>0.25209954144984287</v>
      </c>
      <c r="I67" s="33">
        <f t="shared" si="47"/>
        <v>0.24952336665891653</v>
      </c>
      <c r="J67" s="33">
        <f t="shared" si="46"/>
        <v>0.25043520467454156</v>
      </c>
      <c r="K67" s="33">
        <f t="shared" si="46"/>
        <v>0.25166960560073781</v>
      </c>
      <c r="L67" s="33">
        <f t="shared" si="46"/>
        <v>0.25264640992073517</v>
      </c>
      <c r="M67" s="33">
        <f t="shared" si="46"/>
        <v>0.25479289375124792</v>
      </c>
      <c r="N67" s="33">
        <f t="shared" si="46"/>
        <v>0.25818728711851913</v>
      </c>
      <c r="O67" s="33">
        <f t="shared" si="46"/>
        <v>0.26108711838106669</v>
      </c>
      <c r="S67" s="41"/>
    </row>
    <row r="68" spans="1:19" ht="13" x14ac:dyDescent="0.3">
      <c r="A68" s="2" t="s">
        <v>103</v>
      </c>
      <c r="B68" s="33">
        <f t="shared" ref="B68:O68" si="48">B52/B2</f>
        <v>3.5691398961771995E-2</v>
      </c>
      <c r="C68" s="33">
        <f t="shared" si="48"/>
        <v>6.998648441388812E-2</v>
      </c>
      <c r="D68" s="33">
        <f t="shared" si="48"/>
        <v>5.9887299085496774E-2</v>
      </c>
      <c r="E68" s="33">
        <f t="shared" si="48"/>
        <v>3.9633198632266088E-2</v>
      </c>
      <c r="F68" s="33">
        <f t="shared" si="48"/>
        <v>2.521381057966424E-2</v>
      </c>
      <c r="G68" s="33">
        <f t="shared" ref="G68:I68" si="49">G52/G2</f>
        <v>1.9425195955924117E-2</v>
      </c>
      <c r="H68" s="33">
        <f t="shared" si="49"/>
        <v>1.5456746870008758E-2</v>
      </c>
      <c r="I68" s="33">
        <f t="shared" si="49"/>
        <v>1.278772378516624E-2</v>
      </c>
      <c r="J68" s="33">
        <f t="shared" si="48"/>
        <v>1.0500917080091661E-2</v>
      </c>
      <c r="K68" s="33">
        <f t="shared" si="48"/>
        <v>8.6734326112406362E-3</v>
      </c>
      <c r="L68" s="33">
        <f t="shared" si="48"/>
        <v>7.1893459597876137E-3</v>
      </c>
      <c r="M68" s="33">
        <f t="shared" si="48"/>
        <v>6.0141787806541978E-3</v>
      </c>
      <c r="N68" s="33">
        <f t="shared" si="48"/>
        <v>5.078583893378519E-3</v>
      </c>
      <c r="O68" s="33">
        <f t="shared" si="48"/>
        <v>4.2995922053659817E-3</v>
      </c>
      <c r="S68" s="41"/>
    </row>
    <row r="69" spans="1:19" ht="13" x14ac:dyDescent="0.3">
      <c r="B69" s="42"/>
      <c r="C69" s="42"/>
      <c r="D69" s="42"/>
      <c r="E69" s="42"/>
      <c r="F69" s="42"/>
      <c r="G69" s="42"/>
      <c r="H69" s="42"/>
      <c r="I69" s="42"/>
      <c r="J69" s="33"/>
      <c r="K69" s="33"/>
      <c r="L69" s="33"/>
      <c r="M69" s="33"/>
      <c r="N69" s="33"/>
      <c r="O69" s="33"/>
      <c r="S69" s="41"/>
    </row>
    <row r="70" spans="1:19" ht="13" x14ac:dyDescent="0.3">
      <c r="A70" s="1" t="s">
        <v>109</v>
      </c>
      <c r="B70" s="5">
        <f>B79+B81+B83</f>
        <v>1010.5</v>
      </c>
      <c r="C70" s="5">
        <f t="shared" ref="C70:F70" si="50">C79+C81+C83</f>
        <v>1195</v>
      </c>
      <c r="D70" s="5">
        <f t="shared" si="50"/>
        <v>1673</v>
      </c>
      <c r="E70" s="5">
        <f t="shared" si="50"/>
        <v>1722</v>
      </c>
      <c r="F70" s="5">
        <f t="shared" si="50"/>
        <v>1865</v>
      </c>
      <c r="G70" s="5">
        <f>G72+G74+G76</f>
        <v>2165</v>
      </c>
      <c r="H70" s="5">
        <f t="shared" ref="H70:O70" si="51">H72+H74+H76</f>
        <v>2354</v>
      </c>
      <c r="I70" s="5">
        <f t="shared" si="51"/>
        <v>2358</v>
      </c>
      <c r="J70" s="5">
        <f t="shared" si="51"/>
        <v>2571.4784028794757</v>
      </c>
      <c r="K70" s="5">
        <f t="shared" si="51"/>
        <v>2800.6918769493695</v>
      </c>
      <c r="L70" s="5">
        <f t="shared" si="51"/>
        <v>3040.1273675307248</v>
      </c>
      <c r="M70" s="5">
        <f t="shared" si="51"/>
        <v>3280.4891567313662</v>
      </c>
      <c r="N70" s="5">
        <f t="shared" si="51"/>
        <v>3517.6626546053708</v>
      </c>
      <c r="O70" s="5">
        <f t="shared" si="51"/>
        <v>3758.8329919292482</v>
      </c>
      <c r="S70" s="41"/>
    </row>
    <row r="71" spans="1:19" ht="13" x14ac:dyDescent="0.3">
      <c r="A71" s="2" t="s">
        <v>1</v>
      </c>
      <c r="B71" s="11">
        <f t="shared" ref="B71:O71" si="52">B70/B2</f>
        <v>0.13839661800027089</v>
      </c>
      <c r="C71" s="11">
        <f t="shared" si="52"/>
        <v>0.13233203935853846</v>
      </c>
      <c r="D71" s="11">
        <f t="shared" si="52"/>
        <v>0.14976300653219149</v>
      </c>
      <c r="E71" s="11">
        <f t="shared" si="52"/>
        <v>0.13382032949953374</v>
      </c>
      <c r="F71" s="11">
        <f t="shared" si="52"/>
        <v>0.11815014254038644</v>
      </c>
      <c r="G71" s="11">
        <f t="shared" si="52"/>
        <v>0.12296944223560149</v>
      </c>
      <c r="H71" s="11">
        <f t="shared" si="52"/>
        <v>0.12128394044000206</v>
      </c>
      <c r="I71" s="11">
        <f t="shared" si="52"/>
        <v>0.10964891885607998</v>
      </c>
      <c r="J71" s="11">
        <f t="shared" si="52"/>
        <v>0.10910255144195519</v>
      </c>
      <c r="K71" s="11">
        <f t="shared" si="52"/>
        <v>0.1090532536905473</v>
      </c>
      <c r="L71" s="11">
        <f t="shared" si="52"/>
        <v>0.10902370573386591</v>
      </c>
      <c r="M71" s="11">
        <f t="shared" si="52"/>
        <v>0.1093483436647959</v>
      </c>
      <c r="N71" s="11">
        <f t="shared" si="52"/>
        <v>0.11001491765709501</v>
      </c>
      <c r="O71" s="11">
        <f t="shared" si="52"/>
        <v>0.11058406403701691</v>
      </c>
      <c r="S71" s="41"/>
    </row>
    <row r="72" spans="1:19" x14ac:dyDescent="0.25">
      <c r="A72" s="2" t="s">
        <v>99</v>
      </c>
      <c r="B72" s="4">
        <v>239.994</v>
      </c>
      <c r="C72" s="4">
        <v>249</v>
      </c>
      <c r="D72" s="4">
        <v>290</v>
      </c>
      <c r="E72" s="4">
        <v>352</v>
      </c>
      <c r="F72" s="4">
        <v>429</v>
      </c>
      <c r="G72" s="4">
        <v>561</v>
      </c>
      <c r="H72" s="4">
        <v>665</v>
      </c>
      <c r="I72" s="4">
        <v>680</v>
      </c>
      <c r="J72" s="3">
        <f t="shared" ref="J72:O72" si="53">J73*J8</f>
        <v>764.08490287947564</v>
      </c>
      <c r="K72" s="3">
        <f t="shared" si="53"/>
        <v>852.2331119493698</v>
      </c>
      <c r="L72" s="3">
        <f t="shared" si="53"/>
        <v>946.61668425572475</v>
      </c>
      <c r="M72" s="3">
        <f t="shared" si="53"/>
        <v>1039.2661212018656</v>
      </c>
      <c r="N72" s="3">
        <f t="shared" si="53"/>
        <v>1127.5233300232951</v>
      </c>
      <c r="O72" s="3">
        <f t="shared" si="53"/>
        <v>1220.1447713275361</v>
      </c>
      <c r="S72" s="41"/>
    </row>
    <row r="73" spans="1:19" ht="13" x14ac:dyDescent="0.3">
      <c r="A73" s="2" t="s">
        <v>110</v>
      </c>
      <c r="B73" s="11">
        <f>B72/B8</f>
        <v>4.7897458557184712E-2</v>
      </c>
      <c r="C73" s="11">
        <f>C72/C8</f>
        <v>3.9365628431153231E-2</v>
      </c>
      <c r="D73" s="11">
        <f>D72/D8</f>
        <v>3.7628213271003713E-2</v>
      </c>
      <c r="E73" s="11">
        <f>E72/E8</f>
        <v>3.8124120004332289E-2</v>
      </c>
      <c r="F73" s="11">
        <f>F72/F8</f>
        <v>3.7239583333333333E-2</v>
      </c>
      <c r="G73" s="11">
        <f t="shared" ref="G73:I73" si="54">G72/G8</f>
        <v>4.3684784301510668E-2</v>
      </c>
      <c r="H73" s="11">
        <f t="shared" si="54"/>
        <v>4.677827799662352E-2</v>
      </c>
      <c r="I73" s="11">
        <f t="shared" si="54"/>
        <v>4.2864346949067073E-2</v>
      </c>
      <c r="J73" s="12">
        <f>I73+0.1%</f>
        <v>4.3864346949067073E-2</v>
      </c>
      <c r="K73" s="12">
        <f t="shared" ref="K73:O73" si="55">J73+0.1%</f>
        <v>4.4864346949067074E-2</v>
      </c>
      <c r="L73" s="12">
        <f t="shared" si="55"/>
        <v>4.5864346949067075E-2</v>
      </c>
      <c r="M73" s="12">
        <f t="shared" si="55"/>
        <v>4.6864346949067076E-2</v>
      </c>
      <c r="N73" s="12">
        <f t="shared" si="55"/>
        <v>4.7864346949067077E-2</v>
      </c>
      <c r="O73" s="12">
        <f t="shared" si="55"/>
        <v>4.8864346949067078E-2</v>
      </c>
      <c r="S73" s="41"/>
    </row>
    <row r="74" spans="1:19" x14ac:dyDescent="0.25">
      <c r="A74" s="2" t="s">
        <v>102</v>
      </c>
      <c r="B74" s="4">
        <v>747.005</v>
      </c>
      <c r="C74" s="4">
        <v>679</v>
      </c>
      <c r="D74" s="4">
        <v>1056</v>
      </c>
      <c r="E74" s="4">
        <v>1126</v>
      </c>
      <c r="F74" s="4">
        <v>1321</v>
      </c>
      <c r="G74" s="4">
        <v>1502</v>
      </c>
      <c r="H74" s="4">
        <v>1603</v>
      </c>
      <c r="I74" s="4">
        <v>1589</v>
      </c>
      <c r="J74" s="3">
        <f t="shared" ref="J74:O74" si="56">J75*J49</f>
        <v>1733.1434999999999</v>
      </c>
      <c r="K74" s="3">
        <f t="shared" si="56"/>
        <v>1881.633765</v>
      </c>
      <c r="L74" s="3">
        <f t="shared" si="56"/>
        <v>2033.3681832750001</v>
      </c>
      <c r="M74" s="3">
        <f t="shared" si="56"/>
        <v>2187.0947855295003</v>
      </c>
      <c r="N74" s="3">
        <f t="shared" si="56"/>
        <v>2341.4238995820756</v>
      </c>
      <c r="O74" s="3">
        <f t="shared" si="56"/>
        <v>2494.8443381017123</v>
      </c>
      <c r="S74" s="41"/>
    </row>
    <row r="75" spans="1:19" ht="13" x14ac:dyDescent="0.3">
      <c r="A75" s="2" t="s">
        <v>110</v>
      </c>
      <c r="B75" s="11">
        <f>B74/B49</f>
        <v>0.36792838496773878</v>
      </c>
      <c r="C75" s="11">
        <f>C74/C49</f>
        <v>0.32754462132175594</v>
      </c>
      <c r="D75" s="11">
        <f>D74/D49</f>
        <v>0.3778175313059034</v>
      </c>
      <c r="E75" s="11">
        <f>E74/E49</f>
        <v>0.36031999999999997</v>
      </c>
      <c r="F75" s="11">
        <f>F74/F49</f>
        <v>0.34160848202741145</v>
      </c>
      <c r="G75" s="11">
        <f t="shared" ref="G75:I75" si="57">G74/G49</f>
        <v>0.33966530981456355</v>
      </c>
      <c r="H75" s="11">
        <f t="shared" si="57"/>
        <v>0.32761087267525035</v>
      </c>
      <c r="I75" s="11">
        <f t="shared" si="57"/>
        <v>0.29612374207976144</v>
      </c>
      <c r="J75" s="12">
        <f t="shared" ref="J75:O75" si="58">I75-0.25%</f>
        <v>0.29362374207976144</v>
      </c>
      <c r="K75" s="12">
        <f t="shared" si="58"/>
        <v>0.29112374207976144</v>
      </c>
      <c r="L75" s="12">
        <f t="shared" si="58"/>
        <v>0.28862374207976144</v>
      </c>
      <c r="M75" s="12">
        <f t="shared" si="58"/>
        <v>0.28612374207976143</v>
      </c>
      <c r="N75" s="12">
        <f t="shared" si="58"/>
        <v>0.28362374207976143</v>
      </c>
      <c r="O75" s="12">
        <f t="shared" si="58"/>
        <v>0.28112374207976143</v>
      </c>
      <c r="S75" s="41"/>
    </row>
    <row r="76" spans="1:19" x14ac:dyDescent="0.25">
      <c r="A76" s="2" t="s">
        <v>103</v>
      </c>
      <c r="B76" s="4">
        <v>23.492000000000001</v>
      </c>
      <c r="C76" s="4">
        <v>267</v>
      </c>
      <c r="D76" s="4">
        <v>327</v>
      </c>
      <c r="E76" s="4">
        <v>244</v>
      </c>
      <c r="F76" s="4">
        <v>115</v>
      </c>
      <c r="G76" s="4">
        <v>102</v>
      </c>
      <c r="H76" s="4">
        <v>86</v>
      </c>
      <c r="I76" s="4">
        <v>89</v>
      </c>
      <c r="J76" s="3">
        <f t="shared" ref="J76:O76" si="59">J77*J52</f>
        <v>74.25</v>
      </c>
      <c r="K76" s="3">
        <f t="shared" si="59"/>
        <v>66.825000000000003</v>
      </c>
      <c r="L76" s="3">
        <f t="shared" si="59"/>
        <v>60.142499999999998</v>
      </c>
      <c r="M76" s="3">
        <f t="shared" si="59"/>
        <v>54.128250000000001</v>
      </c>
      <c r="N76" s="3">
        <f t="shared" si="59"/>
        <v>48.715425000000003</v>
      </c>
      <c r="O76" s="3">
        <f t="shared" si="59"/>
        <v>43.843882500000007</v>
      </c>
      <c r="S76" s="41"/>
    </row>
    <row r="77" spans="1:19" ht="13" x14ac:dyDescent="0.3">
      <c r="A77" s="2" t="s">
        <v>110</v>
      </c>
      <c r="B77" s="11">
        <f>B76/B52</f>
        <v>9.0145817344589402E-2</v>
      </c>
      <c r="C77" s="11">
        <f>C76/C52</f>
        <v>0.42246835443037972</v>
      </c>
      <c r="D77" s="11">
        <f>D76/D52</f>
        <v>0.48878923766816146</v>
      </c>
      <c r="E77" s="11">
        <f>E76/E52</f>
        <v>0.47843137254901963</v>
      </c>
      <c r="F77" s="11">
        <f>F76/F52</f>
        <v>0.28894472361809043</v>
      </c>
      <c r="G77" s="11">
        <f t="shared" ref="G77:I77" si="60">G76/G52</f>
        <v>0.2982456140350877</v>
      </c>
      <c r="H77" s="11">
        <f t="shared" si="60"/>
        <v>0.28666666666666668</v>
      </c>
      <c r="I77" s="11">
        <f t="shared" si="60"/>
        <v>0.32363636363636361</v>
      </c>
      <c r="J77" s="12">
        <v>0.3</v>
      </c>
      <c r="K77" s="12">
        <v>0.3</v>
      </c>
      <c r="L77" s="12">
        <v>0.3</v>
      </c>
      <c r="M77" s="12">
        <v>0.3</v>
      </c>
      <c r="N77" s="12">
        <v>0.3</v>
      </c>
      <c r="O77" s="12">
        <v>0.3</v>
      </c>
      <c r="S77" s="41"/>
    </row>
    <row r="78" spans="1:19" ht="13" x14ac:dyDescent="0.3"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S78" s="41"/>
    </row>
    <row r="79" spans="1:19" hidden="1" x14ac:dyDescent="0.25">
      <c r="A79" s="2" t="s">
        <v>104</v>
      </c>
      <c r="B79" s="4">
        <v>623</v>
      </c>
      <c r="C79" s="4">
        <v>574</v>
      </c>
      <c r="D79" s="4">
        <v>926</v>
      </c>
      <c r="E79" s="4">
        <v>1108</v>
      </c>
      <c r="F79" s="4">
        <v>1374</v>
      </c>
      <c r="G79" s="4"/>
      <c r="H79" s="4"/>
      <c r="I79" s="4"/>
      <c r="J79" s="41"/>
      <c r="K79" s="41"/>
      <c r="L79" s="41"/>
      <c r="M79" s="41"/>
      <c r="N79" s="41"/>
      <c r="O79" s="41"/>
      <c r="S79" s="41"/>
    </row>
    <row r="80" spans="1:19" ht="13" hidden="1" x14ac:dyDescent="0.3">
      <c r="A80" s="2" t="s">
        <v>110</v>
      </c>
      <c r="B80" s="11">
        <f>B79/B56</f>
        <v>0.10156670307634622</v>
      </c>
      <c r="C80" s="11">
        <f>C79/C56</f>
        <v>7.5486586007364548E-2</v>
      </c>
      <c r="D80" s="11">
        <f>D79/D56</f>
        <v>9.6117915715175417E-2</v>
      </c>
      <c r="E80" s="11">
        <f>E79/E56</f>
        <v>9.5303629795286421E-2</v>
      </c>
      <c r="F80" s="11">
        <f>F79/F56</f>
        <v>9.4283949770122832E-2</v>
      </c>
      <c r="G80" s="11"/>
      <c r="H80" s="11"/>
      <c r="I80" s="11"/>
      <c r="J80" s="41"/>
      <c r="K80" s="41"/>
      <c r="L80" s="41"/>
      <c r="M80" s="41"/>
      <c r="N80" s="41"/>
      <c r="O80" s="41"/>
      <c r="S80" s="41"/>
    </row>
    <row r="81" spans="1:21" hidden="1" x14ac:dyDescent="0.25">
      <c r="A81" s="2" t="s">
        <v>105</v>
      </c>
      <c r="B81" s="4">
        <v>57.1</v>
      </c>
      <c r="C81" s="4">
        <v>46</v>
      </c>
      <c r="D81" s="4">
        <v>40</v>
      </c>
      <c r="E81" s="4">
        <v>36</v>
      </c>
      <c r="F81" s="4">
        <v>41</v>
      </c>
      <c r="G81" s="4"/>
      <c r="H81" s="4"/>
      <c r="I81" s="4"/>
      <c r="J81" s="41"/>
      <c r="K81" s="41"/>
      <c r="L81" s="41"/>
      <c r="M81" s="41"/>
      <c r="N81" s="41"/>
      <c r="O81" s="41"/>
      <c r="S81" s="41"/>
    </row>
    <row r="82" spans="1:21" ht="13" hidden="1" x14ac:dyDescent="0.3">
      <c r="A82" s="2" t="str">
        <f>A80</f>
        <v>As % of related revenue</v>
      </c>
      <c r="B82" s="11">
        <f>B81/B57</f>
        <v>8.0798075562473468E-2</v>
      </c>
      <c r="C82" s="11">
        <f>C81/C57</f>
        <v>7.3954983922829579E-2</v>
      </c>
      <c r="D82" s="11">
        <f>D81/D57</f>
        <v>6.1728395061728392E-2</v>
      </c>
      <c r="E82" s="11">
        <f>E81/E57</f>
        <v>7.1005917159763315E-2</v>
      </c>
      <c r="F82" s="11">
        <f>F81/F57</f>
        <v>7.3873873873873869E-2</v>
      </c>
      <c r="G82" s="11"/>
      <c r="H82" s="11"/>
      <c r="I82" s="11"/>
      <c r="J82" s="41"/>
      <c r="K82" s="41"/>
      <c r="L82" s="41"/>
      <c r="M82" s="41"/>
      <c r="N82" s="41"/>
      <c r="O82" s="41"/>
      <c r="S82" s="41"/>
    </row>
    <row r="83" spans="1:21" hidden="1" x14ac:dyDescent="0.25">
      <c r="A83" s="2" t="s">
        <v>111</v>
      </c>
      <c r="B83" s="4">
        <v>330.4</v>
      </c>
      <c r="C83" s="4">
        <v>575</v>
      </c>
      <c r="D83" s="4">
        <v>707</v>
      </c>
      <c r="E83" s="4">
        <v>578</v>
      </c>
      <c r="F83" s="4">
        <v>450</v>
      </c>
      <c r="G83" s="4"/>
      <c r="H83" s="4"/>
      <c r="I83" s="4"/>
      <c r="J83" s="41"/>
      <c r="K83" s="41"/>
      <c r="L83" s="41"/>
      <c r="M83" s="41"/>
      <c r="N83" s="41"/>
      <c r="O83" s="41"/>
      <c r="S83" s="41"/>
    </row>
    <row r="84" spans="1:21" ht="13" hidden="1" x14ac:dyDescent="0.3">
      <c r="A84" s="2" t="str">
        <f>A82</f>
        <v>As % of related revenue</v>
      </c>
      <c r="B84" s="11">
        <f>B83/B58</f>
        <v>0.71685832067693644</v>
      </c>
      <c r="C84" s="11">
        <f>C83/C58</f>
        <v>0.71517412935323388</v>
      </c>
      <c r="D84" s="11">
        <f>D83/D58</f>
        <v>0.79527559055118113</v>
      </c>
      <c r="E84" s="11">
        <f>E83/E58</f>
        <v>0.78639455782312928</v>
      </c>
      <c r="F84" s="11">
        <f>F83/F58</f>
        <v>0.68493150684931503</v>
      </c>
      <c r="G84" s="11"/>
      <c r="H84" s="11"/>
      <c r="I84" s="11"/>
      <c r="J84" s="41"/>
      <c r="K84" s="41"/>
      <c r="L84" s="41"/>
      <c r="M84" s="41"/>
      <c r="N84" s="41"/>
      <c r="O84" s="41"/>
      <c r="S84" s="41"/>
    </row>
    <row r="85" spans="1:21" ht="13" hidden="1" x14ac:dyDescent="0.3"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S85" s="41"/>
    </row>
    <row r="86" spans="1:21" ht="13" x14ac:dyDescent="0.3">
      <c r="A86" s="1" t="s">
        <v>112</v>
      </c>
      <c r="B86" s="46">
        <f t="shared" ref="B86:O86" si="61">B2-B70</f>
        <v>6290.9790000000003</v>
      </c>
      <c r="C86" s="46">
        <f t="shared" si="61"/>
        <v>7835.3149999999987</v>
      </c>
      <c r="D86" s="46">
        <f t="shared" si="61"/>
        <v>9497.9830000000002</v>
      </c>
      <c r="E86" s="46">
        <f t="shared" si="61"/>
        <v>11146</v>
      </c>
      <c r="F86" s="46">
        <f t="shared" si="61"/>
        <v>13920</v>
      </c>
      <c r="G86" s="46">
        <f t="shared" si="61"/>
        <v>15441</v>
      </c>
      <c r="H86" s="46">
        <f t="shared" si="61"/>
        <v>17055</v>
      </c>
      <c r="I86" s="46">
        <f t="shared" si="61"/>
        <v>19147</v>
      </c>
      <c r="J86" s="46">
        <f t="shared" si="61"/>
        <v>20997.891597120528</v>
      </c>
      <c r="K86" s="46">
        <f t="shared" si="61"/>
        <v>22881.181723050635</v>
      </c>
      <c r="L86" s="46">
        <f t="shared" si="61"/>
        <v>24844.884860469276</v>
      </c>
      <c r="M86" s="46">
        <f t="shared" si="61"/>
        <v>26719.866100478641</v>
      </c>
      <c r="N86" s="46">
        <f t="shared" si="61"/>
        <v>28456.752538519235</v>
      </c>
      <c r="O86" s="46">
        <f t="shared" si="61"/>
        <v>30231.896365521538</v>
      </c>
      <c r="S86" s="3"/>
    </row>
    <row r="87" spans="1:21" ht="13" x14ac:dyDescent="0.3">
      <c r="A87" s="2" t="s">
        <v>113</v>
      </c>
      <c r="B87" s="11">
        <f t="shared" ref="B87:O87" si="62">B86/B2</f>
        <v>0.86160338199972908</v>
      </c>
      <c r="C87" s="11">
        <f t="shared" si="62"/>
        <v>0.86766796064146157</v>
      </c>
      <c r="D87" s="11">
        <f t="shared" si="62"/>
        <v>0.85023699346780857</v>
      </c>
      <c r="E87" s="11">
        <f t="shared" si="62"/>
        <v>0.86617967050046629</v>
      </c>
      <c r="F87" s="11">
        <f t="shared" si="62"/>
        <v>0.88184985745961353</v>
      </c>
      <c r="G87" s="11">
        <f t="shared" si="62"/>
        <v>0.87703055776439853</v>
      </c>
      <c r="H87" s="11">
        <f t="shared" si="62"/>
        <v>0.87871605955999799</v>
      </c>
      <c r="I87" s="11">
        <f t="shared" si="62"/>
        <v>0.89035108114392003</v>
      </c>
      <c r="J87" s="11">
        <f t="shared" si="62"/>
        <v>0.89089744855804487</v>
      </c>
      <c r="K87" s="11">
        <f t="shared" si="62"/>
        <v>0.89094674630945281</v>
      </c>
      <c r="L87" s="11">
        <f t="shared" si="62"/>
        <v>0.89097629426613412</v>
      </c>
      <c r="M87" s="11">
        <f t="shared" si="62"/>
        <v>0.89065165633520416</v>
      </c>
      <c r="N87" s="11">
        <f t="shared" si="62"/>
        <v>0.88998508234290497</v>
      </c>
      <c r="O87" s="11">
        <f t="shared" si="62"/>
        <v>0.88941593596298307</v>
      </c>
      <c r="S87" s="3"/>
    </row>
    <row r="88" spans="1:21" x14ac:dyDescent="0.25">
      <c r="A88" s="2" t="str">
        <f>A66</f>
        <v>Digital Media</v>
      </c>
      <c r="B88" s="19">
        <f>1-B73</f>
        <v>0.95210254144281525</v>
      </c>
      <c r="C88" s="19">
        <f t="shared" ref="C88:O88" si="63">1-C73</f>
        <v>0.96063437156884679</v>
      </c>
      <c r="D88" s="19">
        <f t="shared" si="63"/>
        <v>0.96237178672899626</v>
      </c>
      <c r="E88" s="19">
        <f t="shared" si="63"/>
        <v>0.9618758799956677</v>
      </c>
      <c r="F88" s="19">
        <f t="shared" si="63"/>
        <v>0.96276041666666667</v>
      </c>
      <c r="G88" s="19">
        <f t="shared" si="63"/>
        <v>0.95631521569848932</v>
      </c>
      <c r="H88" s="19">
        <f t="shared" si="63"/>
        <v>0.95322172200337651</v>
      </c>
      <c r="I88" s="19">
        <f t="shared" si="63"/>
        <v>0.95713565305093296</v>
      </c>
      <c r="J88" s="19">
        <f t="shared" si="63"/>
        <v>0.95613565305093295</v>
      </c>
      <c r="K88" s="19">
        <f t="shared" si="63"/>
        <v>0.95513565305093295</v>
      </c>
      <c r="L88" s="19">
        <f t="shared" si="63"/>
        <v>0.95413565305093295</v>
      </c>
      <c r="M88" s="19">
        <f t="shared" si="63"/>
        <v>0.95313565305093295</v>
      </c>
      <c r="N88" s="19">
        <f t="shared" si="63"/>
        <v>0.95213565305093295</v>
      </c>
      <c r="O88" s="19">
        <f t="shared" si="63"/>
        <v>0.95113565305093295</v>
      </c>
      <c r="S88" s="3"/>
    </row>
    <row r="89" spans="1:21" x14ac:dyDescent="0.25">
      <c r="A89" s="2" t="str">
        <f>A67</f>
        <v>Digital Experience</v>
      </c>
      <c r="B89" s="19">
        <f>1-B75</f>
        <v>0.63207161503226117</v>
      </c>
      <c r="C89" s="19">
        <f t="shared" ref="C89:O89" si="64">1-C75</f>
        <v>0.67245537867824412</v>
      </c>
      <c r="D89" s="19">
        <f t="shared" si="64"/>
        <v>0.62218246869409666</v>
      </c>
      <c r="E89" s="19">
        <f t="shared" si="64"/>
        <v>0.63968000000000003</v>
      </c>
      <c r="F89" s="19">
        <f t="shared" si="64"/>
        <v>0.65839151797258855</v>
      </c>
      <c r="G89" s="19">
        <f t="shared" si="64"/>
        <v>0.66033469018543645</v>
      </c>
      <c r="H89" s="19">
        <f t="shared" si="64"/>
        <v>0.67238912732474965</v>
      </c>
      <c r="I89" s="19">
        <f t="shared" si="64"/>
        <v>0.70387625792023856</v>
      </c>
      <c r="J89" s="19">
        <f t="shared" si="64"/>
        <v>0.70637625792023861</v>
      </c>
      <c r="K89" s="19">
        <f t="shared" si="64"/>
        <v>0.70887625792023856</v>
      </c>
      <c r="L89" s="19">
        <f t="shared" si="64"/>
        <v>0.71137625792023851</v>
      </c>
      <c r="M89" s="19">
        <f t="shared" si="64"/>
        <v>0.71387625792023857</v>
      </c>
      <c r="N89" s="19">
        <f t="shared" si="64"/>
        <v>0.71637625792023862</v>
      </c>
      <c r="O89" s="19">
        <f t="shared" si="64"/>
        <v>0.71887625792023857</v>
      </c>
      <c r="Q89" s="50"/>
      <c r="S89" s="3"/>
    </row>
    <row r="90" spans="1:21" x14ac:dyDescent="0.25">
      <c r="A90" s="2" t="str">
        <f>A68</f>
        <v>Publishing and Advertising</v>
      </c>
      <c r="B90" s="19">
        <f>1-B77</f>
        <v>0.90985418265541063</v>
      </c>
      <c r="C90" s="19">
        <f t="shared" ref="C90:O90" si="65">1-C77</f>
        <v>0.57753164556962022</v>
      </c>
      <c r="D90" s="19">
        <f t="shared" si="65"/>
        <v>0.51121076233183849</v>
      </c>
      <c r="E90" s="19">
        <f t="shared" si="65"/>
        <v>0.52156862745098032</v>
      </c>
      <c r="F90" s="19">
        <f t="shared" si="65"/>
        <v>0.71105527638190957</v>
      </c>
      <c r="G90" s="19">
        <f t="shared" si="65"/>
        <v>0.70175438596491224</v>
      </c>
      <c r="H90" s="19">
        <f t="shared" si="65"/>
        <v>0.71333333333333337</v>
      </c>
      <c r="I90" s="19">
        <f t="shared" si="65"/>
        <v>0.67636363636363639</v>
      </c>
      <c r="J90" s="19">
        <f t="shared" si="65"/>
        <v>0.7</v>
      </c>
      <c r="K90" s="19">
        <f t="shared" si="65"/>
        <v>0.7</v>
      </c>
      <c r="L90" s="19">
        <f t="shared" si="65"/>
        <v>0.7</v>
      </c>
      <c r="M90" s="19">
        <f t="shared" si="65"/>
        <v>0.7</v>
      </c>
      <c r="N90" s="19">
        <f t="shared" si="65"/>
        <v>0.7</v>
      </c>
      <c r="O90" s="19">
        <f t="shared" si="65"/>
        <v>0.7</v>
      </c>
      <c r="S90" s="3"/>
    </row>
    <row r="91" spans="1:21" ht="13" x14ac:dyDescent="0.3"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S91" s="3"/>
    </row>
    <row r="92" spans="1:21" ht="13" x14ac:dyDescent="0.3">
      <c r="A92" s="1" t="s">
        <v>87</v>
      </c>
      <c r="B92" s="15">
        <v>1224.0999999999999</v>
      </c>
      <c r="C92" s="15">
        <v>1538</v>
      </c>
      <c r="D92" s="15">
        <v>1930</v>
      </c>
      <c r="E92" s="15">
        <v>2188</v>
      </c>
      <c r="F92" s="15">
        <v>2540</v>
      </c>
      <c r="G92" s="15">
        <v>2987</v>
      </c>
      <c r="H92" s="15">
        <v>3473</v>
      </c>
      <c r="I92" s="15">
        <v>3944</v>
      </c>
      <c r="J92" s="5">
        <f t="shared" ref="J92:O92" si="66">J94*J8+J95*J49+J96*J52</f>
        <v>4298.0949000000001</v>
      </c>
      <c r="K92" s="5">
        <f t="shared" si="66"/>
        <v>4655.9558419999994</v>
      </c>
      <c r="L92" s="5">
        <f t="shared" si="66"/>
        <v>5024.3301023100003</v>
      </c>
      <c r="M92" s="5">
        <f t="shared" si="66"/>
        <v>5372.4448138796997</v>
      </c>
      <c r="N92" s="5">
        <f t="shared" si="66"/>
        <v>5690.8222055179322</v>
      </c>
      <c r="O92" s="5">
        <f t="shared" si="66"/>
        <v>6010.3499904443524</v>
      </c>
      <c r="S92" s="3"/>
    </row>
    <row r="93" spans="1:21" ht="13" x14ac:dyDescent="0.3">
      <c r="A93" s="6" t="s">
        <v>1</v>
      </c>
      <c r="B93" s="11">
        <f t="shared" ref="B93:O93" si="67">B92/B2</f>
        <v>0.16765096496203027</v>
      </c>
      <c r="C93" s="11">
        <f t="shared" si="67"/>
        <v>0.17031521048822773</v>
      </c>
      <c r="D93" s="11">
        <f t="shared" si="67"/>
        <v>0.17276903921525974</v>
      </c>
      <c r="E93" s="11">
        <f t="shared" si="67"/>
        <v>0.17003419334783959</v>
      </c>
      <c r="F93" s="11">
        <f t="shared" si="67"/>
        <v>0.16091225847323409</v>
      </c>
      <c r="G93" s="11">
        <f t="shared" si="67"/>
        <v>0.16965807111212086</v>
      </c>
      <c r="H93" s="11">
        <f t="shared" si="67"/>
        <v>0.17893760626513472</v>
      </c>
      <c r="I93" s="11">
        <f t="shared" si="67"/>
        <v>0.183399209486166</v>
      </c>
      <c r="J93" s="11">
        <f t="shared" si="67"/>
        <v>0.18235934604955498</v>
      </c>
      <c r="K93" s="11">
        <f t="shared" si="67"/>
        <v>0.1812934645858548</v>
      </c>
      <c r="L93" s="11">
        <f t="shared" si="67"/>
        <v>0.1801803083760154</v>
      </c>
      <c r="M93" s="11">
        <f t="shared" si="67"/>
        <v>0.17907937315470746</v>
      </c>
      <c r="N93" s="11">
        <f t="shared" si="67"/>
        <v>0.17798049381499301</v>
      </c>
      <c r="O93" s="11">
        <f t="shared" si="67"/>
        <v>0.17682321338970858</v>
      </c>
      <c r="S93" s="3"/>
    </row>
    <row r="94" spans="1:21" ht="13" x14ac:dyDescent="0.3">
      <c r="A94" s="2" t="str">
        <f>A88</f>
        <v>Digital Media</v>
      </c>
      <c r="B94" s="12">
        <v>0.15</v>
      </c>
      <c r="C94" s="12">
        <v>0.15</v>
      </c>
      <c r="D94" s="12">
        <v>0.15</v>
      </c>
      <c r="E94" s="12">
        <v>0.15</v>
      </c>
      <c r="F94" s="12">
        <v>0.15</v>
      </c>
      <c r="G94" s="12">
        <v>0.16</v>
      </c>
      <c r="H94" s="12">
        <v>0.17</v>
      </c>
      <c r="I94" s="12">
        <v>0.17</v>
      </c>
      <c r="J94" s="12">
        <f t="shared" ref="J94:O94" si="68">I94</f>
        <v>0.17</v>
      </c>
      <c r="K94" s="12">
        <f t="shared" si="68"/>
        <v>0.17</v>
      </c>
      <c r="L94" s="12">
        <f t="shared" si="68"/>
        <v>0.17</v>
      </c>
      <c r="M94" s="12">
        <f t="shared" si="68"/>
        <v>0.17</v>
      </c>
      <c r="N94" s="12">
        <f t="shared" si="68"/>
        <v>0.17</v>
      </c>
      <c r="O94" s="12">
        <f t="shared" si="68"/>
        <v>0.17</v>
      </c>
      <c r="S94" s="3"/>
    </row>
    <row r="95" spans="1:21" ht="13" x14ac:dyDescent="0.3">
      <c r="A95" s="2" t="str">
        <f>A89</f>
        <v>Digital Experience</v>
      </c>
      <c r="B95" s="11">
        <f>(B92-B94*B8-B96*B52)/B49</f>
        <v>0.2198951632763631</v>
      </c>
      <c r="C95" s="11">
        <f>(C92-C94*C8-C96*C52)/C49</f>
        <v>0.25373986975397977</v>
      </c>
      <c r="D95" s="11">
        <f>(D92-D94*D8-D96*D52)/D49</f>
        <v>0.25297050089445439</v>
      </c>
      <c r="E95" s="11">
        <f>(E92-E94*E8-E96*E52)/E49</f>
        <v>0.24065599999999998</v>
      </c>
      <c r="F95" s="11">
        <f>(F92-F94*F8-F96*F52)/F49</f>
        <v>0.19968968192397207</v>
      </c>
      <c r="G95" s="11">
        <f t="shared" ref="G95:I95" si="69">(G92-G94*G8-G96*G52)/G49</f>
        <v>0.20309362279511525</v>
      </c>
      <c r="H95" s="11">
        <f t="shared" si="69"/>
        <v>0.20974453300633553</v>
      </c>
      <c r="I95" s="11">
        <f t="shared" si="69"/>
        <v>0.22728661945583301</v>
      </c>
      <c r="J95" s="12">
        <f t="shared" ref="J95:O95" si="70">I95-0.5%</f>
        <v>0.222286619455833</v>
      </c>
      <c r="K95" s="12">
        <f t="shared" si="70"/>
        <v>0.217286619455833</v>
      </c>
      <c r="L95" s="12">
        <f t="shared" si="70"/>
        <v>0.21228661945583299</v>
      </c>
      <c r="M95" s="12">
        <f t="shared" si="70"/>
        <v>0.20728661945583299</v>
      </c>
      <c r="N95" s="12">
        <f t="shared" si="70"/>
        <v>0.20228661945583298</v>
      </c>
      <c r="O95" s="12">
        <f t="shared" si="70"/>
        <v>0.19728661945583298</v>
      </c>
      <c r="S95" s="19"/>
    </row>
    <row r="96" spans="1:21" ht="13" x14ac:dyDescent="0.3">
      <c r="A96" s="2" t="str">
        <f>A90</f>
        <v>Publishing and Advertising</v>
      </c>
      <c r="B96" s="12">
        <v>0.1</v>
      </c>
      <c r="C96" s="12">
        <v>0.1</v>
      </c>
      <c r="D96" s="12">
        <v>0.1</v>
      </c>
      <c r="E96" s="12">
        <v>0.1</v>
      </c>
      <c r="F96" s="12">
        <v>0.1</v>
      </c>
      <c r="G96" s="12">
        <v>0.1</v>
      </c>
      <c r="H96" s="12">
        <v>0.1</v>
      </c>
      <c r="I96" s="12">
        <v>0.1</v>
      </c>
      <c r="J96" s="12">
        <v>0.1</v>
      </c>
      <c r="K96" s="12">
        <v>0.1</v>
      </c>
      <c r="L96" s="12">
        <v>0.1</v>
      </c>
      <c r="M96" s="12">
        <v>0.1</v>
      </c>
      <c r="N96" s="12">
        <v>0.1</v>
      </c>
      <c r="O96" s="12">
        <v>0.1</v>
      </c>
      <c r="S96" s="19"/>
      <c r="T96" s="19"/>
      <c r="U96" s="32"/>
    </row>
    <row r="97" spans="1:19" ht="13" x14ac:dyDescent="0.3">
      <c r="B97" s="33"/>
      <c r="C97" s="33"/>
      <c r="D97" s="33"/>
      <c r="E97" s="33"/>
      <c r="F97" s="33"/>
      <c r="G97" s="33"/>
      <c r="H97" s="33"/>
      <c r="I97" s="33"/>
      <c r="K97" s="3"/>
      <c r="L97" s="3"/>
      <c r="M97" s="3"/>
      <c r="N97" s="3"/>
      <c r="O97" s="3"/>
      <c r="S97" s="3"/>
    </row>
    <row r="98" spans="1:19" ht="13" x14ac:dyDescent="0.3">
      <c r="A98" s="1" t="s">
        <v>114</v>
      </c>
      <c r="B98" s="15">
        <v>2197.6</v>
      </c>
      <c r="C98" s="15">
        <v>2621</v>
      </c>
      <c r="D98" s="15">
        <v>3244</v>
      </c>
      <c r="E98" s="15">
        <v>3591</v>
      </c>
      <c r="F98" s="15">
        <v>4321</v>
      </c>
      <c r="G98" s="15">
        <v>4968</v>
      </c>
      <c r="H98" s="15">
        <v>5351</v>
      </c>
      <c r="I98" s="15">
        <v>5764</v>
      </c>
      <c r="J98" s="5">
        <f t="shared" ref="J98:O98" si="71">J100*J8+J101*J49+J102*J52</f>
        <v>6204.2868250000001</v>
      </c>
      <c r="K98" s="5">
        <f t="shared" si="71"/>
        <v>6636.3750920000011</v>
      </c>
      <c r="L98" s="5">
        <f t="shared" si="71"/>
        <v>7069.3751883900004</v>
      </c>
      <c r="M98" s="5">
        <f t="shared" si="71"/>
        <v>7459.050591435901</v>
      </c>
      <c r="N98" s="5">
        <f t="shared" si="71"/>
        <v>7792.7573291648923</v>
      </c>
      <c r="O98" s="5">
        <f t="shared" si="71"/>
        <v>8225.1850184169634</v>
      </c>
      <c r="S98" s="26"/>
    </row>
    <row r="99" spans="1:19" ht="13" x14ac:dyDescent="0.3">
      <c r="A99" s="6" t="s">
        <v>1</v>
      </c>
      <c r="B99" s="11">
        <f t="shared" ref="B99:O99" si="72">B98/B2</f>
        <v>0.30098011649420614</v>
      </c>
      <c r="C99" s="11">
        <f t="shared" si="72"/>
        <v>0.290244581722786</v>
      </c>
      <c r="D99" s="11">
        <f t="shared" si="72"/>
        <v>0.29039521410067493</v>
      </c>
      <c r="E99" s="11">
        <f t="shared" si="72"/>
        <v>0.27906434566366178</v>
      </c>
      <c r="F99" s="11">
        <f t="shared" si="72"/>
        <v>0.27374089325308837</v>
      </c>
      <c r="G99" s="11">
        <f t="shared" si="72"/>
        <v>0.28217653072816085</v>
      </c>
      <c r="H99" s="11">
        <f t="shared" si="72"/>
        <v>0.27569684167138958</v>
      </c>
      <c r="I99" s="11">
        <f t="shared" si="72"/>
        <v>0.26803069053708439</v>
      </c>
      <c r="J99" s="11">
        <f t="shared" si="72"/>
        <v>0.26323515753709154</v>
      </c>
      <c r="K99" s="11">
        <f t="shared" si="72"/>
        <v>0.25840696809597258</v>
      </c>
      <c r="L99" s="11">
        <f t="shared" si="72"/>
        <v>0.25351881256453146</v>
      </c>
      <c r="M99" s="11">
        <f t="shared" si="72"/>
        <v>0.24863207543661545</v>
      </c>
      <c r="N99" s="11">
        <f t="shared" si="72"/>
        <v>0.24371852564298199</v>
      </c>
      <c r="O99" s="11">
        <f t="shared" si="72"/>
        <v>0.24198318700136978</v>
      </c>
      <c r="S99" s="53"/>
    </row>
    <row r="100" spans="1:19" ht="13" x14ac:dyDescent="0.3">
      <c r="A100" s="2" t="str">
        <f>A88</f>
        <v>Digital Media</v>
      </c>
      <c r="B100" s="12">
        <v>0.25</v>
      </c>
      <c r="C100" s="12">
        <v>0.25</v>
      </c>
      <c r="D100" s="12">
        <v>0.25</v>
      </c>
      <c r="E100" s="12">
        <v>0.25</v>
      </c>
      <c r="F100" s="12">
        <v>0.25</v>
      </c>
      <c r="G100" s="12">
        <v>0.25</v>
      </c>
      <c r="H100" s="12">
        <v>0.25</v>
      </c>
      <c r="I100" s="12">
        <v>0.25</v>
      </c>
      <c r="J100" s="12">
        <f t="shared" ref="J100:O100" si="73">I100-0.25%</f>
        <v>0.2475</v>
      </c>
      <c r="K100" s="12">
        <f t="shared" si="73"/>
        <v>0.245</v>
      </c>
      <c r="L100" s="12">
        <f t="shared" si="73"/>
        <v>0.24249999999999999</v>
      </c>
      <c r="M100" s="12">
        <f t="shared" si="73"/>
        <v>0.24</v>
      </c>
      <c r="N100" s="12">
        <f t="shared" si="73"/>
        <v>0.23749999999999999</v>
      </c>
      <c r="O100" s="12">
        <f t="shared" si="73"/>
        <v>0.23499999999999999</v>
      </c>
    </row>
    <row r="101" spans="1:19" ht="13" x14ac:dyDescent="0.3">
      <c r="A101" s="2" t="str">
        <f>A89</f>
        <v>Digital Experience</v>
      </c>
      <c r="B101" s="11">
        <f>(B98-B100*B8-B102*B52)/B49</f>
        <v>0.4397553317243757</v>
      </c>
      <c r="C101" s="11">
        <f>(C98-C100*C8-C102*C52)/C49</f>
        <v>0.44055535455861078</v>
      </c>
      <c r="D101" s="11">
        <f>(D98-D100*D8-D102*D52)/D49</f>
        <v>0.42341833631484793</v>
      </c>
      <c r="E101" s="11">
        <f>(E98-E100*E8-E102*E52)/E49</f>
        <v>0.37784000000000001</v>
      </c>
      <c r="F101" s="11">
        <f>(F98-F100*F8-F102*F52)/F49</f>
        <v>0.35205585725368505</v>
      </c>
      <c r="G101" s="11">
        <f t="shared" ref="G101:I101" si="74">(G98-G100*G8-G102*G52)/G49</f>
        <v>0.38197648123021255</v>
      </c>
      <c r="H101" s="11">
        <f t="shared" si="74"/>
        <v>0.35499693439607605</v>
      </c>
      <c r="I101" s="11">
        <f t="shared" si="74"/>
        <v>0.32482295937383526</v>
      </c>
      <c r="J101" s="12">
        <f t="shared" ref="J101:N101" si="75">I101-1.25%</f>
        <v>0.31232295937383525</v>
      </c>
      <c r="K101" s="12">
        <f t="shared" si="75"/>
        <v>0.29982295937383524</v>
      </c>
      <c r="L101" s="12">
        <f t="shared" si="75"/>
        <v>0.28732295937383523</v>
      </c>
      <c r="M101" s="12">
        <f t="shared" si="75"/>
        <v>0.27482295937383522</v>
      </c>
      <c r="N101" s="12">
        <f t="shared" si="75"/>
        <v>0.26232295937383521</v>
      </c>
      <c r="O101" s="12">
        <f>N101</f>
        <v>0.26232295937383521</v>
      </c>
    </row>
    <row r="102" spans="1:19" ht="13" x14ac:dyDescent="0.3">
      <c r="A102" s="2" t="str">
        <f>A90</f>
        <v>Publishing and Advertising</v>
      </c>
      <c r="B102" s="12">
        <v>0.2</v>
      </c>
      <c r="C102" s="12">
        <v>0.2</v>
      </c>
      <c r="D102" s="12">
        <v>0.2</v>
      </c>
      <c r="E102" s="12">
        <v>0.2</v>
      </c>
      <c r="F102" s="12">
        <v>0.2</v>
      </c>
      <c r="G102" s="12">
        <v>0.2</v>
      </c>
      <c r="H102" s="12">
        <v>0.2</v>
      </c>
      <c r="I102" s="12">
        <v>0.2</v>
      </c>
      <c r="J102" s="12">
        <v>0.2</v>
      </c>
      <c r="K102" s="12">
        <v>0.2</v>
      </c>
      <c r="L102" s="12">
        <v>0.2</v>
      </c>
      <c r="M102" s="12">
        <v>0.2</v>
      </c>
      <c r="N102" s="12">
        <v>0.2</v>
      </c>
      <c r="O102" s="12">
        <v>0.2</v>
      </c>
    </row>
    <row r="103" spans="1:19" ht="13" x14ac:dyDescent="0.3">
      <c r="A103" s="2" t="s">
        <v>152</v>
      </c>
      <c r="B103" s="33"/>
      <c r="C103" s="48">
        <f t="shared" ref="C103:O103" si="76">(C2-B2)/C98</f>
        <v>0.65960930942388341</v>
      </c>
      <c r="D103" s="48">
        <f t="shared" si="76"/>
        <v>0.65988532675709044</v>
      </c>
      <c r="E103" s="48">
        <f t="shared" si="76"/>
        <v>0.47257504873294343</v>
      </c>
      <c r="F103" s="48">
        <f t="shared" si="76"/>
        <v>0.67507521407081694</v>
      </c>
      <c r="G103" s="48">
        <f>(G2-F2)/G98</f>
        <v>0.36654589371980678</v>
      </c>
      <c r="H103" s="48">
        <f t="shared" si="76"/>
        <v>0.33694636516538967</v>
      </c>
      <c r="I103" s="48">
        <f t="shared" si="76"/>
        <v>0.36363636363636365</v>
      </c>
      <c r="J103" s="48">
        <f t="shared" si="76"/>
        <v>0.33273284395584057</v>
      </c>
      <c r="K103" s="48">
        <f t="shared" si="76"/>
        <v>0.31832191078930649</v>
      </c>
      <c r="L103" s="48">
        <f t="shared" si="76"/>
        <v>0.31164545229091822</v>
      </c>
      <c r="M103" s="48">
        <f t="shared" si="76"/>
        <v>0.2835941388624893</v>
      </c>
      <c r="N103" s="48">
        <f t="shared" si="76"/>
        <v>0.25331982667117764</v>
      </c>
      <c r="O103" s="48">
        <f t="shared" si="76"/>
        <v>0.2451390649342797</v>
      </c>
    </row>
    <row r="104" spans="1:19" ht="13" x14ac:dyDescent="0.3">
      <c r="A104" s="2" t="str">
        <f>A100</f>
        <v>Digital Media</v>
      </c>
      <c r="B104" s="33"/>
      <c r="C104" s="48">
        <f t="shared" ref="C104:O104" si="77">(C8-B8)/(C100*C8)</f>
        <v>0.83141219053912729</v>
      </c>
      <c r="D104" s="48">
        <f t="shared" si="77"/>
        <v>0.71709928515477483</v>
      </c>
      <c r="E104" s="48">
        <f t="shared" si="77"/>
        <v>0.66111426405285378</v>
      </c>
      <c r="F104" s="48">
        <f t="shared" si="77"/>
        <v>0.79409722222222223</v>
      </c>
      <c r="G104" s="48">
        <f t="shared" si="77"/>
        <v>0.41177386699890983</v>
      </c>
      <c r="H104" s="48">
        <f t="shared" si="77"/>
        <v>0.38660664040517728</v>
      </c>
      <c r="I104" s="48">
        <f t="shared" si="77"/>
        <v>0.41553202218860313</v>
      </c>
      <c r="J104" s="48">
        <f t="shared" si="77"/>
        <v>0.36074526612878688</v>
      </c>
      <c r="K104" s="48">
        <f t="shared" si="77"/>
        <v>0.33874481427237529</v>
      </c>
      <c r="L104" s="48">
        <f t="shared" si="77"/>
        <v>0.32840907332186953</v>
      </c>
      <c r="M104" s="48">
        <f t="shared" si="77"/>
        <v>0.28870511956738765</v>
      </c>
      <c r="N104" s="48">
        <f t="shared" si="77"/>
        <v>0.24676780425383391</v>
      </c>
      <c r="O104" s="48">
        <f t="shared" si="77"/>
        <v>0.24086712163789653</v>
      </c>
    </row>
    <row r="105" spans="1:19" ht="13" x14ac:dyDescent="0.3">
      <c r="A105" s="2" t="str">
        <f>A101</f>
        <v>Digital Experience</v>
      </c>
      <c r="B105" s="33"/>
      <c r="C105" s="48">
        <f t="shared" ref="C105:O105" si="78">(C49-B49)/(C101*C49)</f>
        <v>4.6755002963248915E-2</v>
      </c>
      <c r="D105" s="48">
        <f t="shared" si="78"/>
        <v>0.61007850535836095</v>
      </c>
      <c r="E105" s="48">
        <f t="shared" si="78"/>
        <v>0.27948337920813043</v>
      </c>
      <c r="F105" s="48">
        <f>(F49-E49)/(F101*F49)</f>
        <v>0.54502717790509769</v>
      </c>
      <c r="G105" s="48">
        <f t="shared" si="78"/>
        <v>0.32857734888402107</v>
      </c>
      <c r="H105" s="48">
        <f t="shared" si="78"/>
        <v>0.27115716753022451</v>
      </c>
      <c r="I105" s="48">
        <f t="shared" si="78"/>
        <v>0.27137119908204244</v>
      </c>
      <c r="J105" s="48">
        <f t="shared" si="78"/>
        <v>0.29107399305946396</v>
      </c>
      <c r="K105" s="48">
        <f t="shared" si="78"/>
        <v>0.2893640668772316</v>
      </c>
      <c r="L105" s="48">
        <f t="shared" si="78"/>
        <v>0.28737281392128339</v>
      </c>
      <c r="M105" s="48">
        <f t="shared" si="78"/>
        <v>0.285059930958386</v>
      </c>
      <c r="N105" s="48">
        <f t="shared" si="78"/>
        <v>0.2823773956000229</v>
      </c>
      <c r="O105" s="48">
        <f t="shared" si="78"/>
        <v>0.26596010515816049</v>
      </c>
    </row>
    <row r="106" spans="1:19" ht="13" x14ac:dyDescent="0.3">
      <c r="B106" s="33"/>
      <c r="C106" s="33"/>
      <c r="D106" s="33"/>
      <c r="E106" s="33"/>
      <c r="F106" s="33"/>
      <c r="G106" s="33"/>
      <c r="H106" s="33"/>
      <c r="I106" s="33"/>
      <c r="K106" s="3"/>
      <c r="L106" s="3"/>
      <c r="M106" s="3"/>
      <c r="N106" s="3"/>
      <c r="O106" s="3"/>
    </row>
    <row r="107" spans="1:19" ht="13" x14ac:dyDescent="0.3">
      <c r="A107" s="1" t="s">
        <v>115</v>
      </c>
      <c r="B107" s="15">
        <v>624.70000000000005</v>
      </c>
      <c r="C107" s="15">
        <v>744.9</v>
      </c>
      <c r="D107" s="15">
        <v>880.6</v>
      </c>
      <c r="E107" s="15">
        <v>968</v>
      </c>
      <c r="F107" s="15">
        <v>1085</v>
      </c>
      <c r="G107" s="15">
        <v>1219</v>
      </c>
      <c r="H107" s="15">
        <v>1413</v>
      </c>
      <c r="I107" s="15">
        <v>1529</v>
      </c>
      <c r="J107" s="5">
        <f t="shared" ref="J107:O107" si="79">J109*J8+J110*J49+J111*J52</f>
        <v>1668.3183000000001</v>
      </c>
      <c r="K107" s="5">
        <f t="shared" si="79"/>
        <v>1810.0362580000003</v>
      </c>
      <c r="L107" s="5">
        <f t="shared" si="79"/>
        <v>1957.0486982700002</v>
      </c>
      <c r="M107" s="5">
        <f t="shared" si="79"/>
        <v>2096.7995133315003</v>
      </c>
      <c r="N107" s="5">
        <f t="shared" si="79"/>
        <v>2225.4959844557525</v>
      </c>
      <c r="O107" s="5">
        <f t="shared" si="79"/>
        <v>2355.957433511755</v>
      </c>
    </row>
    <row r="108" spans="1:19" ht="13" x14ac:dyDescent="0.3">
      <c r="A108" s="33" t="s">
        <v>1</v>
      </c>
      <c r="B108" s="11">
        <f t="shared" ref="B108:O108" si="80">B107/B2</f>
        <v>8.5558008178890879E-2</v>
      </c>
      <c r="C108" s="11">
        <f t="shared" si="80"/>
        <v>8.2488816835293133E-2</v>
      </c>
      <c r="D108" s="11">
        <f t="shared" si="80"/>
        <v>7.882923105334598E-2</v>
      </c>
      <c r="E108" s="11">
        <f t="shared" si="80"/>
        <v>7.5225365247124656E-2</v>
      </c>
      <c r="F108" s="11">
        <f t="shared" si="80"/>
        <v>6.8736141906873618E-2</v>
      </c>
      <c r="G108" s="11">
        <f t="shared" si="80"/>
        <v>6.923775985459503E-2</v>
      </c>
      <c r="H108" s="11">
        <f t="shared" si="80"/>
        <v>7.2801277757741256E-2</v>
      </c>
      <c r="I108" s="11">
        <f t="shared" si="80"/>
        <v>7.1099744245524302E-2</v>
      </c>
      <c r="J108" s="11">
        <f t="shared" si="80"/>
        <v>7.0783321743432256E-2</v>
      </c>
      <c r="K108" s="11">
        <f t="shared" si="80"/>
        <v>7.0479135836880688E-2</v>
      </c>
      <c r="L108" s="11">
        <f t="shared" si="80"/>
        <v>7.0182816570719717E-2</v>
      </c>
      <c r="M108" s="11">
        <f t="shared" si="80"/>
        <v>6.9892489450689918E-2</v>
      </c>
      <c r="N108" s="11">
        <f t="shared" si="80"/>
        <v>6.9602398386766948E-2</v>
      </c>
      <c r="O108" s="11">
        <f t="shared" si="80"/>
        <v>6.9311764650184765E-2</v>
      </c>
    </row>
    <row r="109" spans="1:19" ht="13" x14ac:dyDescent="0.3">
      <c r="A109" s="32" t="str">
        <f>A94</f>
        <v>Digital Media</v>
      </c>
      <c r="B109" s="12">
        <v>7.0000000000000007E-2</v>
      </c>
      <c r="C109" s="12">
        <v>7.0000000000000007E-2</v>
      </c>
      <c r="D109" s="12">
        <v>7.0000000000000007E-2</v>
      </c>
      <c r="E109" s="12">
        <v>7.0000000000000007E-2</v>
      </c>
      <c r="F109" s="12">
        <v>0.06</v>
      </c>
      <c r="G109" s="12">
        <v>6.5000000000000002E-2</v>
      </c>
      <c r="H109" s="12">
        <v>7.0000000000000007E-2</v>
      </c>
      <c r="I109" s="12">
        <v>7.0000000000000007E-2</v>
      </c>
      <c r="J109" s="12">
        <f t="shared" ref="J109:O109" si="81">I109</f>
        <v>7.0000000000000007E-2</v>
      </c>
      <c r="K109" s="12">
        <f t="shared" si="81"/>
        <v>7.0000000000000007E-2</v>
      </c>
      <c r="L109" s="12">
        <f t="shared" si="81"/>
        <v>7.0000000000000007E-2</v>
      </c>
      <c r="M109" s="12">
        <f t="shared" si="81"/>
        <v>7.0000000000000007E-2</v>
      </c>
      <c r="N109" s="12">
        <f t="shared" si="81"/>
        <v>7.0000000000000007E-2</v>
      </c>
      <c r="O109" s="12">
        <f t="shared" si="81"/>
        <v>7.0000000000000007E-2</v>
      </c>
    </row>
    <row r="110" spans="1:19" ht="13" x14ac:dyDescent="0.3">
      <c r="A110" s="32" t="str">
        <f>A95</f>
        <v>Digital Experience</v>
      </c>
      <c r="B110" s="11">
        <f>(B107-B109*B8-B111*B52)/B49</f>
        <v>0.12209992119391223</v>
      </c>
      <c r="C110" s="11">
        <f>(C107-C109*C8-C111*C52)/C49</f>
        <v>0.11525709117221417</v>
      </c>
      <c r="D110" s="11">
        <f>(D107-D109*D8-D111*D52)/D49</f>
        <v>9.8107760286225393E-2</v>
      </c>
      <c r="E110" s="11">
        <f>(E107-E109*E8-E111*E52)/E49</f>
        <v>8.6620799999999984E-2</v>
      </c>
      <c r="F110" s="11">
        <f>(F107-F109*F8-F111*F52)/F49</f>
        <v>9.1543832428238964E-2</v>
      </c>
      <c r="G110" s="11">
        <f t="shared" ref="G110:I110" si="82">(G107-G109*G8-G111*G52)/G49</f>
        <v>7.9165535956580727E-2</v>
      </c>
      <c r="H110" s="11">
        <f t="shared" si="82"/>
        <v>7.9272430002043717E-2</v>
      </c>
      <c r="I110" s="11">
        <f t="shared" si="82"/>
        <v>7.2869921729407372E-2</v>
      </c>
      <c r="J110" s="12">
        <f t="shared" ref="J110:O110" si="83">I110-0.1%</f>
        <v>7.1869921729407371E-2</v>
      </c>
      <c r="K110" s="12">
        <f t="shared" si="83"/>
        <v>7.086992172940737E-2</v>
      </c>
      <c r="L110" s="12">
        <f t="shared" si="83"/>
        <v>6.9869921729407369E-2</v>
      </c>
      <c r="M110" s="12">
        <f t="shared" si="83"/>
        <v>6.8869921729407368E-2</v>
      </c>
      <c r="N110" s="12">
        <f t="shared" si="83"/>
        <v>6.7869921729407368E-2</v>
      </c>
      <c r="O110" s="12">
        <f t="shared" si="83"/>
        <v>6.6869921729407367E-2</v>
      </c>
    </row>
    <row r="111" spans="1:19" ht="13" x14ac:dyDescent="0.3">
      <c r="A111" s="32" t="str">
        <f>A96</f>
        <v>Publishing and Advertising</v>
      </c>
      <c r="B111" s="12">
        <v>0.1</v>
      </c>
      <c r="C111" s="12">
        <v>0.1</v>
      </c>
      <c r="D111" s="12">
        <v>0.1</v>
      </c>
      <c r="E111" s="12">
        <v>0.1</v>
      </c>
      <c r="F111" s="12">
        <v>0.1</v>
      </c>
      <c r="G111" s="12">
        <v>0.1</v>
      </c>
      <c r="H111" s="12">
        <v>0.1</v>
      </c>
      <c r="I111" s="12">
        <v>0.1</v>
      </c>
      <c r="J111" s="12">
        <v>0.1</v>
      </c>
      <c r="K111" s="12">
        <v>0.1</v>
      </c>
      <c r="L111" s="12">
        <v>0.1</v>
      </c>
      <c r="M111" s="12">
        <v>0.1</v>
      </c>
      <c r="N111" s="12">
        <v>0.1</v>
      </c>
      <c r="O111" s="12">
        <v>0.1</v>
      </c>
    </row>
    <row r="112" spans="1:19" ht="13" x14ac:dyDescent="0.3">
      <c r="B112" s="33"/>
      <c r="C112" s="33"/>
      <c r="D112" s="33"/>
      <c r="E112" s="33"/>
      <c r="F112" s="33"/>
      <c r="G112" s="33"/>
      <c r="H112" s="33"/>
      <c r="I112" s="33"/>
      <c r="K112" s="3"/>
      <c r="L112" s="3"/>
      <c r="M112" s="3"/>
      <c r="N112" s="3"/>
      <c r="O112" s="3"/>
    </row>
    <row r="113" spans="1:21" ht="13" x14ac:dyDescent="0.3">
      <c r="A113" s="1" t="s">
        <v>116</v>
      </c>
      <c r="B113" s="15">
        <v>76.5</v>
      </c>
      <c r="C113" s="15">
        <v>91.1</v>
      </c>
      <c r="D113" s="15">
        <v>175.3</v>
      </c>
      <c r="E113" s="15">
        <v>162</v>
      </c>
      <c r="F113" s="15">
        <v>172</v>
      </c>
      <c r="G113" s="15">
        <v>169</v>
      </c>
      <c r="H113" s="15">
        <v>168</v>
      </c>
      <c r="I113" s="15">
        <f>1169</f>
        <v>1169</v>
      </c>
      <c r="J113" s="5">
        <f>169</f>
        <v>169</v>
      </c>
      <c r="K113" s="5">
        <f t="shared" ref="K113:M113" si="84">J113</f>
        <v>169</v>
      </c>
      <c r="L113" s="5">
        <f t="shared" si="84"/>
        <v>169</v>
      </c>
      <c r="M113" s="5">
        <f t="shared" si="84"/>
        <v>169</v>
      </c>
      <c r="N113" s="5">
        <v>106</v>
      </c>
      <c r="O113" s="5">
        <v>0</v>
      </c>
    </row>
    <row r="114" spans="1:21" ht="13" x14ac:dyDescent="0.3">
      <c r="A114" s="6" t="s">
        <v>1</v>
      </c>
      <c r="B114" s="11">
        <f t="shared" ref="B114:O114" si="85">B113/B2</f>
        <v>1.0477329319169445E-2</v>
      </c>
      <c r="C114" s="11">
        <f t="shared" si="85"/>
        <v>1.0088241661558871E-2</v>
      </c>
      <c r="D114" s="11">
        <f t="shared" si="85"/>
        <v>1.5692441748411935E-2</v>
      </c>
      <c r="E114" s="11">
        <f t="shared" si="85"/>
        <v>1.2589368977308051E-2</v>
      </c>
      <c r="F114" s="11">
        <f t="shared" si="85"/>
        <v>1.0896420652518213E-2</v>
      </c>
      <c r="G114" s="11">
        <f t="shared" si="85"/>
        <v>9.5990003407929111E-3</v>
      </c>
      <c r="H114" s="11">
        <f t="shared" si="85"/>
        <v>8.6557782472049052E-3</v>
      </c>
      <c r="I114" s="11">
        <f t="shared" si="85"/>
        <v>5.4359451290397584E-2</v>
      </c>
      <c r="J114" s="11">
        <f t="shared" si="85"/>
        <v>7.1703231779211736E-3</v>
      </c>
      <c r="K114" s="11">
        <f t="shared" si="85"/>
        <v>6.5805167735114144E-3</v>
      </c>
      <c r="L114" s="11">
        <f t="shared" si="85"/>
        <v>6.0606034029385544E-3</v>
      </c>
      <c r="M114" s="11">
        <f t="shared" si="85"/>
        <v>5.6332666247138567E-3</v>
      </c>
      <c r="N114" s="11">
        <f t="shared" si="85"/>
        <v>3.315150546452933E-3</v>
      </c>
      <c r="O114" s="11">
        <f t="shared" si="85"/>
        <v>0</v>
      </c>
    </row>
    <row r="115" spans="1:21" ht="13" x14ac:dyDescent="0.3">
      <c r="B115" s="33"/>
      <c r="C115" s="33"/>
      <c r="D115" s="33"/>
      <c r="E115" s="33"/>
      <c r="F115" s="33"/>
      <c r="G115" s="33"/>
      <c r="H115" s="33"/>
      <c r="I115" s="33"/>
      <c r="K115" s="3"/>
      <c r="L115" s="3"/>
      <c r="M115" s="3"/>
      <c r="N115" s="3"/>
      <c r="O115" s="3"/>
    </row>
    <row r="116" spans="1:21" x14ac:dyDescent="0.25">
      <c r="A116" s="2" t="s">
        <v>117</v>
      </c>
      <c r="B116" s="45">
        <f>B92+B98+B107</f>
        <v>4046.3999999999996</v>
      </c>
      <c r="C116" s="45">
        <f t="shared" ref="C116:O116" si="86">C92+C98+C107</f>
        <v>4903.8999999999996</v>
      </c>
      <c r="D116" s="45">
        <f t="shared" si="86"/>
        <v>6054.6</v>
      </c>
      <c r="E116" s="45">
        <f t="shared" si="86"/>
        <v>6747</v>
      </c>
      <c r="F116" s="45">
        <f t="shared" si="86"/>
        <v>7946</v>
      </c>
      <c r="G116" s="45">
        <f t="shared" si="86"/>
        <v>9174</v>
      </c>
      <c r="H116" s="45">
        <f t="shared" si="86"/>
        <v>10237</v>
      </c>
      <c r="I116" s="45">
        <f t="shared" si="86"/>
        <v>11237</v>
      </c>
      <c r="J116" s="45">
        <f t="shared" si="86"/>
        <v>12170.700025</v>
      </c>
      <c r="K116" s="45">
        <f t="shared" si="86"/>
        <v>13102.367192000002</v>
      </c>
      <c r="L116" s="45">
        <f t="shared" si="86"/>
        <v>14050.75398897</v>
      </c>
      <c r="M116" s="45">
        <f t="shared" si="86"/>
        <v>14928.2949186471</v>
      </c>
      <c r="N116" s="45">
        <f t="shared" si="86"/>
        <v>15709.075519138576</v>
      </c>
      <c r="O116" s="45">
        <f t="shared" si="86"/>
        <v>16591.49244237307</v>
      </c>
    </row>
    <row r="117" spans="1:21" x14ac:dyDescent="0.25">
      <c r="A117" s="2" t="s">
        <v>118</v>
      </c>
      <c r="B117" s="4">
        <v>17973</v>
      </c>
      <c r="C117" s="4">
        <v>21357</v>
      </c>
      <c r="D117" s="4">
        <v>22634</v>
      </c>
      <c r="E117" s="4">
        <v>22516</v>
      </c>
      <c r="F117" s="4">
        <v>25988</v>
      </c>
      <c r="G117" s="4">
        <v>29239</v>
      </c>
      <c r="H117" s="4">
        <v>29945</v>
      </c>
      <c r="I117" s="4">
        <v>30709</v>
      </c>
      <c r="K117" s="3"/>
      <c r="L117" s="3"/>
      <c r="M117" s="3"/>
      <c r="N117" s="3"/>
      <c r="O117" s="3"/>
    </row>
    <row r="118" spans="1:21" x14ac:dyDescent="0.25">
      <c r="A118" s="2" t="s">
        <v>124</v>
      </c>
      <c r="B118" s="4">
        <f>B117-15706</f>
        <v>2267</v>
      </c>
      <c r="C118" s="3">
        <f>C117-B117</f>
        <v>3384</v>
      </c>
      <c r="D118" s="3">
        <f>D117-C117</f>
        <v>1277</v>
      </c>
      <c r="E118" s="3">
        <f>E117-D117</f>
        <v>-118</v>
      </c>
      <c r="F118" s="3">
        <f>F117-E117</f>
        <v>3472</v>
      </c>
      <c r="G118" s="3">
        <f t="shared" ref="G118:I118" si="87">G117-F117</f>
        <v>3251</v>
      </c>
      <c r="H118" s="3">
        <f t="shared" si="87"/>
        <v>706</v>
      </c>
      <c r="I118" s="3">
        <f t="shared" si="87"/>
        <v>764</v>
      </c>
      <c r="K118" s="3"/>
      <c r="L118" s="3"/>
      <c r="M118" s="3"/>
      <c r="N118" s="3"/>
      <c r="O118" s="3"/>
    </row>
    <row r="119" spans="1:21" x14ac:dyDescent="0.25">
      <c r="A119" s="2" t="s">
        <v>121</v>
      </c>
      <c r="B119" s="47" t="s">
        <v>122</v>
      </c>
      <c r="C119" s="47" t="s">
        <v>122</v>
      </c>
      <c r="D119" s="47" t="s">
        <v>122</v>
      </c>
      <c r="E119" s="206">
        <v>0.09</v>
      </c>
      <c r="F119" s="206">
        <v>0.12</v>
      </c>
      <c r="G119" s="206">
        <v>0.11700000000000001</v>
      </c>
      <c r="H119" s="206">
        <v>7.3999999999999996E-2</v>
      </c>
      <c r="I119" s="206">
        <v>7.8E-2</v>
      </c>
      <c r="J119" s="4"/>
      <c r="K119" s="4"/>
      <c r="L119" s="4"/>
      <c r="M119" s="4"/>
      <c r="N119" s="4"/>
      <c r="O119" s="4"/>
    </row>
    <row r="120" spans="1:21" ht="13" x14ac:dyDescent="0.3">
      <c r="A120" s="2" t="s">
        <v>119</v>
      </c>
      <c r="B120" s="7">
        <f>B116*1000000/AVERAGE(B117,15706)</f>
        <v>240292.17019507702</v>
      </c>
      <c r="C120" s="7">
        <f>C116*1000000/AVERAGE(B117:C117)</f>
        <v>249371.9806763285</v>
      </c>
      <c r="D120" s="7">
        <f>D116*1000000/AVERAGE(C117:D117)</f>
        <v>275265.39519447158</v>
      </c>
      <c r="E120" s="7">
        <f>E116*1000000/AVERAGE(D117:E117)</f>
        <v>298870.4318936877</v>
      </c>
      <c r="F120" s="7">
        <f>F116*1000000/AVERAGE(E117:F117)</f>
        <v>327643.08098301169</v>
      </c>
      <c r="G120" s="7">
        <f t="shared" ref="G120:H120" si="88">G116*1000000/AVERAGE(F117:G117)</f>
        <v>332228.80112988211</v>
      </c>
      <c r="H120" s="7">
        <f t="shared" si="88"/>
        <v>345938.09137604758</v>
      </c>
      <c r="I120" s="7">
        <f>I116*1000000/AVERAGE(H117:I117)</f>
        <v>370527.91242127476</v>
      </c>
      <c r="J120" s="7"/>
      <c r="K120" s="7"/>
      <c r="L120" s="7"/>
      <c r="M120" s="7"/>
      <c r="N120" s="7"/>
      <c r="O120" s="7"/>
    </row>
    <row r="121" spans="1:21" ht="13" x14ac:dyDescent="0.3">
      <c r="A121" s="2" t="s">
        <v>123</v>
      </c>
      <c r="B121" s="7">
        <f>B86*1000000/AVERAGE(B117,15706)</f>
        <v>373584.66700317705</v>
      </c>
      <c r="C121" s="7">
        <f t="shared" ref="C121:F121" si="89">C86*1000000/AVERAGE(B117:C117)</f>
        <v>398439.61352657003</v>
      </c>
      <c r="D121" s="7">
        <f t="shared" si="89"/>
        <v>431814.82575981453</v>
      </c>
      <c r="E121" s="7">
        <f t="shared" si="89"/>
        <v>493732.00442967884</v>
      </c>
      <c r="F121" s="7">
        <f t="shared" si="89"/>
        <v>573973.28055418108</v>
      </c>
      <c r="G121" s="7">
        <f t="shared" ref="G121" si="90">G86*1000000/AVERAGE(F117:G117)</f>
        <v>559183.00831115211</v>
      </c>
      <c r="H121" s="7">
        <f t="shared" ref="H121" si="91">H86*1000000/AVERAGE(G117:H117)</f>
        <v>576338.19951338205</v>
      </c>
      <c r="I121" s="7">
        <f t="shared" ref="I121" si="92">I86*1000000/AVERAGE(H117:I117)</f>
        <v>631351.600883701</v>
      </c>
      <c r="J121" s="7"/>
      <c r="K121" s="7"/>
      <c r="L121" s="7"/>
      <c r="M121" s="7"/>
      <c r="N121" s="7"/>
      <c r="O121" s="7"/>
    </row>
    <row r="122" spans="1:21" ht="13" x14ac:dyDescent="0.3">
      <c r="A122" s="2" t="s">
        <v>120</v>
      </c>
      <c r="B122" s="42">
        <f t="shared" ref="B122:F122" si="93">B121-B120</f>
        <v>133292.49680810003</v>
      </c>
      <c r="C122" s="42">
        <f t="shared" si="93"/>
        <v>149067.63285024153</v>
      </c>
      <c r="D122" s="42">
        <f t="shared" si="93"/>
        <v>156549.43056534295</v>
      </c>
      <c r="E122" s="42">
        <f t="shared" si="93"/>
        <v>194861.57253599114</v>
      </c>
      <c r="F122" s="42">
        <f t="shared" si="93"/>
        <v>246330.19957116939</v>
      </c>
      <c r="G122" s="42">
        <f t="shared" ref="G122:I122" si="94">G121-G120</f>
        <v>226954.20718127</v>
      </c>
      <c r="H122" s="42">
        <f t="shared" si="94"/>
        <v>230400.10813733446</v>
      </c>
      <c r="I122" s="42">
        <f t="shared" si="94"/>
        <v>260823.68846242625</v>
      </c>
      <c r="J122" s="42"/>
      <c r="K122" s="42"/>
      <c r="L122" s="42"/>
      <c r="M122" s="42"/>
      <c r="N122" s="42"/>
      <c r="O122" s="42"/>
    </row>
    <row r="123" spans="1:21" ht="13" x14ac:dyDescent="0.3">
      <c r="A123" s="2" t="s">
        <v>61</v>
      </c>
      <c r="B123" s="33"/>
      <c r="C123" s="33">
        <f t="shared" ref="C123:F123" si="95">C122/B122-1</f>
        <v>0.11834976776564421</v>
      </c>
      <c r="D123" s="33">
        <f t="shared" si="95"/>
        <v>5.0190625369478381E-2</v>
      </c>
      <c r="E123" s="33">
        <f t="shared" si="95"/>
        <v>0.2447287213520517</v>
      </c>
      <c r="F123" s="33">
        <f t="shared" si="95"/>
        <v>0.26412917829487359</v>
      </c>
      <c r="G123" s="33">
        <f t="shared" ref="G123" si="96">G122/F122-1</f>
        <v>-7.865861523934381E-2</v>
      </c>
      <c r="H123" s="33">
        <f t="shared" ref="H123" si="97">H122/G122-1</f>
        <v>1.5183243346144293E-2</v>
      </c>
      <c r="I123" s="33">
        <f t="shared" ref="I123" si="98">I122/H122-1</f>
        <v>0.1320467276298205</v>
      </c>
      <c r="J123" s="33"/>
      <c r="K123" s="33"/>
      <c r="L123" s="33"/>
      <c r="M123" s="33"/>
      <c r="N123" s="33"/>
      <c r="O123" s="33"/>
    </row>
    <row r="124" spans="1:21" ht="13" x14ac:dyDescent="0.3">
      <c r="B124" s="33"/>
      <c r="C124" s="33"/>
      <c r="D124" s="33"/>
      <c r="E124" s="33"/>
      <c r="F124" s="42"/>
      <c r="G124" s="42"/>
      <c r="H124" s="42"/>
      <c r="I124" s="42"/>
      <c r="K124" s="3"/>
      <c r="L124" s="3"/>
      <c r="M124" s="3"/>
      <c r="N124" s="3"/>
      <c r="O124" s="3"/>
    </row>
    <row r="125" spans="1:21" x14ac:dyDescent="0.25">
      <c r="A125" s="2" t="s">
        <v>89</v>
      </c>
      <c r="B125" s="3">
        <f>B86-B116-B113</f>
        <v>2168.0790000000006</v>
      </c>
      <c r="C125" s="3">
        <f t="shared" ref="C125:N125" si="99">C86-C116-C113</f>
        <v>2840.3149999999991</v>
      </c>
      <c r="D125" s="3">
        <f t="shared" si="99"/>
        <v>3268.0829999999996</v>
      </c>
      <c r="E125" s="3">
        <f t="shared" si="99"/>
        <v>4237</v>
      </c>
      <c r="F125" s="3">
        <f t="shared" si="99"/>
        <v>5802</v>
      </c>
      <c r="G125" s="3">
        <f t="shared" si="99"/>
        <v>6098</v>
      </c>
      <c r="H125" s="3">
        <f t="shared" si="99"/>
        <v>6650</v>
      </c>
      <c r="I125" s="3">
        <f>I86-I116-I113</f>
        <v>6741</v>
      </c>
      <c r="J125" s="3">
        <f>J86-J116-J113</f>
        <v>8658.1915721205278</v>
      </c>
      <c r="K125" s="3">
        <f t="shared" si="99"/>
        <v>9609.8145310506334</v>
      </c>
      <c r="L125" s="3">
        <f t="shared" si="99"/>
        <v>10625.130871499276</v>
      </c>
      <c r="M125" s="3">
        <f t="shared" si="99"/>
        <v>11622.571181831541</v>
      </c>
      <c r="N125" s="3">
        <f t="shared" si="99"/>
        <v>12641.677019380659</v>
      </c>
      <c r="O125" s="3">
        <f>O86-O116-O113</f>
        <v>13640.403923148468</v>
      </c>
    </row>
    <row r="126" spans="1:21" ht="13" x14ac:dyDescent="0.3">
      <c r="A126" s="2" t="s">
        <v>62</v>
      </c>
      <c r="B126" s="11">
        <f>B125/B2</f>
        <v>0.29693696304543238</v>
      </c>
      <c r="C126" s="11">
        <f t="shared" ref="C126:O126" si="100">C125/C2</f>
        <v>0.31453110993359584</v>
      </c>
      <c r="D126" s="11">
        <f t="shared" si="100"/>
        <v>0.29255106735011588</v>
      </c>
      <c r="E126" s="11">
        <f t="shared" si="100"/>
        <v>0.32926639726453216</v>
      </c>
      <c r="F126" s="11">
        <f t="shared" si="100"/>
        <v>0.36756414317389929</v>
      </c>
      <c r="G126" s="11">
        <f t="shared" si="100"/>
        <v>0.34635919572872886</v>
      </c>
      <c r="H126" s="11">
        <f t="shared" si="100"/>
        <v>0.3426245556185275</v>
      </c>
      <c r="I126" s="278">
        <f>(I125+1000)/I2</f>
        <v>0.35996279934898862</v>
      </c>
      <c r="J126" s="11">
        <f t="shared" si="100"/>
        <v>0.3673493000500449</v>
      </c>
      <c r="K126" s="11">
        <f t="shared" si="100"/>
        <v>0.3741866610172333</v>
      </c>
      <c r="L126" s="11">
        <f t="shared" si="100"/>
        <v>0.38103375335192896</v>
      </c>
      <c r="M126" s="11">
        <f t="shared" si="100"/>
        <v>0.38741445166847754</v>
      </c>
      <c r="N126" s="11">
        <f t="shared" si="100"/>
        <v>0.39536851395171013</v>
      </c>
      <c r="O126" s="11">
        <f t="shared" si="100"/>
        <v>0.40129777092171998</v>
      </c>
    </row>
    <row r="127" spans="1:21" ht="13" x14ac:dyDescent="0.3">
      <c r="A127" s="1" t="s">
        <v>153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Q127" s="53"/>
    </row>
    <row r="128" spans="1:21" x14ac:dyDescent="0.25">
      <c r="A128" s="52" t="s">
        <v>99</v>
      </c>
      <c r="B128" s="19">
        <f>(B88-B100-B94-B109)</f>
        <v>0.48210254144281522</v>
      </c>
      <c r="C128" s="19">
        <f>(C88-C100-C94-C109)</f>
        <v>0.49063437156884676</v>
      </c>
      <c r="D128" s="19">
        <f>(D88-D100-D94-D109)</f>
        <v>0.49237178672899623</v>
      </c>
      <c r="E128" s="19">
        <f>(E88-E100-E94-E109)</f>
        <v>0.49187587999566768</v>
      </c>
      <c r="F128" s="19">
        <f>(F88-F100-F94-F109)</f>
        <v>0.5027604166666666</v>
      </c>
      <c r="G128" s="19">
        <f>(G88-G100-G94-G109)</f>
        <v>0.48131521569848928</v>
      </c>
      <c r="H128" s="19">
        <f>(H88-H100-H94-H109)</f>
        <v>0.46322172200337647</v>
      </c>
      <c r="I128" s="19">
        <f>(I88-I100-I94-I109)</f>
        <v>0.46713565305093291</v>
      </c>
      <c r="J128" s="19">
        <f>(J88-J100-J94-J109)</f>
        <v>0.46863565305093297</v>
      </c>
      <c r="K128" s="19">
        <f>(K88-K100-K94-K109)</f>
        <v>0.47013565305093291</v>
      </c>
      <c r="L128" s="19">
        <f>(L88-L100-L94-L109)</f>
        <v>0.47163565305093286</v>
      </c>
      <c r="M128" s="19">
        <f>(M88-M100-M94-M109)</f>
        <v>0.47313565305093291</v>
      </c>
      <c r="N128" s="19">
        <f>(N88-N100-N94-N109)</f>
        <v>0.47463565305093297</v>
      </c>
      <c r="O128" s="19">
        <f>(O88-O100-O94-O109)</f>
        <v>0.47613565305093292</v>
      </c>
      <c r="Q128" s="3"/>
      <c r="T128" s="37"/>
      <c r="U128" s="19"/>
    </row>
    <row r="129" spans="1:21" x14ac:dyDescent="0.25">
      <c r="A129" s="52" t="s">
        <v>102</v>
      </c>
      <c r="B129" s="19">
        <f>B89-B101-B110-B95</f>
        <v>-0.14967880116238985</v>
      </c>
      <c r="C129" s="19">
        <f>C89-C101-C110-C95</f>
        <v>-0.1370969368065606</v>
      </c>
      <c r="D129" s="19">
        <f>D89-D101-D110-D95</f>
        <v>-0.15231412880143105</v>
      </c>
      <c r="E129" s="19">
        <f>E89-E101-E110-E95</f>
        <v>-6.5436799999999962E-2</v>
      </c>
      <c r="F129" s="19">
        <f>F89-F101-F110-F95</f>
        <v>1.5102146366692465E-2</v>
      </c>
      <c r="G129" s="19">
        <f>G89-G101-G110-G95</f>
        <v>-3.9009497964720696E-3</v>
      </c>
      <c r="H129" s="19">
        <f>H89-H101-H110-H95</f>
        <v>2.837522992029437E-2</v>
      </c>
      <c r="I129" s="19">
        <f>I89-I101-I110-I95</f>
        <v>7.8896757361162917E-2</v>
      </c>
      <c r="J129" s="19">
        <f>J89-J101-J110-J95</f>
        <v>9.9896757361162991E-2</v>
      </c>
      <c r="K129" s="19">
        <f>K89-K101-K110-K95</f>
        <v>0.12089675736116295</v>
      </c>
      <c r="L129" s="19">
        <f>L89-L101-L110-L95</f>
        <v>0.14189675736116292</v>
      </c>
      <c r="M129" s="19">
        <f>M89-M101-M110-M95</f>
        <v>0.16289675736116299</v>
      </c>
      <c r="N129" s="19">
        <f>N89-N101-N110-N95</f>
        <v>0.18389675736116307</v>
      </c>
      <c r="O129" s="19">
        <f>O89-O101-O110-O95</f>
        <v>0.19239675736116302</v>
      </c>
      <c r="Q129" s="53"/>
      <c r="S129" s="49"/>
      <c r="T129" s="55"/>
      <c r="U129" s="19"/>
    </row>
    <row r="130" spans="1:21" x14ac:dyDescent="0.25">
      <c r="A130" s="52" t="s">
        <v>103</v>
      </c>
      <c r="B130" s="19">
        <f>B90-B96-B102-B111</f>
        <v>0.50985418265541071</v>
      </c>
      <c r="C130" s="19">
        <f>C90-C96-C102-C111</f>
        <v>0.17753164556962023</v>
      </c>
      <c r="D130" s="19">
        <f>D90-D96-D102-D111</f>
        <v>0.11121076233183849</v>
      </c>
      <c r="E130" s="19">
        <f>E90-E96-E102-E111</f>
        <v>0.12156862745098032</v>
      </c>
      <c r="F130" s="19">
        <f>F90-F96-F102-F111</f>
        <v>0.31105527638190955</v>
      </c>
      <c r="G130" s="19">
        <f>G90-G96-G102-G111</f>
        <v>0.30175438596491222</v>
      </c>
      <c r="H130" s="19">
        <f>H90-H96-H102-H111</f>
        <v>0.31333333333333335</v>
      </c>
      <c r="I130" s="19">
        <f>I90-I96-I102-I111</f>
        <v>0.27636363636363637</v>
      </c>
      <c r="J130" s="19">
        <f>J90-J96-J102-J111</f>
        <v>0.29999999999999993</v>
      </c>
      <c r="K130" s="19">
        <f>K90-K96-K102-K111</f>
        <v>0.29999999999999993</v>
      </c>
      <c r="L130" s="19">
        <f>L90-L96-L102-L111</f>
        <v>0.29999999999999993</v>
      </c>
      <c r="M130" s="19">
        <f>M90-M96-M102-M111</f>
        <v>0.29999999999999993</v>
      </c>
      <c r="N130" s="19">
        <f>N90-N96-N102-N111</f>
        <v>0.29999999999999993</v>
      </c>
      <c r="O130" s="19">
        <f>O90-O96-O102-O111</f>
        <v>0.29999999999999993</v>
      </c>
      <c r="Q130" s="32"/>
      <c r="T130" s="37"/>
      <c r="U130" s="19"/>
    </row>
    <row r="131" spans="1:21" x14ac:dyDescent="0.25">
      <c r="K131" s="3"/>
      <c r="L131" s="3"/>
      <c r="M131" s="3"/>
      <c r="N131" s="3"/>
      <c r="O131" s="3"/>
      <c r="T131" s="37"/>
      <c r="U131" s="19"/>
    </row>
    <row r="132" spans="1:21" x14ac:dyDescent="0.25">
      <c r="A132" s="2" t="s">
        <v>125</v>
      </c>
      <c r="B132" s="4">
        <v>36.395000000000003</v>
      </c>
      <c r="C132" s="4">
        <v>40</v>
      </c>
      <c r="D132" s="4">
        <v>42</v>
      </c>
      <c r="E132" s="4">
        <v>42</v>
      </c>
      <c r="F132" s="4">
        <v>0</v>
      </c>
      <c r="G132" s="4">
        <f>-19+41</f>
        <v>22</v>
      </c>
      <c r="H132" s="4">
        <f>16+246</f>
        <v>262</v>
      </c>
      <c r="I132" s="4">
        <f>48+311</f>
        <v>359</v>
      </c>
      <c r="J132" s="3">
        <f ca="1">J133*(AVERAGE(I199:J199)+AVERAGE(I200:J200))</f>
        <v>78.86</v>
      </c>
      <c r="K132" s="3">
        <f t="shared" ref="K132:O132" ca="1" si="101">K133*(AVERAGE(J199:K199)+AVERAGE(J200:K200))</f>
        <v>78.86</v>
      </c>
      <c r="L132" s="3">
        <f t="shared" ca="1" si="101"/>
        <v>78.86</v>
      </c>
      <c r="M132" s="3">
        <f t="shared" ca="1" si="101"/>
        <v>78.86</v>
      </c>
      <c r="N132" s="3">
        <f t="shared" ca="1" si="101"/>
        <v>78.86</v>
      </c>
      <c r="O132" s="3">
        <f t="shared" ca="1" si="101"/>
        <v>78.86</v>
      </c>
    </row>
    <row r="133" spans="1:21" ht="13" x14ac:dyDescent="0.3">
      <c r="A133" s="2" t="s">
        <v>161</v>
      </c>
      <c r="B133" s="4"/>
      <c r="C133" s="11">
        <f>C132/(AVERAGE(B199:C199)+AVERAGE(B200:C200))</f>
        <v>8.8410138167363921E-3</v>
      </c>
      <c r="D133" s="11">
        <f>D132/(AVERAGE(C199:D199)+AVERAGE(C200:D200))</f>
        <v>1.13422132060629E-2</v>
      </c>
      <c r="E133" s="11">
        <f>E132/(AVERAGE(D199:E199)+AVERAGE(D200:E200))</f>
        <v>8.2603992526305431E-3</v>
      </c>
      <c r="F133" s="11">
        <f>F132/(AVERAGE(E199:F199)+AVERAGE(E200:F200))</f>
        <v>0</v>
      </c>
      <c r="G133" s="11">
        <f t="shared" ref="G133:I133" si="102">G132/(AVERAGE(F199:G199)+AVERAGE(F200:G200))</f>
        <v>3.6993442071632755E-3</v>
      </c>
      <c r="H133" s="11">
        <f t="shared" si="102"/>
        <v>3.7595063854211505E-2</v>
      </c>
      <c r="I133" s="11">
        <f t="shared" si="102"/>
        <v>4.5651068158697863E-2</v>
      </c>
      <c r="J133" s="12">
        <v>0.01</v>
      </c>
      <c r="K133" s="12">
        <v>0.01</v>
      </c>
      <c r="L133" s="12">
        <v>0.01</v>
      </c>
      <c r="M133" s="12">
        <v>0.01</v>
      </c>
      <c r="N133" s="12">
        <v>0.01</v>
      </c>
      <c r="O133" s="12">
        <v>0.01</v>
      </c>
    </row>
    <row r="134" spans="1:21" x14ac:dyDescent="0.25">
      <c r="B134" s="4"/>
      <c r="C134" s="4"/>
      <c r="D134" s="4"/>
      <c r="E134" s="4"/>
      <c r="F134" s="4"/>
      <c r="G134" s="4"/>
      <c r="H134" s="4"/>
      <c r="I134" s="4"/>
      <c r="K134" s="3"/>
      <c r="L134" s="3"/>
      <c r="M134" s="3"/>
      <c r="N134" s="3"/>
      <c r="O134" s="3"/>
    </row>
    <row r="135" spans="1:21" x14ac:dyDescent="0.25">
      <c r="A135" s="2" t="s">
        <v>90</v>
      </c>
      <c r="B135" s="4">
        <v>-74.402000000000001</v>
      </c>
      <c r="C135" s="4">
        <v>-89</v>
      </c>
      <c r="D135" s="4">
        <v>-157</v>
      </c>
      <c r="E135" s="4">
        <v>-116</v>
      </c>
      <c r="F135" s="4">
        <v>-113</v>
      </c>
      <c r="G135" s="4">
        <v>-112</v>
      </c>
      <c r="H135" s="4">
        <v>-113</v>
      </c>
      <c r="I135" s="4">
        <v>-169</v>
      </c>
      <c r="J135" s="3">
        <f t="shared" ref="J135:O135" si="103">-J136*AVERAGE(I227:J227)</f>
        <v>-144.51500000000001</v>
      </c>
      <c r="K135" s="3">
        <f t="shared" si="103"/>
        <v>-144.51500000000001</v>
      </c>
      <c r="L135" s="3">
        <f t="shared" si="103"/>
        <v>-144.51500000000001</v>
      </c>
      <c r="M135" s="3">
        <f t="shared" si="103"/>
        <v>-144.51500000000001</v>
      </c>
      <c r="N135" s="3">
        <f t="shared" si="103"/>
        <v>-144.51500000000001</v>
      </c>
      <c r="O135" s="3">
        <f t="shared" si="103"/>
        <v>-144.51500000000001</v>
      </c>
    </row>
    <row r="136" spans="1:21" ht="13" x14ac:dyDescent="0.3">
      <c r="A136" s="2" t="s">
        <v>97</v>
      </c>
      <c r="B136" s="4"/>
      <c r="C136" s="11">
        <f>-C135/(AVERAGE(B227:C227)+AVERAGE(B224:C224))</f>
        <v>2.9635939137104675E-2</v>
      </c>
      <c r="D136" s="11">
        <f>-D135/(AVERAGE(C227:D227)+AVERAGE(C224:D224))</f>
        <v>3.800164593116135E-2</v>
      </c>
      <c r="E136" s="11">
        <f>-E135/(AVERAGE(D227:E227)+AVERAGE(D224:E224))</f>
        <v>2.8104179285281649E-2</v>
      </c>
      <c r="F136" s="11">
        <f>-F135/(AVERAGE(E227:F227)+AVERAGE(E224:F224))</f>
        <v>2.7427184466019418E-2</v>
      </c>
      <c r="G136" s="11">
        <f t="shared" ref="G136:I136" si="104">-G135/(AVERAGE(F227:G227)+AVERAGE(F224:G224))</f>
        <v>2.714493456131847E-2</v>
      </c>
      <c r="H136" s="11">
        <f t="shared" si="104"/>
        <v>2.9112456524539483E-2</v>
      </c>
      <c r="I136" s="11">
        <f t="shared" si="104"/>
        <v>3.6493198013388038E-2</v>
      </c>
      <c r="J136" s="12">
        <v>3.5000000000000003E-2</v>
      </c>
      <c r="K136" s="12">
        <v>3.5000000000000003E-2</v>
      </c>
      <c r="L136" s="12">
        <v>3.5000000000000003E-2</v>
      </c>
      <c r="M136" s="12">
        <v>3.5000000000000003E-2</v>
      </c>
      <c r="N136" s="12">
        <v>3.5000000000000003E-2</v>
      </c>
      <c r="O136" s="12">
        <v>3.5000000000000003E-2</v>
      </c>
    </row>
    <row r="137" spans="1:21" x14ac:dyDescent="0.25">
      <c r="B137" s="4"/>
      <c r="C137" s="4"/>
      <c r="D137" s="4"/>
      <c r="E137" s="4"/>
      <c r="F137" s="4"/>
      <c r="G137" s="4"/>
      <c r="H137" s="4"/>
      <c r="I137" s="4"/>
      <c r="K137" s="3"/>
      <c r="L137" s="3"/>
      <c r="M137" s="3"/>
      <c r="N137" s="3"/>
      <c r="O137" s="3"/>
    </row>
    <row r="138" spans="1:21" x14ac:dyDescent="0.25">
      <c r="A138" s="2" t="s">
        <v>126</v>
      </c>
      <c r="B138" s="4">
        <v>7.5529999999999999</v>
      </c>
      <c r="C138" s="4">
        <v>3</v>
      </c>
      <c r="D138" s="4">
        <v>52</v>
      </c>
      <c r="E138" s="4">
        <v>13</v>
      </c>
      <c r="F138" s="4">
        <v>16</v>
      </c>
      <c r="G138" s="4"/>
      <c r="H138" s="4"/>
      <c r="I138" s="4"/>
      <c r="K138" s="3"/>
      <c r="L138" s="3"/>
      <c r="M138" s="3"/>
      <c r="N138" s="3"/>
      <c r="O138" s="3"/>
    </row>
    <row r="139" spans="1:21" x14ac:dyDescent="0.25">
      <c r="A139" s="2" t="s">
        <v>91</v>
      </c>
      <c r="B139" s="3">
        <f>B125+B132+B135+B138</f>
        <v>2137.6250000000005</v>
      </c>
      <c r="C139" s="3">
        <f>C125+C132+C135+C138</f>
        <v>2794.3149999999991</v>
      </c>
      <c r="D139" s="3">
        <f>D125+D132+D135+D138</f>
        <v>3205.0829999999996</v>
      </c>
      <c r="E139" s="3">
        <f>E125+E132+E135+E138</f>
        <v>4176</v>
      </c>
      <c r="F139" s="3">
        <f>F125+F132+F135+F138</f>
        <v>5705</v>
      </c>
      <c r="G139" s="3">
        <f>G125+G132+G135+G138</f>
        <v>6008</v>
      </c>
      <c r="H139" s="3">
        <f>H125+H132+H135+H138</f>
        <v>6799</v>
      </c>
      <c r="I139" s="3">
        <f>I125+I132+I135+I138</f>
        <v>6931</v>
      </c>
      <c r="J139" s="3">
        <f ca="1">J125+J132+J135+J138</f>
        <v>8592.5365721205289</v>
      </c>
      <c r="K139" s="3">
        <f ca="1">K125+K132+K135+K138</f>
        <v>9544.1595310506345</v>
      </c>
      <c r="L139" s="3">
        <f ca="1">L125+L132+L135+L138</f>
        <v>10559.475871499277</v>
      </c>
      <c r="M139" s="3">
        <f ca="1">M125+M132+M135+M138</f>
        <v>11556.916181831542</v>
      </c>
      <c r="N139" s="3">
        <f ca="1">N125+N132+N135+N138</f>
        <v>12576.02201938066</v>
      </c>
      <c r="O139" s="3">
        <f ca="1">O125+O132+O135+O138</f>
        <v>13574.748923148469</v>
      </c>
    </row>
    <row r="140" spans="1:21" x14ac:dyDescent="0.25">
      <c r="A140" s="2" t="s">
        <v>92</v>
      </c>
      <c r="B140" s="4">
        <v>-443.68700000000001</v>
      </c>
      <c r="C140" s="4">
        <v>-203</v>
      </c>
      <c r="D140" s="4">
        <v>-254</v>
      </c>
      <c r="E140" s="4">
        <v>1084</v>
      </c>
      <c r="F140" s="4">
        <v>-883</v>
      </c>
      <c r="G140" s="4">
        <v>-1252</v>
      </c>
      <c r="H140" s="4">
        <v>-1371</v>
      </c>
      <c r="I140" s="4">
        <v>-1371</v>
      </c>
      <c r="J140" s="3">
        <f t="shared" ref="J140:O140" ca="1" si="105">-J141*J139</f>
        <v>-1718.507314424106</v>
      </c>
      <c r="K140" s="3">
        <f t="shared" ca="1" si="105"/>
        <v>-1908.831906210127</v>
      </c>
      <c r="L140" s="3">
        <f t="shared" ca="1" si="105"/>
        <v>-2111.8951742998556</v>
      </c>
      <c r="M140" s="3">
        <f t="shared" ca="1" si="105"/>
        <v>-2311.3832363663087</v>
      </c>
      <c r="N140" s="3">
        <f t="shared" ca="1" si="105"/>
        <v>-2515.2044038761323</v>
      </c>
      <c r="O140" s="3">
        <f t="shared" ca="1" si="105"/>
        <v>-2714.949784629694</v>
      </c>
    </row>
    <row r="141" spans="1:21" ht="13" x14ac:dyDescent="0.3">
      <c r="A141" s="2" t="s">
        <v>63</v>
      </c>
      <c r="B141" s="11">
        <f>-B140/B139</f>
        <v>0.20756072744283957</v>
      </c>
      <c r="C141" s="11">
        <f>-C140/C139</f>
        <v>7.2647500371289586E-2</v>
      </c>
      <c r="D141" s="11">
        <f>-D140/D139</f>
        <v>7.9249117729556465E-2</v>
      </c>
      <c r="E141" s="11">
        <f>-E140/E139</f>
        <v>-0.25957854406130271</v>
      </c>
      <c r="F141" s="11">
        <f>-F140/F139</f>
        <v>0.15477651183172655</v>
      </c>
      <c r="G141" s="11">
        <f t="shared" ref="G141:I141" si="106">-G140/G139</f>
        <v>0.20838881491344874</v>
      </c>
      <c r="H141" s="11">
        <f t="shared" si="106"/>
        <v>0.20164730107368731</v>
      </c>
      <c r="I141" s="11">
        <f t="shared" si="106"/>
        <v>0.19780695426345404</v>
      </c>
      <c r="J141" s="44">
        <v>0.2</v>
      </c>
      <c r="K141" s="44">
        <v>0.2</v>
      </c>
      <c r="L141" s="44">
        <v>0.2</v>
      </c>
      <c r="M141" s="44">
        <v>0.2</v>
      </c>
      <c r="N141" s="44">
        <v>0.2</v>
      </c>
      <c r="O141" s="44">
        <v>0.2</v>
      </c>
    </row>
    <row r="142" spans="1:21" x14ac:dyDescent="0.25">
      <c r="A142" s="2" t="s">
        <v>43</v>
      </c>
      <c r="B142" s="3">
        <f>B139+B140</f>
        <v>1693.9380000000006</v>
      </c>
      <c r="C142" s="3">
        <f t="shared" ref="C142:O142" si="107">C139+C140</f>
        <v>2591.3149999999991</v>
      </c>
      <c r="D142" s="3">
        <f t="shared" si="107"/>
        <v>2951.0829999999996</v>
      </c>
      <c r="E142" s="3">
        <f t="shared" si="107"/>
        <v>5260</v>
      </c>
      <c r="F142" s="3">
        <f t="shared" si="107"/>
        <v>4822</v>
      </c>
      <c r="G142" s="3">
        <f>G139+G140</f>
        <v>4756</v>
      </c>
      <c r="H142" s="3">
        <f t="shared" si="107"/>
        <v>5428</v>
      </c>
      <c r="I142" s="3">
        <f t="shared" si="107"/>
        <v>5560</v>
      </c>
      <c r="J142" s="3">
        <f t="shared" ca="1" si="107"/>
        <v>6874.029257696423</v>
      </c>
      <c r="K142" s="3">
        <f t="shared" ca="1" si="107"/>
        <v>7635.3276248405073</v>
      </c>
      <c r="L142" s="3">
        <f t="shared" ca="1" si="107"/>
        <v>8447.5806971994207</v>
      </c>
      <c r="M142" s="3">
        <f t="shared" ca="1" si="107"/>
        <v>9245.5329454652347</v>
      </c>
      <c r="N142" s="3">
        <f t="shared" ca="1" si="107"/>
        <v>10060.817615504528</v>
      </c>
      <c r="O142" s="3">
        <f t="shared" ca="1" si="107"/>
        <v>10859.799138518774</v>
      </c>
      <c r="S142" s="19"/>
    </row>
    <row r="143" spans="1:21" x14ac:dyDescent="0.25">
      <c r="A143" s="2" t="s">
        <v>96</v>
      </c>
      <c r="B143" s="13">
        <f>B142/B246</f>
        <v>3.3802838824001307</v>
      </c>
      <c r="C143" s="13">
        <f t="shared" ref="C143:N143" si="108">C142/C246</f>
        <v>5.2034437751003999</v>
      </c>
      <c r="D143" s="13">
        <f t="shared" si="108"/>
        <v>5.9981361788617882</v>
      </c>
      <c r="E143" s="13">
        <f t="shared" si="108"/>
        <v>10.845360824742269</v>
      </c>
      <c r="F143" s="13">
        <f t="shared" si="108"/>
        <v>10.024948024948024</v>
      </c>
      <c r="G143" s="13">
        <f t="shared" si="108"/>
        <v>9.80618556701031</v>
      </c>
      <c r="H143" s="13">
        <f t="shared" si="108"/>
        <v>11.284823284823284</v>
      </c>
      <c r="I143" s="13">
        <f t="shared" si="108"/>
        <v>11.804670912951167</v>
      </c>
      <c r="J143" s="13">
        <f t="shared" ca="1" si="108"/>
        <v>15.159932239057669</v>
      </c>
      <c r="K143" s="13">
        <f t="shared" ca="1" si="108"/>
        <v>17.526514159105602</v>
      </c>
      <c r="L143" s="13">
        <f t="shared" ca="1" si="108"/>
        <v>20.217288652033808</v>
      </c>
      <c r="M143" s="13">
        <f t="shared" ca="1" si="108"/>
        <v>23.09732777010365</v>
      </c>
      <c r="N143" s="13">
        <f t="shared" ca="1" si="108"/>
        <v>26.255799652008086</v>
      </c>
      <c r="O143" s="13">
        <f ca="1">O142/O246</f>
        <v>29.508718318190219</v>
      </c>
      <c r="S143" s="3"/>
      <c r="T143" s="19"/>
    </row>
    <row r="144" spans="1:21" ht="13" x14ac:dyDescent="0.3">
      <c r="A144" s="2" t="s">
        <v>0</v>
      </c>
      <c r="B144" s="13"/>
      <c r="C144" s="11">
        <f>C143/B143-1</f>
        <v>0.53935111846456985</v>
      </c>
      <c r="D144" s="11">
        <f>D143/C143-1</f>
        <v>0.15272431837625744</v>
      </c>
      <c r="E144" s="11">
        <f t="shared" ref="E144:O144" si="109">E143/D143-1</f>
        <v>0.80812180673101919</v>
      </c>
      <c r="F144" s="11">
        <f t="shared" si="109"/>
        <v>-7.5646427357454082E-2</v>
      </c>
      <c r="G144" s="11">
        <f t="shared" si="109"/>
        <v>-2.1821804700962399E-2</v>
      </c>
      <c r="H144" s="11">
        <f t="shared" si="109"/>
        <v>0.15078622648008677</v>
      </c>
      <c r="I144" s="11">
        <f t="shared" si="109"/>
        <v>4.606608495385256E-2</v>
      </c>
      <c r="J144" s="11">
        <f t="shared" ca="1" si="109"/>
        <v>0.28423166989139625</v>
      </c>
      <c r="K144" s="11">
        <f t="shared" ca="1" si="109"/>
        <v>0.15610768456805713</v>
      </c>
      <c r="L144" s="11">
        <f t="shared" ca="1" si="109"/>
        <v>0.15352593610465659</v>
      </c>
      <c r="M144" s="11">
        <f t="shared" ca="1" si="109"/>
        <v>0.14245427107655795</v>
      </c>
      <c r="N144" s="11">
        <f t="shared" ca="1" si="109"/>
        <v>0.136746203428461</v>
      </c>
      <c r="O144" s="11">
        <f t="shared" ca="1" si="109"/>
        <v>0.12389333820702531</v>
      </c>
      <c r="S144" s="26"/>
    </row>
    <row r="145" spans="1:20" x14ac:dyDescent="0.25"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S145" s="26"/>
    </row>
    <row r="146" spans="1:20" ht="13" x14ac:dyDescent="0.3">
      <c r="A146" s="1" t="s">
        <v>2</v>
      </c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</row>
    <row r="147" spans="1:20" x14ac:dyDescent="0.25">
      <c r="B147" s="13"/>
      <c r="C147" s="13"/>
      <c r="D147" s="13"/>
      <c r="E147" s="13"/>
      <c r="F147" s="13"/>
      <c r="G147" s="13"/>
      <c r="H147" s="13"/>
      <c r="I147" s="13"/>
      <c r="O147" s="13"/>
    </row>
    <row r="148" spans="1:20" x14ac:dyDescent="0.25">
      <c r="A148" s="2" t="s">
        <v>43</v>
      </c>
      <c r="B148" s="3">
        <f>B142</f>
        <v>1693.9380000000006</v>
      </c>
      <c r="C148" s="3">
        <f t="shared" ref="C148:O148" si="110">C142</f>
        <v>2591.3149999999991</v>
      </c>
      <c r="D148" s="3">
        <f t="shared" si="110"/>
        <v>2951.0829999999996</v>
      </c>
      <c r="E148" s="3">
        <f t="shared" si="110"/>
        <v>5260</v>
      </c>
      <c r="F148" s="3">
        <f t="shared" si="110"/>
        <v>4822</v>
      </c>
      <c r="G148" s="3">
        <f t="shared" si="110"/>
        <v>4756</v>
      </c>
      <c r="H148" s="3">
        <f t="shared" si="110"/>
        <v>5428</v>
      </c>
      <c r="I148" s="3">
        <f t="shared" si="110"/>
        <v>5560</v>
      </c>
      <c r="J148" s="3">
        <f t="shared" ca="1" si="110"/>
        <v>6874.029257696423</v>
      </c>
      <c r="K148" s="3">
        <f t="shared" ca="1" si="110"/>
        <v>7635.3276248405073</v>
      </c>
      <c r="L148" s="3">
        <f t="shared" ca="1" si="110"/>
        <v>8447.5806971994207</v>
      </c>
      <c r="M148" s="3">
        <f t="shared" ca="1" si="110"/>
        <v>9245.5329454652347</v>
      </c>
      <c r="N148" s="3">
        <f t="shared" ca="1" si="110"/>
        <v>10060.817615504528</v>
      </c>
      <c r="O148" s="3">
        <f t="shared" ca="1" si="110"/>
        <v>10859.799138518774</v>
      </c>
    </row>
    <row r="149" spans="1:20" x14ac:dyDescent="0.25">
      <c r="A149" s="2" t="s">
        <v>127</v>
      </c>
      <c r="B149" s="4">
        <v>325.99700000000001</v>
      </c>
      <c r="C149" s="4">
        <v>346</v>
      </c>
      <c r="D149" s="4">
        <v>757</v>
      </c>
      <c r="E149" s="4">
        <v>757</v>
      </c>
      <c r="F149" s="4">
        <v>788</v>
      </c>
      <c r="G149" s="4">
        <v>856</v>
      </c>
      <c r="H149" s="4">
        <v>872</v>
      </c>
      <c r="I149" s="4">
        <v>857</v>
      </c>
      <c r="J149" s="3">
        <f t="shared" ref="J149:O149" si="111">J150+J152</f>
        <v>923.04448081841451</v>
      </c>
      <c r="K149" s="3">
        <f t="shared" si="111"/>
        <v>990.62887871657767</v>
      </c>
      <c r="L149" s="3">
        <f t="shared" si="111"/>
        <v>1061.1129231743316</v>
      </c>
      <c r="M149" s="3">
        <f t="shared" si="111"/>
        <v>1128.7881616814921</v>
      </c>
      <c r="N149" s="3">
        <f t="shared" si="111"/>
        <v>1128.9433923678089</v>
      </c>
      <c r="O149" s="3">
        <f t="shared" si="111"/>
        <v>1087.4504439863354</v>
      </c>
    </row>
    <row r="150" spans="1:20" x14ac:dyDescent="0.25">
      <c r="A150" s="2" t="s">
        <v>85</v>
      </c>
      <c r="B150" s="3">
        <f>B149-B152</f>
        <v>249.49700000000001</v>
      </c>
      <c r="C150" s="3">
        <f>C149-C152</f>
        <v>254.9</v>
      </c>
      <c r="D150" s="3">
        <f>D149-D152</f>
        <v>581.70000000000005</v>
      </c>
      <c r="E150" s="3">
        <f>E149-E152</f>
        <v>595</v>
      </c>
      <c r="F150" s="3">
        <f>F149-F152</f>
        <v>616</v>
      </c>
      <c r="G150" s="3">
        <f t="shared" ref="G150:H150" si="112">G149-G152</f>
        <v>687</v>
      </c>
      <c r="H150" s="3">
        <f t="shared" si="112"/>
        <v>704</v>
      </c>
      <c r="I150" s="3">
        <f>I149-I152</f>
        <v>688</v>
      </c>
      <c r="J150" s="3">
        <f>J151*J2</f>
        <v>754.04448081841451</v>
      </c>
      <c r="K150" s="3">
        <f>K151*K2</f>
        <v>821.62887871657767</v>
      </c>
      <c r="L150" s="3">
        <f>L151*L2</f>
        <v>892.11292317433163</v>
      </c>
      <c r="M150" s="3">
        <f>M151*M2</f>
        <v>959.78816168149194</v>
      </c>
      <c r="N150" s="3">
        <f>N151*N2</f>
        <v>1022.9433923678089</v>
      </c>
      <c r="O150" s="3">
        <f>O151*O2</f>
        <v>1087.4504439863354</v>
      </c>
    </row>
    <row r="151" spans="1:20" ht="13" x14ac:dyDescent="0.3">
      <c r="A151" s="2" t="s">
        <v>1</v>
      </c>
      <c r="B151" s="11">
        <f>B150/B2</f>
        <v>3.417074814568391E-2</v>
      </c>
      <c r="C151" s="11">
        <f>C150/C2</f>
        <v>2.8227143792879876E-2</v>
      </c>
      <c r="D151" s="11">
        <f>D150/D2</f>
        <v>5.2072409384205494E-2</v>
      </c>
      <c r="E151" s="11">
        <f>E150/E2</f>
        <v>4.6238731737643771E-2</v>
      </c>
      <c r="F151" s="11">
        <f>F150/F2</f>
        <v>3.9024390243902439E-2</v>
      </c>
      <c r="G151" s="11">
        <f>G150/G2</f>
        <v>3.9020788367601957E-2</v>
      </c>
      <c r="H151" s="11">
        <f>H150/H2</f>
        <v>3.6271832654953887E-2</v>
      </c>
      <c r="I151" s="11">
        <f>I150/I2</f>
        <v>3.1992559869797724E-2</v>
      </c>
      <c r="J151" s="12">
        <f>I151</f>
        <v>3.1992559869797724E-2</v>
      </c>
      <c r="K151" s="12">
        <f t="shared" ref="K151:O151" si="113">J151</f>
        <v>3.1992559869797724E-2</v>
      </c>
      <c r="L151" s="12">
        <f t="shared" si="113"/>
        <v>3.1992559869797724E-2</v>
      </c>
      <c r="M151" s="12">
        <f t="shared" si="113"/>
        <v>3.1992559869797724E-2</v>
      </c>
      <c r="N151" s="12">
        <f t="shared" si="113"/>
        <v>3.1992559869797724E-2</v>
      </c>
      <c r="O151" s="12">
        <f t="shared" si="113"/>
        <v>3.1992559869797724E-2</v>
      </c>
    </row>
    <row r="152" spans="1:20" x14ac:dyDescent="0.25">
      <c r="A152" s="2" t="s">
        <v>86</v>
      </c>
      <c r="B152" s="3">
        <f>B113</f>
        <v>76.5</v>
      </c>
      <c r="C152" s="3">
        <f>C113</f>
        <v>91.1</v>
      </c>
      <c r="D152" s="3">
        <f>D113</f>
        <v>175.3</v>
      </c>
      <c r="E152" s="3">
        <f>E113</f>
        <v>162</v>
      </c>
      <c r="F152" s="3">
        <f>F113</f>
        <v>172</v>
      </c>
      <c r="G152" s="3">
        <f>G113</f>
        <v>169</v>
      </c>
      <c r="H152" s="3">
        <f>H113</f>
        <v>168</v>
      </c>
      <c r="I152" s="3">
        <v>169</v>
      </c>
      <c r="J152" s="3">
        <f>J113</f>
        <v>169</v>
      </c>
      <c r="K152" s="3">
        <f>K113</f>
        <v>169</v>
      </c>
      <c r="L152" s="3">
        <f>L113</f>
        <v>169</v>
      </c>
      <c r="M152" s="3">
        <f>M113</f>
        <v>169</v>
      </c>
      <c r="N152" s="3">
        <f>N113</f>
        <v>106</v>
      </c>
      <c r="O152" s="3">
        <f>O113</f>
        <v>0</v>
      </c>
    </row>
    <row r="153" spans="1:20" x14ac:dyDescent="0.25">
      <c r="A153" s="2" t="s">
        <v>73</v>
      </c>
      <c r="B153" s="4">
        <v>454.47199999999998</v>
      </c>
      <c r="C153" s="4">
        <v>610</v>
      </c>
      <c r="D153" s="4">
        <v>788</v>
      </c>
      <c r="E153" s="4">
        <v>909</v>
      </c>
      <c r="F153" s="4">
        <v>1069</v>
      </c>
      <c r="G153" s="4">
        <v>1440</v>
      </c>
      <c r="H153" s="4">
        <v>1718</v>
      </c>
      <c r="I153" s="4">
        <v>1833</v>
      </c>
      <c r="J153" s="3">
        <f>J154*J2</f>
        <v>2008.958624040921</v>
      </c>
      <c r="K153" s="3">
        <f>K154*K2</f>
        <v>2189.0199632085564</v>
      </c>
      <c r="L153" s="3">
        <f>L154*L2</f>
        <v>2376.8066688641711</v>
      </c>
      <c r="M153" s="3">
        <f>M154*M2</f>
        <v>2557.1100295961842</v>
      </c>
      <c r="N153" s="3">
        <f>N154*N2</f>
        <v>2725.3709857706303</v>
      </c>
      <c r="O153" s="3">
        <f>O154*O2</f>
        <v>2897.2335230042918</v>
      </c>
    </row>
    <row r="154" spans="1:20" ht="13" x14ac:dyDescent="0.3">
      <c r="A154" s="2" t="s">
        <v>70</v>
      </c>
      <c r="B154" s="11">
        <f>B153/B2</f>
        <v>6.2243827586164389E-2</v>
      </c>
      <c r="C154" s="11">
        <f>C153/C2</f>
        <v>6.7550246032392014E-2</v>
      </c>
      <c r="D154" s="11">
        <f>D153/D2</f>
        <v>7.0539897876489469E-2</v>
      </c>
      <c r="E154" s="11">
        <f>E153/E2</f>
        <v>7.0640348150450727E-2</v>
      </c>
      <c r="F154" s="11">
        <f>F153/F2</f>
        <v>6.7722521381057971E-2</v>
      </c>
      <c r="G154" s="11">
        <f>G153/G2</f>
        <v>8.1790298761785757E-2</v>
      </c>
      <c r="H154" s="11">
        <f>H153/H2</f>
        <v>8.8515637075583492E-2</v>
      </c>
      <c r="I154" s="11">
        <f>I153/I2</f>
        <v>8.5235991629853528E-2</v>
      </c>
      <c r="J154" s="12">
        <f t="shared" ref="J154:O154" si="114">I154</f>
        <v>8.5235991629853528E-2</v>
      </c>
      <c r="K154" s="12">
        <f t="shared" si="114"/>
        <v>8.5235991629853528E-2</v>
      </c>
      <c r="L154" s="12">
        <f t="shared" si="114"/>
        <v>8.5235991629853528E-2</v>
      </c>
      <c r="M154" s="12">
        <f t="shared" si="114"/>
        <v>8.5235991629853528E-2</v>
      </c>
      <c r="N154" s="12">
        <f t="shared" si="114"/>
        <v>8.5235991629853528E-2</v>
      </c>
      <c r="O154" s="12">
        <f t="shared" si="114"/>
        <v>8.5235991629853528E-2</v>
      </c>
    </row>
    <row r="155" spans="1:20" x14ac:dyDescent="0.25">
      <c r="A155" s="2" t="s">
        <v>128</v>
      </c>
      <c r="B155" s="4">
        <v>0</v>
      </c>
      <c r="C155" s="4">
        <v>0</v>
      </c>
      <c r="D155" s="4">
        <v>0</v>
      </c>
      <c r="E155" s="4">
        <v>87</v>
      </c>
      <c r="F155" s="4">
        <v>73</v>
      </c>
      <c r="G155" s="4">
        <v>83</v>
      </c>
      <c r="H155" s="4">
        <v>72</v>
      </c>
      <c r="I155" s="4">
        <v>77</v>
      </c>
      <c r="K155" s="3"/>
      <c r="L155" s="3"/>
      <c r="M155" s="3"/>
      <c r="N155" s="3"/>
      <c r="O155" s="3"/>
    </row>
    <row r="156" spans="1:20" x14ac:dyDescent="0.25">
      <c r="A156" s="2" t="s">
        <v>74</v>
      </c>
      <c r="B156" s="4">
        <v>51.604999999999997</v>
      </c>
      <c r="C156" s="4">
        <v>-469</v>
      </c>
      <c r="D156" s="4">
        <v>3</v>
      </c>
      <c r="E156" s="4">
        <v>-1501</v>
      </c>
      <c r="F156" s="4">
        <v>183</v>
      </c>
      <c r="G156" s="4">
        <v>328</v>
      </c>
      <c r="H156" s="4">
        <v>-426</v>
      </c>
      <c r="I156" s="4">
        <v>-468</v>
      </c>
      <c r="K156" s="3"/>
      <c r="L156" s="3"/>
      <c r="M156" s="3"/>
      <c r="N156" s="3"/>
      <c r="O156" s="3"/>
    </row>
    <row r="157" spans="1:20" ht="13" x14ac:dyDescent="0.3">
      <c r="A157" s="2" t="s">
        <v>129</v>
      </c>
      <c r="B157" s="4">
        <v>-5.4939999999999998</v>
      </c>
      <c r="C157" s="4">
        <v>1</v>
      </c>
      <c r="D157" s="4">
        <v>-48</v>
      </c>
      <c r="E157" s="4">
        <v>-11</v>
      </c>
      <c r="F157" s="4">
        <v>-4</v>
      </c>
      <c r="G157" s="4">
        <v>29</v>
      </c>
      <c r="H157" s="4">
        <v>-10</v>
      </c>
      <c r="I157" s="4">
        <v>-35</v>
      </c>
      <c r="J157" s="7"/>
      <c r="K157" s="7"/>
      <c r="L157" s="7"/>
      <c r="M157" s="7"/>
      <c r="N157" s="7"/>
      <c r="O157" s="7"/>
      <c r="S157" s="19"/>
      <c r="T157" s="19"/>
    </row>
    <row r="158" spans="1:20" ht="13" x14ac:dyDescent="0.3">
      <c r="A158" s="2" t="s">
        <v>130</v>
      </c>
      <c r="B158" s="4">
        <v>4.625</v>
      </c>
      <c r="C158" s="4">
        <v>7</v>
      </c>
      <c r="D158" s="4">
        <v>14</v>
      </c>
      <c r="E158" s="4">
        <v>40</v>
      </c>
      <c r="F158" s="4">
        <v>7</v>
      </c>
      <c r="G158" s="4">
        <v>10</v>
      </c>
      <c r="H158" s="4">
        <v>3</v>
      </c>
      <c r="I158" s="4">
        <f>10+78</f>
        <v>88</v>
      </c>
      <c r="J158" s="7"/>
      <c r="K158" s="7"/>
      <c r="L158" s="7"/>
      <c r="M158" s="7"/>
      <c r="N158" s="7"/>
      <c r="O158" s="7"/>
      <c r="S158" s="19"/>
      <c r="T158" s="19"/>
    </row>
    <row r="159" spans="1:20" ht="13" x14ac:dyDescent="0.3">
      <c r="A159" s="14" t="s">
        <v>3</v>
      </c>
    </row>
    <row r="160" spans="1:20" x14ac:dyDescent="0.25">
      <c r="A160" s="2" t="s">
        <v>131</v>
      </c>
      <c r="B160" s="4">
        <v>-187.173</v>
      </c>
      <c r="C160" s="4">
        <v>-2</v>
      </c>
      <c r="D160" s="4">
        <v>-188</v>
      </c>
      <c r="E160" s="4">
        <v>106</v>
      </c>
      <c r="F160" s="4">
        <v>-430</v>
      </c>
      <c r="G160" s="4">
        <v>-198</v>
      </c>
      <c r="H160" s="4">
        <v>-159</v>
      </c>
      <c r="I160" s="4">
        <v>143</v>
      </c>
      <c r="J160" s="3">
        <f t="shared" ref="J160:O160" si="115">I201-J201</f>
        <v>-282.19701278772391</v>
      </c>
      <c r="K160" s="3">
        <f t="shared" si="115"/>
        <v>-211.00477715880061</v>
      </c>
      <c r="L160" s="3">
        <f t="shared" si="115"/>
        <v>-220.05774345240616</v>
      </c>
      <c r="M160" s="3">
        <f t="shared" si="115"/>
        <v>-211.28838999037862</v>
      </c>
      <c r="N160" s="3">
        <f t="shared" si="115"/>
        <v>-197.17650510786143</v>
      </c>
      <c r="O160" s="3">
        <f t="shared" si="115"/>
        <v>-831.96844142651844</v>
      </c>
    </row>
    <row r="161" spans="1:19" x14ac:dyDescent="0.25">
      <c r="A161" s="2" t="s">
        <v>93</v>
      </c>
      <c r="B161" s="4">
        <v>28.04</v>
      </c>
      <c r="C161" s="4">
        <v>-77</v>
      </c>
      <c r="D161" s="4">
        <v>-551</v>
      </c>
      <c r="E161" s="4">
        <v>-288</v>
      </c>
      <c r="F161" s="4">
        <v>-475</v>
      </c>
      <c r="G161" s="4">
        <v>-94</v>
      </c>
      <c r="H161" s="4">
        <v>-818</v>
      </c>
      <c r="I161" s="4">
        <v>-616</v>
      </c>
      <c r="J161" s="3">
        <f t="shared" ref="J161:O161" si="116">I203-J203</f>
        <v>-122.29748337595925</v>
      </c>
      <c r="K161" s="3">
        <f t="shared" si="116"/>
        <v>-125.1490158753777</v>
      </c>
      <c r="L161" s="3">
        <f t="shared" si="116"/>
        <v>-130.51841953368967</v>
      </c>
      <c r="M161" s="3">
        <f t="shared" si="116"/>
        <v>-125.31722944494527</v>
      </c>
      <c r="N161" s="3">
        <f t="shared" si="116"/>
        <v>-116.94733124181357</v>
      </c>
      <c r="O161" s="3">
        <f t="shared" si="116"/>
        <v>-119.4505577936086</v>
      </c>
    </row>
    <row r="162" spans="1:19" x14ac:dyDescent="0.25">
      <c r="A162" s="2" t="s">
        <v>132</v>
      </c>
      <c r="B162" s="4">
        <v>-45.186</v>
      </c>
      <c r="C162" s="4">
        <v>55</v>
      </c>
      <c r="D162" s="4">
        <v>23</v>
      </c>
      <c r="E162" s="4">
        <v>96</v>
      </c>
      <c r="F162" s="4">
        <v>-20</v>
      </c>
      <c r="G162" s="4">
        <v>66</v>
      </c>
      <c r="H162" s="4">
        <v>-49</v>
      </c>
      <c r="I162" s="4">
        <v>44</v>
      </c>
      <c r="J162" s="3">
        <f t="shared" ref="J162:O162" si="117">J215-I215</f>
        <v>7.055114915955528</v>
      </c>
      <c r="K162" s="3">
        <f t="shared" si="117"/>
        <v>32.807272051988548</v>
      </c>
      <c r="L162" s="3">
        <f t="shared" si="117"/>
        <v>34.270346934354336</v>
      </c>
      <c r="M162" s="3">
        <f t="shared" si="117"/>
        <v>34.402927843603209</v>
      </c>
      <c r="N162" s="3">
        <f t="shared" si="117"/>
        <v>33.946588436164802</v>
      </c>
      <c r="O162" s="3">
        <f t="shared" si="117"/>
        <v>34.518655151318285</v>
      </c>
    </row>
    <row r="163" spans="1:19" x14ac:dyDescent="0.25">
      <c r="A163" s="2" t="s">
        <v>94</v>
      </c>
      <c r="B163" s="4">
        <v>151.10400000000001</v>
      </c>
      <c r="C163" s="4">
        <v>44</v>
      </c>
      <c r="D163" s="4">
        <v>172</v>
      </c>
      <c r="E163" s="4">
        <v>86</v>
      </c>
      <c r="F163" s="4">
        <v>162</v>
      </c>
      <c r="G163" s="4">
        <v>7</v>
      </c>
      <c r="H163" s="4">
        <v>146</v>
      </c>
      <c r="I163" s="4">
        <v>196</v>
      </c>
      <c r="J163" s="3">
        <f t="shared" ref="J163:O163" si="118">J217-I217</f>
        <v>194.10191851917762</v>
      </c>
      <c r="K163" s="3">
        <f t="shared" si="118"/>
        <v>193.67931851134699</v>
      </c>
      <c r="L163" s="3">
        <f t="shared" si="118"/>
        <v>197.15507321544146</v>
      </c>
      <c r="M163" s="3">
        <f t="shared" si="118"/>
        <v>182.4273037043431</v>
      </c>
      <c r="N163" s="3">
        <f t="shared" si="118"/>
        <v>162.31231491929248</v>
      </c>
      <c r="O163" s="3">
        <f t="shared" si="118"/>
        <v>183.44094799998038</v>
      </c>
    </row>
    <row r="164" spans="1:19" x14ac:dyDescent="0.25">
      <c r="A164" s="2" t="s">
        <v>133</v>
      </c>
      <c r="B164" s="4">
        <v>-34.493000000000002</v>
      </c>
      <c r="C164" s="4">
        <v>479</v>
      </c>
      <c r="D164" s="4">
        <v>4</v>
      </c>
      <c r="E164" s="4">
        <v>-72</v>
      </c>
      <c r="F164" s="4">
        <v>2</v>
      </c>
      <c r="G164" s="4">
        <v>19</v>
      </c>
      <c r="H164" s="4">
        <v>-11</v>
      </c>
      <c r="I164" s="4">
        <v>68</v>
      </c>
      <c r="J164" s="3">
        <f t="shared" ref="J164:O164" si="119">J221-I221+J231-I231</f>
        <v>64.028588235294137</v>
      </c>
      <c r="K164" s="3">
        <f t="shared" si="119"/>
        <v>65.52150203208555</v>
      </c>
      <c r="L164" s="3">
        <f t="shared" si="119"/>
        <v>68.332641937967765</v>
      </c>
      <c r="M164" s="3">
        <f t="shared" si="119"/>
        <v>65.609569889935983</v>
      </c>
      <c r="N164" s="3">
        <f t="shared" si="119"/>
        <v>61.227527424089203</v>
      </c>
      <c r="O164" s="3">
        <f t="shared" si="119"/>
        <v>62.538086380170398</v>
      </c>
    </row>
    <row r="165" spans="1:19" x14ac:dyDescent="0.25">
      <c r="A165" s="2" t="s">
        <v>134</v>
      </c>
      <c r="B165" s="4">
        <v>475.40199999999999</v>
      </c>
      <c r="C165" s="4">
        <v>444</v>
      </c>
      <c r="D165" s="4">
        <v>497</v>
      </c>
      <c r="E165" s="4">
        <v>258</v>
      </c>
      <c r="F165" s="4">
        <v>1053</v>
      </c>
      <c r="G165" s="4">
        <v>536</v>
      </c>
      <c r="H165" s="4">
        <v>536</v>
      </c>
      <c r="I165" s="4">
        <v>309</v>
      </c>
      <c r="J165" s="3">
        <f t="shared" ref="J165:O165" si="120">J219-I219+J229-I229</f>
        <v>686.79553871450537</v>
      </c>
      <c r="K165" s="3">
        <f t="shared" si="120"/>
        <v>681.29422270765531</v>
      </c>
      <c r="L165" s="3">
        <f t="shared" si="120"/>
        <v>718.08350158372264</v>
      </c>
      <c r="M165" s="3">
        <f t="shared" si="120"/>
        <v>701.68750869487019</v>
      </c>
      <c r="N165" s="3">
        <f t="shared" si="120"/>
        <v>668.43704867497399</v>
      </c>
      <c r="O165" s="3">
        <f t="shared" si="120"/>
        <v>612.64897223462003</v>
      </c>
    </row>
    <row r="166" spans="1:19" x14ac:dyDescent="0.25">
      <c r="B166" s="4"/>
      <c r="C166" s="4"/>
      <c r="D166" s="4"/>
      <c r="E166" s="4"/>
      <c r="F166" s="4"/>
      <c r="G166" s="4"/>
      <c r="H166" s="4"/>
      <c r="I166" s="4"/>
      <c r="K166" s="3"/>
      <c r="L166" s="3"/>
      <c r="M166" s="3"/>
      <c r="N166" s="3"/>
      <c r="O166" s="3"/>
    </row>
    <row r="167" spans="1:19" ht="13" x14ac:dyDescent="0.3">
      <c r="A167" s="6" t="s">
        <v>4</v>
      </c>
      <c r="B167" s="7">
        <f>B160+B161+B162+B163+B164+B165</f>
        <v>387.69399999999996</v>
      </c>
      <c r="C167" s="7">
        <f t="shared" ref="C167:O167" si="121">C160+C161+C162+C163+C164+C165</f>
        <v>943</v>
      </c>
      <c r="D167" s="7">
        <f>D160+D161+D162+D163+D164+D165</f>
        <v>-43</v>
      </c>
      <c r="E167" s="7">
        <f t="shared" si="121"/>
        <v>186</v>
      </c>
      <c r="F167" s="7">
        <f t="shared" si="121"/>
        <v>292</v>
      </c>
      <c r="G167" s="7">
        <f t="shared" si="121"/>
        <v>336</v>
      </c>
      <c r="H167" s="7">
        <f t="shared" si="121"/>
        <v>-355</v>
      </c>
      <c r="I167" s="7">
        <f t="shared" si="121"/>
        <v>144</v>
      </c>
      <c r="J167" s="7">
        <f t="shared" si="121"/>
        <v>547.4866642212495</v>
      </c>
      <c r="K167" s="7">
        <f t="shared" si="121"/>
        <v>637.14852226889809</v>
      </c>
      <c r="L167" s="7">
        <f t="shared" si="121"/>
        <v>667.26540068539043</v>
      </c>
      <c r="M167" s="7">
        <f t="shared" si="121"/>
        <v>647.52169069742854</v>
      </c>
      <c r="N167" s="7">
        <f t="shared" si="121"/>
        <v>611.79964310484547</v>
      </c>
      <c r="O167" s="7">
        <f t="shared" si="121"/>
        <v>-58.272337454037938</v>
      </c>
    </row>
    <row r="168" spans="1:19" ht="13" x14ac:dyDescent="0.3">
      <c r="A168" s="2" t="s">
        <v>1</v>
      </c>
      <c r="B168" s="11">
        <f>B167/B2</f>
        <v>5.3098009321125204E-2</v>
      </c>
      <c r="C168" s="11">
        <f>C167/C2</f>
        <v>0.10442603607958306</v>
      </c>
      <c r="D168" s="11">
        <f>D167/D2</f>
        <v>-3.8492583866612277E-3</v>
      </c>
      <c r="E168" s="11">
        <f>E167/E2</f>
        <v>1.4454460677649985E-2</v>
      </c>
      <c r="F168" s="11">
        <f>F167/F2</f>
        <v>1.8498574596135572E-2</v>
      </c>
      <c r="G168" s="11">
        <f>G167/G2</f>
        <v>1.9084403044416675E-2</v>
      </c>
      <c r="H168" s="11">
        <f>H167/H2</f>
        <v>-1.829048379617703E-2</v>
      </c>
      <c r="I168" s="11">
        <f>I167/I2</f>
        <v>6.6961171820506859E-3</v>
      </c>
      <c r="J168" s="11">
        <f>J167/J2</f>
        <v>2.3228735609872025E-2</v>
      </c>
      <c r="K168" s="11">
        <f>K167/K2</f>
        <v>2.4809269455671568E-2</v>
      </c>
      <c r="L168" s="11">
        <f>L167/L2</f>
        <v>2.3929177266609675E-2</v>
      </c>
      <c r="M168" s="11">
        <f>M167/M2</f>
        <v>2.1583800763219602E-2</v>
      </c>
      <c r="N168" s="11">
        <f>N167/N2</f>
        <v>1.9134036992063563E-2</v>
      </c>
      <c r="O168" s="11">
        <f>O167/O2</f>
        <v>-1.7143597255957267E-3</v>
      </c>
    </row>
    <row r="169" spans="1:19" ht="13" x14ac:dyDescent="0.3">
      <c r="B169" s="43"/>
      <c r="C169" s="43"/>
      <c r="D169" s="43"/>
      <c r="E169" s="43"/>
      <c r="F169" s="43"/>
      <c r="G169" s="43"/>
      <c r="H169" s="43"/>
      <c r="I169" s="43"/>
      <c r="J169" s="11"/>
      <c r="K169" s="11"/>
      <c r="L169" s="11"/>
      <c r="M169" s="11"/>
      <c r="N169" s="11"/>
      <c r="O169" s="11"/>
    </row>
    <row r="170" spans="1:19" ht="13" x14ac:dyDescent="0.3">
      <c r="A170" s="1" t="s">
        <v>6</v>
      </c>
      <c r="B170" s="5">
        <f>B167+B148+B149+B153+B155+B156+B157+B169+B158</f>
        <v>2912.8370000000004</v>
      </c>
      <c r="C170" s="5">
        <f t="shared" ref="C170:O170" si="122">C167+C148+C149+C153+C155+C156+C157+C169+C158</f>
        <v>4029.3149999999987</v>
      </c>
      <c r="D170" s="5">
        <f t="shared" si="122"/>
        <v>4422.0829999999996</v>
      </c>
      <c r="E170" s="5">
        <f t="shared" si="122"/>
        <v>5727</v>
      </c>
      <c r="F170" s="5">
        <f t="shared" si="122"/>
        <v>7230</v>
      </c>
      <c r="G170" s="5">
        <f t="shared" si="122"/>
        <v>7838</v>
      </c>
      <c r="H170" s="5">
        <f t="shared" si="122"/>
        <v>7302</v>
      </c>
      <c r="I170" s="5">
        <f t="shared" si="122"/>
        <v>8056</v>
      </c>
      <c r="J170" s="5">
        <f t="shared" ca="1" si="122"/>
        <v>10353.519026777007</v>
      </c>
      <c r="K170" s="5">
        <f t="shared" ca="1" si="122"/>
        <v>11452.124989034541</v>
      </c>
      <c r="L170" s="5">
        <f t="shared" ca="1" si="122"/>
        <v>12552.765689923312</v>
      </c>
      <c r="M170" s="5">
        <f t="shared" ca="1" si="122"/>
        <v>13578.95282744034</v>
      </c>
      <c r="N170" s="5">
        <f t="shared" ca="1" si="122"/>
        <v>14526.931636747813</v>
      </c>
      <c r="O170" s="5">
        <f t="shared" ca="1" si="122"/>
        <v>14786.210768055364</v>
      </c>
    </row>
    <row r="171" spans="1:19" ht="13" x14ac:dyDescent="0.3">
      <c r="A171" s="2" t="s">
        <v>75</v>
      </c>
      <c r="B171" s="11">
        <f>B170/B2</f>
        <v>0.39893794120341924</v>
      </c>
      <c r="C171" s="11">
        <f>C170/C2</f>
        <v>0.44619872064263533</v>
      </c>
      <c r="D171" s="11">
        <f>D170/D2</f>
        <v>0.39585442033167534</v>
      </c>
      <c r="E171" s="11">
        <f>E170/E2</f>
        <v>0.44505750699409385</v>
      </c>
      <c r="F171" s="11">
        <f>F170/F2</f>
        <v>0.45802977510294585</v>
      </c>
      <c r="G171" s="11">
        <f>G170/G2</f>
        <v>0.44518914006588661</v>
      </c>
      <c r="H171" s="11">
        <f>H170/H2</f>
        <v>0.37621721881601317</v>
      </c>
      <c r="I171" s="11">
        <f>I170/I2</f>
        <v>0.37461055568472446</v>
      </c>
      <c r="J171" s="11">
        <f ca="1">J170/J2</f>
        <v>0.4392785647973198</v>
      </c>
      <c r="K171" s="11">
        <f ca="1">K170/K2</f>
        <v>0.44592248865497647</v>
      </c>
      <c r="L171" s="11">
        <f ca="1">L170/L2</f>
        <v>0.45016174234697959</v>
      </c>
      <c r="M171" s="11">
        <f ca="1">M170/M2</f>
        <v>0.45262640095493206</v>
      </c>
      <c r="N171" s="11">
        <f ca="1">N170/N2</f>
        <v>0.45432986182876334</v>
      </c>
      <c r="O171" s="11">
        <f ca="1">O170/O2</f>
        <v>0.43500716364634928</v>
      </c>
    </row>
    <row r="173" spans="1:19" x14ac:dyDescent="0.25">
      <c r="A173" s="2" t="s">
        <v>5</v>
      </c>
      <c r="B173" s="4">
        <v>-178.12200000000001</v>
      </c>
      <c r="C173" s="4">
        <v>-267</v>
      </c>
      <c r="D173" s="4">
        <v>-395</v>
      </c>
      <c r="E173" s="4">
        <v>-419</v>
      </c>
      <c r="F173" s="4">
        <v>-348</v>
      </c>
      <c r="G173" s="4">
        <v>-442</v>
      </c>
      <c r="H173" s="4">
        <v>-360</v>
      </c>
      <c r="I173" s="4">
        <v>-183</v>
      </c>
      <c r="J173" s="3">
        <f t="shared" ref="J173:O173" si="123">-J174*J150</f>
        <v>-603.23558465473161</v>
      </c>
      <c r="K173" s="3">
        <f t="shared" si="123"/>
        <v>-657.30310297326218</v>
      </c>
      <c r="L173" s="3">
        <f t="shared" si="123"/>
        <v>-713.6903385394653</v>
      </c>
      <c r="M173" s="3">
        <f t="shared" si="123"/>
        <v>-767.83052934519355</v>
      </c>
      <c r="N173" s="3">
        <f t="shared" si="123"/>
        <v>-818.3547138942472</v>
      </c>
      <c r="O173" s="3">
        <f t="shared" si="123"/>
        <v>-1087.4504439863354</v>
      </c>
    </row>
    <row r="174" spans="1:19" ht="13" x14ac:dyDescent="0.3">
      <c r="A174" s="6" t="s">
        <v>807</v>
      </c>
      <c r="B174" s="17">
        <f>-B173/(B150)</f>
        <v>0.71392441592484079</v>
      </c>
      <c r="C174" s="17">
        <f>-C173/(C150)</f>
        <v>1.0474695959199687</v>
      </c>
      <c r="D174" s="17">
        <f>-D173/(D150)</f>
        <v>0.6790441808492349</v>
      </c>
      <c r="E174" s="17">
        <f>-E173/(E150)</f>
        <v>0.70420168067226896</v>
      </c>
      <c r="F174" s="17">
        <f>-F173/(F150)</f>
        <v>0.56493506493506496</v>
      </c>
      <c r="G174" s="17">
        <f t="shared" ref="G174:H174" si="124">-G173/(G150)</f>
        <v>0.64337700145560406</v>
      </c>
      <c r="H174" s="17">
        <f t="shared" si="124"/>
        <v>0.51136363636363635</v>
      </c>
      <c r="I174" s="17">
        <f>-I173/(I150)</f>
        <v>0.26598837209302323</v>
      </c>
      <c r="J174" s="20">
        <v>0.8</v>
      </c>
      <c r="K174" s="20">
        <v>0.8</v>
      </c>
      <c r="L174" s="20">
        <v>0.8</v>
      </c>
      <c r="M174" s="20">
        <v>0.8</v>
      </c>
      <c r="N174" s="20">
        <v>0.8</v>
      </c>
      <c r="O174" s="20">
        <v>1</v>
      </c>
      <c r="S174" s="26"/>
    </row>
    <row r="175" spans="1:19" ht="13" x14ac:dyDescent="0.3">
      <c r="A175" s="6" t="s">
        <v>1</v>
      </c>
      <c r="B175" s="11">
        <f>-B173/B2</f>
        <v>2.4395331411622222E-2</v>
      </c>
      <c r="C175" s="11">
        <f>-C173/C2</f>
        <v>2.9567074902702734E-2</v>
      </c>
      <c r="D175" s="11">
        <f>-D173/D2</f>
        <v>3.5359466575143834E-2</v>
      </c>
      <c r="E175" s="11">
        <f>-E173/E2</f>
        <v>3.2561392601802921E-2</v>
      </c>
      <c r="F175" s="11">
        <f>-F173/F2</f>
        <v>2.2046246436490339E-2</v>
      </c>
      <c r="G175" s="11">
        <f>-G173/G2</f>
        <v>2.5105077814381462E-2</v>
      </c>
      <c r="H175" s="11">
        <f>-H173/H2</f>
        <v>1.854809624401051E-2</v>
      </c>
      <c r="I175" s="11">
        <f>-I173/I2</f>
        <v>8.5096489188560796E-3</v>
      </c>
      <c r="J175" s="11">
        <f>-J173/J2</f>
        <v>2.559404789583818E-2</v>
      </c>
      <c r="K175" s="11">
        <f>-K173/K2</f>
        <v>2.559404789583818E-2</v>
      </c>
      <c r="L175" s="11">
        <f>-L173/L2</f>
        <v>2.559404789583818E-2</v>
      </c>
      <c r="M175" s="11">
        <f>-M173/M2</f>
        <v>2.559404789583818E-2</v>
      </c>
      <c r="N175" s="11">
        <f>-N173/N2</f>
        <v>2.5594047895838183E-2</v>
      </c>
      <c r="O175" s="11">
        <f>-O173/O2</f>
        <v>3.1992559869797724E-2</v>
      </c>
      <c r="S175" s="26"/>
    </row>
    <row r="176" spans="1:19" x14ac:dyDescent="0.25">
      <c r="A176" s="2" t="s">
        <v>77</v>
      </c>
      <c r="B176" s="4">
        <v>-459.62599999999998</v>
      </c>
      <c r="C176" s="4">
        <v>-6314</v>
      </c>
      <c r="D176" s="4">
        <v>-101</v>
      </c>
      <c r="E176" s="4">
        <v>0</v>
      </c>
      <c r="F176" s="4">
        <v>-2682</v>
      </c>
      <c r="G176" s="4">
        <v>-126</v>
      </c>
      <c r="H176" s="4"/>
      <c r="I176" s="4"/>
      <c r="J176" s="18"/>
      <c r="K176" s="18"/>
      <c r="L176" s="18"/>
      <c r="M176" s="18"/>
      <c r="N176" s="18"/>
      <c r="O176" s="18"/>
    </row>
    <row r="177" spans="1:20" x14ac:dyDescent="0.25">
      <c r="A177" s="2" t="s">
        <v>76</v>
      </c>
      <c r="B177" s="4">
        <f>-1931.011+759.737</f>
        <v>-1171.2739999999999</v>
      </c>
      <c r="C177" s="4">
        <f>-566+766</f>
        <v>200</v>
      </c>
      <c r="D177" s="4">
        <f>-700+700</f>
        <v>0</v>
      </c>
      <c r="E177" s="4">
        <f>-1071+915</f>
        <v>-156</v>
      </c>
      <c r="F177" s="4">
        <f>-1533+877</f>
        <v>-656</v>
      </c>
      <c r="G177" s="4"/>
      <c r="H177" s="4"/>
      <c r="I177" s="4"/>
      <c r="K177" s="3"/>
      <c r="L177" s="3"/>
      <c r="M177" s="3"/>
      <c r="N177" s="3"/>
      <c r="O177" s="3"/>
    </row>
    <row r="178" spans="1:20" x14ac:dyDescent="0.25">
      <c r="A178" s="2" t="s">
        <v>95</v>
      </c>
      <c r="B178" s="4">
        <f>1393.929-29.918+2.134</f>
        <v>1366.1450000000002</v>
      </c>
      <c r="C178" s="4">
        <f>1709-18+5</f>
        <v>1696</v>
      </c>
      <c r="D178" s="4">
        <f>86-49+3</f>
        <v>40</v>
      </c>
      <c r="E178" s="4">
        <f>167-15+9</f>
        <v>161</v>
      </c>
      <c r="F178" s="4">
        <f>191-42</f>
        <v>149</v>
      </c>
      <c r="G178" s="4">
        <v>-2</v>
      </c>
      <c r="H178" s="4">
        <v>1136</v>
      </c>
      <c r="I178" s="4">
        <v>332</v>
      </c>
      <c r="K178" s="3"/>
      <c r="L178" s="3"/>
      <c r="M178" s="3"/>
      <c r="N178" s="3"/>
      <c r="O178" s="3"/>
    </row>
    <row r="179" spans="1:20" ht="13" x14ac:dyDescent="0.3"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</row>
    <row r="180" spans="1:20" ht="13" x14ac:dyDescent="0.3">
      <c r="A180" s="1" t="s">
        <v>7</v>
      </c>
      <c r="B180" s="5">
        <f>+B177+B173+B176+B178</f>
        <v>-442.87699999999973</v>
      </c>
      <c r="C180" s="5">
        <f t="shared" ref="C180:O180" si="125">+C177+C173+C176+C178</f>
        <v>-4685</v>
      </c>
      <c r="D180" s="5">
        <f t="shared" si="125"/>
        <v>-456</v>
      </c>
      <c r="E180" s="5">
        <f t="shared" si="125"/>
        <v>-414</v>
      </c>
      <c r="F180" s="5">
        <f t="shared" si="125"/>
        <v>-3537</v>
      </c>
      <c r="G180" s="5">
        <v>-570</v>
      </c>
      <c r="H180" s="5">
        <v>776</v>
      </c>
      <c r="I180" s="5">
        <v>149</v>
      </c>
      <c r="J180" s="5">
        <f t="shared" si="125"/>
        <v>-603.23558465473161</v>
      </c>
      <c r="K180" s="5">
        <f t="shared" si="125"/>
        <v>-657.30310297326218</v>
      </c>
      <c r="L180" s="5">
        <f t="shared" si="125"/>
        <v>-713.6903385394653</v>
      </c>
      <c r="M180" s="5">
        <f t="shared" si="125"/>
        <v>-767.83052934519355</v>
      </c>
      <c r="N180" s="5">
        <f t="shared" si="125"/>
        <v>-818.3547138942472</v>
      </c>
      <c r="O180" s="5">
        <f t="shared" si="125"/>
        <v>-1087.4504439863354</v>
      </c>
    </row>
    <row r="181" spans="1:20" x14ac:dyDescent="0.25">
      <c r="B181" s="4"/>
      <c r="C181" s="4"/>
      <c r="D181" s="4"/>
      <c r="E181" s="4"/>
      <c r="F181" s="4"/>
      <c r="G181" s="4"/>
      <c r="H181" s="4"/>
      <c r="I181" s="4"/>
    </row>
    <row r="182" spans="1:20" x14ac:dyDescent="0.25">
      <c r="A182" s="2" t="s">
        <v>135</v>
      </c>
      <c r="B182" s="4">
        <v>158.351</v>
      </c>
      <c r="C182" s="4">
        <v>191</v>
      </c>
      <c r="D182" s="4">
        <v>233</v>
      </c>
      <c r="E182" s="4">
        <v>270</v>
      </c>
      <c r="F182" s="4">
        <v>291</v>
      </c>
      <c r="G182" s="4">
        <v>278</v>
      </c>
      <c r="H182" s="4">
        <v>314</v>
      </c>
      <c r="I182" s="4">
        <v>361</v>
      </c>
      <c r="J182" s="3">
        <v>0</v>
      </c>
      <c r="K182" s="3">
        <v>0</v>
      </c>
      <c r="L182" s="3">
        <v>0</v>
      </c>
      <c r="M182" s="3">
        <v>0</v>
      </c>
      <c r="N182" s="3">
        <v>0</v>
      </c>
      <c r="O182" s="3">
        <v>0</v>
      </c>
    </row>
    <row r="183" spans="1:20" x14ac:dyDescent="0.25">
      <c r="A183" s="2" t="s">
        <v>68</v>
      </c>
      <c r="B183" s="4">
        <v>-1100</v>
      </c>
      <c r="C183" s="4">
        <v>-2050</v>
      </c>
      <c r="D183" s="4">
        <v>-2750</v>
      </c>
      <c r="E183" s="4">
        <v>-3050</v>
      </c>
      <c r="F183" s="4">
        <v>-3950</v>
      </c>
      <c r="G183" s="4">
        <v>-6550</v>
      </c>
      <c r="H183" s="4">
        <v>-4400</v>
      </c>
      <c r="I183" s="4">
        <v>-9500</v>
      </c>
      <c r="J183" s="18">
        <f t="shared" ref="J183:O183" ca="1" si="126">-J195-J176-J184-J182-J186</f>
        <v>-9008.2949050378775</v>
      </c>
      <c r="K183" s="18">
        <f t="shared" ca="1" si="126"/>
        <v>-9986.3295155799951</v>
      </c>
      <c r="L183" s="18">
        <f t="shared" ca="1" si="126"/>
        <v>-10961.225861574221</v>
      </c>
      <c r="M183" s="18">
        <f t="shared" ca="1" si="126"/>
        <v>-11866.679586673097</v>
      </c>
      <c r="N183" s="18">
        <f ca="1">-N195-N176-N184-N182-N186</f>
        <v>-12701.988730073033</v>
      </c>
      <c r="O183" s="18">
        <f t="shared" ca="1" si="126"/>
        <v>-12628.69644241387</v>
      </c>
      <c r="T183" s="19"/>
    </row>
    <row r="184" spans="1:20" x14ac:dyDescent="0.25">
      <c r="A184" s="2" t="s">
        <v>136</v>
      </c>
      <c r="B184" s="4">
        <v>-240.126</v>
      </c>
      <c r="C184" s="4">
        <v>-393</v>
      </c>
      <c r="D184" s="4">
        <v>-440</v>
      </c>
      <c r="E184" s="4">
        <v>-681</v>
      </c>
      <c r="F184" s="4">
        <v>-719</v>
      </c>
      <c r="G184" s="4">
        <v>-518</v>
      </c>
      <c r="H184" s="4">
        <v>-589</v>
      </c>
      <c r="I184" s="4">
        <v>-677</v>
      </c>
      <c r="J184" s="3">
        <f t="shared" ref="J184:O184" si="127">-J185*J153</f>
        <v>-741.98853708439913</v>
      </c>
      <c r="K184" s="3">
        <f t="shared" si="127"/>
        <v>-808.4923704812835</v>
      </c>
      <c r="L184" s="3">
        <f t="shared" si="127"/>
        <v>-877.84948980962565</v>
      </c>
      <c r="M184" s="3">
        <f t="shared" si="127"/>
        <v>-944.44271142204946</v>
      </c>
      <c r="N184" s="3">
        <f t="shared" si="127"/>
        <v>-1006.5881927805328</v>
      </c>
      <c r="O184" s="3">
        <f t="shared" si="127"/>
        <v>-1070.0638816551584</v>
      </c>
      <c r="T184" s="19"/>
    </row>
    <row r="185" spans="1:20" ht="13" x14ac:dyDescent="0.3">
      <c r="A185" s="2" t="s">
        <v>150</v>
      </c>
      <c r="B185" s="11">
        <f>-B184/B153</f>
        <v>0.52836258339347641</v>
      </c>
      <c r="C185" s="11">
        <f>-C184/C153</f>
        <v>0.6442622950819672</v>
      </c>
      <c r="D185" s="11">
        <f>-D184/D153</f>
        <v>0.55837563451776651</v>
      </c>
      <c r="E185" s="11">
        <f>-E184/E153</f>
        <v>0.74917491749174914</v>
      </c>
      <c r="F185" s="11">
        <f>-F184/F153</f>
        <v>0.67259120673526662</v>
      </c>
      <c r="G185" s="11">
        <f t="shared" ref="G185:I185" si="128">-G184/G153</f>
        <v>0.35972222222222222</v>
      </c>
      <c r="H185" s="11">
        <f t="shared" si="128"/>
        <v>0.34284051222351569</v>
      </c>
      <c r="I185" s="11">
        <f t="shared" si="128"/>
        <v>0.36933987997817785</v>
      </c>
      <c r="J185" s="12">
        <f>I185</f>
        <v>0.36933987997817785</v>
      </c>
      <c r="K185" s="12">
        <f t="shared" ref="K185:O185" si="129">J185</f>
        <v>0.36933987997817785</v>
      </c>
      <c r="L185" s="12">
        <f t="shared" si="129"/>
        <v>0.36933987997817785</v>
      </c>
      <c r="M185" s="12">
        <f t="shared" si="129"/>
        <v>0.36933987997817785</v>
      </c>
      <c r="N185" s="12">
        <f t="shared" si="129"/>
        <v>0.36933987997817785</v>
      </c>
      <c r="O185" s="12">
        <f t="shared" si="129"/>
        <v>0.36933987997817785</v>
      </c>
      <c r="T185" s="19"/>
    </row>
    <row r="186" spans="1:20" x14ac:dyDescent="0.25">
      <c r="A186" s="2" t="s">
        <v>137</v>
      </c>
      <c r="B186" s="4">
        <v>0</v>
      </c>
      <c r="C186" s="4">
        <v>2248</v>
      </c>
      <c r="D186" s="4">
        <v>0</v>
      </c>
      <c r="E186" s="4">
        <f>3144-3150</f>
        <v>-6</v>
      </c>
      <c r="F186" s="4">
        <f>0</f>
        <v>0</v>
      </c>
      <c r="G186" s="4">
        <v>0</v>
      </c>
      <c r="H186" s="4">
        <v>-500</v>
      </c>
      <c r="I186" s="4">
        <v>1997</v>
      </c>
      <c r="J186" s="3">
        <f t="shared" ref="J186:O186" si="130">J227-I227</f>
        <v>0</v>
      </c>
      <c r="K186" s="3">
        <f t="shared" si="130"/>
        <v>0</v>
      </c>
      <c r="L186" s="3">
        <f t="shared" si="130"/>
        <v>0</v>
      </c>
      <c r="M186" s="3">
        <f t="shared" si="130"/>
        <v>0</v>
      </c>
      <c r="N186" s="3">
        <f t="shared" si="130"/>
        <v>0</v>
      </c>
      <c r="O186" s="3">
        <f t="shared" si="130"/>
        <v>0</v>
      </c>
    </row>
    <row r="187" spans="1:20" x14ac:dyDescent="0.25">
      <c r="A187" s="2" t="s">
        <v>138</v>
      </c>
      <c r="B187" s="4">
        <v>-1.96</v>
      </c>
      <c r="C187" s="4">
        <v>-1</v>
      </c>
      <c r="D187" s="4">
        <v>11</v>
      </c>
      <c r="E187" s="4">
        <v>-21</v>
      </c>
      <c r="F187" s="4">
        <v>77</v>
      </c>
      <c r="G187" s="4">
        <v>-35</v>
      </c>
      <c r="H187" s="4">
        <v>-7</v>
      </c>
      <c r="I187" s="4">
        <v>95</v>
      </c>
      <c r="K187" s="3"/>
      <c r="L187" s="3"/>
      <c r="M187" s="3"/>
      <c r="N187" s="3"/>
      <c r="O187" s="3"/>
    </row>
    <row r="188" spans="1:20" ht="13" x14ac:dyDescent="0.3">
      <c r="A188" s="1" t="s">
        <v>8</v>
      </c>
      <c r="B188" s="5">
        <f>B182+B183+B184+B186+B187</f>
        <v>-1183.7350000000001</v>
      </c>
      <c r="C188" s="5">
        <f t="shared" ref="C188:O188" si="131">C182+C183+C184+C186+C187</f>
        <v>-5</v>
      </c>
      <c r="D188" s="5">
        <f t="shared" si="131"/>
        <v>-2946</v>
      </c>
      <c r="E188" s="5">
        <f t="shared" si="131"/>
        <v>-3488</v>
      </c>
      <c r="F188" s="5">
        <f t="shared" si="131"/>
        <v>-4301</v>
      </c>
      <c r="G188" s="5">
        <f>G182+G183+G184+G186+G187</f>
        <v>-6825</v>
      </c>
      <c r="H188" s="5">
        <f t="shared" si="131"/>
        <v>-5182</v>
      </c>
      <c r="I188" s="5">
        <f t="shared" si="131"/>
        <v>-7724</v>
      </c>
      <c r="J188" s="5">
        <f t="shared" ca="1" si="131"/>
        <v>-9750.283442122276</v>
      </c>
      <c r="K188" s="5">
        <f t="shared" ca="1" si="131"/>
        <v>-10794.821886061278</v>
      </c>
      <c r="L188" s="5">
        <f t="shared" ca="1" si="131"/>
        <v>-11839.075351383846</v>
      </c>
      <c r="M188" s="5">
        <f t="shared" ca="1" si="131"/>
        <v>-12811.122298095146</v>
      </c>
      <c r="N188" s="5">
        <f t="shared" ca="1" si="131"/>
        <v>-13708.576922853566</v>
      </c>
      <c r="O188" s="5">
        <f t="shared" ca="1" si="131"/>
        <v>-13698.760324069028</v>
      </c>
    </row>
    <row r="189" spans="1:20" ht="13" x14ac:dyDescent="0.3">
      <c r="A189" s="1" t="s">
        <v>12</v>
      </c>
      <c r="B189" s="15">
        <v>8.516</v>
      </c>
      <c r="C189" s="15">
        <v>-2</v>
      </c>
      <c r="D189" s="15">
        <v>-13</v>
      </c>
      <c r="E189" s="15">
        <v>3</v>
      </c>
      <c r="F189" s="15">
        <v>-26</v>
      </c>
      <c r="G189" s="15">
        <v>-51</v>
      </c>
      <c r="H189" s="15">
        <v>9</v>
      </c>
      <c r="I189" s="15">
        <v>-9</v>
      </c>
      <c r="J189" s="5"/>
      <c r="K189" s="5"/>
      <c r="L189" s="5"/>
      <c r="M189" s="5"/>
      <c r="N189" s="5"/>
      <c r="O189" s="5"/>
    </row>
    <row r="190" spans="1:20" x14ac:dyDescent="0.25">
      <c r="B190" s="4"/>
      <c r="C190" s="4"/>
      <c r="D190" s="4"/>
      <c r="E190" s="4"/>
      <c r="F190" s="4"/>
      <c r="G190" s="4"/>
      <c r="H190" s="4"/>
      <c r="I190" s="4"/>
    </row>
    <row r="191" spans="1:20" x14ac:dyDescent="0.25">
      <c r="A191" s="2" t="s">
        <v>10</v>
      </c>
      <c r="B191" s="3">
        <f t="shared" ref="B191:O191" si="132">B188+B189+B180+B170</f>
        <v>1294.7410000000007</v>
      </c>
      <c r="C191" s="3">
        <f t="shared" si="132"/>
        <v>-662.68500000000131</v>
      </c>
      <c r="D191" s="3">
        <f t="shared" si="132"/>
        <v>1007.0829999999996</v>
      </c>
      <c r="E191" s="3">
        <f t="shared" si="132"/>
        <v>1828</v>
      </c>
      <c r="F191" s="3">
        <f t="shared" si="132"/>
        <v>-634</v>
      </c>
      <c r="G191" s="3">
        <f>G188+G189+G180+G170</f>
        <v>392</v>
      </c>
      <c r="H191" s="3">
        <f t="shared" si="132"/>
        <v>2905</v>
      </c>
      <c r="I191" s="3">
        <f t="shared" si="132"/>
        <v>472</v>
      </c>
      <c r="J191" s="3">
        <f t="shared" ca="1" si="132"/>
        <v>0</v>
      </c>
      <c r="K191" s="3">
        <f t="shared" ca="1" si="132"/>
        <v>0</v>
      </c>
      <c r="L191" s="3">
        <f t="shared" ca="1" si="132"/>
        <v>0</v>
      </c>
      <c r="M191" s="3">
        <f t="shared" ca="1" si="132"/>
        <v>0</v>
      </c>
      <c r="N191" s="3">
        <f t="shared" ca="1" si="132"/>
        <v>0</v>
      </c>
      <c r="O191" s="3">
        <f t="shared" ca="1" si="132"/>
        <v>0</v>
      </c>
    </row>
    <row r="192" spans="1:20" x14ac:dyDescent="0.25">
      <c r="A192" s="2" t="s">
        <v>9</v>
      </c>
      <c r="B192" s="4"/>
      <c r="C192" s="4"/>
      <c r="D192" s="4"/>
      <c r="I192" s="3">
        <f>H199</f>
        <v>7141</v>
      </c>
      <c r="J192" s="3">
        <f t="shared" ref="J192:O192" si="133">I193</f>
        <v>7613</v>
      </c>
      <c r="K192" s="3">
        <f t="shared" ca="1" si="133"/>
        <v>7613</v>
      </c>
      <c r="L192" s="3">
        <f t="shared" ca="1" si="133"/>
        <v>7613</v>
      </c>
      <c r="M192" s="3">
        <f t="shared" ca="1" si="133"/>
        <v>7613</v>
      </c>
      <c r="N192" s="3">
        <f t="shared" ca="1" si="133"/>
        <v>7613</v>
      </c>
      <c r="O192" s="3">
        <f t="shared" ca="1" si="133"/>
        <v>7613</v>
      </c>
    </row>
    <row r="193" spans="1:18" x14ac:dyDescent="0.25">
      <c r="A193" s="2" t="s">
        <v>11</v>
      </c>
      <c r="B193" s="4"/>
      <c r="C193" s="4"/>
      <c r="I193" s="3">
        <f t="shared" ref="I193:O193" si="134">I192+I191</f>
        <v>7613</v>
      </c>
      <c r="J193" s="3">
        <f t="shared" ca="1" si="134"/>
        <v>7613</v>
      </c>
      <c r="K193" s="3">
        <f t="shared" ca="1" si="134"/>
        <v>7613</v>
      </c>
      <c r="L193" s="3">
        <f t="shared" ca="1" si="134"/>
        <v>7613</v>
      </c>
      <c r="M193" s="3">
        <f t="shared" ca="1" si="134"/>
        <v>7613</v>
      </c>
      <c r="N193" s="3">
        <f t="shared" ca="1" si="134"/>
        <v>7613</v>
      </c>
      <c r="O193" s="3">
        <f t="shared" ca="1" si="134"/>
        <v>7613</v>
      </c>
    </row>
    <row r="195" spans="1:18" x14ac:dyDescent="0.25">
      <c r="A195" s="2" t="s">
        <v>46</v>
      </c>
      <c r="B195" s="3">
        <f t="shared" ref="B195:O195" si="135">B170+B173</f>
        <v>2734.7150000000006</v>
      </c>
      <c r="C195" s="3">
        <f t="shared" si="135"/>
        <v>3762.3149999999987</v>
      </c>
      <c r="D195" s="3">
        <f t="shared" si="135"/>
        <v>4027.0829999999996</v>
      </c>
      <c r="E195" s="3">
        <f t="shared" si="135"/>
        <v>5308</v>
      </c>
      <c r="F195" s="3">
        <f t="shared" si="135"/>
        <v>6882</v>
      </c>
      <c r="G195" s="3">
        <f>G170+G173</f>
        <v>7396</v>
      </c>
      <c r="H195" s="3">
        <f t="shared" si="135"/>
        <v>6942</v>
      </c>
      <c r="I195" s="3">
        <f t="shared" si="135"/>
        <v>7873</v>
      </c>
      <c r="J195" s="3">
        <f t="shared" ca="1" si="135"/>
        <v>9750.283442122276</v>
      </c>
      <c r="K195" s="3">
        <f t="shared" ca="1" si="135"/>
        <v>10794.821886061278</v>
      </c>
      <c r="L195" s="3">
        <f t="shared" ca="1" si="135"/>
        <v>11839.075351383846</v>
      </c>
      <c r="M195" s="3">
        <f t="shared" ca="1" si="135"/>
        <v>12811.122298095146</v>
      </c>
      <c r="N195" s="3">
        <f t="shared" ca="1" si="135"/>
        <v>13708.576922853566</v>
      </c>
      <c r="O195" s="3">
        <f t="shared" ca="1" si="135"/>
        <v>13698.760324069028</v>
      </c>
    </row>
    <row r="196" spans="1:18" ht="13" x14ac:dyDescent="0.3">
      <c r="A196" s="2" t="s">
        <v>25</v>
      </c>
      <c r="B196" s="11">
        <f>B195/B2</f>
        <v>0.37454260979179704</v>
      </c>
      <c r="C196" s="11">
        <f>C195/C2</f>
        <v>0.41663164573993255</v>
      </c>
      <c r="D196" s="11">
        <f>D195/D2</f>
        <v>0.36049495375653151</v>
      </c>
      <c r="E196" s="11">
        <f>E195/E2</f>
        <v>0.41249611439229095</v>
      </c>
      <c r="F196" s="11">
        <f>F195/F2</f>
        <v>0.43598352866645551</v>
      </c>
      <c r="G196" s="11">
        <f>G195/G2</f>
        <v>0.42008406225150519</v>
      </c>
      <c r="H196" s="11">
        <f>H195/H2</f>
        <v>0.35766912257200267</v>
      </c>
      <c r="I196" s="11">
        <f>I195/I2</f>
        <v>0.36610090676586843</v>
      </c>
      <c r="J196" s="11">
        <f ca="1">J195/J2</f>
        <v>0.41368451690148167</v>
      </c>
      <c r="K196" s="11">
        <f ca="1">K195/K2</f>
        <v>0.42032844075913828</v>
      </c>
      <c r="L196" s="11">
        <f ca="1">L195/L2</f>
        <v>0.42456769445114145</v>
      </c>
      <c r="M196" s="11">
        <f ca="1">M195/M2</f>
        <v>0.42703235305909387</v>
      </c>
      <c r="N196" s="11">
        <f ca="1">N195/N2</f>
        <v>0.42873581393292515</v>
      </c>
      <c r="O196" s="11">
        <f ca="1">O195/O2</f>
        <v>0.40301460377655157</v>
      </c>
    </row>
    <row r="197" spans="1:18" x14ac:dyDescent="0.25"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</row>
    <row r="198" spans="1:18" ht="13" x14ac:dyDescent="0.3">
      <c r="A198" s="1" t="s">
        <v>13</v>
      </c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</row>
    <row r="199" spans="1:18" x14ac:dyDescent="0.25">
      <c r="A199" s="2" t="s">
        <v>14</v>
      </c>
      <c r="B199" s="4">
        <v>2306.0720000000001</v>
      </c>
      <c r="C199" s="4">
        <v>1642.7750000000001</v>
      </c>
      <c r="D199" s="4">
        <v>2650</v>
      </c>
      <c r="E199" s="4">
        <v>4478</v>
      </c>
      <c r="F199" s="4">
        <v>3844</v>
      </c>
      <c r="G199" s="4">
        <v>4236</v>
      </c>
      <c r="H199" s="4">
        <v>7141</v>
      </c>
      <c r="I199" s="4">
        <v>7613</v>
      </c>
      <c r="J199" s="3">
        <f t="shared" ref="J199:O199" ca="1" si="136">J193</f>
        <v>7613</v>
      </c>
      <c r="K199" s="3">
        <f t="shared" ca="1" si="136"/>
        <v>7613</v>
      </c>
      <c r="L199" s="3">
        <f t="shared" ca="1" si="136"/>
        <v>7613</v>
      </c>
      <c r="M199" s="3">
        <f t="shared" ca="1" si="136"/>
        <v>7613</v>
      </c>
      <c r="N199" s="3">
        <f t="shared" ca="1" si="136"/>
        <v>7613</v>
      </c>
      <c r="O199" s="3">
        <f t="shared" ca="1" si="136"/>
        <v>7613</v>
      </c>
      <c r="P199" s="26"/>
      <c r="Q199" s="26"/>
      <c r="R199" s="26"/>
    </row>
    <row r="200" spans="1:18" x14ac:dyDescent="0.25">
      <c r="A200" s="2" t="s">
        <v>139</v>
      </c>
      <c r="B200" s="4">
        <v>3513.7020000000002</v>
      </c>
      <c r="C200" s="4">
        <v>1586.1869999999999</v>
      </c>
      <c r="D200" s="4">
        <v>1527</v>
      </c>
      <c r="E200" s="4">
        <v>1514</v>
      </c>
      <c r="F200" s="4">
        <v>1954</v>
      </c>
      <c r="G200" s="4">
        <v>1860</v>
      </c>
      <c r="H200" s="4">
        <v>701</v>
      </c>
      <c r="I200" s="4">
        <v>273</v>
      </c>
      <c r="J200" s="3">
        <f t="shared" ref="J200:O200" si="137">I200</f>
        <v>273</v>
      </c>
      <c r="K200" s="3">
        <f t="shared" si="137"/>
        <v>273</v>
      </c>
      <c r="L200" s="3">
        <f t="shared" si="137"/>
        <v>273</v>
      </c>
      <c r="M200" s="3">
        <f t="shared" si="137"/>
        <v>273</v>
      </c>
      <c r="N200" s="3">
        <f t="shared" si="137"/>
        <v>273</v>
      </c>
      <c r="O200" s="3">
        <f t="shared" si="137"/>
        <v>273</v>
      </c>
      <c r="P200" s="26"/>
      <c r="Q200" s="26"/>
      <c r="R200" s="26"/>
    </row>
    <row r="201" spans="1:18" x14ac:dyDescent="0.25">
      <c r="A201" s="2" t="s">
        <v>131</v>
      </c>
      <c r="B201" s="4">
        <v>1217.9680000000001</v>
      </c>
      <c r="C201" s="4">
        <v>1315.578</v>
      </c>
      <c r="D201" s="4">
        <v>1535</v>
      </c>
      <c r="E201" s="4">
        <v>1398</v>
      </c>
      <c r="F201" s="4">
        <v>1878</v>
      </c>
      <c r="G201" s="4">
        <v>2065</v>
      </c>
      <c r="H201" s="4">
        <v>2224</v>
      </c>
      <c r="I201" s="4">
        <v>2072</v>
      </c>
      <c r="J201" s="3">
        <f>AVERAGE(I202:J202)*J2/365</f>
        <v>2354.1970127877239</v>
      </c>
      <c r="K201" s="3">
        <f>AVERAGE(J202:K202)*K2/365</f>
        <v>2565.2017899465245</v>
      </c>
      <c r="L201" s="3">
        <f>AVERAGE(K202:L202)*L2/365</f>
        <v>2785.2595333989307</v>
      </c>
      <c r="M201" s="3">
        <f>AVERAGE(L202:M202)*M2/365</f>
        <v>2996.5479233893093</v>
      </c>
      <c r="N201" s="3">
        <f>AVERAGE(M202:N202)*N2/365</f>
        <v>3193.7244284971707</v>
      </c>
      <c r="O201" s="3">
        <f>AVERAGE(N202:O202)*O2/365</f>
        <v>4025.6928699236892</v>
      </c>
      <c r="P201" s="26"/>
      <c r="Q201" s="26"/>
      <c r="R201" s="26"/>
    </row>
    <row r="202" spans="1:18" ht="13" x14ac:dyDescent="0.3">
      <c r="A202" s="2" t="s">
        <v>23</v>
      </c>
      <c r="B202" s="4"/>
      <c r="C202" s="13">
        <f>AVERAGE(B201:C201)*365/C2</f>
        <v>51.202216644712855</v>
      </c>
      <c r="D202" s="13">
        <f>AVERAGE(C201:D201)*365/D2</f>
        <v>46.569803660071813</v>
      </c>
      <c r="E202" s="13">
        <f>AVERAGE(D201:E201)*365/E2</f>
        <v>41.597179048803234</v>
      </c>
      <c r="F202" s="13">
        <f>AVERAGE(E201:F201)*365/F2</f>
        <v>37.875831485587582</v>
      </c>
      <c r="G202" s="13">
        <f>AVERAGE(F201:G201)*365/G2</f>
        <v>40.872287856412584</v>
      </c>
      <c r="H202" s="13">
        <f>AVERAGE(G201:H201)*365/H2</f>
        <v>40.328842289659434</v>
      </c>
      <c r="I202" s="13">
        <f>AVERAGE(H201:I201)*365/I2</f>
        <v>36.45756800744013</v>
      </c>
      <c r="J202" s="16">
        <f>I202</f>
        <v>36.45756800744013</v>
      </c>
      <c r="K202" s="16">
        <f t="shared" ref="K202:N202" si="138">J202</f>
        <v>36.45756800744013</v>
      </c>
      <c r="L202" s="16">
        <f t="shared" si="138"/>
        <v>36.45756800744013</v>
      </c>
      <c r="M202" s="16">
        <f t="shared" si="138"/>
        <v>36.45756800744013</v>
      </c>
      <c r="N202" s="16">
        <f t="shared" si="138"/>
        <v>36.45756800744013</v>
      </c>
      <c r="O202" s="16">
        <v>50</v>
      </c>
      <c r="P202" s="26"/>
      <c r="Q202" s="26"/>
      <c r="R202" s="26"/>
    </row>
    <row r="203" spans="1:18" x14ac:dyDescent="0.25">
      <c r="A203" s="2" t="s">
        <v>78</v>
      </c>
      <c r="B203" s="4">
        <v>210.071</v>
      </c>
      <c r="C203" s="4">
        <v>312.49900000000002</v>
      </c>
      <c r="D203" s="4">
        <v>783</v>
      </c>
      <c r="E203" s="4">
        <v>756</v>
      </c>
      <c r="F203" s="4">
        <v>993</v>
      </c>
      <c r="G203" s="4">
        <v>835</v>
      </c>
      <c r="H203" s="4">
        <v>1018</v>
      </c>
      <c r="I203" s="4">
        <v>1274</v>
      </c>
      <c r="J203" s="3">
        <f>J204*J2</f>
        <v>1396.2974833759592</v>
      </c>
      <c r="K203" s="3">
        <f>K204*K2</f>
        <v>1521.4464992513369</v>
      </c>
      <c r="L203" s="3">
        <f>L204*L2</f>
        <v>1651.9649187850266</v>
      </c>
      <c r="M203" s="3">
        <f>M204*M2</f>
        <v>1777.2821482299719</v>
      </c>
      <c r="N203" s="3">
        <f>N204*N2</f>
        <v>1894.2294794717855</v>
      </c>
      <c r="O203" s="3">
        <f>O204*O2</f>
        <v>2013.680037265394</v>
      </c>
      <c r="P203" s="26"/>
      <c r="Q203" s="26"/>
      <c r="R203" s="26"/>
    </row>
    <row r="204" spans="1:18" ht="13" x14ac:dyDescent="0.3">
      <c r="A204" s="2" t="s">
        <v>1</v>
      </c>
      <c r="B204" s="11">
        <f>B203/B2</f>
        <v>2.8771020227545678E-2</v>
      </c>
      <c r="C204" s="11">
        <f>C203/C2</f>
        <v>3.4605548089961434E-2</v>
      </c>
      <c r="D204" s="11">
        <f>D203/D2</f>
        <v>7.0092309691993981E-2</v>
      </c>
      <c r="E204" s="11">
        <f>E203/E2</f>
        <v>5.8750388560770903E-2</v>
      </c>
      <c r="F204" s="11">
        <f>F203/F2</f>
        <v>6.2907823883433633E-2</v>
      </c>
      <c r="G204" s="11">
        <f>G203/G2</f>
        <v>4.7427013518118823E-2</v>
      </c>
      <c r="H204" s="11">
        <f>H203/H2</f>
        <v>5.244989437889639E-2</v>
      </c>
      <c r="I204" s="11">
        <f>I203/I2</f>
        <v>5.9242036735642871E-2</v>
      </c>
      <c r="J204" s="12">
        <f>I204</f>
        <v>5.9242036735642871E-2</v>
      </c>
      <c r="K204" s="12">
        <f t="shared" ref="K204:O204" si="139">J204</f>
        <v>5.9242036735642871E-2</v>
      </c>
      <c r="L204" s="12">
        <f t="shared" si="139"/>
        <v>5.9242036735642871E-2</v>
      </c>
      <c r="M204" s="12">
        <f t="shared" si="139"/>
        <v>5.9242036735642871E-2</v>
      </c>
      <c r="N204" s="12">
        <f t="shared" si="139"/>
        <v>5.9242036735642871E-2</v>
      </c>
      <c r="O204" s="12">
        <f t="shared" si="139"/>
        <v>5.9242036735642871E-2</v>
      </c>
      <c r="P204" s="26"/>
      <c r="Q204" s="26"/>
      <c r="R204" s="26"/>
    </row>
    <row r="205" spans="1:18" ht="13" x14ac:dyDescent="0.3">
      <c r="A205" s="1" t="s">
        <v>15</v>
      </c>
      <c r="B205" s="5">
        <f>B199+B203+B201+B200</f>
        <v>7247.8130000000001</v>
      </c>
      <c r="C205" s="5">
        <f t="shared" ref="C205:O205" si="140">C199+C203+C201+C200</f>
        <v>4857.0389999999998</v>
      </c>
      <c r="D205" s="5">
        <f t="shared" si="140"/>
        <v>6495</v>
      </c>
      <c r="E205" s="5">
        <f t="shared" si="140"/>
        <v>8146</v>
      </c>
      <c r="F205" s="5">
        <f t="shared" si="140"/>
        <v>8669</v>
      </c>
      <c r="G205" s="5">
        <f t="shared" si="140"/>
        <v>8996</v>
      </c>
      <c r="H205" s="5">
        <f t="shared" si="140"/>
        <v>11084</v>
      </c>
      <c r="I205" s="5">
        <f t="shared" si="140"/>
        <v>11232</v>
      </c>
      <c r="J205" s="5">
        <f t="shared" ca="1" si="140"/>
        <v>11636.494496163683</v>
      </c>
      <c r="K205" s="5">
        <f t="shared" ca="1" si="140"/>
        <v>11972.648289197861</v>
      </c>
      <c r="L205" s="5">
        <f t="shared" ca="1" si="140"/>
        <v>12323.224452183957</v>
      </c>
      <c r="M205" s="5">
        <f t="shared" ca="1" si="140"/>
        <v>12659.830071619281</v>
      </c>
      <c r="N205" s="5">
        <f t="shared" ca="1" si="140"/>
        <v>12973.953907968957</v>
      </c>
      <c r="O205" s="5">
        <f t="shared" ca="1" si="140"/>
        <v>13925.372907189083</v>
      </c>
      <c r="P205" s="26"/>
      <c r="Q205" s="26"/>
      <c r="R205" s="26"/>
    </row>
    <row r="206" spans="1:18" x14ac:dyDescent="0.25">
      <c r="P206" s="26"/>
      <c r="Q206" s="26"/>
      <c r="R206" s="26"/>
    </row>
    <row r="207" spans="1:18" x14ac:dyDescent="0.25">
      <c r="A207" s="2" t="s">
        <v>16</v>
      </c>
      <c r="B207" s="4">
        <v>936.976</v>
      </c>
      <c r="C207" s="4">
        <v>1075.0719999999999</v>
      </c>
      <c r="D207" s="4">
        <v>1293</v>
      </c>
      <c r="E207" s="4">
        <v>1517</v>
      </c>
      <c r="F207" s="4">
        <v>1673</v>
      </c>
      <c r="G207" s="4">
        <v>1908</v>
      </c>
      <c r="H207" s="4">
        <v>2030</v>
      </c>
      <c r="I207" s="4">
        <v>1936</v>
      </c>
      <c r="J207" s="3">
        <f t="shared" ref="J207:O207" si="141">I207-J173-J150</f>
        <v>1785.1911038363171</v>
      </c>
      <c r="K207" s="3">
        <f t="shared" si="141"/>
        <v>1620.8653280930016</v>
      </c>
      <c r="L207" s="3">
        <f t="shared" si="141"/>
        <v>1442.4427434581353</v>
      </c>
      <c r="M207" s="3">
        <f t="shared" si="141"/>
        <v>1250.4851111218368</v>
      </c>
      <c r="N207" s="3">
        <f t="shared" si="141"/>
        <v>1045.8964326482751</v>
      </c>
      <c r="O207" s="3">
        <f t="shared" si="141"/>
        <v>1045.8964326482751</v>
      </c>
      <c r="P207" s="26"/>
      <c r="Q207" s="26"/>
      <c r="R207" s="26"/>
    </row>
    <row r="208" spans="1:18" x14ac:dyDescent="0.25">
      <c r="A208" s="2" t="s">
        <v>140</v>
      </c>
      <c r="B208" s="4">
        <v>0</v>
      </c>
      <c r="C208" s="4">
        <v>0</v>
      </c>
      <c r="D208" s="4">
        <v>0</v>
      </c>
      <c r="E208" s="4">
        <v>487</v>
      </c>
      <c r="F208" s="4">
        <v>443</v>
      </c>
      <c r="G208" s="4">
        <v>407</v>
      </c>
      <c r="H208" s="4">
        <v>358</v>
      </c>
      <c r="I208" s="4">
        <v>281</v>
      </c>
      <c r="J208" s="3">
        <f t="shared" ref="J208:O208" si="142">I208</f>
        <v>281</v>
      </c>
      <c r="K208" s="3">
        <f t="shared" si="142"/>
        <v>281</v>
      </c>
      <c r="L208" s="3">
        <f t="shared" si="142"/>
        <v>281</v>
      </c>
      <c r="M208" s="3">
        <f t="shared" si="142"/>
        <v>281</v>
      </c>
      <c r="N208" s="3">
        <f t="shared" si="142"/>
        <v>281</v>
      </c>
      <c r="O208" s="3">
        <f t="shared" si="142"/>
        <v>281</v>
      </c>
      <c r="P208" s="26"/>
      <c r="Q208" s="26"/>
      <c r="R208" s="26"/>
    </row>
    <row r="209" spans="1:20" x14ac:dyDescent="0.25">
      <c r="A209" s="2" t="s">
        <v>74</v>
      </c>
      <c r="B209" s="4">
        <v>0</v>
      </c>
      <c r="C209" s="4">
        <v>0</v>
      </c>
      <c r="D209" s="4">
        <v>0</v>
      </c>
      <c r="E209" s="4">
        <v>1370</v>
      </c>
      <c r="F209" s="4">
        <v>1085</v>
      </c>
      <c r="G209" s="4">
        <v>777</v>
      </c>
      <c r="H209" s="4">
        <v>1191</v>
      </c>
      <c r="I209" s="4">
        <v>1657</v>
      </c>
      <c r="J209" s="3">
        <f t="shared" ref="J209:O210" si="143">I209</f>
        <v>1657</v>
      </c>
      <c r="K209" s="3">
        <f t="shared" si="143"/>
        <v>1657</v>
      </c>
      <c r="L209" s="3">
        <f t="shared" si="143"/>
        <v>1657</v>
      </c>
      <c r="M209" s="3">
        <f t="shared" si="143"/>
        <v>1657</v>
      </c>
      <c r="N209" s="3">
        <f t="shared" si="143"/>
        <v>1657</v>
      </c>
      <c r="O209" s="3">
        <f t="shared" si="143"/>
        <v>1657</v>
      </c>
      <c r="P209" s="26"/>
      <c r="Q209" s="26"/>
      <c r="R209" s="26"/>
    </row>
    <row r="210" spans="1:20" x14ac:dyDescent="0.25">
      <c r="A210" s="2" t="s">
        <v>79</v>
      </c>
      <c r="B210" s="4">
        <v>5821.5609999999997</v>
      </c>
      <c r="C210" s="4">
        <v>10581.048000000001</v>
      </c>
      <c r="D210" s="4">
        <v>10691</v>
      </c>
      <c r="E210" s="4">
        <v>10742</v>
      </c>
      <c r="F210" s="4">
        <v>12668</v>
      </c>
      <c r="G210" s="4">
        <v>12787</v>
      </c>
      <c r="H210" s="4">
        <v>12805</v>
      </c>
      <c r="I210" s="4">
        <v>12788</v>
      </c>
      <c r="J210" s="3">
        <f t="shared" si="143"/>
        <v>12788</v>
      </c>
      <c r="K210" s="3">
        <f t="shared" si="143"/>
        <v>12788</v>
      </c>
      <c r="L210" s="3">
        <f t="shared" si="143"/>
        <v>12788</v>
      </c>
      <c r="M210" s="3">
        <f t="shared" si="143"/>
        <v>12788</v>
      </c>
      <c r="N210" s="3">
        <f t="shared" si="143"/>
        <v>12788</v>
      </c>
      <c r="O210" s="3">
        <f t="shared" si="143"/>
        <v>12788</v>
      </c>
      <c r="P210" s="26"/>
      <c r="Q210" s="26"/>
      <c r="R210" s="26"/>
      <c r="T210" s="3"/>
    </row>
    <row r="211" spans="1:20" x14ac:dyDescent="0.25">
      <c r="A211" s="2" t="s">
        <v>80</v>
      </c>
      <c r="B211" s="4">
        <v>385.65800000000002</v>
      </c>
      <c r="C211" s="4">
        <v>2069.0010000000002</v>
      </c>
      <c r="D211" s="4">
        <v>1721</v>
      </c>
      <c r="E211" s="4">
        <v>1359</v>
      </c>
      <c r="F211" s="4">
        <v>1820</v>
      </c>
      <c r="G211" s="4">
        <v>1449</v>
      </c>
      <c r="H211" s="4">
        <v>1088</v>
      </c>
      <c r="I211" s="4">
        <v>782</v>
      </c>
      <c r="J211" s="3">
        <f t="shared" ref="J211:O211" si="144">I211-J152</f>
        <v>613</v>
      </c>
      <c r="K211" s="3">
        <f t="shared" si="144"/>
        <v>444</v>
      </c>
      <c r="L211" s="3">
        <f t="shared" si="144"/>
        <v>275</v>
      </c>
      <c r="M211" s="3">
        <f t="shared" si="144"/>
        <v>106</v>
      </c>
      <c r="N211" s="3">
        <f t="shared" si="144"/>
        <v>0</v>
      </c>
      <c r="O211" s="3">
        <f t="shared" si="144"/>
        <v>0</v>
      </c>
      <c r="P211" s="26"/>
      <c r="Q211" s="26"/>
      <c r="R211" s="26"/>
      <c r="T211" s="3"/>
    </row>
    <row r="212" spans="1:20" x14ac:dyDescent="0.25">
      <c r="A212" s="2" t="s">
        <v>81</v>
      </c>
      <c r="B212" s="4">
        <v>143.548</v>
      </c>
      <c r="C212" s="4">
        <v>186.52199999999999</v>
      </c>
      <c r="D212" s="4">
        <v>562</v>
      </c>
      <c r="E212" s="4">
        <v>663</v>
      </c>
      <c r="F212" s="4">
        <v>883</v>
      </c>
      <c r="G212" s="4">
        <v>841</v>
      </c>
      <c r="H212" s="4">
        <v>1223</v>
      </c>
      <c r="I212" s="4">
        <v>1554</v>
      </c>
      <c r="J212" s="3">
        <f t="shared" ref="J212:O212" si="145">I212-J176</f>
        <v>1554</v>
      </c>
      <c r="K212" s="3">
        <f t="shared" si="145"/>
        <v>1554</v>
      </c>
      <c r="L212" s="3">
        <f t="shared" si="145"/>
        <v>1554</v>
      </c>
      <c r="M212" s="3">
        <f t="shared" si="145"/>
        <v>1554</v>
      </c>
      <c r="N212" s="3">
        <f t="shared" si="145"/>
        <v>1554</v>
      </c>
      <c r="O212" s="3">
        <f t="shared" si="145"/>
        <v>1554</v>
      </c>
      <c r="P212" s="26"/>
      <c r="Q212" s="26"/>
      <c r="R212" s="26"/>
      <c r="T212" s="39"/>
    </row>
    <row r="213" spans="1:20" ht="13" x14ac:dyDescent="0.3">
      <c r="A213" s="1" t="s">
        <v>17</v>
      </c>
      <c r="B213" s="5">
        <f>B205+B207+B210+B211+B212+B209+B208</f>
        <v>14535.555999999999</v>
      </c>
      <c r="C213" s="5">
        <f t="shared" ref="C213:O213" si="146">C205+C207+C210+C211+C212+C209+C208</f>
        <v>18768.682000000001</v>
      </c>
      <c r="D213" s="5">
        <f t="shared" si="146"/>
        <v>20762</v>
      </c>
      <c r="E213" s="5">
        <f t="shared" si="146"/>
        <v>24284</v>
      </c>
      <c r="F213" s="5">
        <f t="shared" si="146"/>
        <v>27241</v>
      </c>
      <c r="G213" s="5">
        <f t="shared" si="146"/>
        <v>27165</v>
      </c>
      <c r="H213" s="5">
        <f t="shared" si="146"/>
        <v>29779</v>
      </c>
      <c r="I213" s="5">
        <f t="shared" si="146"/>
        <v>30230</v>
      </c>
      <c r="J213" s="5">
        <f t="shared" ca="1" si="146"/>
        <v>30314.685600000001</v>
      </c>
      <c r="K213" s="5">
        <f t="shared" ca="1" si="146"/>
        <v>30317.513617290861</v>
      </c>
      <c r="L213" s="5">
        <f t="shared" ca="1" si="146"/>
        <v>30320.667195642091</v>
      </c>
      <c r="M213" s="5">
        <f t="shared" ca="1" si="146"/>
        <v>30296.315182741117</v>
      </c>
      <c r="N213" s="5">
        <f t="shared" ca="1" si="146"/>
        <v>30299.850340617231</v>
      </c>
      <c r="O213" s="5">
        <f t="shared" ca="1" si="146"/>
        <v>31251.269339837359</v>
      </c>
      <c r="P213" s="26"/>
      <c r="Q213" s="26"/>
      <c r="R213" s="26"/>
      <c r="S213" s="3"/>
    </row>
    <row r="214" spans="1:20" x14ac:dyDescent="0.25">
      <c r="P214" s="26"/>
      <c r="Q214" s="26"/>
      <c r="R214" s="26"/>
    </row>
    <row r="215" spans="1:20" x14ac:dyDescent="0.25">
      <c r="A215" s="2" t="s">
        <v>141</v>
      </c>
      <c r="B215" s="4">
        <v>113.538</v>
      </c>
      <c r="C215" s="4">
        <v>186.25800000000001</v>
      </c>
      <c r="D215" s="4">
        <v>209</v>
      </c>
      <c r="E215" s="4">
        <v>306</v>
      </c>
      <c r="F215" s="4">
        <v>312</v>
      </c>
      <c r="G215" s="4">
        <v>379</v>
      </c>
      <c r="H215" s="4">
        <v>314</v>
      </c>
      <c r="I215" s="4">
        <v>361</v>
      </c>
      <c r="J215" s="3">
        <f>AVERAGE(I216:J216)*J70/365</f>
        <v>368.05511491595553</v>
      </c>
      <c r="K215" s="3">
        <f>AVERAGE(J216:K216)*K70/365</f>
        <v>400.86238696794408</v>
      </c>
      <c r="L215" s="3">
        <f>AVERAGE(K216:L216)*L70/365</f>
        <v>435.13273390229841</v>
      </c>
      <c r="M215" s="3">
        <f>AVERAGE(L216:M216)*M70/365</f>
        <v>469.53566174590162</v>
      </c>
      <c r="N215" s="3">
        <f>AVERAGE(M216:N216)*N70/365</f>
        <v>503.48225018206642</v>
      </c>
      <c r="O215" s="3">
        <f>AVERAGE(N216:O216)*O70/365</f>
        <v>538.00090533338471</v>
      </c>
      <c r="P215" s="26"/>
      <c r="Q215" s="26"/>
      <c r="R215" s="26"/>
    </row>
    <row r="216" spans="1:20" ht="13" x14ac:dyDescent="0.3">
      <c r="A216" s="2" t="s">
        <v>83</v>
      </c>
      <c r="B216" s="36"/>
      <c r="C216" s="7">
        <f>AVERAGE(B215:C215)*365/C70</f>
        <v>45.784744769874472</v>
      </c>
      <c r="D216" s="7">
        <f>AVERAGE(C215:D215)*365/D70</f>
        <v>43.116906754333534</v>
      </c>
      <c r="E216" s="7">
        <f>AVERAGE(D215:E215)*365/E70</f>
        <v>54.580429732868758</v>
      </c>
      <c r="F216" s="7">
        <f>AVERAGE(E215:F215)*365/F70</f>
        <v>60.474530831099194</v>
      </c>
      <c r="G216" s="7">
        <f>AVERAGE(F215:G215)*365/G70</f>
        <v>58.248267898383375</v>
      </c>
      <c r="H216" s="7">
        <f>AVERAGE(G215:H215)*365/H70</f>
        <v>53.726635514018689</v>
      </c>
      <c r="I216" s="7">
        <f>AVERAGE(H215:I215)*365/I70</f>
        <v>52.242366412213741</v>
      </c>
      <c r="J216" s="40">
        <f>I216</f>
        <v>52.242366412213741</v>
      </c>
      <c r="K216" s="40">
        <f t="shared" ref="K216:O216" si="147">J216</f>
        <v>52.242366412213741</v>
      </c>
      <c r="L216" s="40">
        <f t="shared" si="147"/>
        <v>52.242366412213741</v>
      </c>
      <c r="M216" s="40">
        <f t="shared" si="147"/>
        <v>52.242366412213741</v>
      </c>
      <c r="N216" s="40">
        <f t="shared" si="147"/>
        <v>52.242366412213741</v>
      </c>
      <c r="O216" s="40">
        <f t="shared" si="147"/>
        <v>52.242366412213741</v>
      </c>
      <c r="P216" s="26"/>
      <c r="Q216" s="26"/>
      <c r="R216" s="26"/>
    </row>
    <row r="217" spans="1:20" x14ac:dyDescent="0.25">
      <c r="A217" s="2" t="s">
        <v>142</v>
      </c>
      <c r="B217" s="4">
        <v>993.77300000000002</v>
      </c>
      <c r="C217" s="4">
        <v>1163.1849999999999</v>
      </c>
      <c r="D217" s="4">
        <v>1399</v>
      </c>
      <c r="E217" s="4">
        <v>1422</v>
      </c>
      <c r="F217" s="4">
        <v>1736</v>
      </c>
      <c r="G217" s="4">
        <v>1790</v>
      </c>
      <c r="H217" s="4">
        <v>1942</v>
      </c>
      <c r="I217" s="4">
        <v>2336</v>
      </c>
      <c r="J217" s="3">
        <f>J218*J116</f>
        <v>2530.1019185191776</v>
      </c>
      <c r="K217" s="3">
        <f>K218*K116</f>
        <v>2723.7812370305246</v>
      </c>
      <c r="L217" s="3">
        <f>L218*L116</f>
        <v>2920.9363102459661</v>
      </c>
      <c r="M217" s="3">
        <f>M218*M116</f>
        <v>3103.3636139503092</v>
      </c>
      <c r="N217" s="3">
        <f>N218*N116</f>
        <v>3265.6759288696016</v>
      </c>
      <c r="O217" s="3">
        <f>O218*O116</f>
        <v>3449.116876869582</v>
      </c>
      <c r="P217" s="26"/>
      <c r="Q217" s="26"/>
      <c r="R217" s="26"/>
    </row>
    <row r="218" spans="1:20" ht="13" x14ac:dyDescent="0.3">
      <c r="A218" s="2" t="s">
        <v>148</v>
      </c>
      <c r="B218" s="11">
        <f>B217/B116</f>
        <v>0.24559435547647293</v>
      </c>
      <c r="C218" s="11">
        <f>C217/C116</f>
        <v>0.23719590529986337</v>
      </c>
      <c r="D218" s="11">
        <f>D217/D116</f>
        <v>0.23106398440854886</v>
      </c>
      <c r="E218" s="11">
        <f>E217/E116</f>
        <v>0.21076033792796797</v>
      </c>
      <c r="F218" s="11">
        <f>F217/F116</f>
        <v>0.21847470425371257</v>
      </c>
      <c r="G218" s="11">
        <f>G217/G116</f>
        <v>0.19511663396555484</v>
      </c>
      <c r="H218" s="11">
        <f>H217/H116</f>
        <v>0.18970401484810004</v>
      </c>
      <c r="I218" s="11">
        <f>I217/I116</f>
        <v>0.20788466672599448</v>
      </c>
      <c r="J218" s="12">
        <f>I218</f>
        <v>0.20788466672599448</v>
      </c>
      <c r="K218" s="12">
        <f t="shared" ref="K218:O218" si="148">J218</f>
        <v>0.20788466672599448</v>
      </c>
      <c r="L218" s="12">
        <f t="shared" si="148"/>
        <v>0.20788466672599448</v>
      </c>
      <c r="M218" s="12">
        <f t="shared" si="148"/>
        <v>0.20788466672599448</v>
      </c>
      <c r="N218" s="12">
        <f t="shared" si="148"/>
        <v>0.20788466672599448</v>
      </c>
      <c r="O218" s="12">
        <f t="shared" si="148"/>
        <v>0.20788466672599448</v>
      </c>
      <c r="P218" s="26"/>
      <c r="Q218" s="26"/>
      <c r="R218" s="26"/>
    </row>
    <row r="219" spans="1:20" x14ac:dyDescent="0.25">
      <c r="A219" s="2" t="s">
        <v>134</v>
      </c>
      <c r="B219" s="4">
        <v>2405.9499999999998</v>
      </c>
      <c r="C219" s="4">
        <v>2915.9740000000002</v>
      </c>
      <c r="D219" s="4">
        <v>3378</v>
      </c>
      <c r="E219" s="4">
        <v>3629</v>
      </c>
      <c r="F219" s="4">
        <v>4733</v>
      </c>
      <c r="G219" s="4">
        <v>5297</v>
      </c>
      <c r="H219" s="4">
        <v>5837</v>
      </c>
      <c r="I219" s="4">
        <v>6131</v>
      </c>
      <c r="J219" s="3">
        <f>J220*J56</f>
        <v>6803.7501913817914</v>
      </c>
      <c r="K219" s="3">
        <f>K220*K56</f>
        <v>7471.1115717014327</v>
      </c>
      <c r="L219" s="3">
        <f>L220*L56</f>
        <v>8174.5098698656448</v>
      </c>
      <c r="M219" s="3">
        <f>M220*M56</f>
        <v>8861.8474822331555</v>
      </c>
      <c r="N219" s="3">
        <f>N220*N56</f>
        <v>9516.6146248160385</v>
      </c>
      <c r="O219" s="3">
        <f>O220*O56</f>
        <v>10116.73458787251</v>
      </c>
      <c r="P219" s="26"/>
      <c r="Q219" s="26"/>
      <c r="R219" s="26"/>
    </row>
    <row r="220" spans="1:20" ht="13" x14ac:dyDescent="0.3">
      <c r="A220" s="2" t="s">
        <v>149</v>
      </c>
      <c r="B220" s="11">
        <f>B219/B56</f>
        <v>0.39223821712124424</v>
      </c>
      <c r="C220" s="11">
        <f>C219/C56</f>
        <v>0.38347895844292479</v>
      </c>
      <c r="D220" s="11">
        <f>D219/D56</f>
        <v>0.35063317417479761</v>
      </c>
      <c r="E220" s="11">
        <f>E219/E56</f>
        <v>0.31214519181145706</v>
      </c>
      <c r="F220" s="11">
        <f>F219/F56</f>
        <v>0.32477870033623824</v>
      </c>
      <c r="G220" s="11">
        <f>G219/G56</f>
        <v>0.32322431047107641</v>
      </c>
      <c r="H220" s="11">
        <f>H219/H56</f>
        <v>0.31924086633121856</v>
      </c>
      <c r="I220" s="11">
        <f>I219/I56</f>
        <v>0.29876711661225086</v>
      </c>
      <c r="J220" s="12">
        <f>I220</f>
        <v>0.29876711661225086</v>
      </c>
      <c r="K220" s="12">
        <f t="shared" ref="K220:O220" si="149">J220</f>
        <v>0.29876711661225086</v>
      </c>
      <c r="L220" s="12">
        <f t="shared" si="149"/>
        <v>0.29876711661225086</v>
      </c>
      <c r="M220" s="12">
        <f t="shared" si="149"/>
        <v>0.29876711661225086</v>
      </c>
      <c r="N220" s="12">
        <f t="shared" si="149"/>
        <v>0.29876711661225086</v>
      </c>
      <c r="O220" s="12">
        <f t="shared" si="149"/>
        <v>0.29876711661225086</v>
      </c>
      <c r="P220" s="26"/>
      <c r="Q220" s="26"/>
      <c r="R220" s="26"/>
    </row>
    <row r="221" spans="1:20" x14ac:dyDescent="0.25">
      <c r="A221" s="2" t="s">
        <v>133</v>
      </c>
      <c r="B221" s="4">
        <v>14.196</v>
      </c>
      <c r="C221" s="4">
        <v>35.709000000000003</v>
      </c>
      <c r="D221" s="4">
        <v>56</v>
      </c>
      <c r="E221" s="4">
        <v>63</v>
      </c>
      <c r="F221" s="4">
        <v>54</v>
      </c>
      <c r="G221" s="4">
        <v>75</v>
      </c>
      <c r="H221" s="4">
        <v>85</v>
      </c>
      <c r="I221" s="4">
        <v>119</v>
      </c>
      <c r="J221" s="3">
        <f>J222*J2</f>
        <v>130.42339130434783</v>
      </c>
      <c r="K221" s="3">
        <f>K222*K2</f>
        <v>142.11313454545456</v>
      </c>
      <c r="L221" s="3">
        <f>L222*L2</f>
        <v>154.30441549090909</v>
      </c>
      <c r="M221" s="3">
        <f>M222*M2</f>
        <v>166.00987098851385</v>
      </c>
      <c r="N221" s="3">
        <f>N222*N2</f>
        <v>176.93352280780414</v>
      </c>
      <c r="O221" s="3">
        <f>O222*O2</f>
        <v>188.09099249182253</v>
      </c>
      <c r="P221" s="26"/>
      <c r="Q221" s="26"/>
      <c r="R221" s="26"/>
    </row>
    <row r="222" spans="1:20" ht="13" x14ac:dyDescent="0.3">
      <c r="A222" s="2" t="s">
        <v>1</v>
      </c>
      <c r="B222" s="11">
        <f>B221/B2</f>
        <v>1.9442636211101886E-3</v>
      </c>
      <c r="C222" s="11">
        <f>C221/C2</f>
        <v>3.954347107492929E-3</v>
      </c>
      <c r="D222" s="11">
        <f>D221/D2</f>
        <v>5.012987666349506E-3</v>
      </c>
      <c r="E222" s="11">
        <f>E221/E2</f>
        <v>4.8958657133975755E-3</v>
      </c>
      <c r="F222" s="11">
        <f>F221/F2</f>
        <v>3.4209692746278112E-3</v>
      </c>
      <c r="G222" s="11">
        <f>G221/G2</f>
        <v>4.2599113938430085E-3</v>
      </c>
      <c r="H222" s="11">
        <f>H221/H2</f>
        <v>4.379411613169148E-3</v>
      </c>
      <c r="I222" s="11">
        <f>I221/I2</f>
        <v>5.5335968379446642E-3</v>
      </c>
      <c r="J222" s="12">
        <f>I222</f>
        <v>5.5335968379446642E-3</v>
      </c>
      <c r="K222" s="12">
        <f t="shared" ref="K222:O222" si="150">J222</f>
        <v>5.5335968379446642E-3</v>
      </c>
      <c r="L222" s="12">
        <f t="shared" si="150"/>
        <v>5.5335968379446642E-3</v>
      </c>
      <c r="M222" s="12">
        <f t="shared" si="150"/>
        <v>5.5335968379446642E-3</v>
      </c>
      <c r="N222" s="12">
        <f t="shared" si="150"/>
        <v>5.5335968379446642E-3</v>
      </c>
      <c r="O222" s="12">
        <f t="shared" si="150"/>
        <v>5.5335968379446642E-3</v>
      </c>
      <c r="P222" s="26"/>
      <c r="Q222" s="26"/>
      <c r="R222" s="26"/>
    </row>
    <row r="223" spans="1:20" x14ac:dyDescent="0.25">
      <c r="A223" s="2" t="s">
        <v>143</v>
      </c>
      <c r="B223" s="4">
        <v>0</v>
      </c>
      <c r="C223" s="4">
        <v>0</v>
      </c>
      <c r="D223" s="4">
        <v>0</v>
      </c>
      <c r="E223" s="4">
        <v>92</v>
      </c>
      <c r="F223" s="4">
        <v>97</v>
      </c>
      <c r="G223" s="4">
        <v>87</v>
      </c>
      <c r="H223" s="4">
        <v>73</v>
      </c>
      <c r="I223" s="4">
        <v>75</v>
      </c>
      <c r="J223" s="3">
        <f t="shared" ref="J223:O224" si="151">I223</f>
        <v>75</v>
      </c>
      <c r="K223" s="3">
        <f t="shared" si="151"/>
        <v>75</v>
      </c>
      <c r="L223" s="3">
        <f t="shared" si="151"/>
        <v>75</v>
      </c>
      <c r="M223" s="3">
        <f t="shared" si="151"/>
        <v>75</v>
      </c>
      <c r="N223" s="3">
        <f t="shared" si="151"/>
        <v>75</v>
      </c>
      <c r="O223" s="3">
        <f t="shared" si="151"/>
        <v>75</v>
      </c>
      <c r="P223" s="26"/>
      <c r="Q223" s="26"/>
      <c r="R223" s="26"/>
    </row>
    <row r="224" spans="1:20" x14ac:dyDescent="0.25">
      <c r="A224" s="2" t="s">
        <v>147</v>
      </c>
      <c r="B224" s="4">
        <v>0</v>
      </c>
      <c r="C224" s="4">
        <v>0</v>
      </c>
      <c r="D224" s="4">
        <v>3149</v>
      </c>
      <c r="E224" s="4">
        <v>0</v>
      </c>
      <c r="F224" s="4">
        <v>0</v>
      </c>
      <c r="G224" s="4">
        <v>500</v>
      </c>
      <c r="H224" s="4">
        <v>0</v>
      </c>
      <c r="I224" s="4">
        <v>1499</v>
      </c>
      <c r="J224" s="3">
        <f>I224</f>
        <v>1499</v>
      </c>
      <c r="K224" s="3">
        <f t="shared" si="151"/>
        <v>1499</v>
      </c>
      <c r="L224" s="3">
        <f t="shared" si="151"/>
        <v>1499</v>
      </c>
      <c r="M224" s="3">
        <f t="shared" si="151"/>
        <v>1499</v>
      </c>
      <c r="N224" s="3">
        <f t="shared" si="151"/>
        <v>1499</v>
      </c>
      <c r="O224" s="3">
        <f t="shared" si="151"/>
        <v>1499</v>
      </c>
      <c r="P224" s="26"/>
      <c r="Q224" s="26"/>
      <c r="R224" s="26"/>
    </row>
    <row r="225" spans="1:18" x14ac:dyDescent="0.25">
      <c r="A225" s="2" t="s">
        <v>18</v>
      </c>
      <c r="B225" s="3">
        <f t="shared" ref="B225:O225" si="152">B215+B217+B219+B221+B223+B224</f>
        <v>3527.4569999999994</v>
      </c>
      <c r="C225" s="3">
        <f t="shared" si="152"/>
        <v>4301.1260000000002</v>
      </c>
      <c r="D225" s="3">
        <f t="shared" si="152"/>
        <v>8191</v>
      </c>
      <c r="E225" s="3">
        <f t="shared" si="152"/>
        <v>5512</v>
      </c>
      <c r="F225" s="3">
        <f t="shared" si="152"/>
        <v>6932</v>
      </c>
      <c r="G225" s="3">
        <f t="shared" si="152"/>
        <v>8128</v>
      </c>
      <c r="H225" s="3">
        <f t="shared" si="152"/>
        <v>8251</v>
      </c>
      <c r="I225" s="3">
        <f t="shared" si="152"/>
        <v>10521</v>
      </c>
      <c r="J225" s="3">
        <f t="shared" si="152"/>
        <v>11406.330616121273</v>
      </c>
      <c r="K225" s="3">
        <f t="shared" si="152"/>
        <v>12311.868330245356</v>
      </c>
      <c r="L225" s="3">
        <f t="shared" si="152"/>
        <v>13258.883329504819</v>
      </c>
      <c r="M225" s="3">
        <f t="shared" si="152"/>
        <v>14174.756628917879</v>
      </c>
      <c r="N225" s="3">
        <f t="shared" si="152"/>
        <v>15036.70632667551</v>
      </c>
      <c r="O225" s="3">
        <f t="shared" si="152"/>
        <v>15865.943362567301</v>
      </c>
      <c r="P225" s="26"/>
      <c r="Q225" s="26"/>
      <c r="R225" s="26"/>
    </row>
    <row r="226" spans="1:18" x14ac:dyDescent="0.25">
      <c r="P226" s="26"/>
      <c r="Q226" s="26"/>
      <c r="R226" s="26"/>
    </row>
    <row r="227" spans="1:18" x14ac:dyDescent="0.25">
      <c r="A227" s="2" t="s">
        <v>82</v>
      </c>
      <c r="B227" s="4">
        <v>1881.421</v>
      </c>
      <c r="C227" s="4">
        <v>4124.8</v>
      </c>
      <c r="D227" s="4">
        <v>989</v>
      </c>
      <c r="E227" s="4">
        <v>4117</v>
      </c>
      <c r="F227" s="4">
        <v>4123</v>
      </c>
      <c r="G227" s="4">
        <v>3629</v>
      </c>
      <c r="H227" s="4">
        <v>3634</v>
      </c>
      <c r="I227" s="4">
        <v>4129</v>
      </c>
      <c r="J227" s="3">
        <f t="shared" ref="J227:O227" si="153">I227+J228</f>
        <v>4129</v>
      </c>
      <c r="K227" s="3">
        <f t="shared" si="153"/>
        <v>4129</v>
      </c>
      <c r="L227" s="3">
        <f t="shared" si="153"/>
        <v>4129</v>
      </c>
      <c r="M227" s="3">
        <f t="shared" si="153"/>
        <v>4129</v>
      </c>
      <c r="N227" s="3">
        <f t="shared" si="153"/>
        <v>4129</v>
      </c>
      <c r="O227" s="3">
        <f t="shared" si="153"/>
        <v>4129</v>
      </c>
      <c r="P227" s="26"/>
      <c r="Q227" s="26"/>
      <c r="R227" s="26"/>
    </row>
    <row r="228" spans="1:18" x14ac:dyDescent="0.25">
      <c r="A228" s="2" t="s">
        <v>162</v>
      </c>
      <c r="B228" s="4"/>
      <c r="C228" s="4"/>
      <c r="D228" s="4"/>
      <c r="E228" s="4"/>
      <c r="F228" s="4"/>
      <c r="G228" s="4"/>
      <c r="H228" s="4"/>
      <c r="I228" s="4"/>
      <c r="K228" s="3"/>
      <c r="L228" s="3"/>
      <c r="M228" s="3"/>
      <c r="N228" s="3"/>
      <c r="O228" s="3"/>
      <c r="P228" s="26"/>
      <c r="Q228" s="26"/>
      <c r="R228" s="26"/>
    </row>
    <row r="229" spans="1:18" x14ac:dyDescent="0.25">
      <c r="A229" s="2" t="s">
        <v>134</v>
      </c>
      <c r="B229" s="4">
        <v>88.591999999999999</v>
      </c>
      <c r="C229" s="4">
        <v>137.63</v>
      </c>
      <c r="D229" s="4">
        <v>123</v>
      </c>
      <c r="E229" s="4">
        <v>130</v>
      </c>
      <c r="F229" s="4">
        <v>145</v>
      </c>
      <c r="G229" s="4">
        <v>117</v>
      </c>
      <c r="H229" s="4">
        <v>113</v>
      </c>
      <c r="I229" s="4">
        <v>128</v>
      </c>
      <c r="J229" s="3">
        <f>J230*J56</f>
        <v>142.04534733271396</v>
      </c>
      <c r="K229" s="3">
        <f>K230*K56</f>
        <v>155.97818972072801</v>
      </c>
      <c r="L229" s="3">
        <f>L230*L56</f>
        <v>170.66339314023855</v>
      </c>
      <c r="M229" s="3">
        <f>M230*M56</f>
        <v>185.0132894675981</v>
      </c>
      <c r="N229" s="3">
        <f>N230*N56</f>
        <v>198.68319555968895</v>
      </c>
      <c r="O229" s="3">
        <f>O230*O56</f>
        <v>211.21220473783742</v>
      </c>
      <c r="P229" s="26"/>
      <c r="Q229" s="26"/>
      <c r="R229" s="26"/>
    </row>
    <row r="230" spans="1:18" ht="13" x14ac:dyDescent="0.3">
      <c r="A230" s="2" t="s">
        <v>149</v>
      </c>
      <c r="B230" s="11">
        <f>B229/B56</f>
        <v>1.4443013417238625E-2</v>
      </c>
      <c r="C230" s="11">
        <f>C229/C56</f>
        <v>1.809968437664387E-2</v>
      </c>
      <c r="D230" s="11">
        <f>D229/D56</f>
        <v>1.2767282541000622E-2</v>
      </c>
      <c r="E230" s="11">
        <f>E229/E56</f>
        <v>1.1181833820746603E-2</v>
      </c>
      <c r="F230" s="11">
        <f>F229/F56</f>
        <v>9.9499073629314479E-3</v>
      </c>
      <c r="G230" s="11">
        <f>G229/G56</f>
        <v>7.1393702709299485E-3</v>
      </c>
      <c r="H230" s="11">
        <f>H229/H56</f>
        <v>6.1802669000218767E-3</v>
      </c>
      <c r="I230" s="11">
        <f>I229/I56</f>
        <v>6.2375127917742804E-3</v>
      </c>
      <c r="J230" s="12">
        <f>I230</f>
        <v>6.2375127917742804E-3</v>
      </c>
      <c r="K230" s="12">
        <f t="shared" ref="K230:O230" si="154">J230</f>
        <v>6.2375127917742804E-3</v>
      </c>
      <c r="L230" s="12">
        <f t="shared" si="154"/>
        <v>6.2375127917742804E-3</v>
      </c>
      <c r="M230" s="12">
        <f t="shared" si="154"/>
        <v>6.2375127917742804E-3</v>
      </c>
      <c r="N230" s="12">
        <f t="shared" si="154"/>
        <v>6.2375127917742804E-3</v>
      </c>
      <c r="O230" s="12">
        <f t="shared" si="154"/>
        <v>6.2375127917742804E-3</v>
      </c>
      <c r="P230" s="26"/>
      <c r="Q230" s="26"/>
      <c r="R230" s="26"/>
    </row>
    <row r="231" spans="1:18" x14ac:dyDescent="0.25">
      <c r="A231" s="2" t="s">
        <v>133</v>
      </c>
      <c r="B231" s="4">
        <v>173.08799999999999</v>
      </c>
      <c r="C231" s="4">
        <v>644.101</v>
      </c>
      <c r="D231" s="4">
        <v>616</v>
      </c>
      <c r="E231" s="4">
        <v>529</v>
      </c>
      <c r="F231" s="4">
        <v>534</v>
      </c>
      <c r="G231" s="4">
        <v>530</v>
      </c>
      <c r="H231" s="4">
        <v>514</v>
      </c>
      <c r="I231" s="4">
        <v>548</v>
      </c>
      <c r="J231" s="3">
        <f>J232*J2</f>
        <v>600.60519693094636</v>
      </c>
      <c r="K231" s="3">
        <f>K232*K2</f>
        <v>654.43695572192519</v>
      </c>
      <c r="L231" s="3">
        <f>L232*L2</f>
        <v>710.57831671443842</v>
      </c>
      <c r="M231" s="3">
        <f>M232*M2</f>
        <v>764.4824311067697</v>
      </c>
      <c r="N231" s="3">
        <f>N232*N2</f>
        <v>814.78630671156861</v>
      </c>
      <c r="O231" s="3">
        <f>O232*O2</f>
        <v>866.16692340772056</v>
      </c>
      <c r="P231" s="26"/>
      <c r="Q231" s="26"/>
      <c r="R231" s="26"/>
    </row>
    <row r="232" spans="1:18" ht="13" x14ac:dyDescent="0.3">
      <c r="A232" s="2" t="s">
        <v>1</v>
      </c>
      <c r="B232" s="11">
        <f>B231/B2</f>
        <v>2.3705882054854913E-2</v>
      </c>
      <c r="C232" s="11">
        <f>C231/C2</f>
        <v>7.132652626181922E-2</v>
      </c>
      <c r="D232" s="11">
        <f>D231/D2</f>
        <v>5.5142864329844561E-2</v>
      </c>
      <c r="E232" s="11">
        <f>E231/E2</f>
        <v>4.1109729561703452E-2</v>
      </c>
      <c r="F232" s="11">
        <f>F231/F2</f>
        <v>3.3829585049097242E-2</v>
      </c>
      <c r="G232" s="11">
        <f>G231/G2</f>
        <v>3.0103373849823922E-2</v>
      </c>
      <c r="H232" s="11">
        <f>H231/H2</f>
        <v>2.6482559637281675E-2</v>
      </c>
      <c r="I232" s="11">
        <f>I231/I2</f>
        <v>2.5482445942803997E-2</v>
      </c>
      <c r="J232" s="12">
        <f>I232</f>
        <v>2.5482445942803997E-2</v>
      </c>
      <c r="K232" s="12">
        <f t="shared" ref="K232:O232" si="155">J232</f>
        <v>2.5482445942803997E-2</v>
      </c>
      <c r="L232" s="12">
        <f t="shared" si="155"/>
        <v>2.5482445942803997E-2</v>
      </c>
      <c r="M232" s="12">
        <f t="shared" si="155"/>
        <v>2.5482445942803997E-2</v>
      </c>
      <c r="N232" s="12">
        <f t="shared" si="155"/>
        <v>2.5482445942803997E-2</v>
      </c>
      <c r="O232" s="12">
        <f t="shared" si="155"/>
        <v>2.5482445942803997E-2</v>
      </c>
      <c r="P232" s="26"/>
      <c r="Q232" s="26"/>
      <c r="R232" s="26"/>
    </row>
    <row r="233" spans="1:18" x14ac:dyDescent="0.25">
      <c r="A233" s="2" t="s">
        <v>74</v>
      </c>
      <c r="B233" s="4">
        <v>279.94099999999997</v>
      </c>
      <c r="C233" s="4">
        <v>46.701999999999998</v>
      </c>
      <c r="D233" s="4">
        <v>140</v>
      </c>
      <c r="E233" s="4">
        <v>10</v>
      </c>
      <c r="F233" s="4">
        <v>5</v>
      </c>
      <c r="G233" s="4"/>
      <c r="H233" s="4">
        <f t="shared" ref="H233:O233" si="156">G233</f>
        <v>0</v>
      </c>
      <c r="I233" s="4">
        <f t="shared" si="156"/>
        <v>0</v>
      </c>
      <c r="J233" s="3">
        <f t="shared" si="156"/>
        <v>0</v>
      </c>
      <c r="K233" s="3">
        <f t="shared" si="156"/>
        <v>0</v>
      </c>
      <c r="L233" s="3">
        <f t="shared" si="156"/>
        <v>0</v>
      </c>
      <c r="M233" s="3">
        <f t="shared" si="156"/>
        <v>0</v>
      </c>
      <c r="N233" s="3">
        <f t="shared" si="156"/>
        <v>0</v>
      </c>
      <c r="O233" s="3">
        <f t="shared" si="156"/>
        <v>0</v>
      </c>
      <c r="P233" s="26"/>
      <c r="Q233" s="26"/>
      <c r="R233" s="26"/>
    </row>
    <row r="234" spans="1:18" x14ac:dyDescent="0.25">
      <c r="A234" s="2" t="s">
        <v>143</v>
      </c>
      <c r="B234" s="4">
        <v>0</v>
      </c>
      <c r="C234" s="4">
        <v>0</v>
      </c>
      <c r="D234" s="4">
        <v>0</v>
      </c>
      <c r="E234" s="4">
        <v>499</v>
      </c>
      <c r="F234" s="4">
        <v>453</v>
      </c>
      <c r="G234" s="4">
        <v>417</v>
      </c>
      <c r="H234" s="4">
        <v>373</v>
      </c>
      <c r="I234" s="4">
        <v>353</v>
      </c>
      <c r="J234" s="3">
        <f t="shared" ref="J234:O234" si="157">I234</f>
        <v>353</v>
      </c>
      <c r="K234" s="3">
        <f t="shared" si="157"/>
        <v>353</v>
      </c>
      <c r="L234" s="3">
        <f t="shared" si="157"/>
        <v>353</v>
      </c>
      <c r="M234" s="3">
        <f t="shared" si="157"/>
        <v>353</v>
      </c>
      <c r="N234" s="3">
        <f t="shared" si="157"/>
        <v>353</v>
      </c>
      <c r="O234" s="3">
        <f t="shared" si="157"/>
        <v>353</v>
      </c>
      <c r="P234" s="26"/>
      <c r="Q234" s="26"/>
      <c r="R234" s="26"/>
    </row>
    <row r="235" spans="1:18" x14ac:dyDescent="0.25">
      <c r="A235" s="2" t="s">
        <v>144</v>
      </c>
      <c r="B235" s="4">
        <v>125.188</v>
      </c>
      <c r="C235" s="4">
        <v>152.209</v>
      </c>
      <c r="D235" s="4">
        <v>173</v>
      </c>
      <c r="E235" s="4">
        <v>223</v>
      </c>
      <c r="F235" s="4">
        <v>252</v>
      </c>
      <c r="G235" s="4">
        <v>293</v>
      </c>
      <c r="H235" s="4">
        <v>376</v>
      </c>
      <c r="I235" s="4">
        <v>446</v>
      </c>
      <c r="J235" s="3">
        <f t="shared" ref="J235:O235" si="158">I235</f>
        <v>446</v>
      </c>
      <c r="K235" s="3">
        <f t="shared" si="158"/>
        <v>446</v>
      </c>
      <c r="L235" s="3">
        <f t="shared" si="158"/>
        <v>446</v>
      </c>
      <c r="M235" s="3">
        <f t="shared" si="158"/>
        <v>446</v>
      </c>
      <c r="N235" s="3">
        <f t="shared" si="158"/>
        <v>446</v>
      </c>
      <c r="O235" s="3">
        <f t="shared" si="158"/>
        <v>446</v>
      </c>
      <c r="P235" s="26"/>
      <c r="Q235" s="26"/>
      <c r="R235" s="26"/>
    </row>
    <row r="236" spans="1:18" x14ac:dyDescent="0.25">
      <c r="K236" s="3"/>
      <c r="L236" s="3"/>
      <c r="M236" s="3"/>
      <c r="N236" s="3"/>
      <c r="O236" s="3"/>
      <c r="P236" s="26"/>
      <c r="Q236" s="26"/>
      <c r="R236" s="26"/>
    </row>
    <row r="237" spans="1:18" ht="13" x14ac:dyDescent="0.3">
      <c r="A237" s="1" t="s">
        <v>21</v>
      </c>
      <c r="B237" s="5">
        <f>B225+B227+B229+B231+B233+B234+B235</f>
        <v>6075.686999999999</v>
      </c>
      <c r="C237" s="5">
        <f t="shared" ref="C237:O237" si="159">C225+C227+C229+C231+C233+C234+C235</f>
        <v>9406.5679999999993</v>
      </c>
      <c r="D237" s="5">
        <f t="shared" si="159"/>
        <v>10232</v>
      </c>
      <c r="E237" s="5">
        <f t="shared" si="159"/>
        <v>11020</v>
      </c>
      <c r="F237" s="5">
        <f t="shared" si="159"/>
        <v>12444</v>
      </c>
      <c r="G237" s="5">
        <f>G225+G227+G229+G231+G233+G234+G235</f>
        <v>13114</v>
      </c>
      <c r="H237" s="5">
        <f t="shared" si="159"/>
        <v>13261</v>
      </c>
      <c r="I237" s="5">
        <f t="shared" si="159"/>
        <v>16125</v>
      </c>
      <c r="J237" s="5">
        <f t="shared" si="159"/>
        <v>17076.981160384934</v>
      </c>
      <c r="K237" s="5">
        <f t="shared" si="159"/>
        <v>18050.283475688011</v>
      </c>
      <c r="L237" s="5">
        <f t="shared" si="159"/>
        <v>19068.125039359496</v>
      </c>
      <c r="M237" s="5">
        <f t="shared" si="159"/>
        <v>20052.25234949225</v>
      </c>
      <c r="N237" s="5">
        <f t="shared" si="159"/>
        <v>20978.175828946769</v>
      </c>
      <c r="O237" s="5">
        <f t="shared" si="159"/>
        <v>21871.322490712857</v>
      </c>
      <c r="P237" s="26"/>
      <c r="Q237" s="26"/>
      <c r="R237" s="26"/>
    </row>
    <row r="238" spans="1:18" x14ac:dyDescent="0.25">
      <c r="P238" s="26"/>
      <c r="Q238" s="26"/>
      <c r="R238" s="26"/>
    </row>
    <row r="239" spans="1:18" ht="13" x14ac:dyDescent="0.3">
      <c r="A239" s="1" t="s">
        <v>19</v>
      </c>
      <c r="B239" s="15">
        <v>8459.8690000000006</v>
      </c>
      <c r="C239" s="15">
        <v>9362.1139999999996</v>
      </c>
      <c r="D239" s="15">
        <v>10530</v>
      </c>
      <c r="E239" s="15">
        <v>13264</v>
      </c>
      <c r="F239" s="15">
        <v>14797</v>
      </c>
      <c r="G239" s="15">
        <v>14051</v>
      </c>
      <c r="H239" s="15">
        <v>16518</v>
      </c>
      <c r="I239" s="15">
        <v>14105</v>
      </c>
      <c r="J239" s="5">
        <f t="shared" ref="J239:O239" ca="1" si="160">I239+J153+J183+J148+J184+J182</f>
        <v>13237.704439615067</v>
      </c>
      <c r="K239" s="5">
        <f t="shared" ca="1" si="160"/>
        <v>12267.230141602853</v>
      </c>
      <c r="L239" s="5">
        <f t="shared" ca="1" si="160"/>
        <v>11252.542156282598</v>
      </c>
      <c r="M239" s="5">
        <f t="shared" ca="1" si="160"/>
        <v>10244.06283324887</v>
      </c>
      <c r="N239" s="5">
        <f t="shared" ca="1" si="160"/>
        <v>9321.6745116704624</v>
      </c>
      <c r="O239" s="5">
        <f t="shared" ca="1" si="160"/>
        <v>9379.9468491245007</v>
      </c>
      <c r="P239" s="26"/>
      <c r="Q239" s="26"/>
      <c r="R239" s="26"/>
    </row>
    <row r="240" spans="1:18" x14ac:dyDescent="0.25"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</row>
    <row r="241" spans="1:15" ht="13" x14ac:dyDescent="0.3">
      <c r="A241" s="1" t="s">
        <v>20</v>
      </c>
      <c r="B241" s="5">
        <f>B239+B237</f>
        <v>14535.556</v>
      </c>
      <c r="C241" s="5">
        <f>C239+C237</f>
        <v>18768.682000000001</v>
      </c>
      <c r="D241" s="5">
        <f>D239+D237</f>
        <v>20762</v>
      </c>
      <c r="E241" s="5">
        <f>E239+E237</f>
        <v>24284</v>
      </c>
      <c r="F241" s="5">
        <f t="shared" ref="F241:O241" si="161">F239+F237</f>
        <v>27241</v>
      </c>
      <c r="G241" s="5">
        <f>G239+G237</f>
        <v>27165</v>
      </c>
      <c r="H241" s="5">
        <f t="shared" si="161"/>
        <v>29779</v>
      </c>
      <c r="I241" s="5">
        <f t="shared" si="161"/>
        <v>30230</v>
      </c>
      <c r="J241" s="5">
        <f t="shared" ca="1" si="161"/>
        <v>30314.685600000001</v>
      </c>
      <c r="K241" s="5">
        <f t="shared" ca="1" si="161"/>
        <v>30317.513617290864</v>
      </c>
      <c r="L241" s="5">
        <f t="shared" ca="1" si="161"/>
        <v>30320.667195642094</v>
      </c>
      <c r="M241" s="5">
        <f t="shared" ca="1" si="161"/>
        <v>30296.31518274112</v>
      </c>
      <c r="N241" s="5">
        <f t="shared" ca="1" si="161"/>
        <v>30299.850340617231</v>
      </c>
      <c r="O241" s="5">
        <f t="shared" ca="1" si="161"/>
        <v>31251.269339837359</v>
      </c>
    </row>
    <row r="242" spans="1:15" ht="13" x14ac:dyDescent="0.3">
      <c r="A242" s="6" t="s">
        <v>22</v>
      </c>
      <c r="B242" s="7">
        <f t="shared" ref="B242:O242" si="162">B241-B213</f>
        <v>0</v>
      </c>
      <c r="C242" s="7">
        <f t="shared" si="162"/>
        <v>0</v>
      </c>
      <c r="D242" s="7">
        <f t="shared" si="162"/>
        <v>0</v>
      </c>
      <c r="E242" s="7">
        <f t="shared" si="162"/>
        <v>0</v>
      </c>
      <c r="F242" s="7">
        <f t="shared" si="162"/>
        <v>0</v>
      </c>
      <c r="G242" s="7">
        <f t="shared" si="162"/>
        <v>0</v>
      </c>
      <c r="H242" s="7">
        <f t="shared" si="162"/>
        <v>0</v>
      </c>
      <c r="I242" s="7">
        <f t="shared" si="162"/>
        <v>0</v>
      </c>
      <c r="J242" s="7">
        <f t="shared" ca="1" si="162"/>
        <v>0</v>
      </c>
      <c r="K242" s="7">
        <f t="shared" ca="1" si="162"/>
        <v>0</v>
      </c>
      <c r="L242" s="7">
        <f t="shared" ca="1" si="162"/>
        <v>0</v>
      </c>
      <c r="M242" s="7">
        <f t="shared" ca="1" si="162"/>
        <v>0</v>
      </c>
      <c r="N242" s="7">
        <f t="shared" ca="1" si="162"/>
        <v>0</v>
      </c>
      <c r="O242" s="7">
        <f t="shared" ca="1" si="162"/>
        <v>0</v>
      </c>
    </row>
    <row r="243" spans="1:15" x14ac:dyDescent="0.25">
      <c r="H243" s="3">
        <f>H242-G242</f>
        <v>0</v>
      </c>
      <c r="I243" s="3">
        <f t="shared" ref="I243:O243" si="163">I242-H242</f>
        <v>0</v>
      </c>
      <c r="J243" s="3">
        <f t="shared" ca="1" si="163"/>
        <v>0</v>
      </c>
      <c r="K243" s="3">
        <f t="shared" ca="1" si="163"/>
        <v>0</v>
      </c>
      <c r="L243" s="3">
        <f t="shared" ca="1" si="163"/>
        <v>0</v>
      </c>
      <c r="M243" s="3">
        <f t="shared" ca="1" si="163"/>
        <v>0</v>
      </c>
      <c r="N243" s="3">
        <f t="shared" ca="1" si="163"/>
        <v>0</v>
      </c>
      <c r="O243" s="3">
        <f t="shared" ca="1" si="163"/>
        <v>0</v>
      </c>
    </row>
    <row r="244" spans="1:15" x14ac:dyDescent="0.25">
      <c r="K244" s="3"/>
      <c r="L244" s="3"/>
      <c r="M244" s="3"/>
      <c r="N244" s="3"/>
      <c r="O244" s="3"/>
    </row>
    <row r="245" spans="1:15" ht="13" x14ac:dyDescent="0.3">
      <c r="A245" s="1" t="s">
        <v>65</v>
      </c>
      <c r="J245" s="32"/>
      <c r="K245" s="32"/>
      <c r="L245" s="32"/>
      <c r="M245" s="32"/>
      <c r="N245" s="32"/>
      <c r="O245" s="32"/>
    </row>
    <row r="246" spans="1:15" x14ac:dyDescent="0.25">
      <c r="A246" s="2" t="s">
        <v>66</v>
      </c>
      <c r="B246" s="4">
        <v>501.12299999999999</v>
      </c>
      <c r="C246" s="4">
        <v>498</v>
      </c>
      <c r="D246" s="4">
        <v>492</v>
      </c>
      <c r="E246" s="4">
        <v>485</v>
      </c>
      <c r="F246" s="4">
        <v>481</v>
      </c>
      <c r="G246" s="4">
        <v>485</v>
      </c>
      <c r="H246" s="4">
        <v>481</v>
      </c>
      <c r="I246" s="4">
        <v>471</v>
      </c>
      <c r="J246" s="3">
        <f ca="1">I246+J248-J251</f>
        <v>453.4340358056711</v>
      </c>
      <c r="K246" s="3">
        <f t="shared" ref="K246:O246" ca="1" si="164">J246+K248-K251</f>
        <v>435.64439314783556</v>
      </c>
      <c r="L246" s="3">
        <f t="shared" ca="1" si="164"/>
        <v>417.83944635670099</v>
      </c>
      <c r="M246" s="3">
        <f t="shared" ca="1" si="164"/>
        <v>400.28582689259491</v>
      </c>
      <c r="N246" s="3">
        <f t="shared" ca="1" si="164"/>
        <v>383.18458202948165</v>
      </c>
      <c r="O246" s="3">
        <f t="shared" ca="1" si="164"/>
        <v>368.02002111438401</v>
      </c>
    </row>
    <row r="247" spans="1:15" ht="13" x14ac:dyDescent="0.3">
      <c r="A247" s="6" t="s">
        <v>809</v>
      </c>
      <c r="B247" s="4"/>
      <c r="C247" s="11">
        <f>C246/B246-1</f>
        <v>-6.2320029214384398E-3</v>
      </c>
      <c r="D247" s="11">
        <f t="shared" ref="D247:O247" si="165">D246/C246-1</f>
        <v>-1.2048192771084376E-2</v>
      </c>
      <c r="E247" s="11">
        <f t="shared" si="165"/>
        <v>-1.4227642276422814E-2</v>
      </c>
      <c r="F247" s="11">
        <f t="shared" si="165"/>
        <v>-8.2474226804123418E-3</v>
      </c>
      <c r="G247" s="11">
        <f t="shared" si="165"/>
        <v>8.3160083160083165E-3</v>
      </c>
      <c r="H247" s="11">
        <f t="shared" si="165"/>
        <v>-8.2474226804123418E-3</v>
      </c>
      <c r="I247" s="11">
        <f t="shared" si="165"/>
        <v>-2.0790020790020791E-2</v>
      </c>
      <c r="J247" s="11">
        <f t="shared" ca="1" si="165"/>
        <v>-3.729504075229062E-2</v>
      </c>
      <c r="K247" s="11">
        <f t="shared" ca="1" si="165"/>
        <v>-3.9233143639573753E-2</v>
      </c>
      <c r="L247" s="11">
        <f t="shared" ca="1" si="165"/>
        <v>-4.0870368289331993E-2</v>
      </c>
      <c r="M247" s="11">
        <f t="shared" ca="1" si="165"/>
        <v>-4.2010441132742882E-2</v>
      </c>
      <c r="N247" s="11">
        <f t="shared" ca="1" si="165"/>
        <v>-4.2722583999212915E-2</v>
      </c>
      <c r="O247" s="11">
        <f t="shared" ca="1" si="165"/>
        <v>-3.9575081113078059E-2</v>
      </c>
    </row>
    <row r="248" spans="1:15" x14ac:dyDescent="0.25">
      <c r="A248" s="2" t="s">
        <v>163</v>
      </c>
      <c r="B248" s="4"/>
      <c r="C248" s="4"/>
      <c r="D248" s="4"/>
      <c r="E248" s="4"/>
      <c r="F248" s="4"/>
      <c r="G248" s="4"/>
      <c r="H248" s="4"/>
      <c r="I248" s="4"/>
      <c r="J248" s="3">
        <f>J153/J252</f>
        <v>5.0418059428864295</v>
      </c>
      <c r="K248" s="3">
        <f t="shared" ref="K248:O248" si="166">K153/K252</f>
        <v>4.9942717619188137</v>
      </c>
      <c r="L248" s="3">
        <f t="shared" si="166"/>
        <v>4.9297355268808314</v>
      </c>
      <c r="M248" s="3">
        <f t="shared" si="166"/>
        <v>4.8215479901816414</v>
      </c>
      <c r="N248" s="3">
        <f t="shared" si="166"/>
        <v>4.6716470215675017</v>
      </c>
      <c r="O248" s="3">
        <f t="shared" si="166"/>
        <v>4.514765622466884</v>
      </c>
    </row>
    <row r="249" spans="1:15" ht="13" x14ac:dyDescent="0.3">
      <c r="A249" s="2" t="s">
        <v>58</v>
      </c>
      <c r="B249" s="33"/>
      <c r="C249" s="11"/>
      <c r="D249" s="11"/>
      <c r="E249" s="11"/>
      <c r="F249" s="11"/>
      <c r="G249" s="11"/>
      <c r="H249" s="11"/>
      <c r="I249" s="11"/>
      <c r="J249" s="11">
        <f t="shared" ref="J249:O249" si="167">J248/I246</f>
        <v>1.0704471216319383E-2</v>
      </c>
      <c r="K249" s="11">
        <f t="shared" ca="1" si="167"/>
        <v>1.1014329246468864E-2</v>
      </c>
      <c r="L249" s="11">
        <f t="shared" ca="1" si="167"/>
        <v>1.1315962294981104E-2</v>
      </c>
      <c r="M249" s="11">
        <f t="shared" ca="1" si="167"/>
        <v>1.153923602049191E-2</v>
      </c>
      <c r="N249" s="11">
        <f t="shared" ca="1" si="167"/>
        <v>1.1670777998395138E-2</v>
      </c>
      <c r="O249" s="11">
        <f t="shared" ca="1" si="167"/>
        <v>1.1782221504203227E-2</v>
      </c>
    </row>
    <row r="250" spans="1:15" x14ac:dyDescent="0.25">
      <c r="A250" s="2" t="s">
        <v>64</v>
      </c>
      <c r="J250" s="3">
        <f t="shared" ref="J250:O250" ca="1" si="168">-J183</f>
        <v>9008.2949050378775</v>
      </c>
      <c r="K250" s="3">
        <f t="shared" ca="1" si="168"/>
        <v>9986.3295155799951</v>
      </c>
      <c r="L250" s="3">
        <f t="shared" ca="1" si="168"/>
        <v>10961.225861574221</v>
      </c>
      <c r="M250" s="3">
        <f t="shared" ca="1" si="168"/>
        <v>11866.679586673097</v>
      </c>
      <c r="N250" s="3">
        <f t="shared" ca="1" si="168"/>
        <v>12701.988730073033</v>
      </c>
      <c r="O250" s="3">
        <f t="shared" ca="1" si="168"/>
        <v>12628.69644241387</v>
      </c>
    </row>
    <row r="251" spans="1:15" x14ac:dyDescent="0.25">
      <c r="A251" s="2" t="s">
        <v>60</v>
      </c>
      <c r="B251" s="4"/>
      <c r="C251" s="4"/>
      <c r="D251" s="4"/>
      <c r="E251" s="4"/>
      <c r="F251" s="4"/>
      <c r="G251" s="4"/>
      <c r="H251" s="4"/>
      <c r="I251" s="4"/>
      <c r="J251" s="3">
        <f ca="1">J250/J252</f>
        <v>22.607770137215322</v>
      </c>
      <c r="K251" s="3">
        <f t="shared" ref="K251:O251" ca="1" si="169">K250/K252</f>
        <v>22.783914419754346</v>
      </c>
      <c r="L251" s="3">
        <f t="shared" ca="1" si="169"/>
        <v>22.734682318015416</v>
      </c>
      <c r="M251" s="3">
        <f t="shared" ca="1" si="169"/>
        <v>22.375167454287691</v>
      </c>
      <c r="N251" s="3">
        <f t="shared" ca="1" si="169"/>
        <v>21.772891884680721</v>
      </c>
      <c r="O251" s="3">
        <f t="shared" ca="1" si="169"/>
        <v>19.679326537564545</v>
      </c>
    </row>
    <row r="252" spans="1:15" x14ac:dyDescent="0.25">
      <c r="A252" s="2" t="s">
        <v>59</v>
      </c>
      <c r="J252" s="3">
        <f>Valuation!G18</f>
        <v>398.46012456615773</v>
      </c>
      <c r="K252" s="3">
        <f>Valuation!H18</f>
        <v>438.30613702277356</v>
      </c>
      <c r="L252" s="3">
        <f>Valuation!I18</f>
        <v>482.13675072505094</v>
      </c>
      <c r="M252" s="3">
        <f>Valuation!J18</f>
        <v>530.35042579755611</v>
      </c>
      <c r="N252" s="3">
        <f>Valuation!K18</f>
        <v>583.38546837731178</v>
      </c>
      <c r="O252" s="3">
        <f>Valuation!L18</f>
        <v>641.72401521504298</v>
      </c>
    </row>
    <row r="254" spans="1:15" x14ac:dyDescent="0.25">
      <c r="K254" s="3"/>
      <c r="L254" s="3"/>
      <c r="M254" s="3"/>
      <c r="N254" s="3"/>
      <c r="O254" s="3"/>
    </row>
    <row r="255" spans="1:15" x14ac:dyDescent="0.25">
      <c r="K255" s="3"/>
      <c r="L255" s="3"/>
      <c r="M255" s="3"/>
      <c r="N255" s="3"/>
      <c r="O255" s="3"/>
    </row>
    <row r="256" spans="1:15" x14ac:dyDescent="0.25"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</row>
    <row r="257" spans="4:15" x14ac:dyDescent="0.25"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</row>
    <row r="260" spans="4:15" x14ac:dyDescent="0.25">
      <c r="K260" s="3"/>
      <c r="L260" s="3"/>
      <c r="M260" s="3"/>
      <c r="N260" s="3"/>
      <c r="O260" s="3"/>
    </row>
    <row r="261" spans="4:15" x14ac:dyDescent="0.25">
      <c r="K261" s="3"/>
      <c r="L261" s="3"/>
      <c r="M261" s="3"/>
      <c r="N261" s="3"/>
      <c r="O261" s="3"/>
    </row>
  </sheetData>
  <pageMargins left="0.7" right="0.7" top="0.75" bottom="0.75" header="0.3" footer="0.3"/>
  <pageSetup orientation="portrait" horizontalDpi="300" verticalDpi="30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3A1E3-60F2-4587-9B7B-E0C3AF8C6145}">
  <dimension ref="A1:R45"/>
  <sheetViews>
    <sheetView zoomScale="80" zoomScaleNormal="80" workbookViewId="0">
      <selection activeCell="C17" sqref="C17"/>
    </sheetView>
  </sheetViews>
  <sheetFormatPr defaultColWidth="8.7265625" defaultRowHeight="12.5" x14ac:dyDescent="0.25"/>
  <cols>
    <col min="1" max="1" width="22.81640625" style="2" bestFit="1" customWidth="1"/>
    <col min="2" max="2" width="10.08984375" style="2" customWidth="1"/>
    <col min="3" max="3" width="10" style="2" bestFit="1" customWidth="1"/>
    <col min="4" max="12" width="9.81640625" style="2" bestFit="1" customWidth="1"/>
    <col min="13" max="13" width="10.81640625" style="2" bestFit="1" customWidth="1"/>
    <col min="14" max="16" width="8.7265625" style="2"/>
    <col min="17" max="17" width="15" style="2" bestFit="1" customWidth="1"/>
    <col min="18" max="16384" width="8.7265625" style="2"/>
  </cols>
  <sheetData>
    <row r="1" spans="1:18" ht="13" x14ac:dyDescent="0.3">
      <c r="A1" s="1" t="s">
        <v>44</v>
      </c>
      <c r="C1" s="38" t="s">
        <v>160</v>
      </c>
      <c r="D1" s="9">
        <v>2022</v>
      </c>
      <c r="E1" s="9">
        <v>2023</v>
      </c>
      <c r="F1" s="9">
        <v>2024</v>
      </c>
      <c r="G1" s="10">
        <v>2025</v>
      </c>
      <c r="H1" s="10">
        <v>2026</v>
      </c>
      <c r="I1" s="10">
        <v>2027</v>
      </c>
      <c r="J1" s="10">
        <v>2028</v>
      </c>
      <c r="K1" s="10">
        <v>2029</v>
      </c>
      <c r="L1" s="10">
        <v>2030</v>
      </c>
      <c r="M1" s="1" t="s">
        <v>167</v>
      </c>
    </row>
    <row r="2" spans="1:18" ht="13" x14ac:dyDescent="0.3">
      <c r="A2" s="1" t="s">
        <v>69</v>
      </c>
      <c r="C2" s="10"/>
      <c r="D2" s="10"/>
      <c r="E2" s="10"/>
      <c r="F2" s="10"/>
      <c r="G2" s="10"/>
      <c r="H2" s="10"/>
      <c r="I2" s="10"/>
      <c r="J2" s="10"/>
      <c r="K2" s="10"/>
      <c r="L2" s="10"/>
    </row>
    <row r="3" spans="1:18" x14ac:dyDescent="0.25">
      <c r="A3" s="2" t="s">
        <v>84</v>
      </c>
      <c r="C3" s="3">
        <f>Model!F170</f>
        <v>7230</v>
      </c>
      <c r="D3" s="3">
        <f>Model!G170</f>
        <v>7838</v>
      </c>
      <c r="E3" s="3">
        <f>Model!H170</f>
        <v>7302</v>
      </c>
      <c r="F3" s="3">
        <f>Model!I170</f>
        <v>8056</v>
      </c>
      <c r="G3" s="3">
        <f ca="1">Model!J170</f>
        <v>10353.519026777007</v>
      </c>
      <c r="H3" s="3">
        <f ca="1">Model!K170</f>
        <v>11452.124989034541</v>
      </c>
      <c r="I3" s="3">
        <f ca="1">Model!L170</f>
        <v>12552.765689923312</v>
      </c>
      <c r="J3" s="3">
        <f ca="1">Model!M170</f>
        <v>13578.95282744034</v>
      </c>
      <c r="K3" s="3">
        <f ca="1">Model!N170</f>
        <v>14526.931636747813</v>
      </c>
      <c r="L3" s="3">
        <f ca="1">Model!O170</f>
        <v>14786.210768055364</v>
      </c>
    </row>
    <row r="4" spans="1:18" ht="13.5" thickBot="1" x14ac:dyDescent="0.35">
      <c r="A4" s="34" t="s">
        <v>5</v>
      </c>
      <c r="B4" s="34"/>
      <c r="C4" s="35">
        <f>Model!F173</f>
        <v>-348</v>
      </c>
      <c r="D4" s="35">
        <f>Model!G173</f>
        <v>-442</v>
      </c>
      <c r="E4" s="35">
        <f>Model!H173</f>
        <v>-360</v>
      </c>
      <c r="F4" s="35">
        <f>Model!I173</f>
        <v>-183</v>
      </c>
      <c r="G4" s="35">
        <f>Model!J173</f>
        <v>-603.23558465473161</v>
      </c>
      <c r="H4" s="35">
        <f>Model!K173</f>
        <v>-657.30310297326218</v>
      </c>
      <c r="I4" s="35">
        <f>Model!L173</f>
        <v>-713.6903385394653</v>
      </c>
      <c r="J4" s="35">
        <f>Model!M173</f>
        <v>-767.83052934519355</v>
      </c>
      <c r="K4" s="35">
        <f>Model!N173</f>
        <v>-818.3547138942472</v>
      </c>
      <c r="L4" s="35">
        <f>Model!O173</f>
        <v>-1087.4504439863354</v>
      </c>
      <c r="O4" s="1" t="s">
        <v>45</v>
      </c>
    </row>
    <row r="5" spans="1:18" x14ac:dyDescent="0.25">
      <c r="A5" s="2" t="s">
        <v>46</v>
      </c>
      <c r="C5" s="3">
        <f t="shared" ref="C5:K5" si="0">C3+C4</f>
        <v>6882</v>
      </c>
      <c r="D5" s="3">
        <f t="shared" si="0"/>
        <v>7396</v>
      </c>
      <c r="E5" s="3">
        <f t="shared" si="0"/>
        <v>6942</v>
      </c>
      <c r="F5" s="3">
        <f t="shared" si="0"/>
        <v>7873</v>
      </c>
      <c r="G5" s="3">
        <f t="shared" ca="1" si="0"/>
        <v>9750.283442122276</v>
      </c>
      <c r="H5" s="3">
        <f t="shared" ca="1" si="0"/>
        <v>10794.821886061278</v>
      </c>
      <c r="I5" s="3">
        <f t="shared" ca="1" si="0"/>
        <v>11839.075351383846</v>
      </c>
      <c r="J5" s="3">
        <f t="shared" ca="1" si="0"/>
        <v>12811.122298095146</v>
      </c>
      <c r="K5" s="3">
        <f t="shared" ca="1" si="0"/>
        <v>13708.576922853566</v>
      </c>
      <c r="L5" s="58">
        <f ca="1">L3+L4-Model!O153</f>
        <v>10801.526801064736</v>
      </c>
      <c r="O5" s="13">
        <v>10</v>
      </c>
    </row>
    <row r="6" spans="1:18" ht="13" x14ac:dyDescent="0.3">
      <c r="A6" s="1" t="s">
        <v>47</v>
      </c>
      <c r="B6" s="1"/>
      <c r="C6" s="59"/>
      <c r="D6" s="59">
        <f t="shared" ref="D6:L6" si="1">D5/D14</f>
        <v>15.249484536082473</v>
      </c>
      <c r="E6" s="59">
        <f t="shared" si="1"/>
        <v>14.432432432432432</v>
      </c>
      <c r="F6" s="59">
        <f t="shared" si="1"/>
        <v>16.715498938428876</v>
      </c>
      <c r="G6" s="59">
        <f t="shared" ca="1" si="1"/>
        <v>21.503201507133817</v>
      </c>
      <c r="H6" s="59">
        <f t="shared" ca="1" si="1"/>
        <v>24.778975824895017</v>
      </c>
      <c r="I6" s="59">
        <f t="shared" ca="1" si="1"/>
        <v>28.334029863894347</v>
      </c>
      <c r="J6" s="59">
        <f t="shared" ca="1" si="1"/>
        <v>32.004936066678773</v>
      </c>
      <c r="K6" s="59">
        <f t="shared" ca="1" si="1"/>
        <v>35.775387543642999</v>
      </c>
      <c r="L6" s="59">
        <f t="shared" ca="1" si="1"/>
        <v>29.350378189635293</v>
      </c>
      <c r="O6" s="13">
        <f>O5+1</f>
        <v>11</v>
      </c>
    </row>
    <row r="7" spans="1:18" ht="13" x14ac:dyDescent="0.3">
      <c r="A7" s="2" t="s">
        <v>48</v>
      </c>
      <c r="L7" s="28">
        <v>24</v>
      </c>
      <c r="M7" s="28">
        <f ca="1">L8/Model!O143</f>
        <v>23.871218971819061</v>
      </c>
      <c r="O7" s="13">
        <f t="shared" ref="O7:O40" si="2">O6+1</f>
        <v>12</v>
      </c>
    </row>
    <row r="8" spans="1:18" ht="13" x14ac:dyDescent="0.3">
      <c r="A8" s="2" t="s">
        <v>49</v>
      </c>
      <c r="L8" s="5">
        <f ca="1">L7*L6</f>
        <v>704.40907655124704</v>
      </c>
      <c r="O8" s="13">
        <f t="shared" si="2"/>
        <v>13</v>
      </c>
      <c r="Q8" s="19"/>
    </row>
    <row r="9" spans="1:18" ht="13" x14ac:dyDescent="0.3">
      <c r="A9" s="2" t="s">
        <v>50</v>
      </c>
      <c r="B9" s="29">
        <v>386</v>
      </c>
      <c r="O9" s="13">
        <f t="shared" si="2"/>
        <v>14</v>
      </c>
    </row>
    <row r="10" spans="1:18" x14ac:dyDescent="0.25">
      <c r="A10" s="2" t="s">
        <v>51</v>
      </c>
      <c r="C10" s="3"/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O10" s="13">
        <f t="shared" si="2"/>
        <v>15</v>
      </c>
    </row>
    <row r="11" spans="1:18" x14ac:dyDescent="0.25">
      <c r="A11" s="2" t="s">
        <v>52</v>
      </c>
      <c r="B11" s="13"/>
      <c r="C11" s="26"/>
      <c r="D11" s="26"/>
      <c r="E11" s="26"/>
      <c r="F11" s="26">
        <f>-B9</f>
        <v>-386</v>
      </c>
      <c r="G11" s="26">
        <f t="shared" ref="G11:K11" si="3">G10+G8</f>
        <v>0</v>
      </c>
      <c r="H11" s="26">
        <f t="shared" si="3"/>
        <v>0</v>
      </c>
      <c r="I11" s="26">
        <f t="shared" si="3"/>
        <v>0</v>
      </c>
      <c r="J11" s="26">
        <f t="shared" si="3"/>
        <v>0</v>
      </c>
      <c r="K11" s="26">
        <f t="shared" si="3"/>
        <v>0</v>
      </c>
      <c r="L11" s="26">
        <f ca="1">L10+L8</f>
        <v>704.40907655124704</v>
      </c>
      <c r="O11" s="13">
        <f t="shared" si="2"/>
        <v>16</v>
      </c>
    </row>
    <row r="12" spans="1:18" x14ac:dyDescent="0.25">
      <c r="O12" s="13">
        <f t="shared" si="2"/>
        <v>17</v>
      </c>
    </row>
    <row r="13" spans="1:18" ht="13" x14ac:dyDescent="0.3">
      <c r="A13" s="1" t="s">
        <v>53</v>
      </c>
      <c r="B13" s="30">
        <f ca="1">IRR(F11:L11)</f>
        <v>0.10545127886762184</v>
      </c>
      <c r="O13" s="13">
        <f t="shared" si="2"/>
        <v>18</v>
      </c>
    </row>
    <row r="14" spans="1:18" x14ac:dyDescent="0.25">
      <c r="A14" s="2" t="s">
        <v>54</v>
      </c>
      <c r="B14" s="3"/>
      <c r="C14" s="3">
        <f>Model!F246</f>
        <v>481</v>
      </c>
      <c r="D14" s="3">
        <f>Model!G246</f>
        <v>485</v>
      </c>
      <c r="E14" s="3">
        <f>Model!H246</f>
        <v>481</v>
      </c>
      <c r="F14" s="3">
        <f>Model!I246</f>
        <v>471</v>
      </c>
      <c r="G14" s="3">
        <f ca="1">Model!J246</f>
        <v>453.4340358056711</v>
      </c>
      <c r="H14" s="3">
        <f ca="1">Model!K246</f>
        <v>435.64439314783556</v>
      </c>
      <c r="I14" s="3">
        <f ca="1">Model!L246</f>
        <v>417.83944635670099</v>
      </c>
      <c r="J14" s="3">
        <f ca="1">Model!M246</f>
        <v>400.28582689259491</v>
      </c>
      <c r="K14" s="3">
        <f ca="1">Model!N246</f>
        <v>383.18458202948165</v>
      </c>
      <c r="L14" s="3">
        <f ca="1">Model!O246</f>
        <v>368.02002111438401</v>
      </c>
      <c r="N14" s="32"/>
      <c r="O14" s="13">
        <f t="shared" si="2"/>
        <v>19</v>
      </c>
    </row>
    <row r="15" spans="1:18" ht="13" x14ac:dyDescent="0.3">
      <c r="A15" s="31" t="s">
        <v>808</v>
      </c>
      <c r="O15" s="13">
        <f t="shared" si="2"/>
        <v>20</v>
      </c>
      <c r="Q15" s="27"/>
    </row>
    <row r="16" spans="1:18" x14ac:dyDescent="0.25">
      <c r="C16" s="3"/>
      <c r="D16" s="3"/>
      <c r="E16" s="3"/>
      <c r="F16" s="3"/>
      <c r="G16" s="3"/>
      <c r="H16" s="3"/>
      <c r="I16" s="3"/>
      <c r="J16" s="3"/>
      <c r="K16" s="3"/>
      <c r="L16" s="3"/>
      <c r="O16" s="13">
        <f t="shared" si="2"/>
        <v>21</v>
      </c>
      <c r="Q16" s="19"/>
      <c r="R16" s="37"/>
    </row>
    <row r="17" spans="1:18" x14ac:dyDescent="0.25">
      <c r="C17" s="27"/>
      <c r="D17" s="27"/>
      <c r="E17" s="27"/>
      <c r="F17" s="27"/>
      <c r="G17" s="27"/>
      <c r="H17" s="27"/>
      <c r="I17" s="27"/>
      <c r="J17" s="27"/>
      <c r="K17" s="27"/>
      <c r="L17" s="27"/>
      <c r="O17" s="13">
        <f t="shared" si="2"/>
        <v>22</v>
      </c>
    </row>
    <row r="18" spans="1:18" x14ac:dyDescent="0.25">
      <c r="A18" s="2" t="s">
        <v>55</v>
      </c>
      <c r="C18" s="3"/>
      <c r="D18" s="3"/>
      <c r="E18" s="3"/>
      <c r="F18" s="3">
        <f>B9</f>
        <v>386</v>
      </c>
      <c r="G18" s="3">
        <f>F18*(1.1)^(4/12)</f>
        <v>398.46012456615773</v>
      </c>
      <c r="H18" s="3">
        <f>G18*1.1</f>
        <v>438.30613702277356</v>
      </c>
      <c r="I18" s="3">
        <f>H18*1.1</f>
        <v>482.13675072505094</v>
      </c>
      <c r="J18" s="3">
        <f>I18*1.1</f>
        <v>530.35042579755611</v>
      </c>
      <c r="K18" s="3">
        <f>J18*1.1</f>
        <v>583.38546837731178</v>
      </c>
      <c r="L18" s="3">
        <f>K18*1.1</f>
        <v>641.72401521504298</v>
      </c>
      <c r="O18" s="13">
        <f t="shared" si="2"/>
        <v>23</v>
      </c>
      <c r="Q18" s="37"/>
      <c r="R18" s="37"/>
    </row>
    <row r="19" spans="1:18" x14ac:dyDescent="0.25">
      <c r="O19" s="13">
        <f t="shared" si="2"/>
        <v>24</v>
      </c>
      <c r="R19" s="37"/>
    </row>
    <row r="20" spans="1:18" x14ac:dyDescent="0.25">
      <c r="C20" s="50"/>
      <c r="O20" s="13">
        <f t="shared" si="2"/>
        <v>25</v>
      </c>
      <c r="R20" s="37"/>
    </row>
    <row r="21" spans="1:18" x14ac:dyDescent="0.25">
      <c r="E21" s="19"/>
      <c r="O21" s="13">
        <f t="shared" si="2"/>
        <v>26</v>
      </c>
    </row>
    <row r="22" spans="1:18" x14ac:dyDescent="0.25">
      <c r="C22" s="39"/>
      <c r="O22" s="13">
        <f t="shared" si="2"/>
        <v>27</v>
      </c>
      <c r="Q22" s="3"/>
    </row>
    <row r="23" spans="1:18" x14ac:dyDescent="0.25">
      <c r="O23" s="13">
        <f t="shared" si="2"/>
        <v>28</v>
      </c>
    </row>
    <row r="24" spans="1:18" x14ac:dyDescent="0.25">
      <c r="C24" s="26"/>
      <c r="O24" s="13">
        <f t="shared" si="2"/>
        <v>29</v>
      </c>
    </row>
    <row r="25" spans="1:18" x14ac:dyDescent="0.25">
      <c r="O25" s="13">
        <f t="shared" si="2"/>
        <v>30</v>
      </c>
    </row>
    <row r="26" spans="1:18" x14ac:dyDescent="0.25">
      <c r="O26" s="13">
        <f t="shared" si="2"/>
        <v>31</v>
      </c>
    </row>
    <row r="27" spans="1:18" x14ac:dyDescent="0.25">
      <c r="O27" s="13">
        <f t="shared" si="2"/>
        <v>32</v>
      </c>
    </row>
    <row r="28" spans="1:18" x14ac:dyDescent="0.25">
      <c r="O28" s="13">
        <f t="shared" si="2"/>
        <v>33</v>
      </c>
    </row>
    <row r="29" spans="1:18" x14ac:dyDescent="0.25">
      <c r="O29" s="13">
        <f t="shared" si="2"/>
        <v>34</v>
      </c>
    </row>
    <row r="30" spans="1:18" x14ac:dyDescent="0.25">
      <c r="O30" s="13">
        <f t="shared" si="2"/>
        <v>35</v>
      </c>
    </row>
    <row r="31" spans="1:18" x14ac:dyDescent="0.25">
      <c r="O31" s="13">
        <f t="shared" si="2"/>
        <v>36</v>
      </c>
    </row>
    <row r="32" spans="1:18" x14ac:dyDescent="0.25">
      <c r="O32" s="13">
        <f t="shared" si="2"/>
        <v>37</v>
      </c>
    </row>
    <row r="33" spans="15:15" x14ac:dyDescent="0.25">
      <c r="O33" s="13">
        <f t="shared" si="2"/>
        <v>38</v>
      </c>
    </row>
    <row r="34" spans="15:15" x14ac:dyDescent="0.25">
      <c r="O34" s="13">
        <f t="shared" si="2"/>
        <v>39</v>
      </c>
    </row>
    <row r="35" spans="15:15" x14ac:dyDescent="0.25">
      <c r="O35" s="13">
        <f t="shared" si="2"/>
        <v>40</v>
      </c>
    </row>
    <row r="36" spans="15:15" x14ac:dyDescent="0.25">
      <c r="O36" s="13">
        <f t="shared" si="2"/>
        <v>41</v>
      </c>
    </row>
    <row r="37" spans="15:15" x14ac:dyDescent="0.25">
      <c r="O37" s="13">
        <f t="shared" si="2"/>
        <v>42</v>
      </c>
    </row>
    <row r="38" spans="15:15" x14ac:dyDescent="0.25">
      <c r="O38" s="13">
        <f t="shared" si="2"/>
        <v>43</v>
      </c>
    </row>
    <row r="39" spans="15:15" x14ac:dyDescent="0.25">
      <c r="O39" s="13">
        <f t="shared" si="2"/>
        <v>44</v>
      </c>
    </row>
    <row r="40" spans="15:15" x14ac:dyDescent="0.25">
      <c r="O40" s="13">
        <f t="shared" si="2"/>
        <v>45</v>
      </c>
    </row>
    <row r="41" spans="15:15" x14ac:dyDescent="0.25">
      <c r="O41" s="13"/>
    </row>
    <row r="42" spans="15:15" x14ac:dyDescent="0.25">
      <c r="O42" s="13"/>
    </row>
    <row r="43" spans="15:15" x14ac:dyDescent="0.25">
      <c r="O43" s="13"/>
    </row>
    <row r="44" spans="15:15" x14ac:dyDescent="0.25">
      <c r="O44" s="13"/>
    </row>
    <row r="45" spans="15:15" x14ac:dyDescent="0.25">
      <c r="O45" s="13"/>
    </row>
  </sheetData>
  <dataValidations count="1">
    <dataValidation type="list" allowBlank="1" showInputMessage="1" showErrorMessage="1" sqref="L7" xr:uid="{B9B31DC1-C0D8-4C65-BFA3-41E2507B5E8C}">
      <formula1>$O$5:$O$40</formula1>
    </dataValidation>
  </dataValidations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40CB83-D1CC-439F-A0BA-7AEC4BA24D50}">
  <dimension ref="A1:BL1168"/>
  <sheetViews>
    <sheetView showGridLines="0" workbookViewId="0">
      <pane xSplit="1" ySplit="2" topLeftCell="BB149" activePane="bottomRight" state="frozen"/>
      <selection pane="topRight"/>
      <selection pane="bottomLeft"/>
      <selection pane="bottomRight" activeCell="BF180" sqref="BF180"/>
    </sheetView>
  </sheetViews>
  <sheetFormatPr defaultRowHeight="14.5" x14ac:dyDescent="0.35"/>
  <cols>
    <col min="1" max="1" width="50" customWidth="1"/>
  </cols>
  <sheetData>
    <row r="1" spans="1:64" x14ac:dyDescent="0.35">
      <c r="A1" s="62" t="s">
        <v>177</v>
      </c>
      <c r="B1" s="204" t="s">
        <v>801</v>
      </c>
      <c r="C1" s="204" t="s">
        <v>800</v>
      </c>
      <c r="D1" s="63" t="s">
        <v>178</v>
      </c>
      <c r="E1" s="63" t="s">
        <v>179</v>
      </c>
      <c r="F1" s="63" t="s">
        <v>180</v>
      </c>
      <c r="G1" s="64" t="s">
        <v>181</v>
      </c>
      <c r="H1" s="63" t="s">
        <v>182</v>
      </c>
      <c r="I1" s="63" t="s">
        <v>183</v>
      </c>
      <c r="J1" s="63" t="s">
        <v>184</v>
      </c>
      <c r="K1" s="64" t="s">
        <v>185</v>
      </c>
      <c r="L1" s="63" t="s">
        <v>186</v>
      </c>
      <c r="M1" s="63" t="s">
        <v>187</v>
      </c>
      <c r="N1" s="63" t="s">
        <v>188</v>
      </c>
      <c r="O1" s="64" t="s">
        <v>189</v>
      </c>
      <c r="P1" s="63" t="s">
        <v>190</v>
      </c>
      <c r="Q1" s="63" t="s">
        <v>191</v>
      </c>
      <c r="R1" s="63" t="s">
        <v>192</v>
      </c>
      <c r="S1" s="64" t="s">
        <v>193</v>
      </c>
      <c r="T1" s="63" t="s">
        <v>194</v>
      </c>
      <c r="U1" s="63" t="s">
        <v>195</v>
      </c>
      <c r="V1" s="63" t="s">
        <v>196</v>
      </c>
      <c r="W1" s="64" t="s">
        <v>197</v>
      </c>
      <c r="X1" s="63" t="s">
        <v>198</v>
      </c>
      <c r="Y1" s="63" t="s">
        <v>199</v>
      </c>
      <c r="Z1" s="63" t="s">
        <v>200</v>
      </c>
      <c r="AA1" s="64" t="s">
        <v>201</v>
      </c>
      <c r="AB1" s="65" t="s">
        <v>202</v>
      </c>
      <c r="AC1" s="63" t="s">
        <v>203</v>
      </c>
      <c r="AD1" s="63" t="s">
        <v>204</v>
      </c>
      <c r="AE1" s="64" t="s">
        <v>205</v>
      </c>
      <c r="AF1" s="63" t="s">
        <v>206</v>
      </c>
      <c r="AG1" s="63" t="s">
        <v>207</v>
      </c>
      <c r="AH1" s="63" t="s">
        <v>208</v>
      </c>
      <c r="AI1" s="64" t="s">
        <v>209</v>
      </c>
      <c r="AJ1" s="63" t="s">
        <v>210</v>
      </c>
      <c r="AK1" s="63" t="s">
        <v>211</v>
      </c>
      <c r="AL1" s="63" t="s">
        <v>212</v>
      </c>
      <c r="AM1" s="64" t="s">
        <v>213</v>
      </c>
      <c r="AN1" s="63" t="s">
        <v>214</v>
      </c>
      <c r="AO1" s="63" t="s">
        <v>215</v>
      </c>
      <c r="AP1" s="64" t="s">
        <v>216</v>
      </c>
      <c r="AQ1" s="64" t="s">
        <v>790</v>
      </c>
      <c r="AR1" s="64" t="s">
        <v>803</v>
      </c>
      <c r="AS1" s="225" t="s">
        <v>810</v>
      </c>
      <c r="AT1" s="225" t="s">
        <v>811</v>
      </c>
      <c r="AU1" s="225" t="s">
        <v>812</v>
      </c>
      <c r="AV1" s="225" t="s">
        <v>813</v>
      </c>
      <c r="AW1" s="225" t="s">
        <v>814</v>
      </c>
      <c r="AX1" s="225" t="s">
        <v>815</v>
      </c>
      <c r="AY1" s="225" t="s">
        <v>816</v>
      </c>
      <c r="BA1" s="66" t="s">
        <v>217</v>
      </c>
      <c r="BB1" s="66" t="s">
        <v>218</v>
      </c>
      <c r="BC1" s="66" t="s">
        <v>219</v>
      </c>
      <c r="BD1" s="66" t="s">
        <v>220</v>
      </c>
      <c r="BE1" s="66" t="s">
        <v>221</v>
      </c>
      <c r="BF1" s="66" t="s">
        <v>222</v>
      </c>
      <c r="BG1" s="66" t="s">
        <v>223</v>
      </c>
      <c r="BH1" s="66" t="s">
        <v>224</v>
      </c>
      <c r="BI1" s="66" t="s">
        <v>225</v>
      </c>
      <c r="BJ1" s="66" t="s">
        <v>802</v>
      </c>
      <c r="BK1" s="66" t="s">
        <v>804</v>
      </c>
      <c r="BL1" s="66" t="s">
        <v>805</v>
      </c>
    </row>
    <row r="2" spans="1:64" x14ac:dyDescent="0.35">
      <c r="A2" s="62" t="s">
        <v>226</v>
      </c>
      <c r="B2" s="204"/>
      <c r="C2" s="204"/>
      <c r="D2" s="63" t="s">
        <v>178</v>
      </c>
      <c r="E2" s="63" t="s">
        <v>179</v>
      </c>
      <c r="F2" s="63" t="s">
        <v>180</v>
      </c>
      <c r="G2" s="64" t="s">
        <v>181</v>
      </c>
      <c r="H2" s="63" t="s">
        <v>182</v>
      </c>
      <c r="I2" s="63" t="s">
        <v>183</v>
      </c>
      <c r="J2" s="63" t="s">
        <v>184</v>
      </c>
      <c r="K2" s="64" t="s">
        <v>185</v>
      </c>
      <c r="L2" s="63" t="s">
        <v>186</v>
      </c>
      <c r="M2" s="63" t="s">
        <v>187</v>
      </c>
      <c r="N2" s="63" t="s">
        <v>188</v>
      </c>
      <c r="O2" s="64" t="s">
        <v>189</v>
      </c>
      <c r="P2" s="63" t="s">
        <v>190</v>
      </c>
      <c r="Q2" s="63" t="s">
        <v>191</v>
      </c>
      <c r="R2" s="63" t="s">
        <v>192</v>
      </c>
      <c r="S2" s="64" t="s">
        <v>193</v>
      </c>
      <c r="T2" s="63" t="s">
        <v>194</v>
      </c>
      <c r="U2" s="63" t="s">
        <v>195</v>
      </c>
      <c r="V2" s="63" t="s">
        <v>196</v>
      </c>
      <c r="W2" s="64" t="s">
        <v>197</v>
      </c>
      <c r="X2" s="63" t="s">
        <v>198</v>
      </c>
      <c r="Y2" s="63" t="s">
        <v>199</v>
      </c>
      <c r="Z2" s="63" t="s">
        <v>200</v>
      </c>
      <c r="AA2" s="64" t="s">
        <v>201</v>
      </c>
      <c r="AB2" s="63" t="s">
        <v>202</v>
      </c>
      <c r="AC2" s="63" t="s">
        <v>203</v>
      </c>
      <c r="AD2" s="63" t="s">
        <v>204</v>
      </c>
      <c r="AE2" s="64" t="s">
        <v>205</v>
      </c>
      <c r="AF2" s="63" t="s">
        <v>206</v>
      </c>
      <c r="AG2" s="63" t="s">
        <v>207</v>
      </c>
      <c r="AH2" s="63" t="s">
        <v>208</v>
      </c>
      <c r="AI2" s="64" t="s">
        <v>209</v>
      </c>
      <c r="AJ2" s="63" t="s">
        <v>210</v>
      </c>
      <c r="AK2" s="63" t="s">
        <v>211</v>
      </c>
      <c r="AL2" s="63" t="s">
        <v>212</v>
      </c>
      <c r="AM2" s="64" t="s">
        <v>213</v>
      </c>
      <c r="AN2" s="63" t="s">
        <v>214</v>
      </c>
      <c r="AO2" s="63" t="s">
        <v>215</v>
      </c>
      <c r="AP2" s="64" t="s">
        <v>216</v>
      </c>
      <c r="AQ2" s="64" t="s">
        <v>790</v>
      </c>
      <c r="AR2" s="64" t="s">
        <v>803</v>
      </c>
      <c r="AS2" s="225" t="s">
        <v>810</v>
      </c>
      <c r="AT2" s="225" t="s">
        <v>811</v>
      </c>
      <c r="AU2" s="225" t="s">
        <v>812</v>
      </c>
      <c r="AV2" s="225" t="s">
        <v>813</v>
      </c>
      <c r="AW2" s="225" t="s">
        <v>814</v>
      </c>
      <c r="AX2" s="225" t="s">
        <v>815</v>
      </c>
      <c r="AY2" s="225" t="s">
        <v>816</v>
      </c>
      <c r="BA2" s="66" t="s">
        <v>217</v>
      </c>
      <c r="BB2" s="66" t="s">
        <v>218</v>
      </c>
      <c r="BC2" s="66" t="s">
        <v>219</v>
      </c>
      <c r="BD2" s="66" t="s">
        <v>220</v>
      </c>
      <c r="BE2" s="66" t="s">
        <v>221</v>
      </c>
      <c r="BF2" s="66" t="s">
        <v>222</v>
      </c>
      <c r="BG2" s="66" t="s">
        <v>223</v>
      </c>
      <c r="BH2" s="66" t="s">
        <v>224</v>
      </c>
      <c r="BI2" s="66" t="s">
        <v>225</v>
      </c>
      <c r="BJ2" s="66" t="s">
        <v>802</v>
      </c>
      <c r="BK2" s="66" t="s">
        <v>804</v>
      </c>
      <c r="BL2" s="66" t="s">
        <v>805</v>
      </c>
    </row>
    <row r="3" spans="1:64" x14ac:dyDescent="0.35">
      <c r="A3" s="62" t="s">
        <v>227</v>
      </c>
      <c r="B3" s="204"/>
      <c r="C3" s="204"/>
      <c r="D3" s="67">
        <v>41334</v>
      </c>
      <c r="E3" s="67">
        <v>41425</v>
      </c>
      <c r="F3" s="67">
        <v>41516</v>
      </c>
      <c r="G3" s="68">
        <v>41607</v>
      </c>
      <c r="H3" s="67">
        <v>41698</v>
      </c>
      <c r="I3" s="67">
        <v>41789</v>
      </c>
      <c r="J3" s="67">
        <v>41880</v>
      </c>
      <c r="K3" s="68">
        <v>41971</v>
      </c>
      <c r="L3" s="67">
        <v>42062</v>
      </c>
      <c r="M3" s="67">
        <v>42153</v>
      </c>
      <c r="N3" s="67">
        <v>42244</v>
      </c>
      <c r="O3" s="68">
        <v>42335</v>
      </c>
      <c r="P3" s="67">
        <v>42433</v>
      </c>
      <c r="Q3" s="67">
        <v>42524</v>
      </c>
      <c r="R3" s="67">
        <v>42615</v>
      </c>
      <c r="S3" s="68">
        <v>42706</v>
      </c>
      <c r="T3" s="67">
        <v>42797</v>
      </c>
      <c r="U3" s="67">
        <v>42888</v>
      </c>
      <c r="V3" s="67">
        <v>42979</v>
      </c>
      <c r="W3" s="68">
        <v>43070</v>
      </c>
      <c r="X3" s="67">
        <v>43161</v>
      </c>
      <c r="Y3" s="67">
        <v>43252</v>
      </c>
      <c r="Z3" s="67">
        <v>43343</v>
      </c>
      <c r="AA3" s="68">
        <v>43434</v>
      </c>
      <c r="AB3" s="67">
        <v>43525</v>
      </c>
      <c r="AC3" s="67">
        <v>43616</v>
      </c>
      <c r="AD3" s="67">
        <v>43707</v>
      </c>
      <c r="AE3" s="68">
        <v>43798</v>
      </c>
      <c r="AF3" s="67">
        <v>43889</v>
      </c>
      <c r="AG3" s="67">
        <v>43980</v>
      </c>
      <c r="AH3" s="67">
        <v>44071</v>
      </c>
      <c r="AI3" s="68">
        <v>44162</v>
      </c>
      <c r="AJ3" s="67">
        <v>44260</v>
      </c>
      <c r="AK3" s="67">
        <v>44351</v>
      </c>
      <c r="AL3" s="67">
        <v>44442</v>
      </c>
      <c r="AM3" s="68">
        <v>44533</v>
      </c>
      <c r="AN3" s="67">
        <v>44624</v>
      </c>
      <c r="AO3" s="67">
        <v>44715</v>
      </c>
      <c r="AP3" s="68">
        <v>44806</v>
      </c>
      <c r="AQ3" s="68"/>
      <c r="AR3" s="68"/>
      <c r="AS3" s="226"/>
      <c r="AT3" s="226"/>
      <c r="AU3" s="226"/>
      <c r="AV3" s="226"/>
      <c r="AW3" s="226"/>
      <c r="AX3" s="226"/>
      <c r="AY3" s="226"/>
      <c r="BA3" s="69"/>
      <c r="BB3" s="69"/>
      <c r="BC3" s="69"/>
      <c r="BD3" s="69"/>
      <c r="BE3" s="69"/>
      <c r="BF3" s="69"/>
      <c r="BG3" s="69"/>
      <c r="BH3" s="69"/>
      <c r="BI3" s="69"/>
      <c r="BJ3" s="69"/>
      <c r="BK3" s="69"/>
      <c r="BL3" s="69"/>
    </row>
    <row r="4" spans="1:64" x14ac:dyDescent="0.35">
      <c r="A4" s="70" t="s">
        <v>228</v>
      </c>
      <c r="B4" s="196"/>
      <c r="C4" s="196"/>
      <c r="D4" s="71"/>
      <c r="E4" s="71"/>
      <c r="F4" s="71"/>
      <c r="G4" s="72"/>
      <c r="H4" s="71"/>
      <c r="I4" s="71"/>
      <c r="J4" s="71"/>
      <c r="K4" s="72"/>
      <c r="L4" s="71"/>
      <c r="M4" s="71"/>
      <c r="N4" s="71"/>
      <c r="O4" s="72"/>
      <c r="P4" s="71"/>
      <c r="Q4" s="71"/>
      <c r="R4" s="71"/>
      <c r="S4" s="72"/>
      <c r="T4" s="71"/>
      <c r="U4" s="71"/>
      <c r="V4" s="71"/>
      <c r="W4" s="72"/>
      <c r="X4" s="71"/>
      <c r="Y4" s="71"/>
      <c r="Z4" s="71"/>
      <c r="AA4" s="72"/>
      <c r="AB4" s="71"/>
      <c r="AC4" s="71"/>
      <c r="AD4" s="71"/>
      <c r="AE4" s="72"/>
      <c r="AF4" s="71"/>
      <c r="AG4" s="71"/>
      <c r="AH4" s="71"/>
      <c r="AI4" s="72"/>
      <c r="AJ4" s="71"/>
      <c r="AK4" s="71"/>
      <c r="AL4" s="71"/>
      <c r="AM4" s="72"/>
      <c r="AN4" s="71"/>
      <c r="AO4" s="71"/>
      <c r="AP4" s="72"/>
      <c r="AQ4" s="72"/>
      <c r="AR4" s="72"/>
      <c r="AS4" s="227"/>
      <c r="AT4" s="227"/>
      <c r="AU4" s="227"/>
      <c r="AV4" s="227"/>
      <c r="AW4" s="227"/>
      <c r="AX4" s="227"/>
      <c r="AY4" s="227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</row>
    <row r="5" spans="1:64" x14ac:dyDescent="0.35">
      <c r="A5" s="74" t="s">
        <v>229</v>
      </c>
      <c r="B5" s="184"/>
      <c r="C5" s="184"/>
      <c r="D5" s="75" t="s">
        <v>230</v>
      </c>
      <c r="E5" s="75" t="s">
        <v>230</v>
      </c>
      <c r="F5" s="75" t="s">
        <v>230</v>
      </c>
      <c r="G5" s="76" t="s">
        <v>231</v>
      </c>
      <c r="H5" s="75" t="s">
        <v>230</v>
      </c>
      <c r="I5" s="75" t="s">
        <v>230</v>
      </c>
      <c r="J5" s="75" t="s">
        <v>230</v>
      </c>
      <c r="K5" s="76" t="s">
        <v>231</v>
      </c>
      <c r="L5" s="75" t="s">
        <v>230</v>
      </c>
      <c r="M5" s="75" t="s">
        <v>230</v>
      </c>
      <c r="N5" s="75" t="s">
        <v>230</v>
      </c>
      <c r="O5" s="76" t="s">
        <v>231</v>
      </c>
      <c r="P5" s="75" t="s">
        <v>230</v>
      </c>
      <c r="Q5" s="75" t="s">
        <v>230</v>
      </c>
      <c r="R5" s="75" t="s">
        <v>230</v>
      </c>
      <c r="S5" s="76" t="s">
        <v>231</v>
      </c>
      <c r="T5" s="75" t="s">
        <v>230</v>
      </c>
      <c r="U5" s="75" t="s">
        <v>230</v>
      </c>
      <c r="V5" s="75" t="s">
        <v>230</v>
      </c>
      <c r="W5" s="76" t="s">
        <v>231</v>
      </c>
      <c r="X5" s="75" t="s">
        <v>230</v>
      </c>
      <c r="Y5" s="75" t="s">
        <v>230</v>
      </c>
      <c r="Z5" s="75" t="s">
        <v>230</v>
      </c>
      <c r="AA5" s="76" t="s">
        <v>231</v>
      </c>
      <c r="AB5" s="75" t="s">
        <v>230</v>
      </c>
      <c r="AC5" s="75" t="s">
        <v>230</v>
      </c>
      <c r="AD5" s="75" t="s">
        <v>230</v>
      </c>
      <c r="AE5" s="76" t="s">
        <v>231</v>
      </c>
      <c r="AF5" s="75" t="s">
        <v>230</v>
      </c>
      <c r="AG5" s="75" t="s">
        <v>230</v>
      </c>
      <c r="AH5" s="75" t="s">
        <v>230</v>
      </c>
      <c r="AI5" s="76" t="s">
        <v>231</v>
      </c>
      <c r="AJ5" s="75" t="s">
        <v>230</v>
      </c>
      <c r="AK5" s="75" t="s">
        <v>230</v>
      </c>
      <c r="AL5" s="75" t="s">
        <v>230</v>
      </c>
      <c r="AM5" s="76" t="s">
        <v>231</v>
      </c>
      <c r="AN5" s="75" t="s">
        <v>230</v>
      </c>
      <c r="AO5" s="75" t="s">
        <v>230</v>
      </c>
      <c r="AP5" s="76" t="s">
        <v>230</v>
      </c>
      <c r="AQ5" s="76"/>
      <c r="AR5" s="76"/>
      <c r="AS5" s="228"/>
      <c r="AT5" s="228"/>
      <c r="AU5" s="228"/>
      <c r="AV5" s="228"/>
      <c r="AW5" s="228"/>
      <c r="AX5" s="228"/>
      <c r="AY5" s="228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</row>
    <row r="6" spans="1:64" x14ac:dyDescent="0.35">
      <c r="A6" s="74" t="s">
        <v>232</v>
      </c>
      <c r="B6" s="184"/>
      <c r="C6" s="184"/>
      <c r="D6" s="75" t="s">
        <v>233</v>
      </c>
      <c r="E6" s="75" t="s">
        <v>233</v>
      </c>
      <c r="F6" s="75" t="s">
        <v>233</v>
      </c>
      <c r="G6" s="76" t="s">
        <v>233</v>
      </c>
      <c r="H6" s="75" t="s">
        <v>233</v>
      </c>
      <c r="I6" s="75" t="s">
        <v>233</v>
      </c>
      <c r="J6" s="75" t="s">
        <v>233</v>
      </c>
      <c r="K6" s="76" t="s">
        <v>233</v>
      </c>
      <c r="L6" s="75" t="s">
        <v>233</v>
      </c>
      <c r="M6" s="75" t="s">
        <v>233</v>
      </c>
      <c r="N6" s="75" t="s">
        <v>233</v>
      </c>
      <c r="O6" s="76" t="s">
        <v>233</v>
      </c>
      <c r="P6" s="75" t="s">
        <v>233</v>
      </c>
      <c r="Q6" s="75" t="s">
        <v>233</v>
      </c>
      <c r="R6" s="75" t="s">
        <v>233</v>
      </c>
      <c r="S6" s="76" t="s">
        <v>234</v>
      </c>
      <c r="T6" s="75" t="s">
        <v>233</v>
      </c>
      <c r="U6" s="75" t="s">
        <v>233</v>
      </c>
      <c r="V6" s="75" t="s">
        <v>233</v>
      </c>
      <c r="W6" s="76" t="s">
        <v>233</v>
      </c>
      <c r="X6" s="75" t="s">
        <v>233</v>
      </c>
      <c r="Y6" s="75" t="s">
        <v>233</v>
      </c>
      <c r="Z6" s="75" t="s">
        <v>233</v>
      </c>
      <c r="AA6" s="76" t="s">
        <v>233</v>
      </c>
      <c r="AB6" s="75" t="s">
        <v>233</v>
      </c>
      <c r="AC6" s="75" t="s">
        <v>233</v>
      </c>
      <c r="AD6" s="75" t="s">
        <v>233</v>
      </c>
      <c r="AE6" s="76" t="s">
        <v>233</v>
      </c>
      <c r="AF6" s="75" t="s">
        <v>233</v>
      </c>
      <c r="AG6" s="75" t="s">
        <v>233</v>
      </c>
      <c r="AH6" s="75" t="s">
        <v>233</v>
      </c>
      <c r="AI6" s="76" t="s">
        <v>233</v>
      </c>
      <c r="AJ6" s="75" t="s">
        <v>233</v>
      </c>
      <c r="AK6" s="75" t="s">
        <v>233</v>
      </c>
      <c r="AL6" s="75" t="s">
        <v>233</v>
      </c>
      <c r="AM6" s="76" t="s">
        <v>233</v>
      </c>
      <c r="AN6" s="75" t="s">
        <v>233</v>
      </c>
      <c r="AO6" s="75" t="s">
        <v>233</v>
      </c>
      <c r="AP6" s="76" t="s">
        <v>233</v>
      </c>
      <c r="AQ6" s="76"/>
      <c r="AR6" s="76"/>
      <c r="AS6" s="228"/>
      <c r="AT6" s="228"/>
      <c r="AU6" s="228"/>
      <c r="AV6" s="228"/>
      <c r="AW6" s="228"/>
      <c r="AX6" s="228"/>
      <c r="AY6" s="228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</row>
    <row r="7" spans="1:64" x14ac:dyDescent="0.35">
      <c r="A7" s="74" t="s">
        <v>232</v>
      </c>
      <c r="B7" s="184"/>
      <c r="C7" s="184"/>
      <c r="D7" s="78"/>
      <c r="E7" s="78"/>
      <c r="F7" s="78"/>
      <c r="G7" s="79"/>
      <c r="H7" s="78"/>
      <c r="I7" s="78"/>
      <c r="J7" s="78"/>
      <c r="K7" s="79"/>
      <c r="L7" s="78"/>
      <c r="M7" s="78"/>
      <c r="N7" s="78"/>
      <c r="O7" s="79"/>
      <c r="P7" s="78"/>
      <c r="Q7" s="78"/>
      <c r="R7" s="78"/>
      <c r="S7" s="76" t="s">
        <v>233</v>
      </c>
      <c r="T7" s="78"/>
      <c r="U7" s="78"/>
      <c r="V7" s="78"/>
      <c r="W7" s="79"/>
      <c r="X7" s="78"/>
      <c r="Y7" s="78"/>
      <c r="Z7" s="78"/>
      <c r="AA7" s="79"/>
      <c r="AB7" s="78"/>
      <c r="AC7" s="78"/>
      <c r="AD7" s="78"/>
      <c r="AE7" s="79"/>
      <c r="AF7" s="78"/>
      <c r="AG7" s="78"/>
      <c r="AH7" s="78"/>
      <c r="AI7" s="79"/>
      <c r="AJ7" s="78"/>
      <c r="AK7" s="78"/>
      <c r="AL7" s="78"/>
      <c r="AM7" s="79"/>
      <c r="AN7" s="78"/>
      <c r="AO7" s="78"/>
      <c r="AP7" s="79"/>
      <c r="AQ7" s="79"/>
      <c r="AR7" s="79"/>
      <c r="AS7" s="229"/>
      <c r="AT7" s="229"/>
      <c r="AU7" s="229"/>
      <c r="AV7" s="229"/>
      <c r="AW7" s="229"/>
      <c r="AX7" s="229"/>
      <c r="AY7" s="229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</row>
    <row r="8" spans="1:64" x14ac:dyDescent="0.35">
      <c r="A8" s="74" t="s">
        <v>235</v>
      </c>
      <c r="B8" s="184"/>
      <c r="C8" s="184"/>
      <c r="D8" s="78"/>
      <c r="E8" s="78"/>
      <c r="F8" s="78"/>
      <c r="G8" s="79"/>
      <c r="H8" s="78"/>
      <c r="I8" s="78"/>
      <c r="J8" s="78"/>
      <c r="K8" s="79"/>
      <c r="L8" s="78"/>
      <c r="M8" s="75" t="s">
        <v>236</v>
      </c>
      <c r="N8" s="75" t="s">
        <v>236</v>
      </c>
      <c r="O8" s="76" t="s">
        <v>236</v>
      </c>
      <c r="P8" s="75" t="s">
        <v>236</v>
      </c>
      <c r="Q8" s="75" t="s">
        <v>236</v>
      </c>
      <c r="R8" s="75" t="s">
        <v>236</v>
      </c>
      <c r="S8" s="76" t="s">
        <v>236</v>
      </c>
      <c r="T8" s="75" t="s">
        <v>236</v>
      </c>
      <c r="U8" s="75" t="s">
        <v>236</v>
      </c>
      <c r="V8" s="75" t="s">
        <v>236</v>
      </c>
      <c r="W8" s="76" t="s">
        <v>236</v>
      </c>
      <c r="X8" s="75" t="s">
        <v>236</v>
      </c>
      <c r="Y8" s="75" t="s">
        <v>236</v>
      </c>
      <c r="Z8" s="75" t="s">
        <v>236</v>
      </c>
      <c r="AA8" s="76" t="s">
        <v>236</v>
      </c>
      <c r="AB8" s="75" t="s">
        <v>236</v>
      </c>
      <c r="AC8" s="75" t="s">
        <v>236</v>
      </c>
      <c r="AD8" s="75" t="s">
        <v>236</v>
      </c>
      <c r="AE8" s="76" t="s">
        <v>236</v>
      </c>
      <c r="AF8" s="75" t="s">
        <v>236</v>
      </c>
      <c r="AG8" s="78"/>
      <c r="AH8" s="78"/>
      <c r="AI8" s="79"/>
      <c r="AJ8" s="78"/>
      <c r="AK8" s="78"/>
      <c r="AL8" s="78"/>
      <c r="AM8" s="79"/>
      <c r="AN8" s="78"/>
      <c r="AO8" s="78"/>
      <c r="AP8" s="79"/>
      <c r="AQ8" s="79"/>
      <c r="AR8" s="79"/>
      <c r="AS8" s="229"/>
      <c r="AT8" s="229"/>
      <c r="AU8" s="229"/>
      <c r="AV8" s="229"/>
      <c r="AW8" s="229"/>
      <c r="AX8" s="229"/>
      <c r="AY8" s="229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</row>
    <row r="9" spans="1:64" x14ac:dyDescent="0.35">
      <c r="A9" s="74" t="s">
        <v>235</v>
      </c>
      <c r="B9" s="184"/>
      <c r="C9" s="184"/>
      <c r="D9" s="78"/>
      <c r="E9" s="78"/>
      <c r="F9" s="78"/>
      <c r="G9" s="79"/>
      <c r="H9" s="78"/>
      <c r="I9" s="78"/>
      <c r="J9" s="78"/>
      <c r="K9" s="79"/>
      <c r="L9" s="78"/>
      <c r="M9" s="75" t="s">
        <v>237</v>
      </c>
      <c r="N9" s="78"/>
      <c r="O9" s="76" t="s">
        <v>238</v>
      </c>
      <c r="P9" s="78"/>
      <c r="Q9" s="78"/>
      <c r="R9" s="78"/>
      <c r="S9" s="76" t="s">
        <v>238</v>
      </c>
      <c r="T9" s="75" t="s">
        <v>239</v>
      </c>
      <c r="U9" s="78"/>
      <c r="V9" s="78"/>
      <c r="W9" s="76" t="s">
        <v>238</v>
      </c>
      <c r="X9" s="75" t="s">
        <v>240</v>
      </c>
      <c r="Y9" s="75" t="s">
        <v>241</v>
      </c>
      <c r="Z9" s="75" t="s">
        <v>242</v>
      </c>
      <c r="AA9" s="76" t="s">
        <v>238</v>
      </c>
      <c r="AB9" s="75" t="s">
        <v>243</v>
      </c>
      <c r="AC9" s="75" t="s">
        <v>244</v>
      </c>
      <c r="AD9" s="78"/>
      <c r="AE9" s="76" t="s">
        <v>245</v>
      </c>
      <c r="AF9" s="75" t="s">
        <v>246</v>
      </c>
      <c r="AG9" s="75" t="s">
        <v>247</v>
      </c>
      <c r="AH9" s="78"/>
      <c r="AI9" s="79"/>
      <c r="AJ9" s="78"/>
      <c r="AK9" s="78"/>
      <c r="AL9" s="78"/>
      <c r="AM9" s="79"/>
      <c r="AN9" s="78"/>
      <c r="AO9" s="78"/>
      <c r="AP9" s="79"/>
      <c r="AQ9" s="79"/>
      <c r="AR9" s="79"/>
      <c r="AS9" s="229"/>
      <c r="AT9" s="229"/>
      <c r="AU9" s="229"/>
      <c r="AV9" s="229"/>
      <c r="AW9" s="229"/>
      <c r="AX9" s="229"/>
      <c r="AY9" s="229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</row>
    <row r="10" spans="1:64" x14ac:dyDescent="0.35">
      <c r="A10" s="74" t="s">
        <v>235</v>
      </c>
      <c r="B10" s="184"/>
      <c r="C10" s="184"/>
      <c r="D10" s="78"/>
      <c r="E10" s="78"/>
      <c r="F10" s="78"/>
      <c r="G10" s="79"/>
      <c r="H10" s="78"/>
      <c r="I10" s="78"/>
      <c r="J10" s="78"/>
      <c r="K10" s="79"/>
      <c r="L10" s="78"/>
      <c r="M10" s="75" t="s">
        <v>248</v>
      </c>
      <c r="N10" s="78"/>
      <c r="O10" s="76" t="s">
        <v>249</v>
      </c>
      <c r="P10" s="78"/>
      <c r="Q10" s="78"/>
      <c r="R10" s="78"/>
      <c r="S10" s="76" t="s">
        <v>250</v>
      </c>
      <c r="T10" s="75" t="s">
        <v>240</v>
      </c>
      <c r="U10" s="78"/>
      <c r="V10" s="78"/>
      <c r="W10" s="76" t="s">
        <v>251</v>
      </c>
      <c r="X10" s="75" t="s">
        <v>252</v>
      </c>
      <c r="Y10" s="75" t="s">
        <v>253</v>
      </c>
      <c r="Z10" s="75" t="s">
        <v>254</v>
      </c>
      <c r="AA10" s="76" t="s">
        <v>255</v>
      </c>
      <c r="AB10" s="75" t="s">
        <v>246</v>
      </c>
      <c r="AC10" s="78"/>
      <c r="AD10" s="78"/>
      <c r="AE10" s="79"/>
      <c r="AF10" s="78"/>
      <c r="AG10" s="78"/>
      <c r="AH10" s="78"/>
      <c r="AI10" s="79"/>
      <c r="AJ10" s="78"/>
      <c r="AK10" s="78"/>
      <c r="AL10" s="78"/>
      <c r="AM10" s="79"/>
      <c r="AN10" s="78"/>
      <c r="AO10" s="78"/>
      <c r="AP10" s="79"/>
      <c r="AQ10" s="79"/>
      <c r="AR10" s="79"/>
      <c r="AS10" s="229"/>
      <c r="AT10" s="229"/>
      <c r="AU10" s="229"/>
      <c r="AV10" s="229"/>
      <c r="AW10" s="229"/>
      <c r="AX10" s="229"/>
      <c r="AY10" s="229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</row>
    <row r="11" spans="1:64" x14ac:dyDescent="0.35">
      <c r="A11" s="74" t="s">
        <v>235</v>
      </c>
      <c r="B11" s="184"/>
      <c r="C11" s="184"/>
      <c r="D11" s="78"/>
      <c r="E11" s="78"/>
      <c r="F11" s="78"/>
      <c r="G11" s="79"/>
      <c r="H11" s="78"/>
      <c r="I11" s="78"/>
      <c r="J11" s="78"/>
      <c r="K11" s="79"/>
      <c r="L11" s="78"/>
      <c r="M11" s="78"/>
      <c r="N11" s="78"/>
      <c r="O11" s="76" t="s">
        <v>256</v>
      </c>
      <c r="P11" s="78"/>
      <c r="Q11" s="78"/>
      <c r="R11" s="78"/>
      <c r="S11" s="79"/>
      <c r="T11" s="75" t="s">
        <v>257</v>
      </c>
      <c r="U11" s="78"/>
      <c r="V11" s="78"/>
      <c r="W11" s="76" t="s">
        <v>258</v>
      </c>
      <c r="X11" s="78"/>
      <c r="Y11" s="75" t="s">
        <v>259</v>
      </c>
      <c r="Z11" s="78"/>
      <c r="AA11" s="79"/>
      <c r="AB11" s="78"/>
      <c r="AC11" s="78"/>
      <c r="AD11" s="78"/>
      <c r="AE11" s="79"/>
      <c r="AF11" s="78"/>
      <c r="AG11" s="78"/>
      <c r="AH11" s="78"/>
      <c r="AI11" s="79"/>
      <c r="AJ11" s="78"/>
      <c r="AK11" s="78"/>
      <c r="AL11" s="78"/>
      <c r="AM11" s="79"/>
      <c r="AN11" s="78"/>
      <c r="AO11" s="78"/>
      <c r="AP11" s="79"/>
      <c r="AQ11" s="79"/>
      <c r="AR11" s="79"/>
      <c r="AS11" s="229"/>
      <c r="AT11" s="229"/>
      <c r="AU11" s="229"/>
      <c r="AV11" s="229"/>
      <c r="AW11" s="229"/>
      <c r="AX11" s="229"/>
      <c r="AY11" s="229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</row>
    <row r="12" spans="1:64" x14ac:dyDescent="0.35">
      <c r="A12" s="74" t="s">
        <v>235</v>
      </c>
      <c r="B12" s="184"/>
      <c r="C12" s="184"/>
      <c r="D12" s="78"/>
      <c r="E12" s="78"/>
      <c r="F12" s="78"/>
      <c r="G12" s="79"/>
      <c r="H12" s="78"/>
      <c r="I12" s="78"/>
      <c r="J12" s="78"/>
      <c r="K12" s="79"/>
      <c r="L12" s="78"/>
      <c r="M12" s="78"/>
      <c r="N12" s="78"/>
      <c r="O12" s="76" t="s">
        <v>260</v>
      </c>
      <c r="P12" s="78"/>
      <c r="Q12" s="78"/>
      <c r="R12" s="78"/>
      <c r="S12" s="79"/>
      <c r="T12" s="75" t="s">
        <v>261</v>
      </c>
      <c r="U12" s="78"/>
      <c r="V12" s="78"/>
      <c r="W12" s="79"/>
      <c r="X12" s="78"/>
      <c r="Y12" s="78"/>
      <c r="Z12" s="78"/>
      <c r="AA12" s="79"/>
      <c r="AB12" s="78"/>
      <c r="AC12" s="78"/>
      <c r="AD12" s="78"/>
      <c r="AE12" s="79"/>
      <c r="AF12" s="78"/>
      <c r="AG12" s="78"/>
      <c r="AH12" s="78"/>
      <c r="AI12" s="79"/>
      <c r="AJ12" s="78"/>
      <c r="AK12" s="78"/>
      <c r="AL12" s="78"/>
      <c r="AM12" s="79"/>
      <c r="AN12" s="78"/>
      <c r="AO12" s="78"/>
      <c r="AP12" s="79"/>
      <c r="AQ12" s="79"/>
      <c r="AR12" s="79"/>
      <c r="AS12" s="229"/>
      <c r="AT12" s="229"/>
      <c r="AU12" s="229"/>
      <c r="AV12" s="229"/>
      <c r="AW12" s="229"/>
      <c r="AX12" s="229"/>
      <c r="AY12" s="229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</row>
    <row r="13" spans="1:64" x14ac:dyDescent="0.35">
      <c r="A13" s="74" t="s">
        <v>262</v>
      </c>
      <c r="B13" s="184"/>
      <c r="C13" s="184"/>
      <c r="D13" s="78"/>
      <c r="E13" s="78"/>
      <c r="F13" s="78"/>
      <c r="G13" s="79"/>
      <c r="H13" s="78"/>
      <c r="I13" s="78"/>
      <c r="J13" s="78"/>
      <c r="K13" s="79"/>
      <c r="L13" s="78"/>
      <c r="M13" s="75" t="s">
        <v>263</v>
      </c>
      <c r="N13" s="75" t="s">
        <v>263</v>
      </c>
      <c r="O13" s="76" t="s">
        <v>263</v>
      </c>
      <c r="P13" s="75" t="s">
        <v>263</v>
      </c>
      <c r="Q13" s="75" t="s">
        <v>263</v>
      </c>
      <c r="R13" s="75" t="s">
        <v>263</v>
      </c>
      <c r="S13" s="76" t="s">
        <v>263</v>
      </c>
      <c r="T13" s="75" t="s">
        <v>263</v>
      </c>
      <c r="U13" s="75" t="s">
        <v>263</v>
      </c>
      <c r="V13" s="78"/>
      <c r="W13" s="79"/>
      <c r="X13" s="78"/>
      <c r="Y13" s="78"/>
      <c r="Z13" s="78"/>
      <c r="AA13" s="79"/>
      <c r="AB13" s="75" t="s">
        <v>263</v>
      </c>
      <c r="AC13" s="75" t="s">
        <v>263</v>
      </c>
      <c r="AD13" s="75" t="s">
        <v>263</v>
      </c>
      <c r="AE13" s="76" t="s">
        <v>263</v>
      </c>
      <c r="AF13" s="75" t="s">
        <v>263</v>
      </c>
      <c r="AG13" s="78"/>
      <c r="AH13" s="78"/>
      <c r="AI13" s="79"/>
      <c r="AJ13" s="78"/>
      <c r="AK13" s="78"/>
      <c r="AL13" s="78"/>
      <c r="AM13" s="79"/>
      <c r="AN13" s="78"/>
      <c r="AO13" s="78"/>
      <c r="AP13" s="79"/>
      <c r="AQ13" s="79"/>
      <c r="AR13" s="79"/>
      <c r="AS13" s="229"/>
      <c r="AT13" s="229"/>
      <c r="AU13" s="229"/>
      <c r="AV13" s="229"/>
      <c r="AW13" s="229"/>
      <c r="AX13" s="229"/>
      <c r="AY13" s="229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</row>
    <row r="14" spans="1:64" x14ac:dyDescent="0.35">
      <c r="A14" s="74" t="s">
        <v>264</v>
      </c>
      <c r="B14" s="184"/>
      <c r="C14" s="184"/>
      <c r="D14" s="78"/>
      <c r="E14" s="78"/>
      <c r="F14" s="78"/>
      <c r="G14" s="79"/>
      <c r="H14" s="78"/>
      <c r="I14" s="78"/>
      <c r="J14" s="78"/>
      <c r="K14" s="79"/>
      <c r="L14" s="78"/>
      <c r="M14" s="78"/>
      <c r="N14" s="78"/>
      <c r="O14" s="79"/>
      <c r="P14" s="78"/>
      <c r="Q14" s="78"/>
      <c r="R14" s="78"/>
      <c r="S14" s="79"/>
      <c r="T14" s="75" t="s">
        <v>261</v>
      </c>
      <c r="U14" s="78"/>
      <c r="V14" s="78"/>
      <c r="W14" s="79"/>
      <c r="X14" s="78"/>
      <c r="Y14" s="75" t="s">
        <v>241</v>
      </c>
      <c r="Z14" s="75" t="s">
        <v>242</v>
      </c>
      <c r="AA14" s="79"/>
      <c r="AB14" s="78"/>
      <c r="AC14" s="78"/>
      <c r="AD14" s="78"/>
      <c r="AE14" s="79"/>
      <c r="AF14" s="78"/>
      <c r="AG14" s="78"/>
      <c r="AH14" s="78"/>
      <c r="AI14" s="79"/>
      <c r="AJ14" s="78"/>
      <c r="AK14" s="78"/>
      <c r="AL14" s="78"/>
      <c r="AM14" s="79"/>
      <c r="AN14" s="78"/>
      <c r="AO14" s="78"/>
      <c r="AP14" s="79"/>
      <c r="AQ14" s="79"/>
      <c r="AR14" s="79"/>
      <c r="AS14" s="229"/>
      <c r="AT14" s="229"/>
      <c r="AU14" s="229"/>
      <c r="AV14" s="229"/>
      <c r="AW14" s="229"/>
      <c r="AX14" s="229"/>
      <c r="AY14" s="229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</row>
    <row r="15" spans="1:64" x14ac:dyDescent="0.35">
      <c r="A15" s="80"/>
      <c r="B15" s="184"/>
      <c r="C15" s="184"/>
      <c r="D15" s="81"/>
      <c r="E15" s="81"/>
      <c r="F15" s="81"/>
      <c r="G15" s="82"/>
      <c r="H15" s="81"/>
      <c r="I15" s="81"/>
      <c r="J15" s="81"/>
      <c r="K15" s="82"/>
      <c r="L15" s="81"/>
      <c r="M15" s="81"/>
      <c r="N15" s="81"/>
      <c r="O15" s="82"/>
      <c r="P15" s="81"/>
      <c r="Q15" s="81"/>
      <c r="R15" s="81"/>
      <c r="S15" s="82"/>
      <c r="T15" s="81"/>
      <c r="U15" s="81"/>
      <c r="V15" s="81"/>
      <c r="W15" s="82"/>
      <c r="X15" s="81"/>
      <c r="Y15" s="81"/>
      <c r="Z15" s="81"/>
      <c r="AA15" s="82"/>
      <c r="AB15" s="81"/>
      <c r="AC15" s="81"/>
      <c r="AD15" s="81"/>
      <c r="AE15" s="82"/>
      <c r="AF15" s="81"/>
      <c r="AG15" s="81"/>
      <c r="AH15" s="81"/>
      <c r="AI15" s="82"/>
      <c r="AJ15" s="81"/>
      <c r="AK15" s="81"/>
      <c r="AL15" s="81"/>
      <c r="AM15" s="82"/>
      <c r="AN15" s="81"/>
      <c r="AO15" s="81"/>
      <c r="AP15" s="82"/>
      <c r="AQ15" s="82"/>
      <c r="AR15" s="82"/>
      <c r="AS15" s="230"/>
      <c r="AT15" s="230"/>
      <c r="AU15" s="230"/>
      <c r="AV15" s="230"/>
      <c r="AW15" s="230"/>
      <c r="AX15" s="230"/>
      <c r="AY15" s="230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</row>
    <row r="16" spans="1:64" x14ac:dyDescent="0.35">
      <c r="A16" s="70" t="s">
        <v>265</v>
      </c>
      <c r="B16" s="196"/>
      <c r="C16" s="196"/>
      <c r="D16" s="84"/>
      <c r="E16" s="84"/>
      <c r="F16" s="84"/>
      <c r="G16" s="85"/>
      <c r="H16" s="84"/>
      <c r="I16" s="84"/>
      <c r="J16" s="84"/>
      <c r="K16" s="85"/>
      <c r="L16" s="84"/>
      <c r="M16" s="84"/>
      <c r="N16" s="84"/>
      <c r="O16" s="85"/>
      <c r="P16" s="84"/>
      <c r="Q16" s="84"/>
      <c r="R16" s="84"/>
      <c r="S16" s="85"/>
      <c r="T16" s="84"/>
      <c r="U16" s="84"/>
      <c r="V16" s="84"/>
      <c r="W16" s="85"/>
      <c r="X16" s="84"/>
      <c r="Y16" s="84"/>
      <c r="Z16" s="84"/>
      <c r="AA16" s="85"/>
      <c r="AB16" s="84"/>
      <c r="AC16" s="84"/>
      <c r="AD16" s="84"/>
      <c r="AE16" s="85"/>
      <c r="AF16" s="84"/>
      <c r="AG16" s="84"/>
      <c r="AH16" s="84"/>
      <c r="AI16" s="85"/>
      <c r="AJ16" s="84"/>
      <c r="AK16" s="84"/>
      <c r="AL16" s="84"/>
      <c r="AM16" s="85"/>
      <c r="AN16" s="84"/>
      <c r="AO16" s="84"/>
      <c r="AP16" s="85"/>
      <c r="AQ16" s="85"/>
      <c r="AR16" s="85"/>
      <c r="AS16" s="231"/>
      <c r="AT16" s="231"/>
      <c r="AU16" s="231"/>
      <c r="AV16" s="231"/>
      <c r="AW16" s="231"/>
      <c r="AX16" s="231"/>
      <c r="AY16" s="231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</row>
    <row r="17" spans="1:64" x14ac:dyDescent="0.35">
      <c r="A17" s="87" t="s">
        <v>266</v>
      </c>
      <c r="B17" s="185"/>
      <c r="C17" s="185"/>
      <c r="D17" s="81"/>
      <c r="E17" s="81"/>
      <c r="F17" s="81"/>
      <c r="G17" s="82"/>
      <c r="H17" s="81"/>
      <c r="I17" s="81"/>
      <c r="J17" s="81"/>
      <c r="K17" s="82"/>
      <c r="L17" s="81"/>
      <c r="M17" s="81"/>
      <c r="N17" s="81"/>
      <c r="O17" s="82"/>
      <c r="P17" s="81"/>
      <c r="Q17" s="81"/>
      <c r="R17" s="81"/>
      <c r="S17" s="82"/>
      <c r="T17" s="81"/>
      <c r="U17" s="81"/>
      <c r="V17" s="81"/>
      <c r="W17" s="82"/>
      <c r="X17" s="81"/>
      <c r="Y17" s="81"/>
      <c r="Z17" s="81"/>
      <c r="AA17" s="82"/>
      <c r="AB17" s="81"/>
      <c r="AC17" s="81"/>
      <c r="AD17" s="81"/>
      <c r="AE17" s="82"/>
      <c r="AF17" s="81"/>
      <c r="AG17" s="81"/>
      <c r="AH17" s="81"/>
      <c r="AI17" s="82"/>
      <c r="AJ17" s="81"/>
      <c r="AK17" s="81"/>
      <c r="AL17" s="81"/>
      <c r="AM17" s="82"/>
      <c r="AN17" s="81"/>
      <c r="AO17" s="81"/>
      <c r="AP17" s="82"/>
      <c r="AQ17" s="82"/>
      <c r="AR17" s="82"/>
      <c r="AS17" s="230"/>
      <c r="AT17" s="230"/>
      <c r="AU17" s="230"/>
      <c r="AV17" s="230"/>
      <c r="AW17" s="230"/>
      <c r="AX17" s="230"/>
      <c r="AY17" s="230"/>
      <c r="BA17" s="83"/>
      <c r="BB17" s="83"/>
      <c r="BC17" s="83"/>
      <c r="BD17" s="83"/>
      <c r="BE17" s="83"/>
      <c r="BF17" s="83"/>
      <c r="BG17" s="83"/>
      <c r="BH17" s="83"/>
      <c r="BI17" s="83"/>
      <c r="BJ17" s="83"/>
      <c r="BK17" s="83"/>
      <c r="BL17" s="83"/>
    </row>
    <row r="18" spans="1:64" x14ac:dyDescent="0.35">
      <c r="A18" s="88" t="s">
        <v>164</v>
      </c>
      <c r="B18" s="194" t="s">
        <v>798</v>
      </c>
      <c r="C18" s="193" t="s">
        <v>232</v>
      </c>
      <c r="D18" s="81"/>
      <c r="E18" s="81"/>
      <c r="F18" s="81"/>
      <c r="G18" s="82"/>
      <c r="H18" s="81"/>
      <c r="I18" s="81"/>
      <c r="J18" s="81"/>
      <c r="K18" s="82"/>
      <c r="L18" s="81"/>
      <c r="M18" s="81"/>
      <c r="N18" s="81"/>
      <c r="O18" s="82"/>
      <c r="P18" s="81"/>
      <c r="Q18" s="81"/>
      <c r="R18" s="81"/>
      <c r="S18" s="89">
        <v>6.95</v>
      </c>
      <c r="T18" s="81"/>
      <c r="U18" s="81"/>
      <c r="V18" s="81"/>
      <c r="W18" s="82"/>
      <c r="X18" s="81"/>
      <c r="Y18" s="81"/>
      <c r="Z18" s="81"/>
      <c r="AA18" s="89">
        <v>11.15</v>
      </c>
      <c r="AB18" s="90">
        <v>11.15</v>
      </c>
      <c r="AC18" s="81"/>
      <c r="AD18" s="81"/>
      <c r="AE18" s="89">
        <v>13.15</v>
      </c>
      <c r="AF18" s="81"/>
      <c r="AG18" s="81"/>
      <c r="AH18" s="81"/>
      <c r="AI18" s="89">
        <v>15.15</v>
      </c>
      <c r="AJ18" s="90">
        <v>15.45</v>
      </c>
      <c r="AK18" s="81"/>
      <c r="AL18" s="81"/>
      <c r="AM18" s="89">
        <v>17.899999999999999</v>
      </c>
      <c r="AN18" s="81"/>
      <c r="AO18" s="90">
        <v>17.649999999999999</v>
      </c>
      <c r="AP18" s="91"/>
      <c r="AQ18" s="91"/>
      <c r="AR18" s="91"/>
      <c r="AS18" s="232"/>
      <c r="AT18" s="232"/>
      <c r="AU18" s="232"/>
      <c r="AV18" s="232"/>
      <c r="AW18" s="232"/>
      <c r="AX18" s="232"/>
      <c r="AY18" s="232"/>
      <c r="BA18" s="83"/>
      <c r="BB18" s="83"/>
      <c r="BC18" s="83"/>
      <c r="BD18" s="83"/>
      <c r="BE18" s="83"/>
      <c r="BF18" s="83"/>
      <c r="BG18" s="83"/>
      <c r="BH18" s="83"/>
      <c r="BI18" s="83"/>
      <c r="BJ18" s="83"/>
      <c r="BK18" s="83"/>
      <c r="BL18" s="83"/>
    </row>
    <row r="19" spans="1:64" x14ac:dyDescent="0.35">
      <c r="A19" s="88" t="s">
        <v>267</v>
      </c>
      <c r="B19" s="194" t="s">
        <v>792</v>
      </c>
      <c r="C19" s="193" t="s">
        <v>232</v>
      </c>
      <c r="D19" s="81"/>
      <c r="E19" s="81"/>
      <c r="F19" s="81"/>
      <c r="G19" s="82"/>
      <c r="H19" s="81"/>
      <c r="I19" s="81"/>
      <c r="J19" s="81"/>
      <c r="K19" s="82"/>
      <c r="L19" s="81"/>
      <c r="M19" s="81"/>
      <c r="N19" s="81"/>
      <c r="O19" s="82"/>
      <c r="P19" s="81"/>
      <c r="Q19" s="81"/>
      <c r="R19" s="81"/>
      <c r="S19" s="92">
        <v>0.2</v>
      </c>
      <c r="T19" s="81"/>
      <c r="U19" s="81"/>
      <c r="V19" s="81"/>
      <c r="W19" s="82"/>
      <c r="X19" s="81"/>
      <c r="Y19" s="81"/>
      <c r="Z19" s="81"/>
      <c r="AA19" s="92">
        <v>0.2</v>
      </c>
      <c r="AB19" s="93">
        <v>0.2</v>
      </c>
      <c r="AC19" s="81"/>
      <c r="AD19" s="81"/>
      <c r="AE19" s="92">
        <v>0.19</v>
      </c>
      <c r="AF19" s="81"/>
      <c r="AG19" s="81"/>
      <c r="AH19" s="81"/>
      <c r="AI19" s="92">
        <v>0.19</v>
      </c>
      <c r="AJ19" s="93">
        <v>0.22</v>
      </c>
      <c r="AK19" s="81"/>
      <c r="AL19" s="81"/>
      <c r="AM19" s="92">
        <v>0.14000000000000001</v>
      </c>
      <c r="AN19" s="81"/>
      <c r="AO19" s="93">
        <v>0.12</v>
      </c>
      <c r="AP19" s="91"/>
      <c r="AQ19" s="91">
        <v>0.09</v>
      </c>
      <c r="AR19" s="91"/>
      <c r="AS19" s="232"/>
      <c r="AT19" s="232"/>
      <c r="AU19" s="232"/>
      <c r="AV19" s="232"/>
      <c r="AW19" s="232"/>
      <c r="AX19" s="232"/>
      <c r="AY19" s="232"/>
      <c r="BA19" s="83"/>
      <c r="BB19" s="83"/>
      <c r="BC19" s="83"/>
      <c r="BD19" s="83"/>
      <c r="BE19" s="83"/>
      <c r="BF19" s="83"/>
      <c r="BG19" s="83"/>
      <c r="BH19" s="83"/>
      <c r="BI19" s="83"/>
      <c r="BJ19" s="83"/>
      <c r="BK19" s="83"/>
      <c r="BL19" s="83"/>
    </row>
    <row r="20" spans="1:64" x14ac:dyDescent="0.35">
      <c r="A20" s="88" t="s">
        <v>268</v>
      </c>
      <c r="B20" s="194" t="s">
        <v>792</v>
      </c>
      <c r="C20" s="193" t="s">
        <v>232</v>
      </c>
      <c r="D20" s="81"/>
      <c r="E20" s="81"/>
      <c r="F20" s="81"/>
      <c r="G20" s="82"/>
      <c r="H20" s="81"/>
      <c r="I20" s="81"/>
      <c r="J20" s="81"/>
      <c r="K20" s="82"/>
      <c r="L20" s="81"/>
      <c r="M20" s="81"/>
      <c r="N20" s="81"/>
      <c r="O20" s="82"/>
      <c r="P20" s="81"/>
      <c r="Q20" s="81"/>
      <c r="R20" s="81"/>
      <c r="S20" s="82"/>
      <c r="T20" s="81"/>
      <c r="U20" s="81"/>
      <c r="V20" s="81"/>
      <c r="W20" s="82"/>
      <c r="X20" s="81"/>
      <c r="Y20" s="81"/>
      <c r="Z20" s="81"/>
      <c r="AA20" s="82"/>
      <c r="AB20" s="81"/>
      <c r="AC20" s="81"/>
      <c r="AD20" s="81"/>
      <c r="AE20" s="82"/>
      <c r="AF20" s="81"/>
      <c r="AG20" s="81"/>
      <c r="AH20" s="81"/>
      <c r="AI20" s="82"/>
      <c r="AJ20" s="81"/>
      <c r="AK20" s="81"/>
      <c r="AL20" s="81"/>
      <c r="AM20" s="92">
        <v>0.17</v>
      </c>
      <c r="AN20" s="81"/>
      <c r="AO20" s="93">
        <v>0.17</v>
      </c>
      <c r="AP20" s="91"/>
      <c r="AQ20" s="91">
        <v>0.13</v>
      </c>
      <c r="AR20" s="91"/>
      <c r="AS20" s="232"/>
      <c r="AT20" s="232"/>
      <c r="AU20" s="232"/>
      <c r="AV20" s="232"/>
      <c r="AW20" s="232"/>
      <c r="AX20" s="232"/>
      <c r="AY20" s="232"/>
      <c r="BA20" s="83"/>
      <c r="BB20" s="83"/>
      <c r="BC20" s="83"/>
      <c r="BD20" s="83"/>
      <c r="BE20" s="83"/>
      <c r="BF20" s="83"/>
      <c r="BG20" s="83"/>
      <c r="BH20" s="83"/>
      <c r="BI20" s="83"/>
      <c r="BJ20" s="83"/>
      <c r="BK20" s="83"/>
      <c r="BL20" s="83"/>
    </row>
    <row r="21" spans="1:64" x14ac:dyDescent="0.35">
      <c r="A21" s="88" t="s">
        <v>269</v>
      </c>
      <c r="B21" s="194" t="s">
        <v>792</v>
      </c>
      <c r="C21" s="193" t="s">
        <v>232</v>
      </c>
      <c r="D21" s="81"/>
      <c r="E21" s="81"/>
      <c r="F21" s="81"/>
      <c r="G21" s="82"/>
      <c r="H21" s="81"/>
      <c r="I21" s="81"/>
      <c r="J21" s="81"/>
      <c r="K21" s="82"/>
      <c r="L21" s="81"/>
      <c r="M21" s="81"/>
      <c r="N21" s="81"/>
      <c r="O21" s="82"/>
      <c r="P21" s="81"/>
      <c r="Q21" s="81"/>
      <c r="R21" s="81"/>
      <c r="S21" s="82"/>
      <c r="T21" s="81"/>
      <c r="U21" s="81"/>
      <c r="V21" s="81"/>
      <c r="W21" s="82"/>
      <c r="X21" s="81"/>
      <c r="Y21" s="81"/>
      <c r="Z21" s="81"/>
      <c r="AA21" s="92">
        <v>0.34</v>
      </c>
      <c r="AB21" s="93">
        <v>0.34</v>
      </c>
      <c r="AC21" s="81"/>
      <c r="AD21" s="81"/>
      <c r="AE21" s="92">
        <v>0.16</v>
      </c>
      <c r="AF21" s="81"/>
      <c r="AG21" s="81"/>
      <c r="AH21" s="81"/>
      <c r="AI21" s="92">
        <v>0.19</v>
      </c>
      <c r="AJ21" s="93">
        <v>0.2</v>
      </c>
      <c r="AK21" s="81"/>
      <c r="AL21" s="81"/>
      <c r="AM21" s="92">
        <v>0.14000000000000001</v>
      </c>
      <c r="AN21" s="81"/>
      <c r="AO21" s="93">
        <v>0.14000000000000001</v>
      </c>
      <c r="AP21" s="91"/>
      <c r="AQ21" s="91">
        <v>0.13</v>
      </c>
      <c r="AR21" s="91"/>
      <c r="AS21" s="232"/>
      <c r="AT21" s="232"/>
      <c r="AU21" s="232"/>
      <c r="AV21" s="232"/>
      <c r="AW21" s="232"/>
      <c r="AX21" s="232"/>
      <c r="AY21" s="232"/>
      <c r="BA21" s="83"/>
      <c r="BB21" s="83"/>
      <c r="BC21" s="83"/>
      <c r="BD21" s="83"/>
      <c r="BE21" s="83"/>
      <c r="BF21" s="83"/>
      <c r="BG21" s="83"/>
      <c r="BH21" s="83"/>
      <c r="BI21" s="83"/>
      <c r="BJ21" s="83"/>
      <c r="BK21" s="83"/>
      <c r="BL21" s="83"/>
    </row>
    <row r="22" spans="1:64" x14ac:dyDescent="0.35">
      <c r="A22" s="88" t="s">
        <v>270</v>
      </c>
      <c r="B22" s="194" t="s">
        <v>792</v>
      </c>
      <c r="C22" s="193" t="s">
        <v>232</v>
      </c>
      <c r="D22" s="81"/>
      <c r="E22" s="81"/>
      <c r="F22" s="81"/>
      <c r="G22" s="82"/>
      <c r="H22" s="81"/>
      <c r="I22" s="81"/>
      <c r="J22" s="81"/>
      <c r="K22" s="82"/>
      <c r="L22" s="81"/>
      <c r="M22" s="81"/>
      <c r="N22" s="81"/>
      <c r="O22" s="82"/>
      <c r="P22" s="81"/>
      <c r="Q22" s="81"/>
      <c r="R22" s="81"/>
      <c r="S22" s="82"/>
      <c r="T22" s="81"/>
      <c r="U22" s="81"/>
      <c r="V22" s="81"/>
      <c r="W22" s="82"/>
      <c r="X22" s="81"/>
      <c r="Y22" s="81"/>
      <c r="Z22" s="81"/>
      <c r="AA22" s="82"/>
      <c r="AB22" s="81"/>
      <c r="AC22" s="81"/>
      <c r="AD22" s="81"/>
      <c r="AE22" s="82"/>
      <c r="AF22" s="81"/>
      <c r="AG22" s="81"/>
      <c r="AH22" s="81"/>
      <c r="AI22" s="82"/>
      <c r="AJ22" s="81"/>
      <c r="AK22" s="81"/>
      <c r="AL22" s="81"/>
      <c r="AM22" s="92">
        <v>0.17</v>
      </c>
      <c r="AN22" s="81"/>
      <c r="AO22" s="93">
        <v>0.17</v>
      </c>
      <c r="AP22" s="91"/>
      <c r="AQ22" s="91">
        <v>0.15</v>
      </c>
      <c r="AR22" s="91"/>
      <c r="AS22" s="232"/>
      <c r="AT22" s="232"/>
      <c r="AU22" s="232"/>
      <c r="AV22" s="232"/>
      <c r="AW22" s="232"/>
      <c r="AX22" s="232"/>
      <c r="AY22" s="232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</row>
    <row r="23" spans="1:64" x14ac:dyDescent="0.35">
      <c r="A23" s="88" t="s">
        <v>271</v>
      </c>
      <c r="B23" s="194" t="s">
        <v>792</v>
      </c>
      <c r="C23" s="193" t="s">
        <v>232</v>
      </c>
      <c r="D23" s="81"/>
      <c r="E23" s="81"/>
      <c r="F23" s="81"/>
      <c r="G23" s="82"/>
      <c r="H23" s="81"/>
      <c r="I23" s="81"/>
      <c r="J23" s="81"/>
      <c r="K23" s="82"/>
      <c r="L23" s="81"/>
      <c r="M23" s="81"/>
      <c r="N23" s="81"/>
      <c r="O23" s="82"/>
      <c r="P23" s="81"/>
      <c r="Q23" s="81"/>
      <c r="R23" s="81"/>
      <c r="S23" s="92">
        <v>0.25</v>
      </c>
      <c r="T23" s="81"/>
      <c r="U23" s="81"/>
      <c r="V23" s="81"/>
      <c r="W23" s="82"/>
      <c r="X23" s="81"/>
      <c r="Y23" s="81"/>
      <c r="Z23" s="81"/>
      <c r="AA23" s="82"/>
      <c r="AB23" s="81"/>
      <c r="AC23" s="81"/>
      <c r="AD23" s="81"/>
      <c r="AE23" s="82"/>
      <c r="AF23" s="81"/>
      <c r="AG23" s="81"/>
      <c r="AH23" s="81"/>
      <c r="AI23" s="82"/>
      <c r="AJ23" s="81"/>
      <c r="AK23" s="81"/>
      <c r="AL23" s="81"/>
      <c r="AM23" s="82"/>
      <c r="AN23" s="81"/>
      <c r="AO23" s="81"/>
      <c r="AP23" s="82"/>
      <c r="AQ23" s="82"/>
      <c r="AR23" s="82"/>
      <c r="AS23" s="230"/>
      <c r="AT23" s="230"/>
      <c r="AU23" s="230"/>
      <c r="AV23" s="230"/>
      <c r="AW23" s="230"/>
      <c r="AX23" s="230"/>
      <c r="AY23" s="270">
        <v>0.11</v>
      </c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</row>
    <row r="24" spans="1:64" x14ac:dyDescent="0.35">
      <c r="A24" s="88" t="s">
        <v>272</v>
      </c>
      <c r="B24" s="194" t="s">
        <v>792</v>
      </c>
      <c r="C24" s="193" t="s">
        <v>232</v>
      </c>
      <c r="D24" s="81"/>
      <c r="E24" s="81"/>
      <c r="F24" s="81"/>
      <c r="G24" s="82"/>
      <c r="H24" s="81"/>
      <c r="I24" s="81"/>
      <c r="J24" s="81"/>
      <c r="K24" s="82"/>
      <c r="L24" s="81"/>
      <c r="M24" s="81"/>
      <c r="N24" s="81"/>
      <c r="O24" s="82"/>
      <c r="P24" s="81"/>
      <c r="Q24" s="81"/>
      <c r="R24" s="81"/>
      <c r="S24" s="92">
        <v>0.2</v>
      </c>
      <c r="T24" s="81"/>
      <c r="U24" s="81"/>
      <c r="V24" s="81"/>
      <c r="W24" s="82"/>
      <c r="X24" s="81"/>
      <c r="Y24" s="81"/>
      <c r="Z24" s="81"/>
      <c r="AA24" s="82"/>
      <c r="AB24" s="81"/>
      <c r="AC24" s="81"/>
      <c r="AD24" s="81"/>
      <c r="AE24" s="82"/>
      <c r="AF24" s="81"/>
      <c r="AG24" s="81"/>
      <c r="AH24" s="81"/>
      <c r="AI24" s="82"/>
      <c r="AJ24" s="81"/>
      <c r="AK24" s="81"/>
      <c r="AL24" s="81"/>
      <c r="AM24" s="82"/>
      <c r="AN24" s="81"/>
      <c r="AO24" s="81"/>
      <c r="AP24" s="82"/>
      <c r="AQ24" s="82"/>
      <c r="AR24" s="82"/>
      <c r="AS24" s="230"/>
      <c r="AT24" s="230"/>
      <c r="AU24" s="230"/>
      <c r="AV24" s="230"/>
      <c r="AW24" s="230"/>
      <c r="AX24" s="230"/>
      <c r="AY24" s="230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</row>
    <row r="25" spans="1:64" x14ac:dyDescent="0.35">
      <c r="A25" s="88" t="s">
        <v>273</v>
      </c>
      <c r="B25" s="194" t="s">
        <v>792</v>
      </c>
      <c r="C25" s="193" t="s">
        <v>232</v>
      </c>
      <c r="D25" s="81"/>
      <c r="E25" s="81"/>
      <c r="F25" s="81"/>
      <c r="G25" s="82"/>
      <c r="H25" s="81"/>
      <c r="I25" s="81"/>
      <c r="J25" s="81"/>
      <c r="K25" s="82"/>
      <c r="L25" s="81"/>
      <c r="M25" s="81"/>
      <c r="N25" s="81"/>
      <c r="O25" s="82"/>
      <c r="P25" s="81"/>
      <c r="Q25" s="81"/>
      <c r="R25" s="81"/>
      <c r="S25" s="92">
        <v>0.3</v>
      </c>
      <c r="T25" s="81"/>
      <c r="U25" s="81"/>
      <c r="V25" s="81"/>
      <c r="W25" s="82"/>
      <c r="X25" s="81"/>
      <c r="Y25" s="81"/>
      <c r="Z25" s="81"/>
      <c r="AA25" s="82"/>
      <c r="AB25" s="81"/>
      <c r="AC25" s="81"/>
      <c r="AD25" s="81"/>
      <c r="AE25" s="82"/>
      <c r="AF25" s="81"/>
      <c r="AG25" s="81"/>
      <c r="AH25" s="81"/>
      <c r="AI25" s="82"/>
      <c r="AJ25" s="81"/>
      <c r="AK25" s="81"/>
      <c r="AL25" s="81"/>
      <c r="AM25" s="82"/>
      <c r="AN25" s="81"/>
      <c r="AO25" s="81"/>
      <c r="AP25" s="82"/>
      <c r="AQ25" s="82"/>
      <c r="AR25" s="82"/>
      <c r="AS25" s="230"/>
      <c r="AT25" s="230"/>
      <c r="AU25" s="230"/>
      <c r="AV25" s="230"/>
      <c r="AW25" s="230"/>
      <c r="AX25" s="230"/>
      <c r="AY25" s="230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</row>
    <row r="26" spans="1:64" x14ac:dyDescent="0.35">
      <c r="A26" s="88" t="s">
        <v>274</v>
      </c>
      <c r="B26" s="194" t="s">
        <v>798</v>
      </c>
      <c r="C26" s="193" t="s">
        <v>232</v>
      </c>
      <c r="D26" s="81"/>
      <c r="E26" s="81"/>
      <c r="F26" s="81"/>
      <c r="G26" s="82"/>
      <c r="H26" s="81"/>
      <c r="I26" s="81"/>
      <c r="J26" s="81"/>
      <c r="K26" s="82"/>
      <c r="L26" s="81"/>
      <c r="M26" s="81"/>
      <c r="N26" s="81"/>
      <c r="O26" s="82"/>
      <c r="P26" s="81"/>
      <c r="Q26" s="81"/>
      <c r="R26" s="81"/>
      <c r="S26" s="82"/>
      <c r="T26" s="81"/>
      <c r="U26" s="81"/>
      <c r="V26" s="81"/>
      <c r="W26" s="82"/>
      <c r="X26" s="81"/>
      <c r="Y26" s="81"/>
      <c r="Z26" s="81"/>
      <c r="AA26" s="89">
        <v>1.45</v>
      </c>
      <c r="AB26" s="90">
        <v>1.5</v>
      </c>
      <c r="AC26" s="81"/>
      <c r="AD26" s="81"/>
      <c r="AE26" s="89">
        <v>1.55</v>
      </c>
      <c r="AF26" s="81"/>
      <c r="AG26" s="81"/>
      <c r="AH26" s="81"/>
      <c r="AI26" s="89">
        <v>1.75</v>
      </c>
      <c r="AJ26" s="90">
        <v>1.8</v>
      </c>
      <c r="AK26" s="81"/>
      <c r="AL26" s="81"/>
      <c r="AM26" s="89">
        <v>1.9</v>
      </c>
      <c r="AN26" s="81"/>
      <c r="AO26" s="90">
        <v>1.9</v>
      </c>
      <c r="AP26" s="91"/>
      <c r="AQ26" s="91">
        <v>1.65</v>
      </c>
      <c r="AR26" s="248">
        <v>1.7</v>
      </c>
      <c r="AS26" s="263">
        <v>1.75</v>
      </c>
      <c r="AT26" s="232"/>
      <c r="AU26" s="263">
        <v>1.9</v>
      </c>
      <c r="AV26" s="232"/>
      <c r="AW26" s="263">
        <v>1.95</v>
      </c>
      <c r="AX26" s="232"/>
      <c r="AY26" s="232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</row>
    <row r="27" spans="1:64" x14ac:dyDescent="0.35">
      <c r="A27" s="88" t="s">
        <v>275</v>
      </c>
      <c r="B27" s="194" t="s">
        <v>792</v>
      </c>
      <c r="C27" s="193" t="s">
        <v>232</v>
      </c>
      <c r="D27" s="81"/>
      <c r="E27" s="81"/>
      <c r="F27" s="81"/>
      <c r="G27" s="82"/>
      <c r="H27" s="81"/>
      <c r="I27" s="81"/>
      <c r="J27" s="81"/>
      <c r="K27" s="82"/>
      <c r="L27" s="81"/>
      <c r="M27" s="81"/>
      <c r="N27" s="81"/>
      <c r="O27" s="82"/>
      <c r="P27" s="81"/>
      <c r="Q27" s="81"/>
      <c r="R27" s="81"/>
      <c r="S27" s="82"/>
      <c r="T27" s="81"/>
      <c r="U27" s="81"/>
      <c r="V27" s="81"/>
      <c r="W27" s="82"/>
      <c r="X27" s="81"/>
      <c r="Y27" s="81"/>
      <c r="Z27" s="81"/>
      <c r="AA27" s="82"/>
      <c r="AB27" s="81"/>
      <c r="AC27" s="81"/>
      <c r="AD27" s="81"/>
      <c r="AE27" s="92">
        <v>0.18</v>
      </c>
      <c r="AF27" s="81"/>
      <c r="AG27" s="81"/>
      <c r="AH27" s="81"/>
      <c r="AI27" s="92">
        <v>0.22</v>
      </c>
      <c r="AJ27" s="93">
        <v>0.23</v>
      </c>
      <c r="AK27" s="81"/>
      <c r="AL27" s="81"/>
      <c r="AM27" s="92">
        <v>0.16</v>
      </c>
      <c r="AN27" s="81"/>
      <c r="AO27" s="93">
        <v>0.15</v>
      </c>
      <c r="AP27" s="91"/>
      <c r="AQ27" s="91">
        <v>0.13</v>
      </c>
      <c r="AR27" s="91"/>
      <c r="AS27" s="232"/>
      <c r="AT27" s="232"/>
      <c r="AU27" s="232"/>
      <c r="AV27" s="232"/>
      <c r="AW27" s="232"/>
      <c r="AX27" s="232"/>
      <c r="AY27" s="232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</row>
    <row r="28" spans="1:64" x14ac:dyDescent="0.35">
      <c r="A28" s="88" t="s">
        <v>276</v>
      </c>
      <c r="B28" s="194" t="s">
        <v>792</v>
      </c>
      <c r="C28" s="193" t="s">
        <v>232</v>
      </c>
      <c r="D28" s="81"/>
      <c r="E28" s="81"/>
      <c r="F28" s="81"/>
      <c r="G28" s="82"/>
      <c r="H28" s="81"/>
      <c r="I28" s="81"/>
      <c r="J28" s="81"/>
      <c r="K28" s="82"/>
      <c r="L28" s="81"/>
      <c r="M28" s="81"/>
      <c r="N28" s="81"/>
      <c r="O28" s="82"/>
      <c r="P28" s="81"/>
      <c r="Q28" s="81"/>
      <c r="R28" s="81"/>
      <c r="S28" s="82"/>
      <c r="T28" s="81"/>
      <c r="U28" s="81"/>
      <c r="V28" s="81"/>
      <c r="W28" s="82"/>
      <c r="X28" s="81"/>
      <c r="Y28" s="81"/>
      <c r="Z28" s="81"/>
      <c r="AA28" s="82"/>
      <c r="AB28" s="81"/>
      <c r="AC28" s="81"/>
      <c r="AD28" s="81"/>
      <c r="AE28" s="82"/>
      <c r="AF28" s="81"/>
      <c r="AG28" s="81"/>
      <c r="AH28" s="81"/>
      <c r="AI28" s="82"/>
      <c r="AJ28" s="81"/>
      <c r="AK28" s="81"/>
      <c r="AL28" s="81"/>
      <c r="AM28" s="92">
        <v>0.19</v>
      </c>
      <c r="AN28" s="81"/>
      <c r="AO28" s="93">
        <v>0.19</v>
      </c>
      <c r="AP28" s="91"/>
      <c r="AQ28" s="91">
        <v>0.16</v>
      </c>
      <c r="AR28" s="91"/>
      <c r="AS28" s="232"/>
      <c r="AT28" s="232"/>
      <c r="AU28" s="232"/>
      <c r="AV28" s="232"/>
      <c r="AW28" s="232"/>
      <c r="AX28" s="232"/>
      <c r="AY28" s="232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</row>
    <row r="29" spans="1:64" x14ac:dyDescent="0.35">
      <c r="A29" s="88" t="s">
        <v>277</v>
      </c>
      <c r="B29" s="194" t="s">
        <v>792</v>
      </c>
      <c r="C29" s="193" t="s">
        <v>232</v>
      </c>
      <c r="D29" s="81"/>
      <c r="E29" s="81"/>
      <c r="F29" s="81"/>
      <c r="G29" s="82"/>
      <c r="H29" s="81"/>
      <c r="I29" s="81"/>
      <c r="J29" s="81"/>
      <c r="K29" s="82"/>
      <c r="L29" s="81"/>
      <c r="M29" s="81"/>
      <c r="N29" s="81"/>
      <c r="O29" s="82"/>
      <c r="P29" s="81"/>
      <c r="Q29" s="81"/>
      <c r="R29" s="81"/>
      <c r="S29" s="82"/>
      <c r="T29" s="81"/>
      <c r="U29" s="81"/>
      <c r="V29" s="81"/>
      <c r="W29" s="82"/>
      <c r="X29" s="81"/>
      <c r="Y29" s="81"/>
      <c r="Z29" s="81"/>
      <c r="AA29" s="92">
        <v>0.25</v>
      </c>
      <c r="AB29" s="93">
        <v>0.25</v>
      </c>
      <c r="AC29" s="81"/>
      <c r="AD29" s="81"/>
      <c r="AE29" s="92">
        <v>0.2</v>
      </c>
      <c r="AF29" s="81"/>
      <c r="AG29" s="81"/>
      <c r="AH29" s="81"/>
      <c r="AI29" s="82"/>
      <c r="AJ29" s="81"/>
      <c r="AK29" s="81"/>
      <c r="AL29" s="81"/>
      <c r="AM29" s="82"/>
      <c r="AN29" s="81"/>
      <c r="AO29" s="81"/>
      <c r="AP29" s="82"/>
      <c r="AQ29" s="82"/>
      <c r="AR29" s="82"/>
      <c r="AS29" s="230"/>
      <c r="AT29" s="230"/>
      <c r="AU29" s="230"/>
      <c r="AV29" s="230"/>
      <c r="AW29" s="230"/>
      <c r="AX29" s="230"/>
      <c r="AY29" s="230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</row>
    <row r="30" spans="1:64" x14ac:dyDescent="0.35">
      <c r="A30" s="88" t="s">
        <v>278</v>
      </c>
      <c r="B30" s="194" t="s">
        <v>792</v>
      </c>
      <c r="C30" s="193" t="s">
        <v>232</v>
      </c>
      <c r="D30" s="81"/>
      <c r="E30" s="81"/>
      <c r="F30" s="81"/>
      <c r="G30" s="82"/>
      <c r="H30" s="81"/>
      <c r="I30" s="81"/>
      <c r="J30" s="81"/>
      <c r="K30" s="82"/>
      <c r="L30" s="81"/>
      <c r="M30" s="81"/>
      <c r="N30" s="81"/>
      <c r="O30" s="82"/>
      <c r="P30" s="81"/>
      <c r="Q30" s="81"/>
      <c r="R30" s="81"/>
      <c r="S30" s="92">
        <v>0.21</v>
      </c>
      <c r="T30" s="81"/>
      <c r="U30" s="81"/>
      <c r="V30" s="81"/>
      <c r="W30" s="82"/>
      <c r="X30" s="81"/>
      <c r="Y30" s="81"/>
      <c r="Z30" s="81"/>
      <c r="AA30" s="92">
        <v>0.1</v>
      </c>
      <c r="AB30" s="93">
        <v>0.1</v>
      </c>
      <c r="AC30" s="81"/>
      <c r="AD30" s="81"/>
      <c r="AE30" s="92">
        <v>0.11</v>
      </c>
      <c r="AF30" s="81"/>
      <c r="AG30" s="81"/>
      <c r="AH30" s="81"/>
      <c r="AI30" s="92">
        <v>0.19</v>
      </c>
      <c r="AJ30" s="93">
        <v>0.17499999999999999</v>
      </c>
      <c r="AK30" s="81"/>
      <c r="AL30" s="81"/>
      <c r="AM30" s="92">
        <v>0.17499999999999999</v>
      </c>
      <c r="AN30" s="81"/>
      <c r="AO30" s="93">
        <v>0.21</v>
      </c>
      <c r="AP30" s="91"/>
      <c r="AQ30" s="91">
        <v>0.22</v>
      </c>
      <c r="AR30" s="91"/>
      <c r="AS30" s="263">
        <v>0.215</v>
      </c>
      <c r="AT30" s="232"/>
      <c r="AU30" s="263">
        <v>0.18</v>
      </c>
      <c r="AV30" s="232"/>
      <c r="AW30" s="263">
        <v>0.20499999999999999</v>
      </c>
      <c r="AX30" s="232"/>
      <c r="AY30" s="232"/>
      <c r="BA30" s="83"/>
      <c r="BB30" s="83"/>
      <c r="BC30" s="83"/>
      <c r="BD30" s="83"/>
      <c r="BE30" s="83"/>
      <c r="BF30" s="83"/>
      <c r="BG30" s="83"/>
      <c r="BH30" s="83"/>
      <c r="BI30" s="83"/>
      <c r="BJ30" s="83"/>
      <c r="BK30" s="83"/>
      <c r="BL30" s="83"/>
    </row>
    <row r="31" spans="1:64" x14ac:dyDescent="0.35">
      <c r="A31" s="88" t="s">
        <v>279</v>
      </c>
      <c r="B31" s="194" t="s">
        <v>792</v>
      </c>
      <c r="C31" s="193" t="s">
        <v>232</v>
      </c>
      <c r="D31" s="81"/>
      <c r="E31" s="81"/>
      <c r="F31" s="81"/>
      <c r="G31" s="82"/>
      <c r="H31" s="81"/>
      <c r="I31" s="81"/>
      <c r="J31" s="81"/>
      <c r="K31" s="82"/>
      <c r="L31" s="81"/>
      <c r="M31" s="81"/>
      <c r="N31" s="81"/>
      <c r="O31" s="82"/>
      <c r="P31" s="81"/>
      <c r="Q31" s="81"/>
      <c r="R31" s="81"/>
      <c r="S31" s="92">
        <v>0.21</v>
      </c>
      <c r="T31" s="81"/>
      <c r="U31" s="81"/>
      <c r="V31" s="81"/>
      <c r="W31" s="82"/>
      <c r="X31" s="81"/>
      <c r="Y31" s="81"/>
      <c r="Z31" s="81"/>
      <c r="AA31" s="92">
        <v>0.11</v>
      </c>
      <c r="AB31" s="93">
        <v>0.11</v>
      </c>
      <c r="AC31" s="81"/>
      <c r="AD31" s="81"/>
      <c r="AE31" s="92">
        <v>0.11</v>
      </c>
      <c r="AF31" s="81"/>
      <c r="AG31" s="81"/>
      <c r="AH31" s="81"/>
      <c r="AI31" s="92">
        <v>0.17499999999999999</v>
      </c>
      <c r="AJ31" s="93">
        <v>0.16</v>
      </c>
      <c r="AK31" s="81"/>
      <c r="AL31" s="81"/>
      <c r="AM31" s="92">
        <v>0.17</v>
      </c>
      <c r="AN31" s="81"/>
      <c r="AO31" s="93">
        <v>0.185</v>
      </c>
      <c r="AP31" s="91"/>
      <c r="AQ31" s="91">
        <v>0.185</v>
      </c>
      <c r="AR31" s="248">
        <v>0.185</v>
      </c>
      <c r="AS31" s="263">
        <v>0.185</v>
      </c>
      <c r="AT31" s="263">
        <v>0.185</v>
      </c>
      <c r="AU31" s="263">
        <v>0.185</v>
      </c>
      <c r="AV31" s="263">
        <v>0.185</v>
      </c>
      <c r="AW31" s="263">
        <v>0.185</v>
      </c>
      <c r="AX31" s="263">
        <v>0.185</v>
      </c>
      <c r="AY31" s="263">
        <v>0.185</v>
      </c>
      <c r="BA31" s="83"/>
      <c r="BB31" s="83"/>
      <c r="BC31" s="83"/>
      <c r="BD31" s="83"/>
      <c r="BE31" s="83"/>
      <c r="BF31" s="83"/>
      <c r="BG31" s="83"/>
      <c r="BH31" s="83"/>
      <c r="BI31" s="83"/>
      <c r="BJ31" s="83"/>
      <c r="BK31" s="83"/>
      <c r="BL31" s="83"/>
    </row>
    <row r="32" spans="1:64" x14ac:dyDescent="0.35">
      <c r="A32" s="88" t="s">
        <v>280</v>
      </c>
      <c r="B32" s="194" t="s">
        <v>794</v>
      </c>
      <c r="C32" s="193" t="s">
        <v>232</v>
      </c>
      <c r="D32" s="81"/>
      <c r="E32" s="81"/>
      <c r="F32" s="81"/>
      <c r="G32" s="82"/>
      <c r="H32" s="81"/>
      <c r="I32" s="81"/>
      <c r="J32" s="81"/>
      <c r="K32" s="82"/>
      <c r="L32" s="81"/>
      <c r="M32" s="81"/>
      <c r="N32" s="81"/>
      <c r="O32" s="82"/>
      <c r="P32" s="81"/>
      <c r="Q32" s="81"/>
      <c r="R32" s="81"/>
      <c r="S32" s="82"/>
      <c r="T32" s="81"/>
      <c r="U32" s="81"/>
      <c r="V32" s="81"/>
      <c r="W32" s="82"/>
      <c r="X32" s="81"/>
      <c r="Y32" s="81"/>
      <c r="Z32" s="81"/>
      <c r="AA32" s="82"/>
      <c r="AB32" s="81"/>
      <c r="AC32" s="81"/>
      <c r="AD32" s="81"/>
      <c r="AE32" s="89">
        <v>486</v>
      </c>
      <c r="AF32" s="81"/>
      <c r="AG32" s="81"/>
      <c r="AH32" s="81"/>
      <c r="AI32" s="89">
        <v>482</v>
      </c>
      <c r="AJ32" s="90">
        <v>481</v>
      </c>
      <c r="AK32" s="81"/>
      <c r="AL32" s="81"/>
      <c r="AM32" s="82"/>
      <c r="AN32" s="81"/>
      <c r="AO32" s="81"/>
      <c r="AP32" s="82"/>
      <c r="AQ32" s="82"/>
      <c r="AR32" s="82"/>
      <c r="AS32" s="230"/>
      <c r="AT32" s="230"/>
      <c r="AU32" s="230"/>
      <c r="AV32" s="230"/>
      <c r="AW32" s="230"/>
      <c r="AX32" s="230"/>
      <c r="AY32" s="230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</row>
    <row r="33" spans="1:64" x14ac:dyDescent="0.35">
      <c r="A33" s="88" t="s">
        <v>281</v>
      </c>
      <c r="B33" s="194" t="s">
        <v>793</v>
      </c>
      <c r="C33" s="193" t="s">
        <v>232</v>
      </c>
      <c r="D33" s="81"/>
      <c r="E33" s="81"/>
      <c r="F33" s="81"/>
      <c r="G33" s="82"/>
      <c r="H33" s="81"/>
      <c r="I33" s="81"/>
      <c r="J33" s="81"/>
      <c r="K33" s="82"/>
      <c r="L33" s="81"/>
      <c r="M33" s="81"/>
      <c r="N33" s="81"/>
      <c r="O33" s="82"/>
      <c r="P33" s="81"/>
      <c r="Q33" s="81"/>
      <c r="R33" s="81"/>
      <c r="S33" s="94">
        <v>2.85</v>
      </c>
      <c r="T33" s="81"/>
      <c r="U33" s="81"/>
      <c r="V33" s="81"/>
      <c r="W33" s="82"/>
      <c r="X33" s="81"/>
      <c r="Y33" s="81"/>
      <c r="Z33" s="81"/>
      <c r="AA33" s="94">
        <v>5.54</v>
      </c>
      <c r="AB33" s="95">
        <v>5.59</v>
      </c>
      <c r="AC33" s="81"/>
      <c r="AD33" s="81"/>
      <c r="AE33" s="94">
        <v>7.4</v>
      </c>
      <c r="AF33" s="81"/>
      <c r="AG33" s="81"/>
      <c r="AH33" s="81"/>
      <c r="AI33" s="94">
        <v>8.57</v>
      </c>
      <c r="AJ33" s="95">
        <v>9.1300000000000008</v>
      </c>
      <c r="AK33" s="81"/>
      <c r="AL33" s="81"/>
      <c r="AM33" s="94">
        <v>10.25</v>
      </c>
      <c r="AN33" s="81"/>
      <c r="AO33" s="95">
        <v>9.9499999999999993</v>
      </c>
      <c r="AP33" s="91"/>
      <c r="AQ33" s="91"/>
      <c r="AR33" s="91"/>
      <c r="AS33" s="232"/>
      <c r="AT33" s="232"/>
      <c r="AU33" s="232"/>
      <c r="AV33" s="232"/>
      <c r="AW33" s="232"/>
      <c r="AX33" s="232"/>
      <c r="AY33" s="232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</row>
    <row r="34" spans="1:64" x14ac:dyDescent="0.35">
      <c r="A34" s="88" t="s">
        <v>282</v>
      </c>
      <c r="B34" s="194" t="s">
        <v>793</v>
      </c>
      <c r="C34" s="193" t="s">
        <v>232</v>
      </c>
      <c r="D34" s="81"/>
      <c r="E34" s="81"/>
      <c r="F34" s="81"/>
      <c r="G34" s="82"/>
      <c r="H34" s="81"/>
      <c r="I34" s="81"/>
      <c r="J34" s="81"/>
      <c r="K34" s="82"/>
      <c r="L34" s="81"/>
      <c r="M34" s="81"/>
      <c r="N34" s="81"/>
      <c r="O34" s="82"/>
      <c r="P34" s="81"/>
      <c r="Q34" s="81"/>
      <c r="R34" s="81"/>
      <c r="S34" s="94">
        <v>3.75</v>
      </c>
      <c r="T34" s="81"/>
      <c r="U34" s="81"/>
      <c r="V34" s="81"/>
      <c r="W34" s="82"/>
      <c r="X34" s="81"/>
      <c r="Y34" s="81"/>
      <c r="Z34" s="81"/>
      <c r="AA34" s="94">
        <v>7.75</v>
      </c>
      <c r="AB34" s="95">
        <v>7.8</v>
      </c>
      <c r="AC34" s="81"/>
      <c r="AD34" s="81"/>
      <c r="AE34" s="94">
        <v>9.75</v>
      </c>
      <c r="AF34" s="81"/>
      <c r="AG34" s="81"/>
      <c r="AH34" s="81"/>
      <c r="AI34" s="94">
        <v>11.2</v>
      </c>
      <c r="AJ34" s="95">
        <v>11.85</v>
      </c>
      <c r="AK34" s="81"/>
      <c r="AL34" s="81"/>
      <c r="AM34" s="94">
        <v>13.7</v>
      </c>
      <c r="AN34" s="81"/>
      <c r="AO34" s="95">
        <v>13.5</v>
      </c>
      <c r="AP34" s="91"/>
      <c r="AQ34" s="91"/>
      <c r="AR34" s="91"/>
      <c r="AS34" s="232"/>
      <c r="AT34" s="232"/>
      <c r="AU34" s="232"/>
      <c r="AV34" s="232"/>
      <c r="AW34" s="232"/>
      <c r="AX34" s="232"/>
      <c r="AY34" s="232"/>
      <c r="BA34" s="83"/>
      <c r="BB34" s="83"/>
      <c r="BC34" s="83"/>
      <c r="BD34" s="83"/>
      <c r="BE34" s="83"/>
      <c r="BF34" s="83"/>
      <c r="BG34" s="83"/>
      <c r="BH34" s="83"/>
      <c r="BI34" s="83"/>
      <c r="BJ34" s="83"/>
      <c r="BK34" s="83"/>
      <c r="BL34" s="83"/>
    </row>
    <row r="35" spans="1:64" x14ac:dyDescent="0.35">
      <c r="A35" s="96"/>
      <c r="B35" s="185"/>
      <c r="C35" s="185"/>
      <c r="D35" s="97"/>
      <c r="E35" s="97"/>
      <c r="F35" s="97"/>
      <c r="G35" s="98"/>
      <c r="H35" s="81"/>
      <c r="I35" s="81"/>
      <c r="J35" s="81"/>
      <c r="K35" s="82"/>
      <c r="L35" s="81"/>
      <c r="M35" s="81"/>
      <c r="N35" s="81"/>
      <c r="O35" s="82"/>
      <c r="P35" s="81"/>
      <c r="Q35" s="81"/>
      <c r="R35" s="81"/>
      <c r="S35" s="82"/>
      <c r="T35" s="81"/>
      <c r="U35" s="81"/>
      <c r="V35" s="81"/>
      <c r="W35" s="82"/>
      <c r="X35" s="81"/>
      <c r="Y35" s="81"/>
      <c r="Z35" s="81"/>
      <c r="AA35" s="82"/>
      <c r="AB35" s="81"/>
      <c r="AC35" s="81"/>
      <c r="AD35" s="81"/>
      <c r="AE35" s="82"/>
      <c r="AF35" s="81"/>
      <c r="AG35" s="81"/>
      <c r="AH35" s="81"/>
      <c r="AI35" s="82"/>
      <c r="AJ35" s="81"/>
      <c r="AK35" s="81"/>
      <c r="AL35" s="81"/>
      <c r="AM35" s="82"/>
      <c r="AN35" s="81"/>
      <c r="AO35" s="81"/>
      <c r="AP35" s="82"/>
      <c r="AQ35" s="82"/>
      <c r="AR35" s="82"/>
      <c r="AS35" s="230"/>
      <c r="AT35" s="230"/>
      <c r="AU35" s="230"/>
      <c r="AV35" s="230"/>
      <c r="AW35" s="230"/>
      <c r="AX35" s="230"/>
      <c r="AY35" s="230"/>
      <c r="BA35" s="99"/>
      <c r="BB35" s="83"/>
      <c r="BC35" s="83"/>
      <c r="BD35" s="83"/>
      <c r="BE35" s="83"/>
      <c r="BF35" s="83"/>
      <c r="BG35" s="83"/>
      <c r="BH35" s="83"/>
      <c r="BI35" s="83"/>
      <c r="BJ35" s="83"/>
      <c r="BK35" s="83"/>
      <c r="BL35" s="83"/>
    </row>
    <row r="36" spans="1:64" x14ac:dyDescent="0.35">
      <c r="A36" s="87" t="s">
        <v>283</v>
      </c>
      <c r="B36" s="185"/>
      <c r="C36" s="185"/>
      <c r="D36" s="81"/>
      <c r="E36" s="81"/>
      <c r="F36" s="81"/>
      <c r="G36" s="82"/>
      <c r="H36" s="81"/>
      <c r="I36" s="81"/>
      <c r="J36" s="81"/>
      <c r="K36" s="82"/>
      <c r="L36" s="81"/>
      <c r="M36" s="81"/>
      <c r="N36" s="81"/>
      <c r="O36" s="82"/>
      <c r="P36" s="81"/>
      <c r="Q36" s="81"/>
      <c r="R36" s="81"/>
      <c r="S36" s="82"/>
      <c r="T36" s="81"/>
      <c r="U36" s="81"/>
      <c r="V36" s="81"/>
      <c r="W36" s="82"/>
      <c r="X36" s="81"/>
      <c r="Y36" s="81"/>
      <c r="Z36" s="81"/>
      <c r="AA36" s="82"/>
      <c r="AB36" s="81"/>
      <c r="AC36" s="81"/>
      <c r="AD36" s="81"/>
      <c r="AE36" s="82"/>
      <c r="AF36" s="81"/>
      <c r="AG36" s="81"/>
      <c r="AH36" s="81"/>
      <c r="AI36" s="82"/>
      <c r="AJ36" s="81"/>
      <c r="AK36" s="81"/>
      <c r="AL36" s="81"/>
      <c r="AM36" s="82"/>
      <c r="AN36" s="81"/>
      <c r="AO36" s="81"/>
      <c r="AP36" s="82"/>
      <c r="AQ36" s="82"/>
      <c r="AR36" s="82"/>
      <c r="AS36" s="230"/>
      <c r="AT36" s="230"/>
      <c r="AU36" s="230"/>
      <c r="AV36" s="230"/>
      <c r="AW36" s="230"/>
      <c r="AX36" s="230"/>
      <c r="AY36" s="230"/>
      <c r="BA36" s="83"/>
      <c r="BB36" s="83"/>
      <c r="BC36" s="83"/>
      <c r="BD36" s="83"/>
      <c r="BE36" s="83"/>
      <c r="BF36" s="83"/>
      <c r="BG36" s="83"/>
      <c r="BH36" s="83"/>
      <c r="BI36" s="83"/>
      <c r="BJ36" s="83"/>
      <c r="BK36" s="83"/>
      <c r="BL36" s="83"/>
    </row>
    <row r="37" spans="1:64" x14ac:dyDescent="0.35">
      <c r="A37" s="88" t="s">
        <v>284</v>
      </c>
      <c r="B37" s="194" t="s">
        <v>798</v>
      </c>
      <c r="C37" s="193" t="s">
        <v>791</v>
      </c>
      <c r="D37" s="81"/>
      <c r="E37" s="81"/>
      <c r="F37" s="81"/>
      <c r="G37" s="82"/>
      <c r="H37" s="81"/>
      <c r="I37" s="81"/>
      <c r="J37" s="81"/>
      <c r="K37" s="82"/>
      <c r="L37" s="81"/>
      <c r="M37" s="81"/>
      <c r="N37" s="81"/>
      <c r="O37" s="82"/>
      <c r="P37" s="81"/>
      <c r="Q37" s="81"/>
      <c r="R37" s="81"/>
      <c r="S37" s="82"/>
      <c r="T37" s="81"/>
      <c r="U37" s="81"/>
      <c r="V37" s="81"/>
      <c r="W37" s="82"/>
      <c r="X37" s="81"/>
      <c r="Y37" s="81"/>
      <c r="Z37" s="81"/>
      <c r="AA37" s="82"/>
      <c r="AB37" s="81"/>
      <c r="AC37" s="81"/>
      <c r="AD37" s="90">
        <v>4</v>
      </c>
      <c r="AE37" s="89">
        <v>4</v>
      </c>
      <c r="AF37" s="81"/>
      <c r="AG37" s="81"/>
      <c r="AH37" s="81"/>
      <c r="AI37" s="89">
        <v>4</v>
      </c>
      <c r="AJ37" s="81"/>
      <c r="AK37" s="81"/>
      <c r="AL37" s="81"/>
      <c r="AM37" s="89">
        <v>4</v>
      </c>
      <c r="AN37" s="81"/>
      <c r="AO37" s="81"/>
      <c r="AP37" s="82"/>
      <c r="AQ37" s="82"/>
      <c r="AR37" s="82"/>
      <c r="AS37" s="230"/>
      <c r="AT37" s="230"/>
      <c r="AU37" s="230"/>
      <c r="AV37" s="230"/>
      <c r="AW37" s="230"/>
      <c r="AX37" s="230"/>
      <c r="AY37" s="230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</row>
    <row r="38" spans="1:64" x14ac:dyDescent="0.35">
      <c r="A38" s="88" t="s">
        <v>285</v>
      </c>
      <c r="B38" s="194" t="s">
        <v>794</v>
      </c>
      <c r="C38" s="193" t="s">
        <v>791</v>
      </c>
      <c r="D38" s="81"/>
      <c r="E38" s="81"/>
      <c r="F38" s="81"/>
      <c r="G38" s="82"/>
      <c r="H38" s="81"/>
      <c r="I38" s="81"/>
      <c r="J38" s="81"/>
      <c r="K38" s="82"/>
      <c r="L38" s="81"/>
      <c r="M38" s="81"/>
      <c r="N38" s="81"/>
      <c r="O38" s="82"/>
      <c r="P38" s="81"/>
      <c r="Q38" s="81"/>
      <c r="R38" s="81"/>
      <c r="S38" s="82"/>
      <c r="T38" s="81"/>
      <c r="U38" s="81"/>
      <c r="V38" s="81"/>
      <c r="W38" s="82"/>
      <c r="X38" s="81"/>
      <c r="Y38" s="81"/>
      <c r="Z38" s="81"/>
      <c r="AA38" s="82"/>
      <c r="AB38" s="81"/>
      <c r="AC38" s="81"/>
      <c r="AD38" s="90">
        <v>700</v>
      </c>
      <c r="AE38" s="89">
        <v>700</v>
      </c>
      <c r="AF38" s="81"/>
      <c r="AG38" s="81"/>
      <c r="AH38" s="81"/>
      <c r="AI38" s="89">
        <v>700</v>
      </c>
      <c r="AJ38" s="81"/>
      <c r="AK38" s="81"/>
      <c r="AL38" s="81"/>
      <c r="AM38" s="89">
        <v>900</v>
      </c>
      <c r="AN38" s="81"/>
      <c r="AO38" s="81"/>
      <c r="AP38" s="82"/>
      <c r="AQ38" s="82"/>
      <c r="AR38" s="82"/>
      <c r="AS38" s="230"/>
      <c r="AT38" s="230"/>
      <c r="AU38" s="230"/>
      <c r="AV38" s="230"/>
      <c r="AW38" s="230"/>
      <c r="AX38" s="230"/>
      <c r="AY38" s="230"/>
      <c r="BA38" s="83"/>
      <c r="BB38" s="83"/>
      <c r="BC38" s="83"/>
      <c r="BD38" s="83"/>
      <c r="BE38" s="83"/>
      <c r="BF38" s="83"/>
      <c r="BG38" s="83"/>
      <c r="BH38" s="83"/>
      <c r="BI38" s="83"/>
      <c r="BJ38" s="83"/>
      <c r="BK38" s="83"/>
      <c r="BL38" s="83"/>
    </row>
    <row r="39" spans="1:64" x14ac:dyDescent="0.35">
      <c r="A39" s="88" t="s">
        <v>286</v>
      </c>
      <c r="B39" s="194" t="s">
        <v>794</v>
      </c>
      <c r="C39" s="193" t="s">
        <v>791</v>
      </c>
      <c r="D39" s="81"/>
      <c r="E39" s="81"/>
      <c r="F39" s="81"/>
      <c r="G39" s="82"/>
      <c r="H39" s="81"/>
      <c r="I39" s="81"/>
      <c r="J39" s="81"/>
      <c r="K39" s="82"/>
      <c r="L39" s="81"/>
      <c r="M39" s="81"/>
      <c r="N39" s="81"/>
      <c r="O39" s="82"/>
      <c r="P39" s="81"/>
      <c r="Q39" s="81"/>
      <c r="R39" s="81"/>
      <c r="S39" s="82"/>
      <c r="T39" s="81"/>
      <c r="U39" s="81"/>
      <c r="V39" s="81"/>
      <c r="W39" s="82"/>
      <c r="X39" s="81"/>
      <c r="Y39" s="81"/>
      <c r="Z39" s="81"/>
      <c r="AA39" s="82"/>
      <c r="AB39" s="81"/>
      <c r="AC39" s="81"/>
      <c r="AD39" s="90">
        <v>45</v>
      </c>
      <c r="AE39" s="89">
        <v>45</v>
      </c>
      <c r="AF39" s="81"/>
      <c r="AG39" s="81"/>
      <c r="AH39" s="81"/>
      <c r="AI39" s="89">
        <v>49</v>
      </c>
      <c r="AJ39" s="81"/>
      <c r="AK39" s="81"/>
      <c r="AL39" s="81"/>
      <c r="AM39" s="89">
        <v>68</v>
      </c>
      <c r="AN39" s="81"/>
      <c r="AO39" s="81"/>
      <c r="AP39" s="82"/>
      <c r="AQ39" s="82"/>
      <c r="AR39" s="82"/>
      <c r="AS39" s="230"/>
      <c r="AT39" s="230"/>
      <c r="AU39" s="230"/>
      <c r="AV39" s="230"/>
      <c r="AW39" s="230"/>
      <c r="AX39" s="230"/>
      <c r="AY39" s="230"/>
      <c r="BA39" s="83"/>
      <c r="BB39" s="83"/>
      <c r="BC39" s="83"/>
      <c r="BD39" s="83"/>
      <c r="BE39" s="83"/>
      <c r="BF39" s="83"/>
      <c r="BG39" s="83"/>
      <c r="BH39" s="83"/>
      <c r="BI39" s="83"/>
      <c r="BJ39" s="83"/>
      <c r="BK39" s="83"/>
      <c r="BL39" s="83"/>
    </row>
    <row r="40" spans="1:64" x14ac:dyDescent="0.35">
      <c r="A40" s="100"/>
      <c r="B40" s="195"/>
      <c r="C40" s="195"/>
      <c r="D40" s="81"/>
      <c r="E40" s="81"/>
      <c r="F40" s="81"/>
      <c r="G40" s="82"/>
      <c r="H40" s="81"/>
      <c r="I40" s="81"/>
      <c r="J40" s="81"/>
      <c r="K40" s="82"/>
      <c r="L40" s="81"/>
      <c r="M40" s="81"/>
      <c r="N40" s="81"/>
      <c r="O40" s="82"/>
      <c r="P40" s="81"/>
      <c r="Q40" s="81"/>
      <c r="R40" s="81"/>
      <c r="S40" s="82"/>
      <c r="T40" s="81"/>
      <c r="U40" s="81"/>
      <c r="V40" s="81"/>
      <c r="W40" s="82"/>
      <c r="X40" s="81"/>
      <c r="Y40" s="81"/>
      <c r="Z40" s="81"/>
      <c r="AA40" s="82"/>
      <c r="AB40" s="81"/>
      <c r="AC40" s="81"/>
      <c r="AD40" s="81"/>
      <c r="AE40" s="82"/>
      <c r="AF40" s="81"/>
      <c r="AG40" s="81"/>
      <c r="AH40" s="81"/>
      <c r="AI40" s="82"/>
      <c r="AJ40" s="81"/>
      <c r="AK40" s="81"/>
      <c r="AL40" s="81"/>
      <c r="AM40" s="82"/>
      <c r="AN40" s="81"/>
      <c r="AO40" s="81"/>
      <c r="AP40" s="82"/>
      <c r="AQ40" s="82"/>
      <c r="AR40" s="82"/>
      <c r="AS40" s="230"/>
      <c r="AT40" s="230"/>
      <c r="AU40" s="230"/>
      <c r="AV40" s="230"/>
      <c r="AW40" s="230"/>
      <c r="AX40" s="230"/>
      <c r="AY40" s="230"/>
      <c r="BA40" s="83"/>
      <c r="BB40" s="83"/>
      <c r="BC40" s="83"/>
      <c r="BD40" s="83"/>
      <c r="BE40" s="83"/>
      <c r="BF40" s="83"/>
      <c r="BG40" s="83"/>
      <c r="BH40" s="83"/>
      <c r="BI40" s="83"/>
      <c r="BJ40" s="83"/>
      <c r="BK40" s="83"/>
      <c r="BL40" s="83"/>
    </row>
    <row r="41" spans="1:64" x14ac:dyDescent="0.35">
      <c r="A41" s="96" t="s">
        <v>287</v>
      </c>
      <c r="B41" s="185"/>
      <c r="C41" s="185"/>
      <c r="D41" s="97"/>
      <c r="E41" s="97"/>
      <c r="F41" s="97"/>
      <c r="G41" s="98"/>
      <c r="H41" s="81"/>
      <c r="I41" s="81"/>
      <c r="J41" s="81"/>
      <c r="K41" s="82"/>
      <c r="L41" s="81"/>
      <c r="M41" s="81"/>
      <c r="N41" s="81"/>
      <c r="O41" s="82"/>
      <c r="P41" s="81"/>
      <c r="Q41" s="81"/>
      <c r="R41" s="81"/>
      <c r="S41" s="82"/>
      <c r="T41" s="81"/>
      <c r="U41" s="81"/>
      <c r="V41" s="81"/>
      <c r="W41" s="82"/>
      <c r="X41" s="81"/>
      <c r="Y41" s="81"/>
      <c r="Z41" s="81"/>
      <c r="AA41" s="82"/>
      <c r="AB41" s="81"/>
      <c r="AC41" s="81"/>
      <c r="AD41" s="81"/>
      <c r="AE41" s="82"/>
      <c r="AF41" s="81"/>
      <c r="AG41" s="81"/>
      <c r="AH41" s="81"/>
      <c r="AI41" s="82"/>
      <c r="AJ41" s="81"/>
      <c r="AK41" s="81"/>
      <c r="AL41" s="81"/>
      <c r="AM41" s="82"/>
      <c r="AN41" s="81"/>
      <c r="AO41" s="81"/>
      <c r="AP41" s="82"/>
      <c r="AQ41" s="82"/>
      <c r="AR41" s="82"/>
      <c r="AS41" s="230"/>
      <c r="AT41" s="230"/>
      <c r="AU41" s="230"/>
      <c r="AV41" s="230"/>
      <c r="AW41" s="230"/>
      <c r="AX41" s="230"/>
      <c r="AY41" s="230"/>
      <c r="BA41" s="99"/>
      <c r="BB41" s="83"/>
      <c r="BC41" s="83"/>
      <c r="BD41" s="83"/>
      <c r="BE41" s="83"/>
      <c r="BF41" s="83"/>
      <c r="BG41" s="83"/>
      <c r="BH41" s="83"/>
      <c r="BI41" s="83"/>
      <c r="BJ41" s="83"/>
      <c r="BK41" s="83"/>
      <c r="BL41" s="83"/>
    </row>
    <row r="42" spans="1:64" x14ac:dyDescent="0.35">
      <c r="A42" s="88" t="s">
        <v>288</v>
      </c>
      <c r="B42" s="194" t="s">
        <v>793</v>
      </c>
      <c r="C42" s="193" t="s">
        <v>232</v>
      </c>
      <c r="D42" s="97"/>
      <c r="E42" s="97"/>
      <c r="F42" s="97"/>
      <c r="G42" s="98"/>
      <c r="H42" s="81"/>
      <c r="I42" s="81"/>
      <c r="J42" s="81"/>
      <c r="K42" s="82"/>
      <c r="L42" s="81"/>
      <c r="M42" s="81"/>
      <c r="N42" s="81"/>
      <c r="O42" s="82"/>
      <c r="P42" s="81"/>
      <c r="Q42" s="81"/>
      <c r="R42" s="81"/>
      <c r="S42" s="82"/>
      <c r="T42" s="81"/>
      <c r="U42" s="81"/>
      <c r="V42" s="81"/>
      <c r="W42" s="82"/>
      <c r="X42" s="81"/>
      <c r="Y42" s="81"/>
      <c r="Z42" s="81"/>
      <c r="AA42" s="82"/>
      <c r="AB42" s="81"/>
      <c r="AC42" s="81"/>
      <c r="AD42" s="81"/>
      <c r="AE42" s="94">
        <v>7.4</v>
      </c>
      <c r="AF42" s="81"/>
      <c r="AG42" s="81"/>
      <c r="AH42" s="81"/>
      <c r="AI42" s="94">
        <v>8.57</v>
      </c>
      <c r="AJ42" s="95">
        <v>9.1300000000000008</v>
      </c>
      <c r="AK42" s="81"/>
      <c r="AL42" s="81"/>
      <c r="AM42" s="94">
        <v>10.25</v>
      </c>
      <c r="AN42" s="81"/>
      <c r="AO42" s="95">
        <v>9.9499999999999993</v>
      </c>
      <c r="AP42" s="82"/>
      <c r="AQ42" s="82"/>
      <c r="AR42" s="82"/>
      <c r="AS42" s="230"/>
      <c r="AT42" s="230"/>
      <c r="AU42" s="230"/>
      <c r="AV42" s="230"/>
      <c r="AW42" s="230"/>
      <c r="AX42" s="230"/>
      <c r="AY42" s="230"/>
      <c r="BA42" s="99"/>
      <c r="BB42" s="83"/>
      <c r="BC42" s="83"/>
      <c r="BD42" s="83"/>
      <c r="BE42" s="83"/>
      <c r="BF42" s="83"/>
      <c r="BG42" s="83"/>
      <c r="BH42" s="83"/>
      <c r="BI42" s="83"/>
      <c r="BJ42" s="83"/>
      <c r="BK42" s="83"/>
      <c r="BL42" s="83"/>
    </row>
    <row r="43" spans="1:64" x14ac:dyDescent="0.35">
      <c r="A43" s="88" t="s">
        <v>289</v>
      </c>
      <c r="B43" s="194" t="s">
        <v>793</v>
      </c>
      <c r="C43" s="193" t="s">
        <v>232</v>
      </c>
      <c r="D43" s="97"/>
      <c r="E43" s="97"/>
      <c r="F43" s="97"/>
      <c r="G43" s="98"/>
      <c r="H43" s="81"/>
      <c r="I43" s="81"/>
      <c r="J43" s="81"/>
      <c r="K43" s="82"/>
      <c r="L43" s="81"/>
      <c r="M43" s="81"/>
      <c r="N43" s="81"/>
      <c r="O43" s="82"/>
      <c r="P43" s="81"/>
      <c r="Q43" s="81"/>
      <c r="R43" s="81"/>
      <c r="S43" s="82"/>
      <c r="T43" s="81"/>
      <c r="U43" s="81"/>
      <c r="V43" s="81"/>
      <c r="W43" s="82"/>
      <c r="X43" s="81"/>
      <c r="Y43" s="81"/>
      <c r="Z43" s="81"/>
      <c r="AA43" s="82"/>
      <c r="AB43" s="81"/>
      <c r="AC43" s="81"/>
      <c r="AD43" s="81"/>
      <c r="AE43" s="94">
        <v>1.99</v>
      </c>
      <c r="AF43" s="81"/>
      <c r="AG43" s="81"/>
      <c r="AH43" s="81"/>
      <c r="AI43" s="94">
        <v>2.31</v>
      </c>
      <c r="AJ43" s="95">
        <v>2.33</v>
      </c>
      <c r="AK43" s="81"/>
      <c r="AL43" s="81"/>
      <c r="AM43" s="94">
        <v>3.25</v>
      </c>
      <c r="AN43" s="81"/>
      <c r="AO43" s="95">
        <v>3.13</v>
      </c>
      <c r="AP43" s="82"/>
      <c r="AQ43" s="82"/>
      <c r="AR43" s="82"/>
      <c r="AS43" s="230"/>
      <c r="AT43" s="230"/>
      <c r="AU43" s="230"/>
      <c r="AV43" s="230"/>
      <c r="AW43" s="230"/>
      <c r="AX43" s="230"/>
      <c r="AY43" s="230"/>
      <c r="BA43" s="99"/>
      <c r="BB43" s="83"/>
      <c r="BC43" s="83"/>
      <c r="BD43" s="83"/>
      <c r="BE43" s="83"/>
      <c r="BF43" s="83"/>
      <c r="BG43" s="83"/>
      <c r="BH43" s="83"/>
      <c r="BI43" s="83"/>
      <c r="BJ43" s="83"/>
      <c r="BK43" s="83"/>
      <c r="BL43" s="83"/>
    </row>
    <row r="44" spans="1:64" x14ac:dyDescent="0.35">
      <c r="A44" s="88" t="s">
        <v>290</v>
      </c>
      <c r="B44" s="194" t="s">
        <v>793</v>
      </c>
      <c r="C44" s="193" t="s">
        <v>232</v>
      </c>
      <c r="D44" s="97"/>
      <c r="E44" s="97"/>
      <c r="F44" s="97"/>
      <c r="G44" s="98"/>
      <c r="H44" s="81"/>
      <c r="I44" s="81"/>
      <c r="J44" s="81"/>
      <c r="K44" s="82"/>
      <c r="L44" s="81"/>
      <c r="M44" s="81"/>
      <c r="N44" s="81"/>
      <c r="O44" s="82"/>
      <c r="P44" s="81"/>
      <c r="Q44" s="81"/>
      <c r="R44" s="81"/>
      <c r="S44" s="82"/>
      <c r="T44" s="81"/>
      <c r="U44" s="81"/>
      <c r="V44" s="81"/>
      <c r="W44" s="82"/>
      <c r="X44" s="81"/>
      <c r="Y44" s="81"/>
      <c r="Z44" s="81"/>
      <c r="AA44" s="82"/>
      <c r="AB44" s="81"/>
      <c r="AC44" s="81"/>
      <c r="AD44" s="81"/>
      <c r="AE44" s="94">
        <v>0.74</v>
      </c>
      <c r="AF44" s="81"/>
      <c r="AG44" s="81"/>
      <c r="AH44" s="81"/>
      <c r="AI44" s="94">
        <v>0.7</v>
      </c>
      <c r="AJ44" s="95">
        <v>0.71</v>
      </c>
      <c r="AK44" s="81"/>
      <c r="AL44" s="81"/>
      <c r="AM44" s="94">
        <v>0.83</v>
      </c>
      <c r="AN44" s="81"/>
      <c r="AO44" s="95">
        <v>0.85</v>
      </c>
      <c r="AP44" s="82"/>
      <c r="AQ44" s="82"/>
      <c r="AR44" s="82"/>
      <c r="AS44" s="230"/>
      <c r="AT44" s="230"/>
      <c r="AU44" s="230"/>
      <c r="AV44" s="230"/>
      <c r="AW44" s="230"/>
      <c r="AX44" s="230"/>
      <c r="AY44" s="230"/>
      <c r="BA44" s="99"/>
      <c r="BB44" s="83"/>
      <c r="BC44" s="83"/>
      <c r="BD44" s="83"/>
      <c r="BE44" s="83"/>
      <c r="BF44" s="83"/>
      <c r="BG44" s="83"/>
      <c r="BH44" s="83"/>
      <c r="BI44" s="83"/>
      <c r="BJ44" s="83"/>
      <c r="BK44" s="83"/>
      <c r="BL44" s="83"/>
    </row>
    <row r="45" spans="1:64" x14ac:dyDescent="0.35">
      <c r="A45" s="88" t="s">
        <v>291</v>
      </c>
      <c r="B45" s="194" t="s">
        <v>793</v>
      </c>
      <c r="C45" s="193" t="s">
        <v>232</v>
      </c>
      <c r="D45" s="97"/>
      <c r="E45" s="97"/>
      <c r="F45" s="97"/>
      <c r="G45" s="98"/>
      <c r="H45" s="81"/>
      <c r="I45" s="81"/>
      <c r="J45" s="81"/>
      <c r="K45" s="82"/>
      <c r="L45" s="81"/>
      <c r="M45" s="81"/>
      <c r="N45" s="81"/>
      <c r="O45" s="82"/>
      <c r="P45" s="81"/>
      <c r="Q45" s="81"/>
      <c r="R45" s="81"/>
      <c r="S45" s="82"/>
      <c r="T45" s="81"/>
      <c r="U45" s="81"/>
      <c r="V45" s="81"/>
      <c r="W45" s="82"/>
      <c r="X45" s="81"/>
      <c r="Y45" s="81"/>
      <c r="Z45" s="81"/>
      <c r="AA45" s="82"/>
      <c r="AB45" s="81"/>
      <c r="AC45" s="81"/>
      <c r="AD45" s="81"/>
      <c r="AE45" s="94">
        <v>-0.38</v>
      </c>
      <c r="AF45" s="81"/>
      <c r="AG45" s="81"/>
      <c r="AH45" s="81"/>
      <c r="AI45" s="94">
        <v>-0.38</v>
      </c>
      <c r="AJ45" s="95">
        <v>-0.32</v>
      </c>
      <c r="AK45" s="81"/>
      <c r="AL45" s="81"/>
      <c r="AM45" s="94">
        <v>-0.63</v>
      </c>
      <c r="AN45" s="81"/>
      <c r="AO45" s="95">
        <v>-0.43</v>
      </c>
      <c r="AP45" s="82"/>
      <c r="AQ45" s="82"/>
      <c r="AR45" s="82"/>
      <c r="AS45" s="230"/>
      <c r="AT45" s="230"/>
      <c r="AU45" s="230"/>
      <c r="AV45" s="230"/>
      <c r="AW45" s="230"/>
      <c r="AX45" s="230"/>
      <c r="AY45" s="230"/>
      <c r="BA45" s="99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</row>
    <row r="46" spans="1:64" x14ac:dyDescent="0.35">
      <c r="A46" s="101" t="s">
        <v>292</v>
      </c>
      <c r="B46" s="192" t="s">
        <v>793</v>
      </c>
      <c r="C46" s="191" t="s">
        <v>232</v>
      </c>
      <c r="D46" s="102"/>
      <c r="E46" s="102"/>
      <c r="F46" s="102"/>
      <c r="G46" s="103"/>
      <c r="H46" s="104"/>
      <c r="I46" s="104"/>
      <c r="J46" s="104"/>
      <c r="K46" s="105"/>
      <c r="L46" s="104"/>
      <c r="M46" s="104"/>
      <c r="N46" s="104"/>
      <c r="O46" s="105"/>
      <c r="P46" s="104"/>
      <c r="Q46" s="104"/>
      <c r="R46" s="104"/>
      <c r="S46" s="105"/>
      <c r="T46" s="104"/>
      <c r="U46" s="104"/>
      <c r="V46" s="104"/>
      <c r="W46" s="105"/>
      <c r="X46" s="104"/>
      <c r="Y46" s="104"/>
      <c r="Z46" s="104"/>
      <c r="AA46" s="105"/>
      <c r="AB46" s="104"/>
      <c r="AC46" s="104"/>
      <c r="AD46" s="104"/>
      <c r="AE46" s="106">
        <f>SUM(AE42:AE45)</f>
        <v>9.75</v>
      </c>
      <c r="AF46" s="102"/>
      <c r="AG46" s="102"/>
      <c r="AH46" s="102"/>
      <c r="AI46" s="106">
        <f>SUM(AI42:AI45)</f>
        <v>11.2</v>
      </c>
      <c r="AJ46" s="107">
        <v>11.85</v>
      </c>
      <c r="AK46" s="102"/>
      <c r="AL46" s="102"/>
      <c r="AM46" s="106">
        <f>SUM(AM42:AM45)</f>
        <v>13.7</v>
      </c>
      <c r="AN46" s="102"/>
      <c r="AO46" s="107">
        <v>13.5</v>
      </c>
      <c r="AP46" s="103"/>
      <c r="AQ46" s="103"/>
      <c r="AR46" s="103"/>
      <c r="AS46" s="233"/>
      <c r="AT46" s="233"/>
      <c r="AU46" s="233"/>
      <c r="AV46" s="233"/>
      <c r="AW46" s="233"/>
      <c r="AX46" s="233"/>
      <c r="AY46" s="233"/>
      <c r="BA46" s="108"/>
      <c r="BB46" s="109"/>
      <c r="BC46" s="109"/>
      <c r="BD46" s="109"/>
      <c r="BE46" s="109"/>
      <c r="BF46" s="109"/>
      <c r="BG46" s="108"/>
      <c r="BH46" s="108"/>
      <c r="BI46" s="108"/>
      <c r="BJ46" s="108"/>
      <c r="BK46" s="108"/>
      <c r="BL46" s="108"/>
    </row>
    <row r="47" spans="1:64" x14ac:dyDescent="0.35">
      <c r="B47" s="186"/>
      <c r="C47" s="186"/>
      <c r="D47" s="97"/>
      <c r="E47" s="97"/>
      <c r="F47" s="97"/>
      <c r="G47" s="98"/>
      <c r="H47" s="81"/>
      <c r="I47" s="81"/>
      <c r="J47" s="81"/>
      <c r="K47" s="82"/>
      <c r="L47" s="81"/>
      <c r="M47" s="81"/>
      <c r="N47" s="81"/>
      <c r="O47" s="82"/>
      <c r="P47" s="81"/>
      <c r="Q47" s="81"/>
      <c r="R47" s="81"/>
      <c r="S47" s="82"/>
      <c r="T47" s="81"/>
      <c r="U47" s="81"/>
      <c r="V47" s="81"/>
      <c r="W47" s="82"/>
      <c r="X47" s="81"/>
      <c r="Y47" s="81"/>
      <c r="Z47" s="81"/>
      <c r="AA47" s="82"/>
      <c r="AB47" s="81"/>
      <c r="AC47" s="81"/>
      <c r="AD47" s="81"/>
      <c r="AE47" s="82"/>
      <c r="AF47" s="81"/>
      <c r="AG47" s="81"/>
      <c r="AH47" s="81"/>
      <c r="AI47" s="82"/>
      <c r="AJ47" s="81"/>
      <c r="AK47" s="81"/>
      <c r="AL47" s="81"/>
      <c r="AM47" s="82"/>
      <c r="AP47" s="91"/>
      <c r="AQ47" s="91"/>
      <c r="AR47" s="91"/>
      <c r="AS47" s="232"/>
      <c r="AT47" s="232"/>
      <c r="AU47" s="232"/>
      <c r="AV47" s="232"/>
      <c r="AW47" s="232"/>
      <c r="AX47" s="232"/>
      <c r="AY47" s="232"/>
      <c r="BA47" s="99"/>
      <c r="BB47" s="83"/>
      <c r="BC47" s="83"/>
      <c r="BD47" s="83"/>
      <c r="BE47" s="83"/>
      <c r="BF47" s="83"/>
      <c r="BG47" s="83"/>
      <c r="BH47" s="83"/>
      <c r="BI47" s="83"/>
      <c r="BJ47" s="83"/>
      <c r="BK47" s="83"/>
      <c r="BL47" s="83"/>
    </row>
    <row r="48" spans="1:64" x14ac:dyDescent="0.35">
      <c r="A48" s="96" t="s">
        <v>293</v>
      </c>
      <c r="B48" s="194" t="s">
        <v>794</v>
      </c>
      <c r="C48" s="193" t="s">
        <v>232</v>
      </c>
      <c r="D48" s="97"/>
      <c r="E48" s="97"/>
      <c r="F48" s="97"/>
      <c r="G48" s="98"/>
      <c r="H48" s="81"/>
      <c r="I48" s="81"/>
      <c r="J48" s="81"/>
      <c r="K48" s="82"/>
      <c r="L48" s="81"/>
      <c r="M48" s="81"/>
      <c r="N48" s="81"/>
      <c r="O48" s="82"/>
      <c r="P48" s="81"/>
      <c r="Q48" s="81"/>
      <c r="R48" s="81"/>
      <c r="S48" s="82"/>
      <c r="T48" s="81"/>
      <c r="U48" s="81"/>
      <c r="V48" s="81"/>
      <c r="W48" s="82"/>
      <c r="X48" s="81"/>
      <c r="Y48" s="81"/>
      <c r="Z48" s="81"/>
      <c r="AA48" s="82"/>
      <c r="AB48" s="81"/>
      <c r="AC48" s="81"/>
      <c r="AD48" s="81"/>
      <c r="AE48" s="89">
        <v>486</v>
      </c>
      <c r="AF48" s="81"/>
      <c r="AG48" s="81"/>
      <c r="AH48" s="81"/>
      <c r="AI48" s="89">
        <v>482</v>
      </c>
      <c r="AJ48" s="90">
        <v>481</v>
      </c>
      <c r="AK48" s="81"/>
      <c r="AL48" s="81"/>
      <c r="AM48" s="89">
        <v>477</v>
      </c>
      <c r="AN48" s="81"/>
      <c r="AO48" s="90">
        <v>471</v>
      </c>
      <c r="AP48" s="91"/>
      <c r="AQ48" s="91"/>
      <c r="AR48" s="91"/>
      <c r="AS48" s="232"/>
      <c r="AT48" s="232"/>
      <c r="AU48" s="232"/>
      <c r="AV48" s="232"/>
      <c r="AW48" s="232"/>
      <c r="AX48" s="232"/>
      <c r="AY48" s="232"/>
      <c r="BA48" s="99"/>
      <c r="BB48" s="83"/>
      <c r="BC48" s="83"/>
      <c r="BD48" s="83"/>
      <c r="BE48" s="83"/>
      <c r="BF48" s="83"/>
      <c r="BG48" s="83"/>
      <c r="BH48" s="83"/>
      <c r="BI48" s="83"/>
      <c r="BJ48" s="83"/>
      <c r="BK48" s="83"/>
      <c r="BL48" s="83"/>
    </row>
    <row r="49" spans="1:64" x14ac:dyDescent="0.35">
      <c r="A49" s="96"/>
      <c r="B49" s="185"/>
      <c r="C49" s="185"/>
      <c r="D49" s="97"/>
      <c r="E49" s="97"/>
      <c r="F49" s="97"/>
      <c r="G49" s="98"/>
      <c r="H49" s="81"/>
      <c r="I49" s="81"/>
      <c r="J49" s="81"/>
      <c r="K49" s="82"/>
      <c r="L49" s="81"/>
      <c r="M49" s="81"/>
      <c r="N49" s="81"/>
      <c r="O49" s="82"/>
      <c r="P49" s="81"/>
      <c r="Q49" s="81"/>
      <c r="R49" s="81"/>
      <c r="S49" s="82"/>
      <c r="T49" s="81"/>
      <c r="U49" s="81"/>
      <c r="V49" s="81"/>
      <c r="W49" s="82"/>
      <c r="X49" s="81"/>
      <c r="Y49" s="81"/>
      <c r="Z49" s="81"/>
      <c r="AA49" s="82"/>
      <c r="AB49" s="81"/>
      <c r="AC49" s="81"/>
      <c r="AD49" s="81"/>
      <c r="AE49" s="82"/>
      <c r="AF49" s="81"/>
      <c r="AG49" s="81"/>
      <c r="AH49" s="81"/>
      <c r="AI49" s="82"/>
      <c r="AJ49" s="81"/>
      <c r="AK49" s="81"/>
      <c r="AL49" s="81"/>
      <c r="AM49" s="82"/>
      <c r="AN49" s="81"/>
      <c r="AO49" s="81"/>
      <c r="AP49" s="82"/>
      <c r="AQ49" s="82"/>
      <c r="AR49" s="82"/>
      <c r="AS49" s="230"/>
      <c r="AT49" s="230"/>
      <c r="AU49" s="230"/>
      <c r="AV49" s="230"/>
      <c r="AW49" s="230"/>
      <c r="AX49" s="230"/>
      <c r="AY49" s="230"/>
      <c r="BA49" s="99"/>
      <c r="BB49" s="83"/>
      <c r="BC49" s="83"/>
      <c r="BD49" s="83"/>
      <c r="BE49" s="83"/>
      <c r="BF49" s="83"/>
      <c r="BG49" s="83"/>
      <c r="BH49" s="83"/>
      <c r="BI49" s="83"/>
      <c r="BJ49" s="83"/>
      <c r="BK49" s="83"/>
      <c r="BL49" s="83"/>
    </row>
    <row r="50" spans="1:64" x14ac:dyDescent="0.35">
      <c r="A50" s="96" t="s">
        <v>294</v>
      </c>
      <c r="B50" s="185"/>
      <c r="C50" s="185"/>
      <c r="D50" s="97"/>
      <c r="E50" s="97"/>
      <c r="F50" s="97"/>
      <c r="G50" s="98"/>
      <c r="H50" s="81"/>
      <c r="I50" s="81"/>
      <c r="J50" s="81"/>
      <c r="K50" s="82"/>
      <c r="L50" s="81"/>
      <c r="M50" s="81"/>
      <c r="N50" s="81"/>
      <c r="O50" s="82"/>
      <c r="P50" s="81"/>
      <c r="Q50" s="81"/>
      <c r="R50" s="81"/>
      <c r="S50" s="82"/>
      <c r="T50" s="81"/>
      <c r="U50" s="81"/>
      <c r="V50" s="81"/>
      <c r="W50" s="82"/>
      <c r="X50" s="81"/>
      <c r="Y50" s="81"/>
      <c r="Z50" s="81"/>
      <c r="AA50" s="82"/>
      <c r="AB50" s="81"/>
      <c r="AC50" s="81"/>
      <c r="AD50" s="81"/>
      <c r="AE50" s="82"/>
      <c r="AF50" s="81"/>
      <c r="AG50" s="81"/>
      <c r="AH50" s="81"/>
      <c r="AI50" s="82"/>
      <c r="AJ50" s="81"/>
      <c r="AK50" s="81"/>
      <c r="AL50" s="81"/>
      <c r="AM50" s="82"/>
      <c r="AN50" s="81"/>
      <c r="AO50" s="81"/>
      <c r="AP50" s="82"/>
      <c r="AQ50" s="82"/>
      <c r="AR50" s="82"/>
      <c r="AS50" s="230"/>
      <c r="AT50" s="230"/>
      <c r="AU50" s="230"/>
      <c r="AV50" s="230"/>
      <c r="AW50" s="230"/>
      <c r="AX50" s="230"/>
      <c r="AY50" s="230"/>
      <c r="BA50" s="99"/>
      <c r="BB50" s="83"/>
      <c r="BC50" s="83"/>
      <c r="BD50" s="83"/>
      <c r="BE50" s="83"/>
      <c r="BF50" s="83"/>
      <c r="BG50" s="83"/>
      <c r="BH50" s="83"/>
      <c r="BI50" s="83"/>
      <c r="BJ50" s="83"/>
      <c r="BK50" s="83"/>
      <c r="BL50" s="83"/>
    </row>
    <row r="51" spans="1:64" x14ac:dyDescent="0.35">
      <c r="A51" s="88" t="s">
        <v>295</v>
      </c>
      <c r="B51" s="194" t="s">
        <v>792</v>
      </c>
      <c r="C51" s="193" t="s">
        <v>232</v>
      </c>
      <c r="D51" s="97"/>
      <c r="E51" s="97"/>
      <c r="F51" s="97"/>
      <c r="G51" s="98"/>
      <c r="H51" s="81"/>
      <c r="I51" s="81"/>
      <c r="J51" s="81"/>
      <c r="K51" s="82"/>
      <c r="L51" s="81"/>
      <c r="M51" s="81"/>
      <c r="N51" s="81"/>
      <c r="O51" s="82"/>
      <c r="P51" s="81"/>
      <c r="Q51" s="81"/>
      <c r="R51" s="81"/>
      <c r="S51" s="82"/>
      <c r="T51" s="81"/>
      <c r="U51" s="81"/>
      <c r="V51" s="81"/>
      <c r="W51" s="82"/>
      <c r="X51" s="81"/>
      <c r="Y51" s="81"/>
      <c r="Z51" s="81"/>
      <c r="AA51" s="82"/>
      <c r="AB51" s="81"/>
      <c r="AC51" s="81"/>
      <c r="AD51" s="81"/>
      <c r="AE51" s="82"/>
      <c r="AF51" s="81"/>
      <c r="AG51" s="81"/>
      <c r="AH51" s="81"/>
      <c r="AI51" s="92">
        <v>0.19</v>
      </c>
      <c r="AJ51" s="93">
        <v>0.17499999999999999</v>
      </c>
      <c r="AK51" s="81"/>
      <c r="AL51" s="81"/>
      <c r="AM51" s="92">
        <v>0.17499999999999999</v>
      </c>
      <c r="AN51" s="93">
        <v>0.19500000000000001</v>
      </c>
      <c r="AO51" s="93">
        <v>0.21</v>
      </c>
      <c r="AP51" s="91"/>
      <c r="AQ51" s="91">
        <v>0.22</v>
      </c>
      <c r="AR51" s="91"/>
      <c r="AS51" s="263">
        <v>0.215</v>
      </c>
      <c r="AT51" s="232"/>
      <c r="AU51" s="263">
        <v>0.18</v>
      </c>
      <c r="AV51" s="232"/>
      <c r="AW51" s="263">
        <v>0.20499999999999999</v>
      </c>
      <c r="AX51" s="232"/>
      <c r="AY51" s="263">
        <v>0.155</v>
      </c>
      <c r="BA51" s="99"/>
      <c r="BB51" s="83"/>
      <c r="BC51" s="83"/>
      <c r="BD51" s="83"/>
      <c r="BE51" s="83"/>
      <c r="BF51" s="83"/>
      <c r="BG51" s="83"/>
      <c r="BH51" s="83"/>
      <c r="BI51" s="83"/>
      <c r="BJ51" s="83"/>
      <c r="BK51" s="83"/>
      <c r="BL51" s="83"/>
    </row>
    <row r="52" spans="1:64" x14ac:dyDescent="0.35">
      <c r="A52" s="88" t="s">
        <v>289</v>
      </c>
      <c r="B52" s="194" t="s">
        <v>792</v>
      </c>
      <c r="C52" s="193" t="s">
        <v>232</v>
      </c>
      <c r="D52" s="97"/>
      <c r="E52" s="97"/>
      <c r="F52" s="97"/>
      <c r="G52" s="98"/>
      <c r="H52" s="81"/>
      <c r="I52" s="81"/>
      <c r="J52" s="81"/>
      <c r="K52" s="82"/>
      <c r="L52" s="81"/>
      <c r="M52" s="81"/>
      <c r="N52" s="81"/>
      <c r="O52" s="82"/>
      <c r="P52" s="81"/>
      <c r="Q52" s="81"/>
      <c r="R52" s="81"/>
      <c r="S52" s="82"/>
      <c r="T52" s="81"/>
      <c r="U52" s="81"/>
      <c r="V52" s="81"/>
      <c r="W52" s="82"/>
      <c r="X52" s="81"/>
      <c r="Y52" s="81"/>
      <c r="Z52" s="81"/>
      <c r="AA52" s="82"/>
      <c r="AB52" s="81"/>
      <c r="AC52" s="81"/>
      <c r="AD52" s="81"/>
      <c r="AE52" s="82"/>
      <c r="AF52" s="81"/>
      <c r="AG52" s="81"/>
      <c r="AH52" s="81"/>
      <c r="AI52" s="92">
        <v>-9.0000000000000011E-3</v>
      </c>
      <c r="AJ52" s="93">
        <v>-1.4E-2</v>
      </c>
      <c r="AK52" s="81"/>
      <c r="AL52" s="81"/>
      <c r="AM52" s="92">
        <v>-9.0000000000000011E-3</v>
      </c>
      <c r="AN52" s="93">
        <v>-1.4E-2</v>
      </c>
      <c r="AO52" s="93">
        <v>-1.4E-2</v>
      </c>
      <c r="AP52" s="91"/>
      <c r="AQ52" s="91">
        <v>-1.4E-2</v>
      </c>
      <c r="AR52" s="91"/>
      <c r="AS52" s="263">
        <v>-2.3E-2</v>
      </c>
      <c r="AT52" s="232"/>
      <c r="AU52" s="263">
        <v>-1.2999999999999999E-2</v>
      </c>
      <c r="AV52" s="232"/>
      <c r="AW52" s="263">
        <v>-1.2999999999999999E-2</v>
      </c>
      <c r="AX52" s="232"/>
      <c r="AY52" s="263">
        <v>-1.4E-2</v>
      </c>
      <c r="BA52" s="99"/>
      <c r="BB52" s="83"/>
      <c r="BC52" s="83"/>
      <c r="BD52" s="83"/>
      <c r="BE52" s="83"/>
      <c r="BF52" s="83"/>
      <c r="BG52" s="83"/>
      <c r="BH52" s="83"/>
      <c r="BI52" s="83"/>
      <c r="BJ52" s="83"/>
      <c r="BK52" s="83"/>
      <c r="BL52" s="83"/>
    </row>
    <row r="53" spans="1:64" x14ac:dyDescent="0.35">
      <c r="A53" s="88" t="s">
        <v>290</v>
      </c>
      <c r="B53" s="194" t="s">
        <v>792</v>
      </c>
      <c r="C53" s="193" t="s">
        <v>232</v>
      </c>
      <c r="D53" s="97"/>
      <c r="E53" s="97"/>
      <c r="F53" s="97"/>
      <c r="G53" s="98"/>
      <c r="H53" s="81"/>
      <c r="I53" s="81"/>
      <c r="J53" s="81"/>
      <c r="K53" s="82"/>
      <c r="L53" s="81"/>
      <c r="M53" s="81"/>
      <c r="N53" s="81"/>
      <c r="O53" s="82"/>
      <c r="P53" s="81"/>
      <c r="Q53" s="81"/>
      <c r="R53" s="81"/>
      <c r="S53" s="82"/>
      <c r="T53" s="81"/>
      <c r="U53" s="81"/>
      <c r="V53" s="81"/>
      <c r="W53" s="82"/>
      <c r="X53" s="81"/>
      <c r="Y53" s="81"/>
      <c r="Z53" s="81"/>
      <c r="AA53" s="82"/>
      <c r="AB53" s="81"/>
      <c r="AC53" s="81"/>
      <c r="AD53" s="81"/>
      <c r="AE53" s="82"/>
      <c r="AF53" s="81"/>
      <c r="AG53" s="81"/>
      <c r="AH53" s="81"/>
      <c r="AI53" s="92">
        <v>-1E-3</v>
      </c>
      <c r="AJ53" s="93">
        <v>-1E-3</v>
      </c>
      <c r="AK53" s="81"/>
      <c r="AL53" s="81"/>
      <c r="AM53" s="92">
        <v>-1E-3</v>
      </c>
      <c r="AN53" s="93">
        <v>-1E-3</v>
      </c>
      <c r="AO53" s="93">
        <v>-1E-3</v>
      </c>
      <c r="AP53" s="91"/>
      <c r="AQ53" s="91">
        <v>-1E-3</v>
      </c>
      <c r="AR53" s="248">
        <v>-7.0000000000000001E-3</v>
      </c>
      <c r="AS53" s="263">
        <v>-5.0000000000000001E-3</v>
      </c>
      <c r="AT53" s="263">
        <v>-3.0000000000000001E-3</v>
      </c>
      <c r="AU53" s="263">
        <v>-2E-3</v>
      </c>
      <c r="AV53" s="232"/>
      <c r="AW53" s="263">
        <v>-2E-3</v>
      </c>
      <c r="AX53" s="263">
        <v>-2E-3</v>
      </c>
      <c r="AY53" s="263">
        <v>-3.0000000000000001E-3</v>
      </c>
      <c r="BA53" s="99"/>
      <c r="BB53" s="83"/>
      <c r="BC53" s="83"/>
      <c r="BD53" s="83"/>
      <c r="BE53" s="83"/>
      <c r="BF53" s="83"/>
      <c r="BG53" s="83"/>
      <c r="BH53" s="83"/>
      <c r="BI53" s="83"/>
      <c r="BJ53" s="83"/>
      <c r="BK53" s="83"/>
      <c r="BL53" s="83"/>
    </row>
    <row r="54" spans="1:64" x14ac:dyDescent="0.35">
      <c r="A54" s="88" t="s">
        <v>291</v>
      </c>
      <c r="B54" s="194" t="s">
        <v>792</v>
      </c>
      <c r="C54" s="193" t="s">
        <v>232</v>
      </c>
      <c r="D54" s="97"/>
      <c r="E54" s="97"/>
      <c r="F54" s="97"/>
      <c r="G54" s="98"/>
      <c r="H54" s="81"/>
      <c r="I54" s="81"/>
      <c r="J54" s="81"/>
      <c r="K54" s="82"/>
      <c r="L54" s="81"/>
      <c r="M54" s="81"/>
      <c r="N54" s="81"/>
      <c r="O54" s="82"/>
      <c r="P54" s="81"/>
      <c r="Q54" s="81"/>
      <c r="R54" s="81"/>
      <c r="S54" s="82"/>
      <c r="T54" s="81"/>
      <c r="U54" s="81"/>
      <c r="V54" s="81"/>
      <c r="W54" s="82"/>
      <c r="X54" s="81"/>
      <c r="Y54" s="81"/>
      <c r="Z54" s="81"/>
      <c r="AA54" s="82"/>
      <c r="AB54" s="81"/>
      <c r="AC54" s="81"/>
      <c r="AD54" s="81"/>
      <c r="AE54" s="82"/>
      <c r="AF54" s="81"/>
      <c r="AG54" s="81"/>
      <c r="AH54" s="81"/>
      <c r="AI54" s="92">
        <v>-5.0000000000000001E-3</v>
      </c>
      <c r="AJ54" s="81"/>
      <c r="AK54" s="81"/>
      <c r="AL54" s="81"/>
      <c r="AM54" s="92">
        <v>5.0000000000000001E-3</v>
      </c>
      <c r="AN54" s="93">
        <v>5.0000000000000001E-3</v>
      </c>
      <c r="AO54" s="93">
        <v>-0.01</v>
      </c>
      <c r="AP54" s="91"/>
      <c r="AQ54" s="91">
        <v>-0.02</v>
      </c>
      <c r="AR54" s="91"/>
      <c r="AS54" s="232"/>
      <c r="AT54" s="232"/>
      <c r="AU54" s="263">
        <v>0.02</v>
      </c>
      <c r="AV54" s="232"/>
      <c r="AW54" s="263">
        <v>0.02</v>
      </c>
      <c r="AX54" s="232"/>
      <c r="AY54" s="263">
        <v>0.05</v>
      </c>
      <c r="BA54" s="99"/>
      <c r="BB54" s="83"/>
      <c r="BC54" s="83"/>
      <c r="BD54" s="83"/>
      <c r="BE54" s="83"/>
      <c r="BF54" s="83"/>
      <c r="BG54" s="83"/>
      <c r="BH54" s="83"/>
      <c r="BI54" s="83"/>
      <c r="BJ54" s="83"/>
      <c r="BK54" s="83"/>
      <c r="BL54" s="83"/>
    </row>
    <row r="55" spans="1:64" x14ac:dyDescent="0.35">
      <c r="A55" s="101" t="s">
        <v>296</v>
      </c>
      <c r="B55" s="192" t="s">
        <v>792</v>
      </c>
      <c r="C55" s="191" t="s">
        <v>232</v>
      </c>
      <c r="D55" s="102"/>
      <c r="E55" s="102"/>
      <c r="F55" s="102"/>
      <c r="G55" s="103"/>
      <c r="H55" s="104"/>
      <c r="I55" s="104"/>
      <c r="J55" s="104"/>
      <c r="K55" s="105"/>
      <c r="L55" s="104"/>
      <c r="M55" s="104"/>
      <c r="N55" s="104"/>
      <c r="O55" s="105"/>
      <c r="P55" s="104"/>
      <c r="Q55" s="104"/>
      <c r="R55" s="104"/>
      <c r="S55" s="105"/>
      <c r="T55" s="104"/>
      <c r="U55" s="104"/>
      <c r="V55" s="104"/>
      <c r="W55" s="105"/>
      <c r="X55" s="104"/>
      <c r="Y55" s="104"/>
      <c r="Z55" s="104"/>
      <c r="AA55" s="105"/>
      <c r="AB55" s="104"/>
      <c r="AC55" s="104"/>
      <c r="AD55" s="104"/>
      <c r="AE55" s="105"/>
      <c r="AF55" s="104"/>
      <c r="AG55" s="104"/>
      <c r="AH55" s="104"/>
      <c r="AI55" s="110">
        <f>SUM(AI51:AI54)</f>
        <v>0.17499999999999999</v>
      </c>
      <c r="AJ55" s="111">
        <v>0.16</v>
      </c>
      <c r="AK55" s="104"/>
      <c r="AL55" s="104"/>
      <c r="AM55" s="112">
        <v>0.17</v>
      </c>
      <c r="AN55" s="113">
        <f>SUM(AN51:AN54)</f>
        <v>0.185</v>
      </c>
      <c r="AO55" s="113">
        <f>SUM(AO51:AO54)</f>
        <v>0.18499999999999997</v>
      </c>
      <c r="AP55" s="103"/>
      <c r="AQ55" s="103">
        <v>0.185</v>
      </c>
      <c r="AR55" s="249">
        <v>0.185</v>
      </c>
      <c r="AS55" s="264">
        <v>0.185</v>
      </c>
      <c r="AT55" s="264">
        <v>0.185</v>
      </c>
      <c r="AU55" s="264">
        <v>0.185</v>
      </c>
      <c r="AV55" s="233"/>
      <c r="AW55" s="264">
        <v>0.185</v>
      </c>
      <c r="AX55" s="264">
        <v>0.185</v>
      </c>
      <c r="AY55" s="264">
        <v>0.185</v>
      </c>
      <c r="BA55" s="108"/>
      <c r="BB55" s="109"/>
      <c r="BC55" s="109"/>
      <c r="BD55" s="109"/>
      <c r="BE55" s="109"/>
      <c r="BF55" s="109"/>
      <c r="BG55" s="109"/>
      <c r="BH55" s="108"/>
      <c r="BI55" s="108"/>
      <c r="BJ55" s="108"/>
      <c r="BK55" s="108"/>
      <c r="BL55" s="108"/>
    </row>
    <row r="56" spans="1:64" x14ac:dyDescent="0.35">
      <c r="B56" s="186"/>
      <c r="C56" s="186"/>
      <c r="D56" s="97"/>
      <c r="E56" s="97"/>
      <c r="F56" s="97"/>
      <c r="G56" s="98"/>
      <c r="H56" s="81"/>
      <c r="I56" s="81"/>
      <c r="J56" s="81"/>
      <c r="K56" s="82"/>
      <c r="L56" s="81"/>
      <c r="M56" s="81"/>
      <c r="N56" s="81"/>
      <c r="O56" s="82"/>
      <c r="P56" s="81"/>
      <c r="Q56" s="81"/>
      <c r="R56" s="81"/>
      <c r="S56" s="82"/>
      <c r="T56" s="81"/>
      <c r="U56" s="81"/>
      <c r="V56" s="81"/>
      <c r="W56" s="82"/>
      <c r="X56" s="81"/>
      <c r="Y56" s="81"/>
      <c r="Z56" s="81"/>
      <c r="AA56" s="82"/>
      <c r="AB56" s="81"/>
      <c r="AC56" s="81"/>
      <c r="AD56" s="81"/>
      <c r="AE56" s="82"/>
      <c r="AF56" s="81"/>
      <c r="AG56" s="81"/>
      <c r="AH56" s="81"/>
      <c r="AI56" s="82"/>
      <c r="AJ56" s="81"/>
      <c r="AK56" s="81"/>
      <c r="AL56" s="81"/>
      <c r="AM56" s="82"/>
      <c r="AN56" s="81"/>
      <c r="AO56" s="81"/>
      <c r="AP56" s="82"/>
      <c r="AQ56" s="82"/>
      <c r="AR56" s="82"/>
      <c r="AS56" s="230"/>
      <c r="AT56" s="230"/>
      <c r="AU56" s="230"/>
      <c r="AV56" s="230"/>
      <c r="AW56" s="230"/>
      <c r="AX56" s="230"/>
      <c r="AY56" s="230"/>
      <c r="BA56" s="99"/>
      <c r="BB56" s="83"/>
      <c r="BC56" s="83"/>
      <c r="BD56" s="83"/>
      <c r="BE56" s="83"/>
      <c r="BF56" s="83"/>
      <c r="BG56" s="83"/>
      <c r="BH56" s="83"/>
      <c r="BI56" s="83"/>
      <c r="BJ56" s="83"/>
      <c r="BK56" s="83"/>
      <c r="BL56" s="83"/>
    </row>
    <row r="57" spans="1:64" x14ac:dyDescent="0.35">
      <c r="A57" s="96" t="s">
        <v>297</v>
      </c>
      <c r="B57" s="185"/>
      <c r="C57" s="185"/>
      <c r="D57" s="97"/>
      <c r="E57" s="97"/>
      <c r="F57" s="97"/>
      <c r="G57" s="98"/>
      <c r="H57" s="81"/>
      <c r="I57" s="81"/>
      <c r="J57" s="81"/>
      <c r="K57" s="82"/>
      <c r="L57" s="81"/>
      <c r="M57" s="81"/>
      <c r="N57" s="81"/>
      <c r="O57" s="82"/>
      <c r="P57" s="81"/>
      <c r="Q57" s="81"/>
      <c r="R57" s="81"/>
      <c r="S57" s="82"/>
      <c r="T57" s="81"/>
      <c r="U57" s="81"/>
      <c r="V57" s="81"/>
      <c r="W57" s="82"/>
      <c r="X57" s="81"/>
      <c r="Y57" s="81"/>
      <c r="Z57" s="81"/>
      <c r="AA57" s="82"/>
      <c r="AB57" s="81"/>
      <c r="AC57" s="81"/>
      <c r="AD57" s="81"/>
      <c r="AE57" s="82"/>
      <c r="AF57" s="81"/>
      <c r="AG57" s="81"/>
      <c r="AH57" s="81"/>
      <c r="AI57" s="82"/>
      <c r="AJ57" s="81"/>
      <c r="AK57" s="81"/>
      <c r="AL57" s="81"/>
      <c r="AM57" s="82"/>
      <c r="AN57" s="81"/>
      <c r="AO57" s="81"/>
      <c r="AP57" s="82"/>
      <c r="AQ57" s="82"/>
      <c r="AR57" s="82"/>
      <c r="AS57" s="230"/>
      <c r="AT57" s="230"/>
      <c r="AU57" s="230"/>
      <c r="AV57" s="230"/>
      <c r="AW57" s="230"/>
      <c r="AX57" s="230"/>
      <c r="AY57" s="230"/>
      <c r="BA57" s="99"/>
      <c r="BB57" s="83"/>
      <c r="BC57" s="83"/>
      <c r="BD57" s="83"/>
      <c r="BE57" s="83"/>
      <c r="BF57" s="83"/>
      <c r="BG57" s="83"/>
      <c r="BH57" s="83"/>
      <c r="BI57" s="83"/>
      <c r="BJ57" s="83"/>
      <c r="BK57" s="83"/>
      <c r="BL57" s="83"/>
    </row>
    <row r="58" spans="1:64" x14ac:dyDescent="0.35">
      <c r="A58" s="114" t="s">
        <v>298</v>
      </c>
      <c r="B58" s="188"/>
      <c r="C58" s="188"/>
      <c r="D58" s="97"/>
      <c r="E58" s="97"/>
      <c r="F58" s="97"/>
      <c r="G58" s="98"/>
      <c r="H58" s="81"/>
      <c r="I58" s="81"/>
      <c r="J58" s="81"/>
      <c r="K58" s="82"/>
      <c r="L58" s="81"/>
      <c r="M58" s="81"/>
      <c r="N58" s="81"/>
      <c r="O58" s="82"/>
      <c r="P58" s="81"/>
      <c r="Q58" s="81"/>
      <c r="R58" s="81"/>
      <c r="S58" s="82"/>
      <c r="T58" s="81"/>
      <c r="U58" s="81"/>
      <c r="V58" s="81"/>
      <c r="W58" s="82"/>
      <c r="X58" s="81"/>
      <c r="Y58" s="81"/>
      <c r="Z58" s="81"/>
      <c r="AA58" s="82"/>
      <c r="AB58" s="81"/>
      <c r="AC58" s="81"/>
      <c r="AD58" s="81"/>
      <c r="AE58" s="82"/>
      <c r="AF58" s="81"/>
      <c r="AG58" s="81"/>
      <c r="AH58" s="81"/>
      <c r="AI58" s="82"/>
      <c r="AJ58" s="81"/>
      <c r="AK58" s="81"/>
      <c r="AL58" s="81"/>
      <c r="AM58" s="82"/>
      <c r="AN58" s="81"/>
      <c r="AO58" s="81"/>
      <c r="AP58" s="82"/>
      <c r="AQ58" s="82"/>
      <c r="AR58" s="82"/>
      <c r="AS58" s="230"/>
      <c r="AT58" s="230"/>
      <c r="AU58" s="230"/>
      <c r="AV58" s="230"/>
      <c r="AW58" s="230"/>
      <c r="AX58" s="230"/>
      <c r="AY58" s="230"/>
      <c r="BA58" s="99"/>
      <c r="BB58" s="83"/>
      <c r="BC58" s="83"/>
      <c r="BD58" s="83"/>
      <c r="BE58" s="83"/>
      <c r="BF58" s="83"/>
      <c r="BG58" s="83"/>
      <c r="BH58" s="83"/>
      <c r="BI58" s="83"/>
      <c r="BJ58" s="83"/>
      <c r="BK58" s="83"/>
      <c r="BL58" s="83"/>
    </row>
    <row r="59" spans="1:64" x14ac:dyDescent="0.35">
      <c r="A59" s="115" t="s">
        <v>299</v>
      </c>
      <c r="B59" s="194" t="s">
        <v>792</v>
      </c>
      <c r="C59" s="193" t="s">
        <v>232</v>
      </c>
      <c r="D59" s="97"/>
      <c r="E59" s="97"/>
      <c r="F59" s="97"/>
      <c r="G59" s="98"/>
      <c r="H59" s="81"/>
      <c r="I59" s="81"/>
      <c r="J59" s="81"/>
      <c r="K59" s="82"/>
      <c r="L59" s="81"/>
      <c r="M59" s="81"/>
      <c r="N59" s="81"/>
      <c r="O59" s="82"/>
      <c r="P59" s="81"/>
      <c r="Q59" s="81"/>
      <c r="R59" s="81"/>
      <c r="S59" s="82"/>
      <c r="T59" s="81"/>
      <c r="U59" s="81"/>
      <c r="V59" s="81"/>
      <c r="W59" s="82"/>
      <c r="X59" s="81"/>
      <c r="Y59" s="81"/>
      <c r="Z59" s="81"/>
      <c r="AA59" s="82"/>
      <c r="AB59" s="81"/>
      <c r="AC59" s="81"/>
      <c r="AD59" s="81"/>
      <c r="AE59" s="82"/>
      <c r="AF59" s="81"/>
      <c r="AG59" s="81"/>
      <c r="AH59" s="81"/>
      <c r="AI59" s="82"/>
      <c r="AJ59" s="81"/>
      <c r="AK59" s="81"/>
      <c r="AL59" s="81"/>
      <c r="AM59" s="92">
        <v>0.14000000000000001</v>
      </c>
      <c r="AN59" s="81"/>
      <c r="AO59" s="93">
        <v>0.12</v>
      </c>
      <c r="AP59" s="82"/>
      <c r="AQ59" s="82"/>
      <c r="AR59" s="82"/>
      <c r="AS59" s="230"/>
      <c r="AT59" s="230"/>
      <c r="AU59" s="230"/>
      <c r="AV59" s="230"/>
      <c r="AW59" s="230"/>
      <c r="AX59" s="230"/>
      <c r="AY59" s="230"/>
      <c r="BA59" s="99"/>
      <c r="BB59" s="83"/>
      <c r="BC59" s="83"/>
      <c r="BD59" s="83"/>
      <c r="BE59" s="83"/>
      <c r="BF59" s="83"/>
      <c r="BG59" s="83"/>
      <c r="BH59" s="83"/>
      <c r="BI59" s="83"/>
      <c r="BJ59" s="83"/>
      <c r="BK59" s="83"/>
      <c r="BL59" s="83"/>
    </row>
    <row r="60" spans="1:64" x14ac:dyDescent="0.35">
      <c r="A60" s="115" t="s">
        <v>300</v>
      </c>
      <c r="B60" s="194" t="s">
        <v>792</v>
      </c>
      <c r="C60" s="193" t="s">
        <v>232</v>
      </c>
      <c r="D60" s="97"/>
      <c r="E60" s="97"/>
      <c r="F60" s="97"/>
      <c r="G60" s="98"/>
      <c r="H60" s="81"/>
      <c r="I60" s="81"/>
      <c r="J60" s="81"/>
      <c r="K60" s="82"/>
      <c r="L60" s="81"/>
      <c r="M60" s="81"/>
      <c r="N60" s="81"/>
      <c r="O60" s="82"/>
      <c r="P60" s="81"/>
      <c r="Q60" s="81"/>
      <c r="R60" s="81"/>
      <c r="S60" s="82"/>
      <c r="T60" s="81"/>
      <c r="U60" s="81"/>
      <c r="V60" s="81"/>
      <c r="W60" s="82"/>
      <c r="X60" s="81"/>
      <c r="Y60" s="81"/>
      <c r="Z60" s="81"/>
      <c r="AA60" s="82"/>
      <c r="AB60" s="81"/>
      <c r="AC60" s="81"/>
      <c r="AD60" s="81"/>
      <c r="AE60" s="82"/>
      <c r="AF60" s="81"/>
      <c r="AG60" s="81"/>
      <c r="AH60" s="81"/>
      <c r="AI60" s="82"/>
      <c r="AJ60" s="81"/>
      <c r="AK60" s="81"/>
      <c r="AL60" s="81"/>
      <c r="AM60" s="92">
        <v>0.02</v>
      </c>
      <c r="AN60" s="81"/>
      <c r="AO60" s="93">
        <v>0.02</v>
      </c>
      <c r="AP60" s="82"/>
      <c r="AQ60" s="82"/>
      <c r="AR60" s="82"/>
      <c r="AS60" s="230"/>
      <c r="AT60" s="230"/>
      <c r="AU60" s="230"/>
      <c r="AV60" s="230"/>
      <c r="AW60" s="230"/>
      <c r="AX60" s="230"/>
      <c r="AY60" s="230"/>
      <c r="BA60" s="99"/>
      <c r="BB60" s="83"/>
      <c r="BC60" s="83"/>
      <c r="BD60" s="83"/>
      <c r="BE60" s="83"/>
      <c r="BF60" s="83"/>
      <c r="BG60" s="83"/>
      <c r="BH60" s="83"/>
      <c r="BI60" s="83"/>
      <c r="BJ60" s="83"/>
      <c r="BK60" s="83"/>
      <c r="BL60" s="83"/>
    </row>
    <row r="61" spans="1:64" x14ac:dyDescent="0.35">
      <c r="A61" s="115" t="s">
        <v>301</v>
      </c>
      <c r="B61" s="194" t="s">
        <v>792</v>
      </c>
      <c r="C61" s="193" t="s">
        <v>232</v>
      </c>
      <c r="D61" s="97"/>
      <c r="E61" s="97"/>
      <c r="F61" s="97"/>
      <c r="G61" s="98"/>
      <c r="H61" s="81"/>
      <c r="I61" s="81"/>
      <c r="J61" s="81"/>
      <c r="K61" s="82"/>
      <c r="L61" s="81"/>
      <c r="M61" s="81"/>
      <c r="N61" s="81"/>
      <c r="O61" s="82"/>
      <c r="P61" s="81"/>
      <c r="Q61" s="81"/>
      <c r="R61" s="81"/>
      <c r="S61" s="82"/>
      <c r="T61" s="81"/>
      <c r="U61" s="81"/>
      <c r="V61" s="81"/>
      <c r="W61" s="82"/>
      <c r="X61" s="81"/>
      <c r="Y61" s="81"/>
      <c r="Z61" s="81"/>
      <c r="AA61" s="82"/>
      <c r="AB61" s="81"/>
      <c r="AC61" s="81"/>
      <c r="AD61" s="81"/>
      <c r="AE61" s="82"/>
      <c r="AF61" s="81"/>
      <c r="AG61" s="81"/>
      <c r="AH61" s="81"/>
      <c r="AI61" s="82"/>
      <c r="AJ61" s="81"/>
      <c r="AK61" s="81"/>
      <c r="AL61" s="81"/>
      <c r="AM61" s="92">
        <v>0.01</v>
      </c>
      <c r="AN61" s="81"/>
      <c r="AO61" s="93">
        <v>0.03</v>
      </c>
      <c r="AP61" s="82"/>
      <c r="AQ61" s="82"/>
      <c r="AR61" s="82"/>
      <c r="AS61" s="230"/>
      <c r="AT61" s="230"/>
      <c r="AU61" s="230"/>
      <c r="AV61" s="230"/>
      <c r="AW61" s="230"/>
      <c r="AX61" s="230"/>
      <c r="AY61" s="230"/>
      <c r="BA61" s="99"/>
      <c r="BB61" s="83"/>
      <c r="BC61" s="83"/>
      <c r="BD61" s="83"/>
      <c r="BE61" s="83"/>
      <c r="BF61" s="83"/>
      <c r="BG61" s="83"/>
      <c r="BH61" s="83"/>
      <c r="BI61" s="83"/>
      <c r="BJ61" s="83"/>
      <c r="BK61" s="83"/>
      <c r="BL61" s="83"/>
    </row>
    <row r="62" spans="1:64" x14ac:dyDescent="0.35">
      <c r="A62" s="116" t="s">
        <v>302</v>
      </c>
      <c r="B62" s="192" t="s">
        <v>792</v>
      </c>
      <c r="C62" s="191" t="s">
        <v>232</v>
      </c>
      <c r="D62" s="102"/>
      <c r="E62" s="102"/>
      <c r="F62" s="102"/>
      <c r="G62" s="103"/>
      <c r="H62" s="102"/>
      <c r="I62" s="102"/>
      <c r="J62" s="102"/>
      <c r="K62" s="103"/>
      <c r="L62" s="102"/>
      <c r="M62" s="102"/>
      <c r="N62" s="102"/>
      <c r="O62" s="103"/>
      <c r="P62" s="102"/>
      <c r="Q62" s="102"/>
      <c r="R62" s="102"/>
      <c r="S62" s="103"/>
      <c r="T62" s="102"/>
      <c r="U62" s="102"/>
      <c r="V62" s="102"/>
      <c r="W62" s="103"/>
      <c r="X62" s="102"/>
      <c r="Y62" s="102"/>
      <c r="Z62" s="102"/>
      <c r="AA62" s="103"/>
      <c r="AB62" s="102"/>
      <c r="AC62" s="102"/>
      <c r="AD62" s="102"/>
      <c r="AE62" s="103"/>
      <c r="AF62" s="102"/>
      <c r="AG62" s="102"/>
      <c r="AH62" s="102"/>
      <c r="AI62" s="103"/>
      <c r="AJ62" s="102"/>
      <c r="AK62" s="102"/>
      <c r="AL62" s="102"/>
      <c r="AM62" s="110">
        <f>SUM(AM59:AM61)</f>
        <v>0.17</v>
      </c>
      <c r="AN62" s="102"/>
      <c r="AO62" s="111">
        <v>0.17</v>
      </c>
      <c r="AP62" s="103"/>
      <c r="AQ62" s="103"/>
      <c r="AR62" s="103"/>
      <c r="AS62" s="233"/>
      <c r="AT62" s="233"/>
      <c r="AU62" s="233"/>
      <c r="AV62" s="233"/>
      <c r="AW62" s="233"/>
      <c r="AX62" s="233"/>
      <c r="AY62" s="233"/>
      <c r="BA62" s="108"/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</row>
    <row r="63" spans="1:64" x14ac:dyDescent="0.35">
      <c r="B63" s="186"/>
      <c r="C63" s="186"/>
      <c r="D63" s="97"/>
      <c r="E63" s="97"/>
      <c r="F63" s="97"/>
      <c r="G63" s="98"/>
      <c r="H63" s="81"/>
      <c r="I63" s="81"/>
      <c r="J63" s="81"/>
      <c r="K63" s="82"/>
      <c r="L63" s="81"/>
      <c r="M63" s="81"/>
      <c r="N63" s="81"/>
      <c r="O63" s="82"/>
      <c r="P63" s="81"/>
      <c r="Q63" s="81"/>
      <c r="R63" s="81"/>
      <c r="S63" s="82"/>
      <c r="T63" s="81"/>
      <c r="U63" s="81"/>
      <c r="V63" s="81"/>
      <c r="W63" s="82"/>
      <c r="X63" s="81"/>
      <c r="Y63" s="81"/>
      <c r="Z63" s="81"/>
      <c r="AA63" s="82"/>
      <c r="AB63" s="81"/>
      <c r="AC63" s="81"/>
      <c r="AD63" s="81"/>
      <c r="AE63" s="82"/>
      <c r="AF63" s="81"/>
      <c r="AG63" s="81"/>
      <c r="AH63" s="81"/>
      <c r="AI63" s="82"/>
      <c r="AJ63" s="81"/>
      <c r="AK63" s="81"/>
      <c r="AL63" s="81"/>
      <c r="AM63" s="82"/>
      <c r="AN63" s="81"/>
      <c r="AO63" s="81"/>
      <c r="AP63" s="82"/>
      <c r="AQ63" s="82"/>
      <c r="AR63" s="82"/>
      <c r="AS63" s="230"/>
      <c r="AT63" s="230"/>
      <c r="AU63" s="230"/>
      <c r="AV63" s="230"/>
      <c r="AW63" s="230"/>
      <c r="AX63" s="230"/>
      <c r="AY63" s="230"/>
      <c r="BA63" s="99"/>
      <c r="BB63" s="83"/>
      <c r="BC63" s="83"/>
      <c r="BD63" s="83"/>
      <c r="BE63" s="83"/>
      <c r="BF63" s="83"/>
      <c r="BG63" s="83"/>
      <c r="BH63" s="83"/>
      <c r="BI63" s="83"/>
      <c r="BJ63" s="83"/>
      <c r="BK63" s="83"/>
      <c r="BL63" s="83"/>
    </row>
    <row r="64" spans="1:64" x14ac:dyDescent="0.35">
      <c r="A64" s="114" t="s">
        <v>303</v>
      </c>
      <c r="B64" s="188"/>
      <c r="C64" s="188"/>
      <c r="D64" s="97"/>
      <c r="E64" s="97"/>
      <c r="F64" s="97"/>
      <c r="G64" s="98"/>
      <c r="H64" s="81"/>
      <c r="I64" s="81"/>
      <c r="J64" s="81"/>
      <c r="K64" s="82"/>
      <c r="L64" s="81"/>
      <c r="M64" s="81"/>
      <c r="N64" s="81"/>
      <c r="O64" s="82"/>
      <c r="P64" s="81"/>
      <c r="Q64" s="81"/>
      <c r="R64" s="81"/>
      <c r="S64" s="82"/>
      <c r="T64" s="81"/>
      <c r="U64" s="81"/>
      <c r="V64" s="81"/>
      <c r="W64" s="82"/>
      <c r="X64" s="81"/>
      <c r="Y64" s="81"/>
      <c r="Z64" s="81"/>
      <c r="AA64" s="82"/>
      <c r="AB64" s="81"/>
      <c r="AC64" s="81"/>
      <c r="AD64" s="81"/>
      <c r="AE64" s="82"/>
      <c r="AF64" s="81"/>
      <c r="AG64" s="81"/>
      <c r="AH64" s="81"/>
      <c r="AI64" s="82"/>
      <c r="AJ64" s="81"/>
      <c r="AK64" s="81"/>
      <c r="AL64" s="81"/>
      <c r="AM64" s="82"/>
      <c r="AN64" s="81"/>
      <c r="AO64" s="81"/>
      <c r="AP64" s="82"/>
      <c r="AQ64" s="82"/>
      <c r="AR64" s="82"/>
      <c r="AS64" s="230"/>
      <c r="AT64" s="230"/>
      <c r="AU64" s="230"/>
      <c r="AV64" s="230"/>
      <c r="AW64" s="230"/>
      <c r="AX64" s="230"/>
      <c r="AY64" s="230"/>
      <c r="BA64" s="99"/>
      <c r="BB64" s="83"/>
      <c r="BC64" s="83"/>
      <c r="BD64" s="83"/>
      <c r="BE64" s="83"/>
      <c r="BF64" s="83"/>
      <c r="BG64" s="83"/>
      <c r="BH64" s="83"/>
      <c r="BI64" s="83"/>
      <c r="BJ64" s="83"/>
      <c r="BK64" s="83"/>
      <c r="BL64" s="83"/>
    </row>
    <row r="65" spans="1:64" x14ac:dyDescent="0.35">
      <c r="A65" s="115" t="s">
        <v>299</v>
      </c>
      <c r="B65" s="194" t="s">
        <v>792</v>
      </c>
      <c r="C65" s="193" t="s">
        <v>232</v>
      </c>
      <c r="D65" s="97"/>
      <c r="E65" s="97"/>
      <c r="F65" s="97"/>
      <c r="G65" s="98"/>
      <c r="H65" s="81"/>
      <c r="I65" s="81"/>
      <c r="J65" s="81"/>
      <c r="K65" s="82"/>
      <c r="L65" s="81"/>
      <c r="M65" s="81"/>
      <c r="N65" s="81"/>
      <c r="O65" s="82"/>
      <c r="P65" s="81"/>
      <c r="Q65" s="81"/>
      <c r="R65" s="81"/>
      <c r="S65" s="82"/>
      <c r="T65" s="81"/>
      <c r="U65" s="81"/>
      <c r="V65" s="81"/>
      <c r="W65" s="82"/>
      <c r="X65" s="81"/>
      <c r="Y65" s="81"/>
      <c r="Z65" s="81"/>
      <c r="AA65" s="82"/>
      <c r="AB65" s="81"/>
      <c r="AC65" s="81"/>
      <c r="AD65" s="81"/>
      <c r="AE65" s="82"/>
      <c r="AF65" s="81"/>
      <c r="AG65" s="81"/>
      <c r="AH65" s="81"/>
      <c r="AI65" s="82"/>
      <c r="AJ65" s="81"/>
      <c r="AK65" s="81"/>
      <c r="AL65" s="81"/>
      <c r="AM65" s="92">
        <v>0.14000000000000001</v>
      </c>
      <c r="AN65" s="81"/>
      <c r="AO65" s="93">
        <v>0.14000000000000001</v>
      </c>
      <c r="AP65" s="82"/>
      <c r="AQ65" s="82"/>
      <c r="AR65" s="82"/>
      <c r="AS65" s="230"/>
      <c r="AT65" s="230"/>
      <c r="AU65" s="230"/>
      <c r="AV65" s="230"/>
      <c r="AW65" s="230"/>
      <c r="AX65" s="230"/>
      <c r="AY65" s="230"/>
      <c r="BA65" s="99"/>
      <c r="BB65" s="83"/>
      <c r="BC65" s="83"/>
      <c r="BD65" s="83"/>
      <c r="BE65" s="83"/>
      <c r="BF65" s="83"/>
      <c r="BG65" s="83"/>
      <c r="BH65" s="83"/>
      <c r="BI65" s="83"/>
      <c r="BJ65" s="83"/>
      <c r="BK65" s="83"/>
      <c r="BL65" s="83"/>
    </row>
    <row r="66" spans="1:64" x14ac:dyDescent="0.35">
      <c r="A66" s="115" t="s">
        <v>300</v>
      </c>
      <c r="B66" s="194" t="s">
        <v>792</v>
      </c>
      <c r="C66" s="193" t="s">
        <v>232</v>
      </c>
      <c r="D66" s="97"/>
      <c r="E66" s="97"/>
      <c r="F66" s="97"/>
      <c r="G66" s="98"/>
      <c r="H66" s="81"/>
      <c r="I66" s="81"/>
      <c r="J66" s="81"/>
      <c r="K66" s="82"/>
      <c r="L66" s="81"/>
      <c r="M66" s="81"/>
      <c r="N66" s="81"/>
      <c r="O66" s="82"/>
      <c r="P66" s="81"/>
      <c r="Q66" s="81"/>
      <c r="R66" s="81"/>
      <c r="S66" s="82"/>
      <c r="T66" s="81"/>
      <c r="U66" s="81"/>
      <c r="V66" s="81"/>
      <c r="W66" s="82"/>
      <c r="X66" s="81"/>
      <c r="Y66" s="81"/>
      <c r="Z66" s="81"/>
      <c r="AA66" s="82"/>
      <c r="AB66" s="81"/>
      <c r="AC66" s="81"/>
      <c r="AD66" s="81"/>
      <c r="AE66" s="82"/>
      <c r="AF66" s="81"/>
      <c r="AG66" s="81"/>
      <c r="AH66" s="81"/>
      <c r="AI66" s="82"/>
      <c r="AJ66" s="81"/>
      <c r="AK66" s="81"/>
      <c r="AL66" s="81"/>
      <c r="AM66" s="92">
        <v>0.02</v>
      </c>
      <c r="AN66" s="81"/>
      <c r="AO66" s="93">
        <v>0.02</v>
      </c>
      <c r="AP66" s="82"/>
      <c r="AQ66" s="82"/>
      <c r="AR66" s="82"/>
      <c r="AS66" s="230"/>
      <c r="AT66" s="230"/>
      <c r="AU66" s="230"/>
      <c r="AV66" s="230"/>
      <c r="AW66" s="230"/>
      <c r="AX66" s="230"/>
      <c r="AY66" s="230"/>
      <c r="BA66" s="99"/>
      <c r="BB66" s="83"/>
      <c r="BC66" s="83"/>
      <c r="BD66" s="83"/>
      <c r="BE66" s="83"/>
      <c r="BF66" s="83"/>
      <c r="BG66" s="83"/>
      <c r="BH66" s="83"/>
      <c r="BI66" s="83"/>
      <c r="BJ66" s="83"/>
      <c r="BK66" s="83"/>
      <c r="BL66" s="83"/>
    </row>
    <row r="67" spans="1:64" x14ac:dyDescent="0.35">
      <c r="A67" s="115" t="s">
        <v>301</v>
      </c>
      <c r="B67" s="194" t="s">
        <v>792</v>
      </c>
      <c r="C67" s="193" t="s">
        <v>232</v>
      </c>
      <c r="D67" s="97"/>
      <c r="E67" s="97"/>
      <c r="F67" s="97"/>
      <c r="G67" s="98"/>
      <c r="H67" s="81"/>
      <c r="I67" s="81"/>
      <c r="J67" s="81"/>
      <c r="K67" s="82"/>
      <c r="L67" s="81"/>
      <c r="M67" s="81"/>
      <c r="N67" s="81"/>
      <c r="O67" s="82"/>
      <c r="P67" s="81"/>
      <c r="Q67" s="81"/>
      <c r="R67" s="81"/>
      <c r="S67" s="82"/>
      <c r="T67" s="81"/>
      <c r="U67" s="81"/>
      <c r="V67" s="81"/>
      <c r="W67" s="82"/>
      <c r="X67" s="81"/>
      <c r="Y67" s="81"/>
      <c r="Z67" s="81"/>
      <c r="AA67" s="82"/>
      <c r="AB67" s="81"/>
      <c r="AC67" s="81"/>
      <c r="AD67" s="81"/>
      <c r="AE67" s="82"/>
      <c r="AF67" s="81"/>
      <c r="AG67" s="81"/>
      <c r="AH67" s="81"/>
      <c r="AI67" s="82"/>
      <c r="AJ67" s="81"/>
      <c r="AK67" s="81"/>
      <c r="AL67" s="81"/>
      <c r="AM67" s="92">
        <v>0.01</v>
      </c>
      <c r="AN67" s="81"/>
      <c r="AO67" s="93">
        <v>0.01</v>
      </c>
      <c r="AP67" s="82"/>
      <c r="AQ67" s="82"/>
      <c r="AR67" s="82"/>
      <c r="AS67" s="230"/>
      <c r="AT67" s="230"/>
      <c r="AU67" s="230"/>
      <c r="AV67" s="230"/>
      <c r="AW67" s="230"/>
      <c r="AX67" s="230"/>
      <c r="AY67" s="230"/>
      <c r="BA67" s="99"/>
      <c r="BB67" s="83"/>
      <c r="BC67" s="83"/>
      <c r="BD67" s="83"/>
      <c r="BE67" s="83"/>
      <c r="BF67" s="83"/>
      <c r="BG67" s="83"/>
      <c r="BH67" s="83"/>
      <c r="BI67" s="83"/>
      <c r="BJ67" s="83"/>
      <c r="BK67" s="83"/>
      <c r="BL67" s="83"/>
    </row>
    <row r="68" spans="1:64" x14ac:dyDescent="0.35">
      <c r="A68" s="116" t="s">
        <v>302</v>
      </c>
      <c r="B68" s="192" t="s">
        <v>792</v>
      </c>
      <c r="C68" s="191" t="s">
        <v>232</v>
      </c>
      <c r="D68" s="102"/>
      <c r="E68" s="102"/>
      <c r="F68" s="102"/>
      <c r="G68" s="103"/>
      <c r="H68" s="104"/>
      <c r="I68" s="104"/>
      <c r="J68" s="104"/>
      <c r="K68" s="105"/>
      <c r="L68" s="104"/>
      <c r="M68" s="104"/>
      <c r="N68" s="104"/>
      <c r="O68" s="105"/>
      <c r="P68" s="104"/>
      <c r="Q68" s="104"/>
      <c r="R68" s="104"/>
      <c r="S68" s="105"/>
      <c r="T68" s="104"/>
      <c r="U68" s="104"/>
      <c r="V68" s="104"/>
      <c r="W68" s="105"/>
      <c r="X68" s="104"/>
      <c r="Y68" s="104"/>
      <c r="Z68" s="104"/>
      <c r="AA68" s="105"/>
      <c r="AB68" s="104"/>
      <c r="AC68" s="104"/>
      <c r="AD68" s="104"/>
      <c r="AE68" s="105"/>
      <c r="AF68" s="104"/>
      <c r="AG68" s="104"/>
      <c r="AH68" s="104"/>
      <c r="AI68" s="105"/>
      <c r="AJ68" s="104"/>
      <c r="AK68" s="104"/>
      <c r="AL68" s="104"/>
      <c r="AM68" s="110">
        <f>SUM(AM65:AM67)</f>
        <v>0.17</v>
      </c>
      <c r="AN68" s="102"/>
      <c r="AO68" s="113">
        <f>SUM(AO65:AO67)</f>
        <v>0.17</v>
      </c>
      <c r="AP68" s="103"/>
      <c r="AQ68" s="103"/>
      <c r="AR68" s="103"/>
      <c r="AS68" s="233"/>
      <c r="AT68" s="233"/>
      <c r="AU68" s="233"/>
      <c r="AV68" s="233"/>
      <c r="AW68" s="233"/>
      <c r="AX68" s="233"/>
      <c r="AY68" s="233"/>
      <c r="BA68" s="108"/>
      <c r="BB68" s="109"/>
      <c r="BC68" s="109"/>
      <c r="BD68" s="109"/>
      <c r="BE68" s="109"/>
      <c r="BF68" s="109"/>
      <c r="BG68" s="109"/>
      <c r="BH68" s="109"/>
      <c r="BI68" s="108"/>
      <c r="BJ68" s="108"/>
      <c r="BK68" s="108"/>
      <c r="BL68" s="108"/>
    </row>
    <row r="69" spans="1:64" x14ac:dyDescent="0.35">
      <c r="B69" s="186"/>
      <c r="C69" s="186"/>
      <c r="D69" s="97"/>
      <c r="E69" s="97"/>
      <c r="F69" s="97"/>
      <c r="G69" s="98"/>
      <c r="H69" s="81"/>
      <c r="I69" s="81"/>
      <c r="J69" s="81"/>
      <c r="K69" s="82"/>
      <c r="L69" s="81"/>
      <c r="M69" s="81"/>
      <c r="N69" s="81"/>
      <c r="O69" s="82"/>
      <c r="P69" s="81"/>
      <c r="Q69" s="81"/>
      <c r="R69" s="81"/>
      <c r="S69" s="82"/>
      <c r="T69" s="81"/>
      <c r="U69" s="81"/>
      <c r="V69" s="81"/>
      <c r="W69" s="82"/>
      <c r="X69" s="81"/>
      <c r="Y69" s="81"/>
      <c r="Z69" s="81"/>
      <c r="AA69" s="82"/>
      <c r="AB69" s="81"/>
      <c r="AC69" s="81"/>
      <c r="AD69" s="81"/>
      <c r="AE69" s="82"/>
      <c r="AF69" s="81"/>
      <c r="AG69" s="81"/>
      <c r="AH69" s="81"/>
      <c r="AI69" s="82"/>
      <c r="AJ69" s="81"/>
      <c r="AK69" s="81"/>
      <c r="AL69" s="81"/>
      <c r="AM69" s="82"/>
      <c r="AN69" s="81"/>
      <c r="AO69" s="81"/>
      <c r="AP69" s="82"/>
      <c r="AQ69" s="82"/>
      <c r="AR69" s="82"/>
      <c r="AS69" s="230"/>
      <c r="AT69" s="230"/>
      <c r="AU69" s="230"/>
      <c r="AV69" s="230"/>
      <c r="AW69" s="230"/>
      <c r="AX69" s="230"/>
      <c r="AY69" s="230"/>
      <c r="BA69" s="99"/>
      <c r="BB69" s="83"/>
      <c r="BC69" s="83"/>
      <c r="BD69" s="83"/>
      <c r="BE69" s="83"/>
      <c r="BF69" s="83"/>
      <c r="BG69" s="83"/>
      <c r="BH69" s="83"/>
      <c r="BI69" s="83"/>
      <c r="BJ69" s="83"/>
      <c r="BK69" s="83"/>
      <c r="BL69" s="83"/>
    </row>
    <row r="70" spans="1:64" x14ac:dyDescent="0.35">
      <c r="A70" s="114" t="s">
        <v>304</v>
      </c>
      <c r="B70" s="188"/>
      <c r="C70" s="188"/>
      <c r="D70" s="97"/>
      <c r="E70" s="97"/>
      <c r="F70" s="97"/>
      <c r="G70" s="98"/>
      <c r="H70" s="81"/>
      <c r="I70" s="81"/>
      <c r="J70" s="81"/>
      <c r="K70" s="82"/>
      <c r="L70" s="81"/>
      <c r="M70" s="81"/>
      <c r="N70" s="81"/>
      <c r="O70" s="82"/>
      <c r="P70" s="81"/>
      <c r="Q70" s="81"/>
      <c r="R70" s="81"/>
      <c r="S70" s="82"/>
      <c r="T70" s="81"/>
      <c r="U70" s="81"/>
      <c r="V70" s="81"/>
      <c r="W70" s="82"/>
      <c r="X70" s="81"/>
      <c r="Y70" s="81"/>
      <c r="Z70" s="81"/>
      <c r="AA70" s="82"/>
      <c r="AB70" s="81"/>
      <c r="AC70" s="81"/>
      <c r="AD70" s="81"/>
      <c r="AE70" s="82"/>
      <c r="AF70" s="81"/>
      <c r="AG70" s="81"/>
      <c r="AH70" s="81"/>
      <c r="AI70" s="82"/>
      <c r="AJ70" s="81"/>
      <c r="AK70" s="81"/>
      <c r="AL70" s="81"/>
      <c r="AM70" s="82"/>
      <c r="AN70" s="81"/>
      <c r="AO70" s="81"/>
      <c r="AP70" s="82"/>
      <c r="AQ70" s="82"/>
      <c r="AR70" s="82"/>
      <c r="AS70" s="230"/>
      <c r="AT70" s="230"/>
      <c r="AU70" s="230"/>
      <c r="AV70" s="230"/>
      <c r="AW70" s="230"/>
      <c r="AX70" s="230"/>
      <c r="AY70" s="230"/>
      <c r="BA70" s="99"/>
      <c r="BB70" s="83"/>
      <c r="BC70" s="83"/>
      <c r="BD70" s="83"/>
      <c r="BE70" s="83"/>
      <c r="BF70" s="83"/>
      <c r="BG70" s="83"/>
      <c r="BH70" s="83"/>
      <c r="BI70" s="83"/>
      <c r="BJ70" s="83"/>
      <c r="BK70" s="83"/>
      <c r="BL70" s="83"/>
    </row>
    <row r="71" spans="1:64" x14ac:dyDescent="0.35">
      <c r="A71" s="115" t="s">
        <v>299</v>
      </c>
      <c r="B71" s="194" t="s">
        <v>792</v>
      </c>
      <c r="C71" s="193" t="s">
        <v>232</v>
      </c>
      <c r="D71" s="97"/>
      <c r="E71" s="97"/>
      <c r="F71" s="97"/>
      <c r="G71" s="98"/>
      <c r="H71" s="81"/>
      <c r="I71" s="81"/>
      <c r="J71" s="81"/>
      <c r="K71" s="82"/>
      <c r="L71" s="81"/>
      <c r="M71" s="81"/>
      <c r="N71" s="81"/>
      <c r="O71" s="82"/>
      <c r="P71" s="81"/>
      <c r="Q71" s="81"/>
      <c r="R71" s="81"/>
      <c r="S71" s="82"/>
      <c r="T71" s="81"/>
      <c r="U71" s="81"/>
      <c r="V71" s="81"/>
      <c r="W71" s="82"/>
      <c r="X71" s="81"/>
      <c r="Y71" s="81"/>
      <c r="Z71" s="81"/>
      <c r="AA71" s="82"/>
      <c r="AB71" s="81"/>
      <c r="AC71" s="81"/>
      <c r="AD71" s="81"/>
      <c r="AE71" s="82"/>
      <c r="AF71" s="81"/>
      <c r="AG71" s="81"/>
      <c r="AH71" s="81"/>
      <c r="AI71" s="82"/>
      <c r="AJ71" s="81"/>
      <c r="AK71" s="81"/>
      <c r="AL71" s="81"/>
      <c r="AM71" s="92">
        <v>0.16</v>
      </c>
      <c r="AN71" s="81"/>
      <c r="AO71" s="93">
        <v>0.15</v>
      </c>
      <c r="AP71" s="82"/>
      <c r="AQ71" s="82"/>
      <c r="AR71" s="82"/>
      <c r="AS71" s="230"/>
      <c r="AT71" s="230"/>
      <c r="AU71" s="230"/>
      <c r="AV71" s="230"/>
      <c r="AW71" s="230"/>
      <c r="AX71" s="230"/>
      <c r="AY71" s="230"/>
      <c r="BA71" s="99"/>
      <c r="BB71" s="83"/>
      <c r="BC71" s="83"/>
      <c r="BD71" s="83"/>
      <c r="BE71" s="83"/>
      <c r="BF71" s="83"/>
      <c r="BG71" s="83"/>
      <c r="BH71" s="83"/>
      <c r="BI71" s="83"/>
      <c r="BJ71" s="83"/>
      <c r="BK71" s="83"/>
      <c r="BL71" s="83"/>
    </row>
    <row r="72" spans="1:64" x14ac:dyDescent="0.35">
      <c r="A72" s="115" t="s">
        <v>300</v>
      </c>
      <c r="B72" s="194" t="s">
        <v>792</v>
      </c>
      <c r="C72" s="193" t="s">
        <v>232</v>
      </c>
      <c r="D72" s="97"/>
      <c r="E72" s="97"/>
      <c r="F72" s="97"/>
      <c r="G72" s="98"/>
      <c r="H72" s="81"/>
      <c r="I72" s="81"/>
      <c r="J72" s="81"/>
      <c r="K72" s="82"/>
      <c r="L72" s="81"/>
      <c r="M72" s="81"/>
      <c r="N72" s="81"/>
      <c r="O72" s="82"/>
      <c r="P72" s="81"/>
      <c r="Q72" s="81"/>
      <c r="R72" s="81"/>
      <c r="S72" s="82"/>
      <c r="T72" s="81"/>
      <c r="U72" s="81"/>
      <c r="V72" s="81"/>
      <c r="W72" s="82"/>
      <c r="X72" s="81"/>
      <c r="Y72" s="81"/>
      <c r="Z72" s="81"/>
      <c r="AA72" s="82"/>
      <c r="AB72" s="81"/>
      <c r="AC72" s="81"/>
      <c r="AD72" s="81"/>
      <c r="AE72" s="82"/>
      <c r="AF72" s="81"/>
      <c r="AG72" s="81"/>
      <c r="AH72" s="81"/>
      <c r="AI72" s="82"/>
      <c r="AJ72" s="81"/>
      <c r="AK72" s="81"/>
      <c r="AL72" s="81"/>
      <c r="AM72" s="92">
        <v>0.02</v>
      </c>
      <c r="AN72" s="81"/>
      <c r="AO72" s="93">
        <v>0.02</v>
      </c>
      <c r="AP72" s="82"/>
      <c r="AQ72" s="82"/>
      <c r="AR72" s="82"/>
      <c r="AS72" s="230"/>
      <c r="AT72" s="230"/>
      <c r="AU72" s="230"/>
      <c r="AV72" s="230"/>
      <c r="AW72" s="230"/>
      <c r="AX72" s="230"/>
      <c r="AY72" s="230"/>
      <c r="BA72" s="99"/>
      <c r="BB72" s="83"/>
      <c r="BC72" s="83"/>
      <c r="BD72" s="83"/>
      <c r="BE72" s="83"/>
      <c r="BF72" s="83"/>
      <c r="BG72" s="83"/>
      <c r="BH72" s="83"/>
      <c r="BI72" s="83"/>
      <c r="BJ72" s="83"/>
      <c r="BK72" s="83"/>
      <c r="BL72" s="83"/>
    </row>
    <row r="73" spans="1:64" x14ac:dyDescent="0.35">
      <c r="A73" s="115" t="s">
        <v>301</v>
      </c>
      <c r="B73" s="194" t="s">
        <v>792</v>
      </c>
      <c r="C73" s="193" t="s">
        <v>232</v>
      </c>
      <c r="D73" s="97"/>
      <c r="E73" s="97"/>
      <c r="F73" s="97"/>
      <c r="G73" s="98"/>
      <c r="H73" s="81"/>
      <c r="I73" s="81"/>
      <c r="J73" s="81"/>
      <c r="K73" s="82"/>
      <c r="L73" s="81"/>
      <c r="M73" s="81"/>
      <c r="N73" s="81"/>
      <c r="O73" s="82"/>
      <c r="P73" s="81"/>
      <c r="Q73" s="81"/>
      <c r="R73" s="81"/>
      <c r="S73" s="82"/>
      <c r="T73" s="81"/>
      <c r="U73" s="81"/>
      <c r="V73" s="81"/>
      <c r="W73" s="82"/>
      <c r="X73" s="81"/>
      <c r="Y73" s="81"/>
      <c r="Z73" s="81"/>
      <c r="AA73" s="82"/>
      <c r="AB73" s="81"/>
      <c r="AC73" s="81"/>
      <c r="AD73" s="81"/>
      <c r="AE73" s="82"/>
      <c r="AF73" s="81"/>
      <c r="AG73" s="81"/>
      <c r="AH73" s="81"/>
      <c r="AI73" s="82"/>
      <c r="AJ73" s="81"/>
      <c r="AK73" s="81"/>
      <c r="AL73" s="81"/>
      <c r="AM73" s="92">
        <v>0.01</v>
      </c>
      <c r="AN73" s="81"/>
      <c r="AO73" s="93">
        <v>0.02</v>
      </c>
      <c r="AP73" s="82"/>
      <c r="AQ73" s="82"/>
      <c r="AR73" s="82"/>
      <c r="AS73" s="230"/>
      <c r="AT73" s="230"/>
      <c r="AU73" s="230"/>
      <c r="AV73" s="230"/>
      <c r="AW73" s="230"/>
      <c r="AX73" s="230"/>
      <c r="AY73" s="230"/>
      <c r="BA73" s="99"/>
      <c r="BB73" s="83"/>
      <c r="BC73" s="83"/>
      <c r="BD73" s="83"/>
      <c r="BE73" s="83"/>
      <c r="BF73" s="83"/>
      <c r="BG73" s="83"/>
      <c r="BH73" s="83"/>
      <c r="BI73" s="83"/>
      <c r="BJ73" s="83"/>
      <c r="BK73" s="83"/>
      <c r="BL73" s="83"/>
    </row>
    <row r="74" spans="1:64" x14ac:dyDescent="0.35">
      <c r="A74" s="116" t="s">
        <v>302</v>
      </c>
      <c r="B74" s="192" t="s">
        <v>792</v>
      </c>
      <c r="C74" s="191" t="s">
        <v>232</v>
      </c>
      <c r="D74" s="102"/>
      <c r="E74" s="102"/>
      <c r="F74" s="102"/>
      <c r="G74" s="103"/>
      <c r="H74" s="104"/>
      <c r="I74" s="104"/>
      <c r="J74" s="104"/>
      <c r="K74" s="105"/>
      <c r="L74" s="104"/>
      <c r="M74" s="104"/>
      <c r="N74" s="104"/>
      <c r="O74" s="105"/>
      <c r="P74" s="104"/>
      <c r="Q74" s="104"/>
      <c r="R74" s="104"/>
      <c r="S74" s="105"/>
      <c r="T74" s="104"/>
      <c r="U74" s="104"/>
      <c r="V74" s="104"/>
      <c r="W74" s="105"/>
      <c r="X74" s="104"/>
      <c r="Y74" s="104"/>
      <c r="Z74" s="104"/>
      <c r="AA74" s="105"/>
      <c r="AB74" s="104"/>
      <c r="AC74" s="104"/>
      <c r="AD74" s="104"/>
      <c r="AE74" s="105"/>
      <c r="AF74" s="104"/>
      <c r="AG74" s="104"/>
      <c r="AH74" s="104"/>
      <c r="AI74" s="105"/>
      <c r="AJ74" s="104"/>
      <c r="AK74" s="104"/>
      <c r="AL74" s="104"/>
      <c r="AM74" s="110">
        <f>SUM(AM71:AM73)</f>
        <v>0.19</v>
      </c>
      <c r="AN74" s="102"/>
      <c r="AO74" s="111">
        <v>0.19</v>
      </c>
      <c r="AP74" s="103"/>
      <c r="AQ74" s="103"/>
      <c r="AR74" s="103"/>
      <c r="AS74" s="233"/>
      <c r="AT74" s="233"/>
      <c r="AU74" s="233"/>
      <c r="AV74" s="233"/>
      <c r="AW74" s="233"/>
      <c r="AX74" s="233"/>
      <c r="AY74" s="233"/>
      <c r="BA74" s="108"/>
      <c r="BB74" s="109"/>
      <c r="BC74" s="109"/>
      <c r="BD74" s="109"/>
      <c r="BE74" s="109"/>
      <c r="BF74" s="109"/>
      <c r="BG74" s="109"/>
      <c r="BH74" s="109"/>
      <c r="BI74" s="108"/>
      <c r="BJ74" s="108"/>
      <c r="BK74" s="108"/>
      <c r="BL74" s="108"/>
    </row>
    <row r="75" spans="1:64" x14ac:dyDescent="0.35">
      <c r="A75" s="88"/>
      <c r="B75" s="187"/>
      <c r="C75" s="187"/>
      <c r="D75" s="81"/>
      <c r="E75" s="81"/>
      <c r="F75" s="81"/>
      <c r="G75" s="82"/>
      <c r="H75" s="81"/>
      <c r="I75" s="81"/>
      <c r="J75" s="81"/>
      <c r="K75" s="82"/>
      <c r="L75" s="81"/>
      <c r="M75" s="81"/>
      <c r="N75" s="81"/>
      <c r="O75" s="82"/>
      <c r="P75" s="81"/>
      <c r="Q75" s="81"/>
      <c r="R75" s="81"/>
      <c r="S75" s="82"/>
      <c r="T75" s="81"/>
      <c r="U75" s="81"/>
      <c r="V75" s="81"/>
      <c r="W75" s="82"/>
      <c r="X75" s="81"/>
      <c r="Y75" s="81"/>
      <c r="Z75" s="81"/>
      <c r="AA75" s="82"/>
      <c r="AB75" s="81"/>
      <c r="AC75" s="81"/>
      <c r="AD75" s="81"/>
      <c r="AE75" s="82"/>
      <c r="AF75" s="81"/>
      <c r="AG75" s="81"/>
      <c r="AH75" s="81"/>
      <c r="AI75" s="82"/>
      <c r="AJ75" s="81"/>
      <c r="AK75" s="81"/>
      <c r="AL75" s="81"/>
      <c r="AM75" s="82"/>
      <c r="AN75" s="81"/>
      <c r="AO75" s="81"/>
      <c r="AP75" s="82"/>
      <c r="AQ75" s="82"/>
      <c r="AR75" s="82"/>
      <c r="AS75" s="230"/>
      <c r="AT75" s="230"/>
      <c r="AU75" s="230"/>
      <c r="AV75" s="230"/>
      <c r="AW75" s="230"/>
      <c r="AX75" s="230"/>
      <c r="AY75" s="230"/>
      <c r="BA75" s="83"/>
      <c r="BB75" s="83"/>
      <c r="BC75" s="83"/>
      <c r="BD75" s="83"/>
      <c r="BE75" s="83"/>
      <c r="BF75" s="83"/>
      <c r="BG75" s="83"/>
      <c r="BH75" s="83"/>
      <c r="BI75" s="83"/>
      <c r="BJ75" s="83"/>
      <c r="BK75" s="83"/>
      <c r="BL75" s="83"/>
    </row>
    <row r="76" spans="1:64" x14ac:dyDescent="0.35">
      <c r="A76" s="87" t="s">
        <v>305</v>
      </c>
      <c r="B76" s="185"/>
      <c r="C76" s="185"/>
      <c r="D76" s="81"/>
      <c r="E76" s="81"/>
      <c r="F76" s="81"/>
      <c r="G76" s="82"/>
      <c r="H76" s="81"/>
      <c r="I76" s="81"/>
      <c r="J76" s="81"/>
      <c r="K76" s="82"/>
      <c r="L76" s="81"/>
      <c r="M76" s="81"/>
      <c r="N76" s="81"/>
      <c r="O76" s="82"/>
      <c r="P76" s="81"/>
      <c r="Q76" s="81"/>
      <c r="R76" s="81"/>
      <c r="S76" s="82"/>
      <c r="T76" s="81"/>
      <c r="U76" s="81"/>
      <c r="V76" s="81"/>
      <c r="W76" s="82"/>
      <c r="X76" s="81"/>
      <c r="Y76" s="81"/>
      <c r="Z76" s="81"/>
      <c r="AA76" s="82"/>
      <c r="AB76" s="81"/>
      <c r="AC76" s="81"/>
      <c r="AD76" s="81"/>
      <c r="AE76" s="82"/>
      <c r="AF76" s="81"/>
      <c r="AG76" s="81"/>
      <c r="AH76" s="81"/>
      <c r="AI76" s="82"/>
      <c r="AJ76" s="81"/>
      <c r="AK76" s="81"/>
      <c r="AL76" s="81"/>
      <c r="AM76" s="82"/>
      <c r="AN76" s="81"/>
      <c r="AO76" s="81"/>
      <c r="AP76" s="82"/>
      <c r="AQ76" s="82"/>
      <c r="AR76" s="82"/>
      <c r="AS76" s="230"/>
      <c r="AT76" s="230"/>
      <c r="AU76" s="230"/>
      <c r="AV76" s="230"/>
      <c r="AW76" s="230"/>
      <c r="AX76" s="230"/>
      <c r="AY76" s="230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</row>
    <row r="77" spans="1:64" x14ac:dyDescent="0.35">
      <c r="A77" s="88" t="s">
        <v>306</v>
      </c>
      <c r="B77" s="194" t="s">
        <v>798</v>
      </c>
      <c r="C77" s="193" t="s">
        <v>232</v>
      </c>
      <c r="D77" s="81"/>
      <c r="E77" s="81"/>
      <c r="F77" s="81"/>
      <c r="G77" s="82"/>
      <c r="H77" s="81"/>
      <c r="I77" s="81"/>
      <c r="J77" s="81"/>
      <c r="K77" s="82"/>
      <c r="L77" s="81"/>
      <c r="M77" s="81"/>
      <c r="N77" s="81"/>
      <c r="O77" s="82"/>
      <c r="P77" s="81"/>
      <c r="Q77" s="81"/>
      <c r="R77" s="81"/>
      <c r="S77" s="89">
        <v>1.625</v>
      </c>
      <c r="T77" s="81"/>
      <c r="U77" s="81"/>
      <c r="V77" s="81"/>
      <c r="W77" s="82"/>
      <c r="X77" s="81"/>
      <c r="Y77" s="81"/>
      <c r="Z77" s="81"/>
      <c r="AA77" s="89">
        <v>2.54</v>
      </c>
      <c r="AB77" s="90">
        <v>2.7</v>
      </c>
      <c r="AC77" s="90">
        <v>2.8</v>
      </c>
      <c r="AD77" s="90">
        <v>2.97</v>
      </c>
      <c r="AE77" s="89">
        <v>3.04</v>
      </c>
      <c r="AF77" s="90">
        <v>3.1749999999999998</v>
      </c>
      <c r="AG77" s="90">
        <v>3.15</v>
      </c>
      <c r="AH77" s="90">
        <v>3.35</v>
      </c>
      <c r="AI77" s="89">
        <v>3.75</v>
      </c>
      <c r="AJ77" s="90">
        <v>3.72</v>
      </c>
      <c r="AK77" s="90">
        <v>3.88</v>
      </c>
      <c r="AL77" s="90">
        <v>4.07</v>
      </c>
      <c r="AM77" s="89">
        <v>4.2300000000000004</v>
      </c>
      <c r="AN77" s="90">
        <v>4.34</v>
      </c>
      <c r="AO77" s="90">
        <v>4.43</v>
      </c>
      <c r="AP77" s="89">
        <v>4.5199999999999996</v>
      </c>
      <c r="AQ77" s="89"/>
      <c r="AR77" s="89"/>
      <c r="AS77" s="234"/>
      <c r="AT77" s="234"/>
      <c r="AU77" s="234"/>
      <c r="AV77" s="234"/>
      <c r="AW77" s="234"/>
      <c r="AX77" s="234"/>
      <c r="AY77" s="234"/>
      <c r="BA77" s="83"/>
      <c r="BB77" s="83"/>
      <c r="BC77" s="83"/>
      <c r="BD77" s="83"/>
      <c r="BE77" s="83"/>
      <c r="BF77" s="83"/>
      <c r="BG77" s="83"/>
      <c r="BH77" s="83"/>
      <c r="BI77" s="83"/>
      <c r="BJ77" s="83"/>
      <c r="BK77" s="83"/>
      <c r="BL77" s="83"/>
    </row>
    <row r="78" spans="1:64" x14ac:dyDescent="0.35">
      <c r="A78" s="88" t="s">
        <v>307</v>
      </c>
      <c r="B78" s="194" t="s">
        <v>794</v>
      </c>
      <c r="C78" s="193" t="s">
        <v>232</v>
      </c>
      <c r="D78" s="81"/>
      <c r="E78" s="81"/>
      <c r="F78" s="81"/>
      <c r="G78" s="82"/>
      <c r="H78" s="81"/>
      <c r="I78" s="81"/>
      <c r="J78" s="81"/>
      <c r="K78" s="82"/>
      <c r="L78" s="81"/>
      <c r="M78" s="81"/>
      <c r="N78" s="81"/>
      <c r="O78" s="82"/>
      <c r="P78" s="81"/>
      <c r="Q78" s="81"/>
      <c r="R78" s="81"/>
      <c r="S78" s="82"/>
      <c r="T78" s="81"/>
      <c r="U78" s="81"/>
      <c r="V78" s="81"/>
      <c r="W78" s="82"/>
      <c r="X78" s="81"/>
      <c r="Y78" s="81"/>
      <c r="Z78" s="81"/>
      <c r="AA78" s="89">
        <v>330</v>
      </c>
      <c r="AB78" s="90">
        <v>370</v>
      </c>
      <c r="AC78" s="90">
        <v>360</v>
      </c>
      <c r="AD78" s="90">
        <v>450</v>
      </c>
      <c r="AE78" s="89">
        <v>360</v>
      </c>
      <c r="AF78" s="90">
        <v>385</v>
      </c>
      <c r="AG78" s="90">
        <v>340</v>
      </c>
      <c r="AH78" s="90">
        <v>540</v>
      </c>
      <c r="AI78" s="89">
        <v>410</v>
      </c>
      <c r="AJ78" s="90">
        <v>450</v>
      </c>
      <c r="AK78" s="90">
        <v>440</v>
      </c>
      <c r="AL78" s="90">
        <v>550</v>
      </c>
      <c r="AM78" s="89">
        <v>400</v>
      </c>
      <c r="AN78" s="90">
        <v>440</v>
      </c>
      <c r="AO78" s="90">
        <v>430</v>
      </c>
      <c r="AP78" s="89">
        <v>550</v>
      </c>
      <c r="AQ78" s="89">
        <v>375</v>
      </c>
      <c r="AR78" s="250">
        <v>420</v>
      </c>
      <c r="AS78" s="265">
        <v>410</v>
      </c>
      <c r="AT78" s="265">
        <v>520</v>
      </c>
      <c r="AU78" s="265">
        <v>410</v>
      </c>
      <c r="AV78" s="265">
        <v>440</v>
      </c>
      <c r="AW78" s="265">
        <v>460</v>
      </c>
      <c r="AX78" s="265">
        <v>550</v>
      </c>
      <c r="AY78" s="234"/>
      <c r="BA78" s="83"/>
      <c r="BB78" s="83"/>
      <c r="BC78" s="83"/>
      <c r="BD78" s="83"/>
      <c r="BE78" s="83"/>
      <c r="BF78" s="83"/>
      <c r="BG78" s="83"/>
      <c r="BH78" s="83"/>
      <c r="BI78" s="83"/>
      <c r="BJ78" s="83"/>
      <c r="BK78" s="83"/>
      <c r="BL78" s="83"/>
    </row>
    <row r="79" spans="1:64" x14ac:dyDescent="0.35">
      <c r="A79" s="88" t="s">
        <v>308</v>
      </c>
      <c r="B79" s="194" t="s">
        <v>792</v>
      </c>
      <c r="C79" s="193" t="s">
        <v>232</v>
      </c>
      <c r="D79" s="81"/>
      <c r="E79" s="81"/>
      <c r="F79" s="81"/>
      <c r="G79" s="82"/>
      <c r="H79" s="81"/>
      <c r="I79" s="81"/>
      <c r="J79" s="81"/>
      <c r="K79" s="82"/>
      <c r="L79" s="81"/>
      <c r="M79" s="81"/>
      <c r="N79" s="81"/>
      <c r="O79" s="82"/>
      <c r="P79" s="81"/>
      <c r="Q79" s="81"/>
      <c r="R79" s="81"/>
      <c r="S79" s="82"/>
      <c r="T79" s="81"/>
      <c r="U79" s="81"/>
      <c r="V79" s="81"/>
      <c r="W79" s="82"/>
      <c r="X79" s="81"/>
      <c r="Y79" s="81"/>
      <c r="Z79" s="81"/>
      <c r="AA79" s="92">
        <v>0.2</v>
      </c>
      <c r="AB79" s="93">
        <v>0.2</v>
      </c>
      <c r="AC79" s="93">
        <v>0.2</v>
      </c>
      <c r="AD79" s="93">
        <v>0.2</v>
      </c>
      <c r="AE79" s="92">
        <v>0.19</v>
      </c>
      <c r="AF79" s="93">
        <v>0.19</v>
      </c>
      <c r="AG79" s="93">
        <v>0.16</v>
      </c>
      <c r="AH79" s="93">
        <v>0.18</v>
      </c>
      <c r="AI79" s="92">
        <v>0.26</v>
      </c>
      <c r="AJ79" s="93">
        <v>0.21</v>
      </c>
      <c r="AK79" s="93">
        <v>0.22</v>
      </c>
      <c r="AL79" s="93">
        <v>0.2</v>
      </c>
      <c r="AM79" s="92">
        <v>0.08</v>
      </c>
      <c r="AN79" s="93">
        <v>0.13</v>
      </c>
      <c r="AO79" s="93">
        <v>0.13</v>
      </c>
      <c r="AP79" s="92">
        <v>0.1</v>
      </c>
      <c r="AQ79" s="92"/>
      <c r="AR79" s="92"/>
      <c r="AS79" s="235"/>
      <c r="AT79" s="235"/>
      <c r="AU79" s="235"/>
      <c r="AV79" s="235"/>
      <c r="AW79" s="235"/>
      <c r="AX79" s="235"/>
      <c r="AY79" s="235"/>
      <c r="BA79" s="83"/>
      <c r="BB79" s="83"/>
      <c r="BC79" s="83"/>
      <c r="BD79" s="83"/>
      <c r="BE79" s="83"/>
      <c r="BF79" s="83"/>
      <c r="BG79" s="83"/>
      <c r="BH79" s="83"/>
      <c r="BI79" s="83"/>
      <c r="BJ79" s="83"/>
      <c r="BK79" s="83"/>
      <c r="BL79" s="83"/>
    </row>
    <row r="80" spans="1:64" x14ac:dyDescent="0.35">
      <c r="A80" s="88" t="s">
        <v>309</v>
      </c>
      <c r="B80" s="194" t="s">
        <v>792</v>
      </c>
      <c r="C80" s="193" t="s">
        <v>232</v>
      </c>
      <c r="D80" s="81"/>
      <c r="E80" s="81"/>
      <c r="F80" s="81"/>
      <c r="G80" s="82"/>
      <c r="H80" s="81"/>
      <c r="I80" s="81"/>
      <c r="J80" s="81"/>
      <c r="K80" s="82"/>
      <c r="L80" s="81"/>
      <c r="M80" s="81"/>
      <c r="N80" s="81"/>
      <c r="O80" s="82"/>
      <c r="P80" s="81"/>
      <c r="Q80" s="81"/>
      <c r="R80" s="81"/>
      <c r="S80" s="82"/>
      <c r="T80" s="81"/>
      <c r="U80" s="81"/>
      <c r="V80" s="81"/>
      <c r="W80" s="82"/>
      <c r="X80" s="81"/>
      <c r="Y80" s="81"/>
      <c r="Z80" s="81"/>
      <c r="AA80" s="82"/>
      <c r="AB80" s="81"/>
      <c r="AC80" s="81"/>
      <c r="AD80" s="81"/>
      <c r="AE80" s="82"/>
      <c r="AF80" s="81"/>
      <c r="AG80" s="81"/>
      <c r="AH80" s="81"/>
      <c r="AI80" s="82"/>
      <c r="AJ80" s="81"/>
      <c r="AK80" s="81"/>
      <c r="AL80" s="81"/>
      <c r="AM80" s="92">
        <v>0.17</v>
      </c>
      <c r="AN80" s="93">
        <v>0.14000000000000001</v>
      </c>
      <c r="AO80" s="93">
        <v>0.16</v>
      </c>
      <c r="AP80" s="92">
        <v>0.14000000000000001</v>
      </c>
      <c r="AQ80" s="92"/>
      <c r="AR80" s="92"/>
      <c r="AS80" s="235"/>
      <c r="AT80" s="235"/>
      <c r="AU80" s="235"/>
      <c r="AV80" s="235"/>
      <c r="AW80" s="235"/>
      <c r="AX80" s="235"/>
      <c r="AY80" s="235"/>
      <c r="BA80" s="83"/>
      <c r="BB80" s="83"/>
      <c r="BC80" s="83"/>
      <c r="BD80" s="83"/>
      <c r="BE80" s="83"/>
      <c r="BF80" s="83"/>
      <c r="BG80" s="83"/>
      <c r="BH80" s="83"/>
      <c r="BI80" s="83"/>
      <c r="BJ80" s="83"/>
      <c r="BK80" s="83"/>
      <c r="BL80" s="83"/>
    </row>
    <row r="81" spans="1:64" x14ac:dyDescent="0.35">
      <c r="A81" s="88" t="s">
        <v>310</v>
      </c>
      <c r="B81" s="194" t="s">
        <v>792</v>
      </c>
      <c r="C81" s="193" t="s">
        <v>232</v>
      </c>
      <c r="D81" s="81"/>
      <c r="E81" s="81"/>
      <c r="F81" s="81"/>
      <c r="G81" s="82"/>
      <c r="H81" s="81"/>
      <c r="I81" s="81"/>
      <c r="J81" s="81"/>
      <c r="K81" s="82"/>
      <c r="L81" s="81"/>
      <c r="M81" s="81"/>
      <c r="N81" s="81"/>
      <c r="O81" s="82"/>
      <c r="P81" s="81"/>
      <c r="Q81" s="81"/>
      <c r="R81" s="81"/>
      <c r="S81" s="82"/>
      <c r="T81" s="81"/>
      <c r="U81" s="81"/>
      <c r="V81" s="81"/>
      <c r="W81" s="82"/>
      <c r="X81" s="81"/>
      <c r="Y81" s="81"/>
      <c r="Z81" s="81"/>
      <c r="AA81" s="92">
        <v>0.31</v>
      </c>
      <c r="AB81" s="93">
        <v>0.32</v>
      </c>
      <c r="AC81" s="93">
        <v>0.34</v>
      </c>
      <c r="AD81" s="93">
        <v>0.23</v>
      </c>
      <c r="AE81" s="92">
        <v>0.15</v>
      </c>
      <c r="AF81" s="93">
        <v>0.12</v>
      </c>
      <c r="AG81" s="81"/>
      <c r="AH81" s="81"/>
      <c r="AI81" s="92">
        <v>0.19</v>
      </c>
      <c r="AJ81" s="93">
        <v>0.18</v>
      </c>
      <c r="AK81" s="93">
        <v>0.21</v>
      </c>
      <c r="AL81" s="93">
        <v>0.22</v>
      </c>
      <c r="AM81" s="92">
        <v>0.11</v>
      </c>
      <c r="AN81" s="93">
        <v>0.15</v>
      </c>
      <c r="AO81" s="93">
        <v>0.12</v>
      </c>
      <c r="AP81" s="92">
        <v>0.13</v>
      </c>
      <c r="AQ81" s="92"/>
      <c r="AR81" s="92"/>
      <c r="AS81" s="235"/>
      <c r="AT81" s="235"/>
      <c r="AU81" s="235"/>
      <c r="AV81" s="235"/>
      <c r="AW81" s="235"/>
      <c r="AX81" s="235"/>
      <c r="AY81" s="235"/>
      <c r="BA81" s="83"/>
      <c r="BB81" s="83"/>
      <c r="BC81" s="83"/>
      <c r="BD81" s="83"/>
      <c r="BE81" s="83"/>
      <c r="BF81" s="83"/>
      <c r="BG81" s="83"/>
      <c r="BH81" s="83"/>
      <c r="BI81" s="83"/>
      <c r="BJ81" s="83"/>
      <c r="BK81" s="83"/>
      <c r="BL81" s="83"/>
    </row>
    <row r="82" spans="1:64" x14ac:dyDescent="0.35">
      <c r="A82" s="88" t="s">
        <v>311</v>
      </c>
      <c r="B82" s="194" t="s">
        <v>792</v>
      </c>
      <c r="C82" s="193" t="s">
        <v>232</v>
      </c>
      <c r="D82" s="81"/>
      <c r="E82" s="81"/>
      <c r="F82" s="81"/>
      <c r="G82" s="82"/>
      <c r="H82" s="81"/>
      <c r="I82" s="81"/>
      <c r="J82" s="81"/>
      <c r="K82" s="82"/>
      <c r="L82" s="81"/>
      <c r="M82" s="81"/>
      <c r="N82" s="81"/>
      <c r="O82" s="82"/>
      <c r="P82" s="81"/>
      <c r="Q82" s="81"/>
      <c r="R82" s="81"/>
      <c r="S82" s="82"/>
      <c r="T82" s="81"/>
      <c r="U82" s="81"/>
      <c r="V82" s="81"/>
      <c r="W82" s="82"/>
      <c r="X82" s="81"/>
      <c r="Y82" s="81"/>
      <c r="Z82" s="81"/>
      <c r="AA82" s="82"/>
      <c r="AB82" s="81"/>
      <c r="AC82" s="81"/>
      <c r="AD82" s="81"/>
      <c r="AE82" s="82"/>
      <c r="AF82" s="81"/>
      <c r="AG82" s="81"/>
      <c r="AH82" s="81"/>
      <c r="AI82" s="82"/>
      <c r="AJ82" s="81"/>
      <c r="AK82" s="81"/>
      <c r="AL82" s="81"/>
      <c r="AM82" s="92">
        <v>0.18</v>
      </c>
      <c r="AN82" s="93">
        <v>0.16</v>
      </c>
      <c r="AO82" s="93">
        <v>0.14000000000000001</v>
      </c>
      <c r="AP82" s="92">
        <v>0.15</v>
      </c>
      <c r="AQ82" s="92"/>
      <c r="AR82" s="92"/>
      <c r="AS82" s="235"/>
      <c r="AT82" s="235"/>
      <c r="AU82" s="235"/>
      <c r="AV82" s="235"/>
      <c r="AW82" s="235"/>
      <c r="AX82" s="235"/>
      <c r="AY82" s="235"/>
      <c r="BA82" s="83"/>
      <c r="BB82" s="83"/>
      <c r="BC82" s="83"/>
      <c r="BD82" s="83"/>
      <c r="BE82" s="83"/>
      <c r="BF82" s="83"/>
      <c r="BG82" s="83"/>
      <c r="BH82" s="83"/>
      <c r="BI82" s="83"/>
      <c r="BJ82" s="83"/>
      <c r="BK82" s="83"/>
      <c r="BL82" s="83"/>
    </row>
    <row r="83" spans="1:64" x14ac:dyDescent="0.35">
      <c r="A83" s="88" t="s">
        <v>312</v>
      </c>
      <c r="B83" s="194" t="s">
        <v>792</v>
      </c>
      <c r="C83" s="193" t="s">
        <v>232</v>
      </c>
      <c r="D83" s="81"/>
      <c r="E83" s="81"/>
      <c r="F83" s="81"/>
      <c r="G83" s="82"/>
      <c r="H83" s="81"/>
      <c r="I83" s="81"/>
      <c r="J83" s="81"/>
      <c r="K83" s="82"/>
      <c r="L83" s="81"/>
      <c r="M83" s="81"/>
      <c r="N83" s="81"/>
      <c r="O83" s="82"/>
      <c r="P83" s="81"/>
      <c r="Q83" s="81"/>
      <c r="R83" s="81"/>
      <c r="S83" s="82"/>
      <c r="T83" s="81"/>
      <c r="U83" s="81"/>
      <c r="V83" s="81"/>
      <c r="W83" s="82"/>
      <c r="X83" s="81"/>
      <c r="Y83" s="81"/>
      <c r="Z83" s="81"/>
      <c r="AA83" s="82"/>
      <c r="AB83" s="81"/>
      <c r="AC83" s="81"/>
      <c r="AD83" s="81"/>
      <c r="AE83" s="82"/>
      <c r="AF83" s="81"/>
      <c r="AG83" s="93">
        <v>0.14000000000000001</v>
      </c>
      <c r="AH83" s="93">
        <v>0.12</v>
      </c>
      <c r="AI83" s="82"/>
      <c r="AJ83" s="81"/>
      <c r="AK83" s="81"/>
      <c r="AL83" s="81"/>
      <c r="AM83" s="82"/>
      <c r="AN83" s="81"/>
      <c r="AO83" s="81"/>
      <c r="AP83" s="82"/>
      <c r="AQ83" s="82"/>
      <c r="AR83" s="82"/>
      <c r="AS83" s="230"/>
      <c r="AT83" s="230"/>
      <c r="AU83" s="230"/>
      <c r="AV83" s="230"/>
      <c r="AW83" s="230"/>
      <c r="AX83" s="230"/>
      <c r="AY83" s="230"/>
      <c r="BA83" s="83"/>
      <c r="BB83" s="83"/>
      <c r="BC83" s="83"/>
      <c r="BD83" s="83"/>
      <c r="BE83" s="83"/>
      <c r="BF83" s="83"/>
      <c r="BG83" s="83"/>
      <c r="BH83" s="83"/>
      <c r="BI83" s="83"/>
      <c r="BJ83" s="83"/>
      <c r="BK83" s="83"/>
      <c r="BL83" s="83"/>
    </row>
    <row r="84" spans="1:64" x14ac:dyDescent="0.35">
      <c r="A84" s="88" t="s">
        <v>313</v>
      </c>
      <c r="B84" s="194" t="s">
        <v>792</v>
      </c>
      <c r="C84" s="193" t="s">
        <v>232</v>
      </c>
      <c r="D84" s="81"/>
      <c r="E84" s="81"/>
      <c r="F84" s="81"/>
      <c r="G84" s="82"/>
      <c r="H84" s="81"/>
      <c r="I84" s="81"/>
      <c r="J84" s="81"/>
      <c r="K84" s="82"/>
      <c r="L84" s="81"/>
      <c r="M84" s="81"/>
      <c r="N84" s="81"/>
      <c r="O84" s="82"/>
      <c r="P84" s="81"/>
      <c r="Q84" s="81"/>
      <c r="R84" s="81"/>
      <c r="S84" s="82"/>
      <c r="T84" s="81"/>
      <c r="U84" s="81"/>
      <c r="V84" s="81"/>
      <c r="W84" s="82"/>
      <c r="X84" s="81"/>
      <c r="Y84" s="81"/>
      <c r="Z84" s="81"/>
      <c r="AA84" s="82"/>
      <c r="AB84" s="81"/>
      <c r="AC84" s="81"/>
      <c r="AD84" s="81"/>
      <c r="AE84" s="82"/>
      <c r="AF84" s="81"/>
      <c r="AG84" s="93">
        <v>0.05</v>
      </c>
      <c r="AH84" s="93">
        <v>0.01</v>
      </c>
      <c r="AI84" s="92">
        <v>0.22</v>
      </c>
      <c r="AJ84" s="93">
        <v>0.2</v>
      </c>
      <c r="AK84" s="93">
        <v>0.25</v>
      </c>
      <c r="AL84" s="93">
        <v>0.26</v>
      </c>
      <c r="AM84" s="92">
        <v>0.13</v>
      </c>
      <c r="AN84" s="93">
        <v>0.17</v>
      </c>
      <c r="AO84" s="93">
        <v>0.13</v>
      </c>
      <c r="AP84" s="92">
        <v>0.13</v>
      </c>
      <c r="AQ84" s="92"/>
      <c r="AR84" s="92"/>
      <c r="AS84" s="235"/>
      <c r="AT84" s="235"/>
      <c r="AU84" s="235"/>
      <c r="AV84" s="235"/>
      <c r="AW84" s="235"/>
      <c r="AX84" s="235"/>
      <c r="AY84" s="235"/>
      <c r="BA84" s="83"/>
      <c r="BB84" s="83"/>
      <c r="BC84" s="83"/>
      <c r="BD84" s="83"/>
      <c r="BE84" s="83"/>
      <c r="BF84" s="83"/>
      <c r="BG84" s="83"/>
      <c r="BH84" s="83"/>
      <c r="BI84" s="83"/>
      <c r="BJ84" s="83"/>
      <c r="BK84" s="83"/>
      <c r="BL84" s="83"/>
    </row>
    <row r="85" spans="1:64" x14ac:dyDescent="0.35">
      <c r="A85" s="88" t="s">
        <v>314</v>
      </c>
      <c r="B85" s="194" t="s">
        <v>792</v>
      </c>
      <c r="C85" s="193" t="s">
        <v>232</v>
      </c>
      <c r="D85" s="81"/>
      <c r="E85" s="81"/>
      <c r="F85" s="81"/>
      <c r="G85" s="82"/>
      <c r="H85" s="81"/>
      <c r="I85" s="81"/>
      <c r="J85" s="81"/>
      <c r="K85" s="82"/>
      <c r="L85" s="81"/>
      <c r="M85" s="81"/>
      <c r="N85" s="81"/>
      <c r="O85" s="82"/>
      <c r="P85" s="81"/>
      <c r="Q85" s="81"/>
      <c r="R85" s="81"/>
      <c r="S85" s="82"/>
      <c r="T85" s="81"/>
      <c r="U85" s="81"/>
      <c r="V85" s="81"/>
      <c r="W85" s="82"/>
      <c r="X85" s="81"/>
      <c r="Y85" s="81"/>
      <c r="Z85" s="81"/>
      <c r="AA85" s="82"/>
      <c r="AB85" s="81"/>
      <c r="AC85" s="81"/>
      <c r="AD85" s="81"/>
      <c r="AE85" s="82"/>
      <c r="AF85" s="81"/>
      <c r="AG85" s="81"/>
      <c r="AH85" s="81"/>
      <c r="AI85" s="82"/>
      <c r="AJ85" s="81"/>
      <c r="AK85" s="81"/>
      <c r="AL85" s="81"/>
      <c r="AM85" s="92">
        <v>0.2</v>
      </c>
      <c r="AN85" s="93">
        <v>0.18</v>
      </c>
      <c r="AO85" s="93">
        <v>0.15</v>
      </c>
      <c r="AP85" s="92">
        <v>0.15</v>
      </c>
      <c r="AQ85" s="92"/>
      <c r="AR85" s="92"/>
      <c r="AS85" s="235"/>
      <c r="AT85" s="235"/>
      <c r="AU85" s="235"/>
      <c r="AV85" s="235"/>
      <c r="AW85" s="235"/>
      <c r="AX85" s="235"/>
      <c r="AY85" s="235"/>
      <c r="BA85" s="83"/>
      <c r="BB85" s="83"/>
      <c r="BC85" s="83"/>
      <c r="BD85" s="83"/>
      <c r="BE85" s="83"/>
      <c r="BF85" s="83"/>
      <c r="BG85" s="83"/>
      <c r="BH85" s="83"/>
      <c r="BI85" s="83"/>
      <c r="BJ85" s="83"/>
      <c r="BK85" s="83"/>
      <c r="BL85" s="83"/>
    </row>
    <row r="86" spans="1:64" x14ac:dyDescent="0.35">
      <c r="A86" s="88" t="s">
        <v>315</v>
      </c>
      <c r="B86" s="194" t="s">
        <v>794</v>
      </c>
      <c r="C86" s="193" t="s">
        <v>232</v>
      </c>
      <c r="D86" s="81"/>
      <c r="E86" s="81"/>
      <c r="F86" s="81"/>
      <c r="G86" s="82"/>
      <c r="H86" s="81"/>
      <c r="I86" s="81"/>
      <c r="J86" s="81"/>
      <c r="K86" s="82"/>
      <c r="L86" s="81"/>
      <c r="M86" s="81"/>
      <c r="N86" s="81"/>
      <c r="O86" s="82"/>
      <c r="P86" s="81"/>
      <c r="Q86" s="81"/>
      <c r="R86" s="81"/>
      <c r="S86" s="82"/>
      <c r="T86" s="81"/>
      <c r="U86" s="81"/>
      <c r="V86" s="81"/>
      <c r="W86" s="82"/>
      <c r="X86" s="81"/>
      <c r="Y86" s="81"/>
      <c r="Z86" s="81"/>
      <c r="AA86" s="89">
        <v>39</v>
      </c>
      <c r="AB86" s="81"/>
      <c r="AC86" s="81"/>
      <c r="AD86" s="81"/>
      <c r="AE86" s="82"/>
      <c r="AF86" s="81"/>
      <c r="AG86" s="81"/>
      <c r="AH86" s="81"/>
      <c r="AI86" s="82"/>
      <c r="AJ86" s="81"/>
      <c r="AK86" s="81"/>
      <c r="AL86" s="81"/>
      <c r="AM86" s="82"/>
      <c r="AN86" s="81"/>
      <c r="AO86" s="81"/>
      <c r="AP86" s="82"/>
      <c r="AQ86" s="82"/>
      <c r="AR86" s="82"/>
      <c r="AS86" s="230"/>
      <c r="AT86" s="230"/>
      <c r="AU86" s="230"/>
      <c r="AV86" s="230"/>
      <c r="AW86" s="230"/>
      <c r="AX86" s="230"/>
      <c r="AY86" s="230"/>
      <c r="BA86" s="83"/>
      <c r="BB86" s="83"/>
      <c r="BC86" s="83"/>
      <c r="BD86" s="83"/>
      <c r="BE86" s="83"/>
      <c r="BF86" s="83"/>
      <c r="BG86" s="83"/>
      <c r="BH86" s="83"/>
      <c r="BI86" s="83"/>
      <c r="BJ86" s="83"/>
      <c r="BK86" s="83"/>
      <c r="BL86" s="83"/>
    </row>
    <row r="87" spans="1:64" x14ac:dyDescent="0.35">
      <c r="A87" s="88" t="s">
        <v>316</v>
      </c>
      <c r="B87" s="194" t="s">
        <v>792</v>
      </c>
      <c r="C87" s="193" t="s">
        <v>232</v>
      </c>
      <c r="D87" s="81"/>
      <c r="E87" s="81"/>
      <c r="F87" s="81"/>
      <c r="G87" s="82"/>
      <c r="H87" s="81"/>
      <c r="I87" s="81"/>
      <c r="J87" s="81"/>
      <c r="K87" s="82"/>
      <c r="L87" s="81"/>
      <c r="M87" s="81"/>
      <c r="N87" s="81"/>
      <c r="O87" s="82"/>
      <c r="P87" s="81"/>
      <c r="Q87" s="81"/>
      <c r="R87" s="81"/>
      <c r="S87" s="92">
        <v>0.15</v>
      </c>
      <c r="T87" s="81"/>
      <c r="U87" s="81"/>
      <c r="V87" s="81"/>
      <c r="W87" s="82"/>
      <c r="X87" s="81"/>
      <c r="Y87" s="81"/>
      <c r="Z87" s="81"/>
      <c r="AA87" s="92">
        <v>0.03</v>
      </c>
      <c r="AB87" s="93">
        <v>0.12</v>
      </c>
      <c r="AC87" s="93">
        <v>0.11</v>
      </c>
      <c r="AD87" s="93">
        <v>0.11</v>
      </c>
      <c r="AE87" s="92">
        <v>0.05</v>
      </c>
      <c r="AF87" s="93">
        <v>-0.1</v>
      </c>
      <c r="AG87" s="93">
        <v>0.1</v>
      </c>
      <c r="AH87" s="93">
        <v>-0.9</v>
      </c>
      <c r="AI87" s="92">
        <v>0.155</v>
      </c>
      <c r="AJ87" s="93">
        <v>0.19500000000000001</v>
      </c>
      <c r="AK87" s="93">
        <v>0.19</v>
      </c>
      <c r="AL87" s="93">
        <v>0.17</v>
      </c>
      <c r="AM87" s="92">
        <v>0.16</v>
      </c>
      <c r="AN87" s="93">
        <v>0.2</v>
      </c>
      <c r="AO87" s="93">
        <v>0.22500000000000001</v>
      </c>
      <c r="AP87" s="92">
        <v>0.23</v>
      </c>
      <c r="AQ87" s="92">
        <v>0.22</v>
      </c>
      <c r="AR87" s="251">
        <v>0.215</v>
      </c>
      <c r="AS87" s="266">
        <v>0.215</v>
      </c>
      <c r="AT87" s="266">
        <v>0.18</v>
      </c>
      <c r="AU87" s="266">
        <v>0.18</v>
      </c>
      <c r="AV87" s="266">
        <v>0.185</v>
      </c>
      <c r="AW87" s="266">
        <v>0.18</v>
      </c>
      <c r="AX87" s="266">
        <v>0.16</v>
      </c>
      <c r="AY87" s="235"/>
      <c r="BA87" s="83"/>
      <c r="BB87" s="83"/>
      <c r="BC87" s="83"/>
      <c r="BD87" s="83"/>
      <c r="BE87" s="83"/>
      <c r="BF87" s="83"/>
      <c r="BG87" s="83"/>
      <c r="BH87" s="83"/>
      <c r="BI87" s="83"/>
      <c r="BJ87" s="83"/>
      <c r="BK87" s="83"/>
      <c r="BL87" s="83"/>
    </row>
    <row r="88" spans="1:64" x14ac:dyDescent="0.35">
      <c r="A88" s="88" t="s">
        <v>317</v>
      </c>
      <c r="B88" s="194" t="s">
        <v>792</v>
      </c>
      <c r="C88" s="193" t="s">
        <v>232</v>
      </c>
      <c r="D88" s="81"/>
      <c r="E88" s="81"/>
      <c r="F88" s="81"/>
      <c r="G88" s="82"/>
      <c r="H88" s="81"/>
      <c r="I88" s="81"/>
      <c r="J88" s="81"/>
      <c r="K88" s="82"/>
      <c r="L88" s="81"/>
      <c r="M88" s="81"/>
      <c r="N88" s="81"/>
      <c r="O88" s="82"/>
      <c r="P88" s="81"/>
      <c r="Q88" s="81"/>
      <c r="R88" s="81"/>
      <c r="S88" s="92">
        <v>0.21</v>
      </c>
      <c r="T88" s="81"/>
      <c r="U88" s="81"/>
      <c r="V88" s="81"/>
      <c r="W88" s="82"/>
      <c r="X88" s="81"/>
      <c r="Y88" s="81"/>
      <c r="Z88" s="81"/>
      <c r="AA88" s="92">
        <v>0.11</v>
      </c>
      <c r="AB88" s="93">
        <v>0.11</v>
      </c>
      <c r="AC88" s="93">
        <v>0.11</v>
      </c>
      <c r="AD88" s="93">
        <v>0.11</v>
      </c>
      <c r="AE88" s="92">
        <v>0.11</v>
      </c>
      <c r="AF88" s="93">
        <v>0.1</v>
      </c>
      <c r="AG88" s="93">
        <v>0.1</v>
      </c>
      <c r="AH88" s="93">
        <v>0.1</v>
      </c>
      <c r="AI88" s="92">
        <v>0.17499999999999999</v>
      </c>
      <c r="AJ88" s="93">
        <v>0.16</v>
      </c>
      <c r="AK88" s="93">
        <v>0.16</v>
      </c>
      <c r="AL88" s="93">
        <v>0.16</v>
      </c>
      <c r="AM88" s="92">
        <v>0.17</v>
      </c>
      <c r="AN88" s="93">
        <v>0.185</v>
      </c>
      <c r="AO88" s="93">
        <v>0.185</v>
      </c>
      <c r="AP88" s="92">
        <v>0.17499999999999999</v>
      </c>
      <c r="AQ88" s="92">
        <v>0.185</v>
      </c>
      <c r="AR88" s="251">
        <v>0.185</v>
      </c>
      <c r="AS88" s="266">
        <v>0.185</v>
      </c>
      <c r="AT88" s="266">
        <v>0.185</v>
      </c>
      <c r="AU88" s="266">
        <v>0.185</v>
      </c>
      <c r="AV88" s="266">
        <v>0.185</v>
      </c>
      <c r="AW88" s="266">
        <v>0.185</v>
      </c>
      <c r="AX88" s="266">
        <v>0.185</v>
      </c>
      <c r="AY88" s="266">
        <v>0.185</v>
      </c>
      <c r="BA88" s="83"/>
      <c r="BB88" s="83"/>
      <c r="BC88" s="83"/>
      <c r="BD88" s="83"/>
      <c r="BE88" s="83"/>
      <c r="BF88" s="83"/>
      <c r="BG88" s="83"/>
      <c r="BH88" s="83"/>
      <c r="BI88" s="83"/>
      <c r="BJ88" s="83"/>
      <c r="BK88" s="83"/>
      <c r="BL88" s="83"/>
    </row>
    <row r="89" spans="1:64" x14ac:dyDescent="0.35">
      <c r="A89" s="88" t="s">
        <v>280</v>
      </c>
      <c r="B89" s="194" t="s">
        <v>794</v>
      </c>
      <c r="C89" s="193" t="s">
        <v>232</v>
      </c>
      <c r="D89" s="81"/>
      <c r="E89" s="81"/>
      <c r="F89" s="81"/>
      <c r="G89" s="82"/>
      <c r="H89" s="81"/>
      <c r="I89" s="81"/>
      <c r="J89" s="81"/>
      <c r="K89" s="82"/>
      <c r="L89" s="81"/>
      <c r="M89" s="81"/>
      <c r="N89" s="81"/>
      <c r="O89" s="82"/>
      <c r="P89" s="81"/>
      <c r="Q89" s="81"/>
      <c r="R89" s="81"/>
      <c r="S89" s="89">
        <v>501</v>
      </c>
      <c r="T89" s="81"/>
      <c r="U89" s="81"/>
      <c r="V89" s="81"/>
      <c r="W89" s="82"/>
      <c r="X89" s="81"/>
      <c r="Y89" s="81"/>
      <c r="Z89" s="81"/>
      <c r="AA89" s="89">
        <v>495</v>
      </c>
      <c r="AB89" s="90">
        <v>495</v>
      </c>
      <c r="AC89" s="90">
        <v>491</v>
      </c>
      <c r="AD89" s="90">
        <v>490</v>
      </c>
      <c r="AE89" s="89">
        <v>489</v>
      </c>
      <c r="AF89" s="90">
        <v>486</v>
      </c>
      <c r="AG89" s="90">
        <v>485</v>
      </c>
      <c r="AH89" s="90">
        <v>485</v>
      </c>
      <c r="AI89" s="89">
        <v>484</v>
      </c>
      <c r="AJ89" s="90">
        <v>482</v>
      </c>
      <c r="AK89" s="90">
        <v>480</v>
      </c>
      <c r="AL89" s="90">
        <v>480</v>
      </c>
      <c r="AM89" s="82"/>
      <c r="AN89" s="81"/>
      <c r="AO89" s="81"/>
      <c r="AP89" s="82"/>
      <c r="AQ89" s="82"/>
      <c r="AR89" s="82"/>
      <c r="AS89" s="230"/>
      <c r="AT89" s="230"/>
      <c r="AU89" s="230"/>
      <c r="AV89" s="230"/>
      <c r="AW89" s="230"/>
      <c r="AX89" s="230"/>
      <c r="AY89" s="230"/>
      <c r="BA89" s="83"/>
      <c r="BB89" s="83"/>
      <c r="BC89" s="83"/>
      <c r="BD89" s="83"/>
      <c r="BE89" s="83"/>
      <c r="BF89" s="83"/>
      <c r="BG89" s="83"/>
      <c r="BH89" s="83"/>
      <c r="BI89" s="83"/>
      <c r="BJ89" s="83"/>
      <c r="BK89" s="83"/>
      <c r="BL89" s="83"/>
    </row>
    <row r="90" spans="1:64" x14ac:dyDescent="0.35">
      <c r="A90" s="88" t="s">
        <v>281</v>
      </c>
      <c r="B90" s="194" t="s">
        <v>793</v>
      </c>
      <c r="C90" s="193" t="s">
        <v>232</v>
      </c>
      <c r="D90" s="81"/>
      <c r="E90" s="81"/>
      <c r="F90" s="81"/>
      <c r="G90" s="82"/>
      <c r="H90" s="81"/>
      <c r="I90" s="81"/>
      <c r="J90" s="81"/>
      <c r="K90" s="82"/>
      <c r="L90" s="81"/>
      <c r="M90" s="81"/>
      <c r="N90" s="81"/>
      <c r="O90" s="82"/>
      <c r="P90" s="81"/>
      <c r="Q90" s="81"/>
      <c r="R90" s="81"/>
      <c r="S90" s="94">
        <v>0.71</v>
      </c>
      <c r="T90" s="81"/>
      <c r="U90" s="81"/>
      <c r="V90" s="81"/>
      <c r="W90" s="82"/>
      <c r="X90" s="81"/>
      <c r="Y90" s="81"/>
      <c r="Z90" s="81"/>
      <c r="AA90" s="94">
        <v>1.1399999999999999</v>
      </c>
      <c r="AB90" s="95">
        <v>1.2</v>
      </c>
      <c r="AC90" s="95">
        <v>1.4</v>
      </c>
      <c r="AD90" s="95">
        <v>1.68</v>
      </c>
      <c r="AE90" s="94">
        <v>1.76</v>
      </c>
      <c r="AF90" s="95">
        <v>2.1</v>
      </c>
      <c r="AG90" s="95">
        <v>1.78</v>
      </c>
      <c r="AH90" s="95">
        <v>4.29</v>
      </c>
      <c r="AI90" s="94">
        <v>2.19</v>
      </c>
      <c r="AJ90" s="95">
        <v>2.09</v>
      </c>
      <c r="AK90" s="95">
        <v>2.27</v>
      </c>
      <c r="AL90" s="95">
        <v>2.52</v>
      </c>
      <c r="AM90" s="94">
        <v>2.63</v>
      </c>
      <c r="AN90" s="95">
        <v>2.44</v>
      </c>
      <c r="AO90" s="95">
        <v>2.35</v>
      </c>
      <c r="AP90" s="94">
        <v>2.44</v>
      </c>
      <c r="AQ90" s="94"/>
      <c r="AR90" s="94"/>
      <c r="AS90" s="236"/>
      <c r="AT90" s="236"/>
      <c r="AU90" s="236"/>
      <c r="AV90" s="236"/>
      <c r="AW90" s="236"/>
      <c r="AX90" s="236"/>
      <c r="AY90" s="236"/>
      <c r="BA90" s="83"/>
      <c r="BB90" s="83"/>
      <c r="BC90" s="83"/>
      <c r="BD90" s="83"/>
      <c r="BE90" s="83"/>
      <c r="BF90" s="83"/>
      <c r="BG90" s="83"/>
      <c r="BH90" s="83"/>
      <c r="BI90" s="83"/>
      <c r="BJ90" s="83"/>
      <c r="BK90" s="83"/>
      <c r="BL90" s="83"/>
    </row>
    <row r="91" spans="1:64" x14ac:dyDescent="0.35">
      <c r="A91" s="88" t="s">
        <v>318</v>
      </c>
      <c r="B91" s="194" t="s">
        <v>793</v>
      </c>
      <c r="C91" s="193" t="s">
        <v>232</v>
      </c>
      <c r="D91" s="81"/>
      <c r="E91" s="81"/>
      <c r="F91" s="81"/>
      <c r="G91" s="82"/>
      <c r="H91" s="81"/>
      <c r="I91" s="81"/>
      <c r="J91" s="81"/>
      <c r="K91" s="82"/>
      <c r="L91" s="81"/>
      <c r="M91" s="81"/>
      <c r="N91" s="81"/>
      <c r="O91" s="82"/>
      <c r="P91" s="81"/>
      <c r="Q91" s="81"/>
      <c r="R91" s="81"/>
      <c r="S91" s="94">
        <v>0.87</v>
      </c>
      <c r="T91" s="81"/>
      <c r="U91" s="81"/>
      <c r="V91" s="81"/>
      <c r="W91" s="82"/>
      <c r="X91" s="81"/>
      <c r="Y91" s="81"/>
      <c r="Z91" s="81"/>
      <c r="AA91" s="94">
        <v>1.6</v>
      </c>
      <c r="AB91" s="95">
        <v>1.77</v>
      </c>
      <c r="AC91" s="95">
        <v>1.95</v>
      </c>
      <c r="AD91" s="95">
        <v>2.25</v>
      </c>
      <c r="AE91" s="94">
        <v>2.23</v>
      </c>
      <c r="AF91" s="95">
        <v>2.35</v>
      </c>
      <c r="AG91" s="95">
        <v>2.4</v>
      </c>
      <c r="AH91" s="95">
        <v>2.64</v>
      </c>
      <c r="AI91" s="94">
        <v>2.78</v>
      </c>
      <c r="AJ91" s="95">
        <v>2.81</v>
      </c>
      <c r="AK91" s="95">
        <v>3</v>
      </c>
      <c r="AL91" s="95">
        <v>3.18</v>
      </c>
      <c r="AM91" s="94">
        <v>3.35</v>
      </c>
      <c r="AN91" s="95">
        <v>3.3</v>
      </c>
      <c r="AO91" s="95">
        <v>3.33</v>
      </c>
      <c r="AP91" s="94">
        <v>3.5</v>
      </c>
      <c r="AQ91" s="94"/>
      <c r="AR91" s="94"/>
      <c r="AS91" s="236"/>
      <c r="AT91" s="236"/>
      <c r="AU91" s="236"/>
      <c r="AV91" s="236"/>
      <c r="AW91" s="236"/>
      <c r="AX91" s="236"/>
      <c r="AY91" s="236"/>
      <c r="BA91" s="83"/>
      <c r="BB91" s="83"/>
      <c r="BC91" s="83"/>
      <c r="BD91" s="83"/>
      <c r="BE91" s="83"/>
      <c r="BF91" s="83"/>
      <c r="BG91" s="83"/>
      <c r="BH91" s="83"/>
      <c r="BI91" s="83"/>
      <c r="BJ91" s="83"/>
      <c r="BK91" s="83"/>
      <c r="BL91" s="83"/>
    </row>
    <row r="92" spans="1:64" x14ac:dyDescent="0.35">
      <c r="A92" s="88" t="s">
        <v>315</v>
      </c>
      <c r="B92" s="194" t="s">
        <v>794</v>
      </c>
      <c r="C92" s="193" t="s">
        <v>232</v>
      </c>
      <c r="D92" s="81"/>
      <c r="E92" s="81"/>
      <c r="F92" s="81"/>
      <c r="G92" s="82"/>
      <c r="H92" s="81"/>
      <c r="I92" s="81"/>
      <c r="J92" s="81"/>
      <c r="K92" s="82"/>
      <c r="L92" s="81"/>
      <c r="M92" s="81"/>
      <c r="N92" s="81"/>
      <c r="O92" s="82"/>
      <c r="P92" s="81"/>
      <c r="Q92" s="81"/>
      <c r="R92" s="81"/>
      <c r="S92" s="89">
        <v>13</v>
      </c>
      <c r="T92" s="81"/>
      <c r="U92" s="81"/>
      <c r="V92" s="81"/>
      <c r="W92" s="82"/>
      <c r="X92" s="81"/>
      <c r="Y92" s="81"/>
      <c r="Z92" s="81"/>
      <c r="AA92" s="82"/>
      <c r="AB92" s="90">
        <v>36</v>
      </c>
      <c r="AC92" s="81"/>
      <c r="AD92" s="81"/>
      <c r="AE92" s="82"/>
      <c r="AF92" s="81"/>
      <c r="AG92" s="81"/>
      <c r="AH92" s="81"/>
      <c r="AI92" s="82"/>
      <c r="AJ92" s="81"/>
      <c r="AK92" s="81"/>
      <c r="AL92" s="81"/>
      <c r="AM92" s="82"/>
      <c r="AN92" s="81"/>
      <c r="AO92" s="81"/>
      <c r="AP92" s="82"/>
      <c r="AQ92" s="82"/>
      <c r="AR92" s="82"/>
      <c r="AS92" s="230"/>
      <c r="AT92" s="230"/>
      <c r="AU92" s="230"/>
      <c r="AV92" s="230"/>
      <c r="AW92" s="230"/>
      <c r="AX92" s="230"/>
      <c r="AY92" s="230"/>
      <c r="BA92" s="83"/>
      <c r="BB92" s="83"/>
      <c r="BC92" s="83"/>
      <c r="BD92" s="83"/>
      <c r="BE92" s="83"/>
      <c r="BF92" s="83"/>
      <c r="BG92" s="83"/>
      <c r="BH92" s="83"/>
      <c r="BI92" s="83"/>
      <c r="BJ92" s="83"/>
      <c r="BK92" s="83"/>
      <c r="BL92" s="83"/>
    </row>
    <row r="93" spans="1:64" x14ac:dyDescent="0.35">
      <c r="A93" s="88"/>
      <c r="B93" s="187"/>
      <c r="C93" s="187"/>
      <c r="D93" s="81"/>
      <c r="E93" s="81"/>
      <c r="F93" s="81"/>
      <c r="G93" s="82"/>
      <c r="H93" s="81"/>
      <c r="I93" s="81"/>
      <c r="J93" s="81"/>
      <c r="K93" s="82"/>
      <c r="L93" s="81"/>
      <c r="M93" s="81"/>
      <c r="N93" s="81"/>
      <c r="O93" s="82"/>
      <c r="P93" s="81"/>
      <c r="Q93" s="81"/>
      <c r="R93" s="81"/>
      <c r="S93" s="82"/>
      <c r="T93" s="81"/>
      <c r="U93" s="81"/>
      <c r="V93" s="81"/>
      <c r="W93" s="82"/>
      <c r="X93" s="81"/>
      <c r="Y93" s="81"/>
      <c r="Z93" s="81"/>
      <c r="AA93" s="82"/>
      <c r="AB93" s="81"/>
      <c r="AC93" s="81"/>
      <c r="AD93" s="81"/>
      <c r="AE93" s="82"/>
      <c r="AF93" s="81"/>
      <c r="AG93" s="81"/>
      <c r="AH93" s="81"/>
      <c r="AI93" s="82"/>
      <c r="AJ93" s="81"/>
      <c r="AK93" s="81"/>
      <c r="AL93" s="81"/>
      <c r="AM93" s="82"/>
      <c r="AN93" s="81"/>
      <c r="AO93" s="81"/>
      <c r="AP93" s="82"/>
      <c r="AQ93" s="82"/>
      <c r="AR93" s="82"/>
      <c r="AS93" s="230"/>
      <c r="AT93" s="230"/>
      <c r="AU93" s="230"/>
      <c r="AV93" s="230"/>
      <c r="AW93" s="230"/>
      <c r="AX93" s="230"/>
      <c r="AY93" s="230"/>
      <c r="BA93" s="83"/>
      <c r="BB93" s="83"/>
      <c r="BC93" s="83"/>
      <c r="BD93" s="83"/>
      <c r="BE93" s="83"/>
      <c r="BF93" s="83"/>
      <c r="BG93" s="83"/>
      <c r="BH93" s="83"/>
      <c r="BI93" s="83"/>
      <c r="BJ93" s="83"/>
      <c r="BK93" s="83"/>
      <c r="BL93" s="83"/>
    </row>
    <row r="94" spans="1:64" x14ac:dyDescent="0.35">
      <c r="A94" s="96" t="s">
        <v>319</v>
      </c>
      <c r="B94" s="185"/>
      <c r="C94" s="185"/>
      <c r="D94" s="81"/>
      <c r="E94" s="81"/>
      <c r="F94" s="81"/>
      <c r="G94" s="82"/>
      <c r="H94" s="81"/>
      <c r="I94" s="81"/>
      <c r="J94" s="81"/>
      <c r="K94" s="82"/>
      <c r="L94" s="81"/>
      <c r="M94" s="81"/>
      <c r="N94" s="81"/>
      <c r="O94" s="82"/>
      <c r="P94" s="81"/>
      <c r="Q94" s="81"/>
      <c r="R94" s="81"/>
      <c r="S94" s="82"/>
      <c r="T94" s="81"/>
      <c r="U94" s="81"/>
      <c r="V94" s="81"/>
      <c r="W94" s="82"/>
      <c r="X94" s="81"/>
      <c r="Y94" s="81"/>
      <c r="Z94" s="81"/>
      <c r="AA94" s="82"/>
      <c r="AB94" s="81"/>
      <c r="AC94" s="81"/>
      <c r="AD94" s="81"/>
      <c r="AE94" s="82"/>
      <c r="AF94" s="81"/>
      <c r="AG94" s="81"/>
      <c r="AH94" s="81"/>
      <c r="AI94" s="82"/>
      <c r="AJ94" s="81"/>
      <c r="AK94" s="81"/>
      <c r="AL94" s="81"/>
      <c r="AM94" s="82"/>
      <c r="AN94" s="81"/>
      <c r="AO94" s="81"/>
      <c r="AP94" s="82"/>
      <c r="AQ94" s="82"/>
      <c r="AR94" s="82"/>
      <c r="AS94" s="230"/>
      <c r="AT94" s="230"/>
      <c r="AU94" s="230"/>
      <c r="AV94" s="230"/>
      <c r="AW94" s="230"/>
      <c r="AX94" s="230"/>
      <c r="AY94" s="230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</row>
    <row r="95" spans="1:64" x14ac:dyDescent="0.35">
      <c r="A95" s="88" t="s">
        <v>288</v>
      </c>
      <c r="B95" s="194" t="s">
        <v>793</v>
      </c>
      <c r="C95" s="193" t="s">
        <v>232</v>
      </c>
      <c r="D95" s="81"/>
      <c r="E95" s="81"/>
      <c r="F95" s="81"/>
      <c r="G95" s="82"/>
      <c r="H95" s="81"/>
      <c r="I95" s="81"/>
      <c r="J95" s="81"/>
      <c r="K95" s="82"/>
      <c r="L95" s="81"/>
      <c r="M95" s="81"/>
      <c r="N95" s="81"/>
      <c r="O95" s="82"/>
      <c r="P95" s="81"/>
      <c r="Q95" s="81"/>
      <c r="R95" s="81"/>
      <c r="S95" s="94">
        <v>0.71</v>
      </c>
      <c r="T95" s="81"/>
      <c r="U95" s="81"/>
      <c r="V95" s="81"/>
      <c r="W95" s="82"/>
      <c r="X95" s="81"/>
      <c r="Y95" s="81"/>
      <c r="Z95" s="81"/>
      <c r="AA95" s="94">
        <v>1.1399999999999999</v>
      </c>
      <c r="AB95" s="95">
        <v>1.2</v>
      </c>
      <c r="AC95" s="95">
        <v>1.4</v>
      </c>
      <c r="AD95" s="95">
        <v>1.68</v>
      </c>
      <c r="AE95" s="94">
        <v>1.76</v>
      </c>
      <c r="AF95" s="95">
        <v>2.1</v>
      </c>
      <c r="AG95" s="95">
        <v>1.78</v>
      </c>
      <c r="AH95" s="95">
        <v>4.29</v>
      </c>
      <c r="AI95" s="94">
        <v>2.19</v>
      </c>
      <c r="AJ95" s="95">
        <v>2.09</v>
      </c>
      <c r="AK95" s="95">
        <v>2.27</v>
      </c>
      <c r="AL95" s="95">
        <v>2.52</v>
      </c>
      <c r="AM95" s="94">
        <v>2.63</v>
      </c>
      <c r="AN95" s="95">
        <v>2.44</v>
      </c>
      <c r="AO95" s="95">
        <v>2.35</v>
      </c>
      <c r="AP95" s="94">
        <v>2.44</v>
      </c>
      <c r="AQ95" s="94"/>
      <c r="AR95" s="94"/>
      <c r="AS95" s="236"/>
      <c r="AT95" s="236"/>
      <c r="AU95" s="236"/>
      <c r="AV95" s="236"/>
      <c r="AW95" s="236"/>
      <c r="AX95" s="236"/>
      <c r="AY95" s="236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</row>
    <row r="96" spans="1:64" x14ac:dyDescent="0.35">
      <c r="A96" s="88" t="s">
        <v>289</v>
      </c>
      <c r="B96" s="194" t="s">
        <v>793</v>
      </c>
      <c r="C96" s="193" t="s">
        <v>232</v>
      </c>
      <c r="D96" s="81"/>
      <c r="E96" s="81"/>
      <c r="F96" s="81"/>
      <c r="G96" s="82"/>
      <c r="H96" s="81"/>
      <c r="I96" s="81"/>
      <c r="J96" s="81"/>
      <c r="K96" s="82"/>
      <c r="L96" s="81"/>
      <c r="M96" s="81"/>
      <c r="N96" s="81"/>
      <c r="O96" s="82"/>
      <c r="P96" s="81"/>
      <c r="Q96" s="81"/>
      <c r="R96" s="81"/>
      <c r="S96" s="94">
        <v>0.2</v>
      </c>
      <c r="T96" s="81"/>
      <c r="U96" s="81"/>
      <c r="V96" s="81"/>
      <c r="W96" s="82"/>
      <c r="X96" s="81"/>
      <c r="Y96" s="81"/>
      <c r="Z96" s="81"/>
      <c r="AA96" s="94">
        <v>0.42</v>
      </c>
      <c r="AB96" s="95">
        <v>0.43</v>
      </c>
      <c r="AC96" s="95">
        <v>0.42</v>
      </c>
      <c r="AD96" s="95">
        <v>0.44</v>
      </c>
      <c r="AE96" s="94">
        <v>0.46</v>
      </c>
      <c r="AF96" s="95">
        <v>0.51</v>
      </c>
      <c r="AG96" s="95">
        <v>0.5</v>
      </c>
      <c r="AH96" s="95">
        <v>0.5</v>
      </c>
      <c r="AI96" s="94">
        <v>0.6</v>
      </c>
      <c r="AJ96" s="95">
        <v>0.56999999999999995</v>
      </c>
      <c r="AK96" s="95">
        <v>0.6</v>
      </c>
      <c r="AL96" s="95">
        <v>0.57999999999999996</v>
      </c>
      <c r="AM96" s="94">
        <v>0.7</v>
      </c>
      <c r="AN96" s="95">
        <v>0.79</v>
      </c>
      <c r="AO96" s="95">
        <v>0.84</v>
      </c>
      <c r="AP96" s="94">
        <v>0.86</v>
      </c>
      <c r="AQ96" s="94"/>
      <c r="AR96" s="94"/>
      <c r="AS96" s="236"/>
      <c r="AT96" s="236"/>
      <c r="AU96" s="236"/>
      <c r="AV96" s="236"/>
      <c r="AW96" s="236"/>
      <c r="AX96" s="236"/>
      <c r="AY96" s="236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</row>
    <row r="97" spans="1:64" x14ac:dyDescent="0.35">
      <c r="A97" s="88" t="s">
        <v>290</v>
      </c>
      <c r="B97" s="194" t="s">
        <v>793</v>
      </c>
      <c r="C97" s="193" t="s">
        <v>232</v>
      </c>
      <c r="D97" s="81"/>
      <c r="E97" s="81"/>
      <c r="F97" s="81"/>
      <c r="G97" s="82"/>
      <c r="H97" s="81"/>
      <c r="I97" s="81"/>
      <c r="J97" s="81"/>
      <c r="K97" s="82"/>
      <c r="L97" s="81"/>
      <c r="M97" s="81"/>
      <c r="N97" s="81"/>
      <c r="O97" s="82"/>
      <c r="P97" s="81"/>
      <c r="Q97" s="81"/>
      <c r="R97" s="81"/>
      <c r="S97" s="94">
        <v>7.0000000000000007E-2</v>
      </c>
      <c r="T97" s="81"/>
      <c r="U97" s="81"/>
      <c r="V97" s="81"/>
      <c r="W97" s="82"/>
      <c r="X97" s="81"/>
      <c r="Y97" s="81"/>
      <c r="Z97" s="81"/>
      <c r="AA97" s="94">
        <v>0.2</v>
      </c>
      <c r="AB97" s="95">
        <v>0.2</v>
      </c>
      <c r="AC97" s="95">
        <v>0.2</v>
      </c>
      <c r="AD97" s="95">
        <v>0.2</v>
      </c>
      <c r="AE97" s="94">
        <v>0.19</v>
      </c>
      <c r="AF97" s="95">
        <v>0.19</v>
      </c>
      <c r="AG97" s="95">
        <v>0.19</v>
      </c>
      <c r="AH97" s="95">
        <v>0.17</v>
      </c>
      <c r="AI97" s="94">
        <v>0.18</v>
      </c>
      <c r="AJ97" s="95">
        <v>0.18</v>
      </c>
      <c r="AK97" s="95">
        <v>0.17</v>
      </c>
      <c r="AL97" s="95">
        <v>0.17</v>
      </c>
      <c r="AM97" s="94">
        <v>0.21</v>
      </c>
      <c r="AN97" s="95">
        <v>0.21</v>
      </c>
      <c r="AO97" s="95">
        <v>0.21</v>
      </c>
      <c r="AP97" s="94">
        <v>0.21</v>
      </c>
      <c r="AQ97" s="94"/>
      <c r="AR97" s="94"/>
      <c r="AS97" s="236"/>
      <c r="AT97" s="236"/>
      <c r="AU97" s="236"/>
      <c r="AV97" s="236"/>
      <c r="AW97" s="236"/>
      <c r="AX97" s="236"/>
      <c r="AY97" s="236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</row>
    <row r="98" spans="1:64" x14ac:dyDescent="0.35">
      <c r="A98" s="88" t="s">
        <v>291</v>
      </c>
      <c r="B98" s="194" t="s">
        <v>793</v>
      </c>
      <c r="C98" s="193" t="s">
        <v>232</v>
      </c>
      <c r="D98" s="81"/>
      <c r="E98" s="81"/>
      <c r="F98" s="81"/>
      <c r="G98" s="82"/>
      <c r="H98" s="81"/>
      <c r="I98" s="81"/>
      <c r="J98" s="81"/>
      <c r="K98" s="82"/>
      <c r="L98" s="81"/>
      <c r="M98" s="81"/>
      <c r="N98" s="81"/>
      <c r="O98" s="82"/>
      <c r="P98" s="81"/>
      <c r="Q98" s="81"/>
      <c r="R98" s="81"/>
      <c r="S98" s="94">
        <v>-0.11</v>
      </c>
      <c r="T98" s="81"/>
      <c r="U98" s="81"/>
      <c r="V98" s="81"/>
      <c r="W98" s="82"/>
      <c r="X98" s="81"/>
      <c r="Y98" s="81"/>
      <c r="Z98" s="81"/>
      <c r="AA98" s="94">
        <v>-0.16</v>
      </c>
      <c r="AB98" s="95">
        <v>-0.06</v>
      </c>
      <c r="AC98" s="95">
        <v>-7.0000000000000007E-2</v>
      </c>
      <c r="AD98" s="95">
        <v>-7.0000000000000007E-2</v>
      </c>
      <c r="AE98" s="94">
        <v>-0.18</v>
      </c>
      <c r="AF98" s="95">
        <v>-0.45</v>
      </c>
      <c r="AG98" s="95">
        <v>-7.0000000000000007E-2</v>
      </c>
      <c r="AH98" s="95">
        <v>-2.3199999999999998</v>
      </c>
      <c r="AI98" s="94">
        <v>-0.19</v>
      </c>
      <c r="AJ98" s="95">
        <v>-0.03</v>
      </c>
      <c r="AK98" s="95">
        <v>-0.04</v>
      </c>
      <c r="AL98" s="95">
        <v>-0.09</v>
      </c>
      <c r="AM98" s="94">
        <v>-0.19</v>
      </c>
      <c r="AN98" s="95">
        <v>-0.14000000000000001</v>
      </c>
      <c r="AO98" s="95">
        <v>-7.0000000000000007E-2</v>
      </c>
      <c r="AP98" s="94">
        <v>-0.01</v>
      </c>
      <c r="AQ98" s="94"/>
      <c r="AR98" s="94"/>
      <c r="AS98" s="236"/>
      <c r="AT98" s="236"/>
      <c r="AU98" s="236"/>
      <c r="AV98" s="236"/>
      <c r="AW98" s="236"/>
      <c r="AX98" s="236"/>
      <c r="AY98" s="236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</row>
    <row r="99" spans="1:64" x14ac:dyDescent="0.35">
      <c r="A99" s="101" t="s">
        <v>292</v>
      </c>
      <c r="B99" s="192" t="s">
        <v>793</v>
      </c>
      <c r="C99" s="191" t="s">
        <v>232</v>
      </c>
      <c r="D99" s="102"/>
      <c r="E99" s="102"/>
      <c r="F99" s="102"/>
      <c r="G99" s="103"/>
      <c r="H99" s="102"/>
      <c r="I99" s="102"/>
      <c r="J99" s="102"/>
      <c r="K99" s="103"/>
      <c r="L99" s="102"/>
      <c r="M99" s="102"/>
      <c r="N99" s="102"/>
      <c r="O99" s="103"/>
      <c r="P99" s="102"/>
      <c r="Q99" s="102"/>
      <c r="R99" s="102"/>
      <c r="S99" s="106">
        <f>SUM(S95,S96,S97,S98)</f>
        <v>0.87</v>
      </c>
      <c r="T99" s="102"/>
      <c r="U99" s="102"/>
      <c r="V99" s="102"/>
      <c r="W99" s="103"/>
      <c r="X99" s="102"/>
      <c r="Y99" s="102"/>
      <c r="Z99" s="102"/>
      <c r="AA99" s="117">
        <v>1.6</v>
      </c>
      <c r="AB99" s="107">
        <v>1.77</v>
      </c>
      <c r="AC99" s="118">
        <f>SUM(AC95,AC96,AC97,AC98)</f>
        <v>1.95</v>
      </c>
      <c r="AD99" s="107">
        <v>2.25</v>
      </c>
      <c r="AE99" s="106">
        <f>SUM(AE95,AE96,AE97,AE98)</f>
        <v>2.23</v>
      </c>
      <c r="AF99" s="118">
        <f>SUM(AF95,AF96,AF97,AF98)</f>
        <v>2.35</v>
      </c>
      <c r="AG99" s="107">
        <v>2.4</v>
      </c>
      <c r="AH99" s="118">
        <f>SUM(AH95,AH96,AH97,AH98)</f>
        <v>2.64</v>
      </c>
      <c r="AI99" s="117">
        <v>2.78</v>
      </c>
      <c r="AJ99" s="118">
        <f>SUM(AJ95,AJ96,AJ97,AJ98)</f>
        <v>2.81</v>
      </c>
      <c r="AK99" s="118">
        <f>SUM(AK95,AK96,AK97,AK98)</f>
        <v>3</v>
      </c>
      <c r="AL99" s="118">
        <f>SUM(AL95,AL96,AL97,AL98)</f>
        <v>3.18</v>
      </c>
      <c r="AM99" s="106">
        <f>SUM(AM95,AM96,AM97,AM98)</f>
        <v>3.35</v>
      </c>
      <c r="AN99" s="118">
        <f>SUM(AN95,AN96,AN97,AN98)</f>
        <v>3.3</v>
      </c>
      <c r="AO99" s="118">
        <f>SUM(AO95:AO98)</f>
        <v>3.33</v>
      </c>
      <c r="AP99" s="106">
        <f>SUM(AP95,AP96,AP97,AP98)</f>
        <v>3.5</v>
      </c>
      <c r="AQ99" s="106"/>
      <c r="AR99" s="106"/>
      <c r="AS99" s="237"/>
      <c r="AT99" s="237"/>
      <c r="AU99" s="237"/>
      <c r="AV99" s="237"/>
      <c r="AW99" s="237"/>
      <c r="AX99" s="237"/>
      <c r="AY99" s="237"/>
      <c r="BA99" s="108"/>
      <c r="BB99" s="108"/>
      <c r="BC99" s="108"/>
      <c r="BD99" s="108"/>
      <c r="BE99" s="108"/>
      <c r="BF99" s="108"/>
      <c r="BG99" s="108"/>
      <c r="BH99" s="108"/>
      <c r="BI99" s="108"/>
      <c r="BJ99" s="108"/>
      <c r="BK99" s="108"/>
      <c r="BL99" s="108"/>
    </row>
    <row r="100" spans="1:64" x14ac:dyDescent="0.35">
      <c r="B100" s="186"/>
      <c r="C100" s="186"/>
      <c r="D100" s="81"/>
      <c r="E100" s="81"/>
      <c r="F100" s="81"/>
      <c r="G100" s="82"/>
      <c r="H100" s="81"/>
      <c r="I100" s="81"/>
      <c r="J100" s="81"/>
      <c r="K100" s="82"/>
      <c r="L100" s="81"/>
      <c r="M100" s="81"/>
      <c r="N100" s="81"/>
      <c r="O100" s="82"/>
      <c r="P100" s="81"/>
      <c r="Q100" s="81"/>
      <c r="R100" s="81"/>
      <c r="S100" s="82"/>
      <c r="T100" s="81"/>
      <c r="U100" s="81"/>
      <c r="V100" s="81"/>
      <c r="W100" s="82"/>
      <c r="X100" s="81"/>
      <c r="Y100" s="81"/>
      <c r="Z100" s="81"/>
      <c r="AA100" s="82"/>
      <c r="AB100" s="81"/>
      <c r="AC100" s="81"/>
      <c r="AD100" s="81"/>
      <c r="AE100" s="82"/>
      <c r="AF100" s="81"/>
      <c r="AG100" s="81"/>
      <c r="AH100" s="81"/>
      <c r="AI100" s="82"/>
      <c r="AJ100" s="81"/>
      <c r="AK100" s="81"/>
      <c r="AL100" s="81"/>
      <c r="AM100" s="82"/>
      <c r="AN100" s="81"/>
      <c r="AO100" s="81"/>
      <c r="AP100" s="82"/>
      <c r="AQ100" s="82"/>
      <c r="AR100" s="82"/>
      <c r="AS100" s="230"/>
      <c r="AT100" s="230"/>
      <c r="AU100" s="230"/>
      <c r="AV100" s="230"/>
      <c r="AW100" s="230"/>
      <c r="AX100" s="230"/>
      <c r="AY100" s="230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</row>
    <row r="101" spans="1:64" x14ac:dyDescent="0.35">
      <c r="A101" s="74" t="s">
        <v>320</v>
      </c>
      <c r="B101" s="194" t="s">
        <v>794</v>
      </c>
      <c r="C101" s="193" t="s">
        <v>232</v>
      </c>
      <c r="D101" s="81"/>
      <c r="E101" s="81"/>
      <c r="F101" s="81"/>
      <c r="G101" s="82"/>
      <c r="H101" s="81"/>
      <c r="I101" s="81"/>
      <c r="J101" s="81"/>
      <c r="K101" s="82"/>
      <c r="L101" s="81"/>
      <c r="M101" s="81"/>
      <c r="N101" s="81"/>
      <c r="O101" s="82"/>
      <c r="P101" s="81"/>
      <c r="Q101" s="81"/>
      <c r="R101" s="81"/>
      <c r="S101" s="89">
        <v>501</v>
      </c>
      <c r="T101" s="81"/>
      <c r="U101" s="81"/>
      <c r="V101" s="81"/>
      <c r="W101" s="82"/>
      <c r="X101" s="81"/>
      <c r="Y101" s="81"/>
      <c r="Z101" s="81"/>
      <c r="AA101" s="89">
        <v>495</v>
      </c>
      <c r="AB101" s="90">
        <v>495</v>
      </c>
      <c r="AC101" s="90">
        <v>491</v>
      </c>
      <c r="AD101" s="90">
        <v>490</v>
      </c>
      <c r="AE101" s="89">
        <v>489</v>
      </c>
      <c r="AF101" s="90">
        <v>486</v>
      </c>
      <c r="AG101" s="90">
        <v>485</v>
      </c>
      <c r="AH101" s="90">
        <v>485</v>
      </c>
      <c r="AI101" s="89">
        <v>484</v>
      </c>
      <c r="AJ101" s="90">
        <v>482</v>
      </c>
      <c r="AK101" s="90">
        <v>480</v>
      </c>
      <c r="AL101" s="90">
        <v>480</v>
      </c>
      <c r="AM101" s="89">
        <v>479</v>
      </c>
      <c r="AN101" s="90">
        <v>474</v>
      </c>
      <c r="AO101" s="90">
        <v>470</v>
      </c>
      <c r="AP101" s="89">
        <v>467</v>
      </c>
      <c r="AQ101" s="89"/>
      <c r="AR101" s="89"/>
      <c r="AS101" s="234"/>
      <c r="AT101" s="234"/>
      <c r="AU101" s="234"/>
      <c r="AV101" s="234"/>
      <c r="AW101" s="234"/>
      <c r="AX101" s="234"/>
      <c r="AY101" s="234"/>
      <c r="BA101" s="83"/>
      <c r="BB101" s="83"/>
      <c r="BC101" s="83"/>
      <c r="BD101" s="83"/>
      <c r="BE101" s="83"/>
      <c r="BF101" s="83"/>
      <c r="BG101" s="83"/>
      <c r="BH101" s="83"/>
      <c r="BI101" s="83"/>
      <c r="BJ101" s="83"/>
      <c r="BK101" s="83"/>
      <c r="BL101" s="83"/>
    </row>
    <row r="102" spans="1:64" x14ac:dyDescent="0.35">
      <c r="B102" s="186"/>
      <c r="C102" s="186"/>
      <c r="D102" s="81"/>
      <c r="E102" s="81"/>
      <c r="F102" s="81"/>
      <c r="G102" s="82"/>
      <c r="H102" s="81"/>
      <c r="I102" s="81"/>
      <c r="J102" s="81"/>
      <c r="K102" s="82"/>
      <c r="L102" s="81"/>
      <c r="M102" s="81"/>
      <c r="N102" s="81"/>
      <c r="O102" s="82"/>
      <c r="P102" s="81"/>
      <c r="Q102" s="81"/>
      <c r="R102" s="81"/>
      <c r="S102" s="82"/>
      <c r="T102" s="81"/>
      <c r="U102" s="81"/>
      <c r="V102" s="81"/>
      <c r="W102" s="82"/>
      <c r="X102" s="81"/>
      <c r="Y102" s="81"/>
      <c r="Z102" s="81"/>
      <c r="AA102" s="82"/>
      <c r="AB102" s="81"/>
      <c r="AC102" s="81"/>
      <c r="AD102" s="81"/>
      <c r="AE102" s="82"/>
      <c r="AF102" s="81"/>
      <c r="AG102" s="81"/>
      <c r="AH102" s="81"/>
      <c r="AI102" s="82"/>
      <c r="AJ102" s="81"/>
      <c r="AK102" s="81"/>
      <c r="AL102" s="81"/>
      <c r="AM102" s="82"/>
      <c r="AN102" s="81"/>
      <c r="AP102" s="91"/>
      <c r="AQ102" s="91"/>
      <c r="AR102" s="91"/>
      <c r="AS102" s="232"/>
      <c r="AT102" s="232"/>
      <c r="AU102" s="232"/>
      <c r="AV102" s="232"/>
      <c r="AW102" s="232"/>
      <c r="AX102" s="232"/>
      <c r="AY102" s="232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</row>
    <row r="103" spans="1:64" x14ac:dyDescent="0.35">
      <c r="A103" s="96" t="s">
        <v>294</v>
      </c>
      <c r="B103" s="185"/>
      <c r="C103" s="185"/>
      <c r="D103" s="81"/>
      <c r="E103" s="81"/>
      <c r="F103" s="81"/>
      <c r="G103" s="82"/>
      <c r="H103" s="81"/>
      <c r="I103" s="81"/>
      <c r="J103" s="81"/>
      <c r="K103" s="82"/>
      <c r="L103" s="81"/>
      <c r="M103" s="81"/>
      <c r="N103" s="81"/>
      <c r="O103" s="82"/>
      <c r="P103" s="81"/>
      <c r="Q103" s="81"/>
      <c r="R103" s="81"/>
      <c r="S103" s="82"/>
      <c r="T103" s="81"/>
      <c r="U103" s="81"/>
      <c r="V103" s="81"/>
      <c r="W103" s="82"/>
      <c r="X103" s="81"/>
      <c r="Y103" s="81"/>
      <c r="Z103" s="81"/>
      <c r="AA103" s="82"/>
      <c r="AB103" s="81"/>
      <c r="AC103" s="81"/>
      <c r="AD103" s="81"/>
      <c r="AE103" s="82"/>
      <c r="AF103" s="81"/>
      <c r="AG103" s="81"/>
      <c r="AH103" s="81"/>
      <c r="AI103" s="82"/>
      <c r="AJ103" s="81"/>
      <c r="AK103" s="81"/>
      <c r="AL103" s="81"/>
      <c r="AM103" s="82"/>
      <c r="AN103" s="81"/>
      <c r="AO103" s="81"/>
      <c r="AP103" s="82"/>
      <c r="AQ103" s="82"/>
      <c r="AR103" s="82"/>
      <c r="AS103" s="230"/>
      <c r="AT103" s="230"/>
      <c r="AU103" s="230"/>
      <c r="AV103" s="230"/>
      <c r="AW103" s="230"/>
      <c r="AX103" s="230"/>
      <c r="AY103" s="230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</row>
    <row r="104" spans="1:64" x14ac:dyDescent="0.35">
      <c r="A104" s="88" t="s">
        <v>295</v>
      </c>
      <c r="B104" s="194" t="s">
        <v>792</v>
      </c>
      <c r="C104" s="193" t="s">
        <v>232</v>
      </c>
      <c r="D104" s="81"/>
      <c r="E104" s="81"/>
      <c r="F104" s="81"/>
      <c r="G104" s="92">
        <v>0.26</v>
      </c>
      <c r="H104" s="81"/>
      <c r="I104" s="81"/>
      <c r="J104" s="81"/>
      <c r="K104" s="82"/>
      <c r="L104" s="81"/>
      <c r="M104" s="81"/>
      <c r="N104" s="81"/>
      <c r="O104" s="82"/>
      <c r="P104" s="81"/>
      <c r="Q104" s="81"/>
      <c r="R104" s="81"/>
      <c r="S104" s="92">
        <v>0.15</v>
      </c>
      <c r="T104" s="81"/>
      <c r="U104" s="81"/>
      <c r="V104" s="81"/>
      <c r="W104" s="82"/>
      <c r="X104" s="81"/>
      <c r="Y104" s="81"/>
      <c r="Z104" s="81"/>
      <c r="AA104" s="92">
        <v>0.03</v>
      </c>
      <c r="AB104" s="93">
        <v>0.12</v>
      </c>
      <c r="AC104" s="81"/>
      <c r="AD104" s="81"/>
      <c r="AE104" s="92">
        <v>0.05</v>
      </c>
      <c r="AF104" s="93">
        <v>-0.1</v>
      </c>
      <c r="AG104" s="93">
        <v>-0.1</v>
      </c>
      <c r="AH104" s="93">
        <v>-0.9</v>
      </c>
      <c r="AI104" s="92">
        <v>0.155</v>
      </c>
      <c r="AJ104" s="93">
        <v>0.19500000000000001</v>
      </c>
      <c r="AK104" s="93">
        <v>0.19</v>
      </c>
      <c r="AL104" s="93">
        <v>0.17</v>
      </c>
      <c r="AM104" s="92">
        <v>0.16</v>
      </c>
      <c r="AN104" s="93">
        <v>0.2</v>
      </c>
      <c r="AO104" s="93">
        <v>0.22500000000000001</v>
      </c>
      <c r="AP104" s="92">
        <v>0.23</v>
      </c>
      <c r="AQ104" s="92">
        <v>0.22</v>
      </c>
      <c r="AR104" s="251">
        <v>0.215</v>
      </c>
      <c r="AS104" s="266">
        <v>0.215</v>
      </c>
      <c r="AT104" s="266">
        <v>0.18</v>
      </c>
      <c r="AU104" s="266">
        <v>0.18</v>
      </c>
      <c r="AV104" s="235"/>
      <c r="AW104" s="266">
        <v>0.18</v>
      </c>
      <c r="AX104" s="266">
        <v>0.16</v>
      </c>
      <c r="AY104" s="266">
        <v>0.19</v>
      </c>
      <c r="BA104" s="83"/>
      <c r="BB104" s="83"/>
      <c r="BC104" s="83"/>
      <c r="BD104" s="83"/>
      <c r="BE104" s="83"/>
      <c r="BF104" s="83"/>
      <c r="BG104" s="83"/>
      <c r="BH104" s="83"/>
      <c r="BI104" s="83"/>
      <c r="BJ104" s="83"/>
      <c r="BK104" s="83"/>
      <c r="BL104" s="83"/>
    </row>
    <row r="105" spans="1:64" x14ac:dyDescent="0.35">
      <c r="A105" s="88" t="s">
        <v>321</v>
      </c>
      <c r="B105" s="194" t="s">
        <v>792</v>
      </c>
      <c r="C105" s="193" t="s">
        <v>232</v>
      </c>
      <c r="D105" s="81"/>
      <c r="E105" s="81"/>
      <c r="F105" s="81"/>
      <c r="G105" s="82"/>
      <c r="H105" s="81"/>
      <c r="I105" s="81"/>
      <c r="J105" s="81"/>
      <c r="K105" s="82"/>
      <c r="L105" s="81"/>
      <c r="M105" s="81"/>
      <c r="N105" s="81"/>
      <c r="O105" s="82"/>
      <c r="P105" s="81"/>
      <c r="Q105" s="81"/>
      <c r="R105" s="81"/>
      <c r="S105" s="82"/>
      <c r="T105" s="81"/>
      <c r="U105" s="81"/>
      <c r="V105" s="81"/>
      <c r="W105" s="82"/>
      <c r="X105" s="81"/>
      <c r="Y105" s="81"/>
      <c r="Z105" s="81"/>
      <c r="AA105" s="82"/>
      <c r="AB105" s="81"/>
      <c r="AC105" s="81"/>
      <c r="AD105" s="81"/>
      <c r="AE105" s="82"/>
      <c r="AF105" s="93">
        <v>0.2</v>
      </c>
      <c r="AG105" s="93">
        <v>0.22500000000000001</v>
      </c>
      <c r="AH105" s="93">
        <v>1</v>
      </c>
      <c r="AI105" s="82"/>
      <c r="AJ105" s="81"/>
      <c r="AK105" s="81"/>
      <c r="AL105" s="81"/>
      <c r="AM105" s="82"/>
      <c r="AN105" s="81"/>
      <c r="AO105" s="81"/>
      <c r="AP105" s="82"/>
      <c r="AQ105" s="82"/>
      <c r="AR105" s="82"/>
      <c r="AS105" s="230"/>
      <c r="AT105" s="230"/>
      <c r="AU105" s="230"/>
      <c r="AV105" s="230"/>
      <c r="AW105" s="230"/>
      <c r="AX105" s="230"/>
      <c r="AY105" s="230"/>
      <c r="BA105" s="83"/>
      <c r="BB105" s="83"/>
      <c r="BC105" s="83"/>
      <c r="BD105" s="83"/>
      <c r="BE105" s="83"/>
      <c r="BF105" s="83"/>
      <c r="BG105" s="83"/>
      <c r="BH105" s="83"/>
      <c r="BI105" s="83"/>
      <c r="BJ105" s="83"/>
      <c r="BK105" s="83"/>
      <c r="BL105" s="83"/>
    </row>
    <row r="106" spans="1:64" x14ac:dyDescent="0.35">
      <c r="A106" s="88" t="s">
        <v>289</v>
      </c>
      <c r="B106" s="194" t="s">
        <v>792</v>
      </c>
      <c r="C106" s="193" t="s">
        <v>232</v>
      </c>
      <c r="D106" s="81"/>
      <c r="E106" s="81"/>
      <c r="F106" s="81"/>
      <c r="G106" s="92">
        <v>-3.5999999999999997E-2</v>
      </c>
      <c r="H106" s="81"/>
      <c r="I106" s="81"/>
      <c r="J106" s="81"/>
      <c r="K106" s="82"/>
      <c r="L106" s="81"/>
      <c r="M106" s="81"/>
      <c r="N106" s="81"/>
      <c r="O106" s="82"/>
      <c r="P106" s="81"/>
      <c r="Q106" s="81"/>
      <c r="R106" s="81"/>
      <c r="S106" s="92">
        <v>6.9999999999999993E-3</v>
      </c>
      <c r="T106" s="81"/>
      <c r="U106" s="81"/>
      <c r="V106" s="81"/>
      <c r="W106" s="82"/>
      <c r="X106" s="81"/>
      <c r="Y106" s="81"/>
      <c r="Z106" s="81"/>
      <c r="AA106" s="92">
        <v>-3.4000000000000002E-2</v>
      </c>
      <c r="AB106" s="93">
        <v>-0.01</v>
      </c>
      <c r="AC106" s="81"/>
      <c r="AD106" s="81"/>
      <c r="AE106" s="92">
        <v>-1.4E-2</v>
      </c>
      <c r="AF106" s="93">
        <v>-1.7999999999999999E-2</v>
      </c>
      <c r="AG106" s="93">
        <v>-1.0999999999999999E-2</v>
      </c>
      <c r="AH106" s="93">
        <v>-9.0000000000000011E-3</v>
      </c>
      <c r="AI106" s="92">
        <v>-9.0000000000000011E-3</v>
      </c>
      <c r="AJ106" s="93">
        <v>-1.4E-2</v>
      </c>
      <c r="AK106" s="93">
        <v>-1.4E-2</v>
      </c>
      <c r="AL106" s="93">
        <v>-9.0000000000000011E-3</v>
      </c>
      <c r="AM106" s="92">
        <v>-9.0000000000000011E-3</v>
      </c>
      <c r="AN106" s="93">
        <v>-1.4E-2</v>
      </c>
      <c r="AO106" s="93">
        <v>-1.4E-2</v>
      </c>
      <c r="AP106" s="92">
        <v>-1.4E-2</v>
      </c>
      <c r="AQ106" s="92">
        <v>-1.4E-2</v>
      </c>
      <c r="AR106" s="251">
        <v>-3.1E-2</v>
      </c>
      <c r="AS106" s="266">
        <v>-2.4E-2</v>
      </c>
      <c r="AT106" s="266">
        <v>-1.6E-2</v>
      </c>
      <c r="AU106" s="266">
        <v>-1.2E-2</v>
      </c>
      <c r="AV106" s="235"/>
      <c r="AW106" s="266">
        <v>-1.2999999999999999E-2</v>
      </c>
      <c r="AX106" s="266">
        <v>-1.0999999999999999E-2</v>
      </c>
      <c r="AY106" s="266">
        <v>-1.7000000000000001E-2</v>
      </c>
      <c r="BA106" s="83"/>
      <c r="BB106" s="83"/>
      <c r="BC106" s="83"/>
      <c r="BD106" s="83"/>
      <c r="BE106" s="83"/>
      <c r="BF106" s="83"/>
      <c r="BG106" s="83"/>
      <c r="BH106" s="83"/>
      <c r="BI106" s="83"/>
      <c r="BJ106" s="83"/>
      <c r="BK106" s="83"/>
      <c r="BL106" s="83"/>
    </row>
    <row r="107" spans="1:64" x14ac:dyDescent="0.35">
      <c r="A107" s="88" t="s">
        <v>322</v>
      </c>
      <c r="B107" s="194" t="s">
        <v>792</v>
      </c>
      <c r="C107" s="193" t="s">
        <v>232</v>
      </c>
      <c r="D107" s="81"/>
      <c r="E107" s="81"/>
      <c r="F107" s="81"/>
      <c r="G107" s="92">
        <v>-1E-3</v>
      </c>
      <c r="H107" s="81"/>
      <c r="I107" s="81"/>
      <c r="J107" s="81"/>
      <c r="K107" s="82"/>
      <c r="L107" s="81"/>
      <c r="M107" s="81"/>
      <c r="N107" s="81"/>
      <c r="O107" s="82"/>
      <c r="P107" s="81"/>
      <c r="Q107" s="81"/>
      <c r="R107" s="81"/>
      <c r="S107" s="82"/>
      <c r="T107" s="81"/>
      <c r="U107" s="81"/>
      <c r="V107" s="81"/>
      <c r="W107" s="82"/>
      <c r="X107" s="81"/>
      <c r="Y107" s="81"/>
      <c r="Z107" s="81"/>
      <c r="AA107" s="82"/>
      <c r="AB107" s="81"/>
      <c r="AC107" s="81"/>
      <c r="AD107" s="81"/>
      <c r="AE107" s="82"/>
      <c r="AF107" s="81"/>
      <c r="AG107" s="81"/>
      <c r="AH107" s="81"/>
      <c r="AI107" s="82"/>
      <c r="AJ107" s="81"/>
      <c r="AK107" s="81"/>
      <c r="AL107" s="81"/>
      <c r="AM107" s="82"/>
      <c r="AN107" s="81"/>
      <c r="AO107" s="81"/>
      <c r="AP107" s="82"/>
      <c r="AQ107" s="82"/>
      <c r="AR107" s="82"/>
      <c r="AS107" s="230"/>
      <c r="AT107" s="230"/>
      <c r="AU107" s="230"/>
      <c r="AV107" s="230"/>
      <c r="AW107" s="230"/>
      <c r="AX107" s="230"/>
      <c r="AY107" s="230"/>
      <c r="BA107" s="83"/>
      <c r="BB107" s="83"/>
      <c r="BC107" s="83"/>
      <c r="BD107" s="83"/>
      <c r="BE107" s="83"/>
      <c r="BF107" s="83"/>
      <c r="BG107" s="83"/>
      <c r="BH107" s="83"/>
      <c r="BI107" s="83"/>
      <c r="BJ107" s="83"/>
      <c r="BK107" s="83"/>
      <c r="BL107" s="83"/>
    </row>
    <row r="108" spans="1:64" x14ac:dyDescent="0.35">
      <c r="A108" s="88" t="s">
        <v>290</v>
      </c>
      <c r="B108" s="194" t="s">
        <v>792</v>
      </c>
      <c r="C108" s="193" t="s">
        <v>232</v>
      </c>
      <c r="D108" s="81"/>
      <c r="E108" s="81"/>
      <c r="F108" s="81"/>
      <c r="G108" s="92">
        <v>-1.2999999999999999E-2</v>
      </c>
      <c r="H108" s="81"/>
      <c r="I108" s="81"/>
      <c r="J108" s="81"/>
      <c r="K108" s="82"/>
      <c r="L108" s="81"/>
      <c r="M108" s="81"/>
      <c r="N108" s="81"/>
      <c r="O108" s="82"/>
      <c r="P108" s="81"/>
      <c r="Q108" s="81"/>
      <c r="R108" s="81"/>
      <c r="S108" s="92">
        <v>3.0000000000000001E-3</v>
      </c>
      <c r="T108" s="81"/>
      <c r="U108" s="81"/>
      <c r="V108" s="81"/>
      <c r="W108" s="82"/>
      <c r="X108" s="81"/>
      <c r="Y108" s="81"/>
      <c r="Z108" s="81"/>
      <c r="AA108" s="92">
        <v>-1.6E-2</v>
      </c>
      <c r="AB108" s="93">
        <v>-5.0000000000000001E-3</v>
      </c>
      <c r="AC108" s="81"/>
      <c r="AD108" s="81"/>
      <c r="AE108" s="92">
        <v>-6.0000000000000001E-3</v>
      </c>
      <c r="AF108" s="93">
        <v>-2E-3</v>
      </c>
      <c r="AG108" s="93">
        <v>-4.0000000000000001E-3</v>
      </c>
      <c r="AH108" s="93">
        <v>-1E-3</v>
      </c>
      <c r="AI108" s="92">
        <v>-1E-3</v>
      </c>
      <c r="AJ108" s="93">
        <v>-1E-3</v>
      </c>
      <c r="AK108" s="93">
        <v>-1E-3</v>
      </c>
      <c r="AL108" s="93">
        <v>-1E-3</v>
      </c>
      <c r="AM108" s="92">
        <v>-1E-3</v>
      </c>
      <c r="AN108" s="93">
        <v>-1E-3</v>
      </c>
      <c r="AO108" s="93">
        <v>-1E-3</v>
      </c>
      <c r="AP108" s="92">
        <v>-1E-3</v>
      </c>
      <c r="AQ108" s="92">
        <v>-1E-3</v>
      </c>
      <c r="AR108" s="251">
        <v>-7.0000000000000001E-3</v>
      </c>
      <c r="AS108" s="266">
        <v>-5.0000000000000001E-3</v>
      </c>
      <c r="AT108" s="266">
        <v>-3.0000000000000001E-3</v>
      </c>
      <c r="AU108" s="266">
        <v>-2E-3</v>
      </c>
      <c r="AV108" s="235"/>
      <c r="AW108" s="266">
        <v>-2E-3</v>
      </c>
      <c r="AX108" s="266">
        <v>-2E-3</v>
      </c>
      <c r="AY108" s="266">
        <v>-3.0000000000000001E-3</v>
      </c>
      <c r="BA108" s="83"/>
      <c r="BB108" s="83"/>
      <c r="BC108" s="83"/>
      <c r="BD108" s="83"/>
      <c r="BE108" s="83"/>
      <c r="BF108" s="83"/>
      <c r="BG108" s="83"/>
      <c r="BH108" s="83"/>
      <c r="BI108" s="83"/>
      <c r="BJ108" s="83"/>
      <c r="BK108" s="83"/>
      <c r="BL108" s="83"/>
    </row>
    <row r="109" spans="1:64" x14ac:dyDescent="0.35">
      <c r="A109" s="88" t="s">
        <v>291</v>
      </c>
      <c r="B109" s="194" t="s">
        <v>792</v>
      </c>
      <c r="C109" s="193" t="s">
        <v>232</v>
      </c>
      <c r="D109" s="81"/>
      <c r="E109" s="81"/>
      <c r="F109" s="81"/>
      <c r="G109" s="82"/>
      <c r="H109" s="81"/>
      <c r="I109" s="81"/>
      <c r="J109" s="81"/>
      <c r="K109" s="82"/>
      <c r="L109" s="81"/>
      <c r="M109" s="81"/>
      <c r="N109" s="81"/>
      <c r="O109" s="82"/>
      <c r="P109" s="81"/>
      <c r="Q109" s="81"/>
      <c r="R109" s="81"/>
      <c r="S109" s="92">
        <v>0.05</v>
      </c>
      <c r="T109" s="81"/>
      <c r="U109" s="81"/>
      <c r="V109" s="81"/>
      <c r="W109" s="82"/>
      <c r="X109" s="81"/>
      <c r="Y109" s="81"/>
      <c r="Z109" s="81"/>
      <c r="AA109" s="92">
        <v>0.13</v>
      </c>
      <c r="AB109" s="93">
        <v>5.0000000000000001E-3</v>
      </c>
      <c r="AC109" s="81"/>
      <c r="AD109" s="81"/>
      <c r="AE109" s="92">
        <v>0.08</v>
      </c>
      <c r="AF109" s="93">
        <v>0.02</v>
      </c>
      <c r="AG109" s="93">
        <v>-0.01</v>
      </c>
      <c r="AH109" s="93">
        <v>0.01</v>
      </c>
      <c r="AI109" s="92">
        <v>0.03</v>
      </c>
      <c r="AJ109" s="93">
        <v>-0.02</v>
      </c>
      <c r="AK109" s="93">
        <v>-1.4999999999999999E-2</v>
      </c>
      <c r="AL109" s="81"/>
      <c r="AM109" s="92">
        <v>0.02</v>
      </c>
      <c r="AN109" s="81"/>
      <c r="AO109" s="93">
        <v>-2.5000000000000001E-2</v>
      </c>
      <c r="AP109" s="92">
        <v>-0.04</v>
      </c>
      <c r="AQ109" s="92">
        <v>-0.02</v>
      </c>
      <c r="AR109" s="251">
        <v>0.01</v>
      </c>
      <c r="AS109" s="235"/>
      <c r="AT109" s="266">
        <v>2.5000000000000001E-2</v>
      </c>
      <c r="AU109" s="266">
        <v>0.02</v>
      </c>
      <c r="AV109" s="235"/>
      <c r="AW109" s="266">
        <v>0.02</v>
      </c>
      <c r="AX109" s="266">
        <v>0.04</v>
      </c>
      <c r="AY109" s="266">
        <v>1.4999999999999999E-2</v>
      </c>
      <c r="BA109" s="83"/>
      <c r="BB109" s="83"/>
      <c r="BC109" s="83"/>
      <c r="BD109" s="83"/>
      <c r="BE109" s="83"/>
      <c r="BF109" s="83"/>
      <c r="BG109" s="83"/>
      <c r="BH109" s="83"/>
      <c r="BI109" s="83"/>
      <c r="BJ109" s="83"/>
      <c r="BK109" s="83"/>
      <c r="BL109" s="83"/>
    </row>
    <row r="110" spans="1:64" x14ac:dyDescent="0.35">
      <c r="A110" s="101" t="s">
        <v>296</v>
      </c>
      <c r="B110" s="192" t="s">
        <v>792</v>
      </c>
      <c r="C110" s="191" t="s">
        <v>232</v>
      </c>
      <c r="D110" s="102"/>
      <c r="E110" s="102"/>
      <c r="F110" s="102"/>
      <c r="G110" s="110">
        <f>SUM(G104:G109)</f>
        <v>0.21</v>
      </c>
      <c r="H110" s="102"/>
      <c r="I110" s="102"/>
      <c r="J110" s="102"/>
      <c r="K110" s="103"/>
      <c r="L110" s="102"/>
      <c r="M110" s="102"/>
      <c r="N110" s="102"/>
      <c r="O110" s="103"/>
      <c r="P110" s="102"/>
      <c r="Q110" s="102"/>
      <c r="R110" s="102"/>
      <c r="S110" s="112">
        <v>0.21</v>
      </c>
      <c r="T110" s="102"/>
      <c r="U110" s="102"/>
      <c r="V110" s="102"/>
      <c r="W110" s="103"/>
      <c r="X110" s="102"/>
      <c r="Y110" s="102"/>
      <c r="Z110" s="102"/>
      <c r="AA110" s="110">
        <f>SUM(AA104:AA109)</f>
        <v>0.11</v>
      </c>
      <c r="AB110" s="113">
        <f>SUM(AB104:AB109)</f>
        <v>0.11</v>
      </c>
      <c r="AC110" s="102"/>
      <c r="AD110" s="102"/>
      <c r="AE110" s="112">
        <v>0.11</v>
      </c>
      <c r="AF110" s="113">
        <f>SUM(AF104:AF109)</f>
        <v>0.1</v>
      </c>
      <c r="AG110" s="113">
        <f>SUM(AG104:AG109)</f>
        <v>0.1</v>
      </c>
      <c r="AH110" s="111">
        <v>0.1</v>
      </c>
      <c r="AI110" s="110">
        <f>SUM(AI104:AI109)</f>
        <v>0.17499999999999999</v>
      </c>
      <c r="AJ110" s="113">
        <f>SUM(AJ104:AJ109)</f>
        <v>0.16</v>
      </c>
      <c r="AK110" s="111">
        <v>0.16</v>
      </c>
      <c r="AL110" s="113">
        <f>SUM(AL104:AL109)</f>
        <v>0.16</v>
      </c>
      <c r="AM110" s="112">
        <v>0.17</v>
      </c>
      <c r="AN110" s="113">
        <f>SUM(AN104:AN109)</f>
        <v>0.185</v>
      </c>
      <c r="AO110" s="111">
        <v>0.185</v>
      </c>
      <c r="AP110" s="112">
        <v>0.17499999999999999</v>
      </c>
      <c r="AQ110" s="112">
        <v>0.185</v>
      </c>
      <c r="AR110" s="252">
        <v>0.185</v>
      </c>
      <c r="AS110" s="267">
        <v>0.185</v>
      </c>
      <c r="AT110" s="267">
        <v>0.185</v>
      </c>
      <c r="AU110" s="267">
        <v>0.185</v>
      </c>
      <c r="AV110" s="238"/>
      <c r="AW110" s="267">
        <v>0.185</v>
      </c>
      <c r="AX110" s="267">
        <v>0.185</v>
      </c>
      <c r="AY110" s="267">
        <v>0.185</v>
      </c>
      <c r="BA110" s="108"/>
      <c r="BB110" s="108"/>
      <c r="BC110" s="108"/>
      <c r="BD110" s="108"/>
      <c r="BE110" s="108"/>
      <c r="BF110" s="108"/>
      <c r="BG110" s="108"/>
      <c r="BH110" s="108"/>
      <c r="BI110" s="108"/>
      <c r="BJ110" s="108"/>
      <c r="BK110" s="108"/>
      <c r="BL110" s="108"/>
    </row>
    <row r="111" spans="1:64" x14ac:dyDescent="0.35">
      <c r="B111" s="186"/>
      <c r="C111" s="186"/>
      <c r="D111" s="81"/>
      <c r="E111" s="81"/>
      <c r="F111" s="81"/>
      <c r="G111" s="82"/>
      <c r="H111" s="81"/>
      <c r="I111" s="81"/>
      <c r="J111" s="81"/>
      <c r="K111" s="82"/>
      <c r="L111" s="81"/>
      <c r="M111" s="81"/>
      <c r="N111" s="81"/>
      <c r="O111" s="82"/>
      <c r="P111" s="81"/>
      <c r="Q111" s="81"/>
      <c r="R111" s="81"/>
      <c r="S111" s="82"/>
      <c r="T111" s="81"/>
      <c r="U111" s="81"/>
      <c r="V111" s="81"/>
      <c r="W111" s="82"/>
      <c r="X111" s="81"/>
      <c r="Y111" s="81"/>
      <c r="Z111" s="81"/>
      <c r="AA111" s="82"/>
      <c r="AB111" s="81"/>
      <c r="AC111" s="81"/>
      <c r="AD111" s="81"/>
      <c r="AE111" s="82"/>
      <c r="AF111" s="81"/>
      <c r="AG111" s="81"/>
      <c r="AH111" s="81"/>
      <c r="AI111" s="82"/>
      <c r="AJ111" s="81"/>
      <c r="AK111" s="81"/>
      <c r="AL111" s="81"/>
      <c r="AM111" s="82"/>
      <c r="AN111" s="81"/>
      <c r="AO111" s="81"/>
      <c r="AP111" s="82"/>
      <c r="AQ111" s="82"/>
      <c r="AR111" s="82"/>
      <c r="AS111" s="230"/>
      <c r="AT111" s="230"/>
      <c r="AU111" s="230"/>
      <c r="AV111" s="230"/>
      <c r="AW111" s="230"/>
      <c r="AX111" s="230"/>
      <c r="AY111" s="230"/>
      <c r="BA111" s="83"/>
      <c r="BB111" s="83"/>
      <c r="BC111" s="83"/>
      <c r="BD111" s="83"/>
      <c r="BE111" s="83"/>
      <c r="BF111" s="83"/>
      <c r="BG111" s="83"/>
      <c r="BH111" s="83"/>
      <c r="BI111" s="83"/>
      <c r="BJ111" s="83"/>
      <c r="BK111" s="83"/>
      <c r="BL111" s="83"/>
    </row>
    <row r="112" spans="1:64" x14ac:dyDescent="0.35">
      <c r="A112" s="96" t="s">
        <v>323</v>
      </c>
      <c r="B112" s="185"/>
      <c r="C112" s="185"/>
      <c r="D112" s="81"/>
      <c r="E112" s="81"/>
      <c r="F112" s="81"/>
      <c r="G112" s="82"/>
      <c r="H112" s="81"/>
      <c r="I112" s="81"/>
      <c r="J112" s="81"/>
      <c r="K112" s="82"/>
      <c r="L112" s="81"/>
      <c r="M112" s="81"/>
      <c r="N112" s="81"/>
      <c r="O112" s="82"/>
      <c r="P112" s="81"/>
      <c r="Q112" s="81"/>
      <c r="R112" s="81"/>
      <c r="S112" s="82"/>
      <c r="T112" s="81"/>
      <c r="U112" s="81"/>
      <c r="V112" s="81"/>
      <c r="W112" s="82"/>
      <c r="X112" s="81"/>
      <c r="Y112" s="81"/>
      <c r="Z112" s="81"/>
      <c r="AA112" s="82"/>
      <c r="AB112" s="81"/>
      <c r="AC112" s="81"/>
      <c r="AD112" s="81"/>
      <c r="AE112" s="82"/>
      <c r="AF112" s="81"/>
      <c r="AG112" s="81"/>
      <c r="AH112" s="81"/>
      <c r="AI112" s="82"/>
      <c r="AJ112" s="81"/>
      <c r="AK112" s="81"/>
      <c r="AL112" s="81"/>
      <c r="AM112" s="82"/>
      <c r="AN112" s="81"/>
      <c r="AO112" s="81"/>
      <c r="AP112" s="82"/>
      <c r="AQ112" s="82"/>
      <c r="AR112" s="82"/>
      <c r="AS112" s="230"/>
      <c r="AT112" s="230"/>
      <c r="AU112" s="230"/>
      <c r="AV112" s="230"/>
      <c r="AW112" s="230"/>
      <c r="AX112" s="230"/>
      <c r="AY112" s="230"/>
      <c r="BA112" s="83"/>
      <c r="BB112" s="83"/>
      <c r="BC112" s="83"/>
      <c r="BD112" s="83"/>
      <c r="BE112" s="83"/>
      <c r="BF112" s="83"/>
      <c r="BG112" s="83"/>
      <c r="BH112" s="83"/>
      <c r="BI112" s="83"/>
      <c r="BJ112" s="83"/>
      <c r="BK112" s="83"/>
      <c r="BL112" s="83"/>
    </row>
    <row r="113" spans="1:64" x14ac:dyDescent="0.35">
      <c r="A113" s="88" t="s">
        <v>288</v>
      </c>
      <c r="B113" s="194" t="s">
        <v>793</v>
      </c>
      <c r="C113" s="193" t="s">
        <v>232</v>
      </c>
      <c r="D113" s="81"/>
      <c r="E113" s="81"/>
      <c r="F113" s="81"/>
      <c r="G113" s="94">
        <v>0.08</v>
      </c>
      <c r="H113" s="81"/>
      <c r="I113" s="81"/>
      <c r="J113" s="81"/>
      <c r="K113" s="82"/>
      <c r="L113" s="81"/>
      <c r="M113" s="81"/>
      <c r="N113" s="81"/>
      <c r="O113" s="82"/>
      <c r="P113" s="81"/>
      <c r="Q113" s="81"/>
      <c r="R113" s="81"/>
      <c r="S113" s="82"/>
      <c r="T113" s="81"/>
      <c r="U113" s="81"/>
      <c r="V113" s="81"/>
      <c r="W113" s="82"/>
      <c r="X113" s="81"/>
      <c r="Y113" s="81"/>
      <c r="Z113" s="81"/>
      <c r="AA113" s="82"/>
      <c r="AB113" s="81"/>
      <c r="AC113" s="81"/>
      <c r="AD113" s="81"/>
      <c r="AE113" s="82"/>
      <c r="AF113" s="81"/>
      <c r="AG113" s="81"/>
      <c r="AH113" s="81"/>
      <c r="AI113" s="82"/>
      <c r="AJ113" s="81"/>
      <c r="AK113" s="81"/>
      <c r="AL113" s="81"/>
      <c r="AM113" s="82"/>
      <c r="AN113" s="81"/>
      <c r="AO113" s="81"/>
      <c r="AP113" s="82"/>
      <c r="AQ113" s="82">
        <v>2.65</v>
      </c>
      <c r="AR113" s="253">
        <v>2.7</v>
      </c>
      <c r="AS113" s="268">
        <v>2.88</v>
      </c>
      <c r="AT113" s="268">
        <v>3.15</v>
      </c>
      <c r="AU113" s="268">
        <v>3.4</v>
      </c>
      <c r="AV113" s="268">
        <v>3.4</v>
      </c>
      <c r="AW113" s="268">
        <v>3.5</v>
      </c>
      <c r="AX113" s="268">
        <v>3.63</v>
      </c>
      <c r="AY113" s="268">
        <v>3.9</v>
      </c>
      <c r="BA113" s="83"/>
      <c r="BB113" s="83"/>
      <c r="BC113" s="83"/>
      <c r="BD113" s="83"/>
      <c r="BE113" s="83"/>
      <c r="BF113" s="83"/>
      <c r="BG113" s="83"/>
      <c r="BH113" s="83"/>
      <c r="BI113" s="83"/>
      <c r="BJ113" s="83"/>
      <c r="BK113" s="83"/>
      <c r="BL113" s="83"/>
    </row>
    <row r="114" spans="1:64" x14ac:dyDescent="0.35">
      <c r="A114" s="88" t="s">
        <v>289</v>
      </c>
      <c r="B114" s="194" t="s">
        <v>793</v>
      </c>
      <c r="C114" s="193" t="s">
        <v>232</v>
      </c>
      <c r="D114" s="81"/>
      <c r="E114" s="81"/>
      <c r="F114" s="81"/>
      <c r="G114" s="94">
        <v>0.18</v>
      </c>
      <c r="H114" s="81"/>
      <c r="I114" s="81"/>
      <c r="J114" s="81"/>
      <c r="K114" s="82"/>
      <c r="L114" s="81"/>
      <c r="M114" s="81"/>
      <c r="N114" s="81"/>
      <c r="O114" s="82"/>
      <c r="P114" s="81"/>
      <c r="Q114" s="81"/>
      <c r="R114" s="81"/>
      <c r="S114" s="82"/>
      <c r="T114" s="81"/>
      <c r="U114" s="81"/>
      <c r="V114" s="81"/>
      <c r="W114" s="82"/>
      <c r="X114" s="81"/>
      <c r="Y114" s="81"/>
      <c r="Z114" s="81"/>
      <c r="AA114" s="82"/>
      <c r="AB114" s="81"/>
      <c r="AC114" s="81"/>
      <c r="AD114" s="81"/>
      <c r="AE114" s="82"/>
      <c r="AF114" s="81"/>
      <c r="AG114" s="81"/>
      <c r="AH114" s="81"/>
      <c r="AI114" s="82"/>
      <c r="AJ114" s="81"/>
      <c r="AK114" s="81"/>
      <c r="AL114" s="81"/>
      <c r="AM114" s="82"/>
      <c r="AN114" s="81"/>
      <c r="AO114" s="81"/>
      <c r="AP114" s="82"/>
      <c r="AQ114" s="82">
        <v>0.93</v>
      </c>
      <c r="AR114" s="253">
        <v>0.96</v>
      </c>
      <c r="AS114" s="268">
        <v>0.99</v>
      </c>
      <c r="AT114" s="268">
        <v>0.98</v>
      </c>
      <c r="AU114" s="268">
        <v>1</v>
      </c>
      <c r="AV114" s="268">
        <v>1.05</v>
      </c>
      <c r="AW114" s="268">
        <v>1.1200000000000001</v>
      </c>
      <c r="AX114" s="268">
        <v>1.03</v>
      </c>
      <c r="AY114" s="268">
        <v>1.1299999999999999</v>
      </c>
      <c r="BA114" s="83"/>
      <c r="BB114" s="83"/>
      <c r="BC114" s="83"/>
      <c r="BD114" s="83"/>
      <c r="BE114" s="83"/>
      <c r="BF114" s="83"/>
      <c r="BG114" s="83"/>
      <c r="BH114" s="83"/>
      <c r="BI114" s="83"/>
      <c r="BJ114" s="83"/>
      <c r="BK114" s="83"/>
      <c r="BL114" s="83"/>
    </row>
    <row r="115" spans="1:64" x14ac:dyDescent="0.35">
      <c r="A115" s="88" t="s">
        <v>324</v>
      </c>
      <c r="B115" s="194" t="s">
        <v>793</v>
      </c>
      <c r="C115" s="193" t="s">
        <v>232</v>
      </c>
      <c r="D115" s="81"/>
      <c r="E115" s="81"/>
      <c r="F115" s="81"/>
      <c r="G115" s="94">
        <v>0.01</v>
      </c>
      <c r="H115" s="81"/>
      <c r="I115" s="81"/>
      <c r="J115" s="81"/>
      <c r="K115" s="82"/>
      <c r="L115" s="81"/>
      <c r="M115" s="81"/>
      <c r="N115" s="81"/>
      <c r="O115" s="82"/>
      <c r="P115" s="81"/>
      <c r="Q115" s="81"/>
      <c r="R115" s="81"/>
      <c r="S115" s="82"/>
      <c r="T115" s="81"/>
      <c r="U115" s="81"/>
      <c r="V115" s="81"/>
      <c r="W115" s="82"/>
      <c r="X115" s="81"/>
      <c r="Y115" s="81"/>
      <c r="Z115" s="81"/>
      <c r="AA115" s="82"/>
      <c r="AB115" s="81"/>
      <c r="AC115" s="81"/>
      <c r="AD115" s="81"/>
      <c r="AE115" s="82"/>
      <c r="AF115" s="81"/>
      <c r="AG115" s="81"/>
      <c r="AH115" s="81"/>
      <c r="AI115" s="82"/>
      <c r="AJ115" s="81"/>
      <c r="AK115" s="81"/>
      <c r="AL115" s="81"/>
      <c r="AM115" s="82"/>
      <c r="AN115" s="81"/>
      <c r="AO115" s="81"/>
      <c r="AP115" s="82"/>
      <c r="AQ115" s="82"/>
      <c r="AR115" s="82"/>
      <c r="AS115" s="230"/>
      <c r="AT115" s="230"/>
      <c r="AU115" s="230"/>
      <c r="AV115" s="230"/>
      <c r="AW115" s="230"/>
      <c r="AX115" s="230"/>
      <c r="AY115" s="230"/>
      <c r="BA115" s="83"/>
      <c r="BB115" s="83"/>
      <c r="BC115" s="83"/>
      <c r="BD115" s="83"/>
      <c r="BE115" s="83"/>
      <c r="BF115" s="83"/>
      <c r="BG115" s="83"/>
      <c r="BH115" s="83"/>
      <c r="BI115" s="83"/>
      <c r="BJ115" s="83"/>
      <c r="BK115" s="83"/>
      <c r="BL115" s="83"/>
    </row>
    <row r="116" spans="1:64" x14ac:dyDescent="0.35">
      <c r="A116" s="88" t="s">
        <v>290</v>
      </c>
      <c r="B116" s="194" t="s">
        <v>793</v>
      </c>
      <c r="C116" s="193" t="s">
        <v>232</v>
      </c>
      <c r="D116" s="81"/>
      <c r="E116" s="81"/>
      <c r="F116" s="81"/>
      <c r="G116" s="94">
        <v>0.06</v>
      </c>
      <c r="H116" s="81"/>
      <c r="I116" s="81"/>
      <c r="J116" s="81"/>
      <c r="K116" s="82"/>
      <c r="L116" s="81"/>
      <c r="M116" s="81"/>
      <c r="N116" s="81"/>
      <c r="O116" s="82"/>
      <c r="P116" s="81"/>
      <c r="Q116" s="81"/>
      <c r="R116" s="81"/>
      <c r="S116" s="82"/>
      <c r="T116" s="81"/>
      <c r="U116" s="81"/>
      <c r="V116" s="81"/>
      <c r="W116" s="82"/>
      <c r="X116" s="81"/>
      <c r="Y116" s="81"/>
      <c r="Z116" s="81"/>
      <c r="AA116" s="82"/>
      <c r="AB116" s="81"/>
      <c r="AC116" s="81"/>
      <c r="AD116" s="81"/>
      <c r="AE116" s="82"/>
      <c r="AF116" s="81"/>
      <c r="AG116" s="81"/>
      <c r="AH116" s="81"/>
      <c r="AI116" s="82"/>
      <c r="AJ116" s="81"/>
      <c r="AK116" s="81"/>
      <c r="AL116" s="81"/>
      <c r="AM116" s="82"/>
      <c r="AN116" s="81"/>
      <c r="AO116" s="81"/>
      <c r="AP116" s="82"/>
      <c r="AQ116" s="82">
        <v>0.21</v>
      </c>
      <c r="AR116" s="253">
        <v>0.21</v>
      </c>
      <c r="AS116" s="268">
        <v>0.2</v>
      </c>
      <c r="AT116" s="268">
        <v>0.2</v>
      </c>
      <c r="AU116" s="268">
        <v>0.18</v>
      </c>
      <c r="AV116" s="268">
        <v>0.18</v>
      </c>
      <c r="AW116" s="268">
        <v>0.19</v>
      </c>
      <c r="AX116" s="268">
        <v>0.19</v>
      </c>
      <c r="AY116" s="268">
        <v>0.19</v>
      </c>
      <c r="BA116" s="83"/>
      <c r="BB116" s="83"/>
      <c r="BC116" s="83"/>
      <c r="BD116" s="83"/>
      <c r="BE116" s="83"/>
      <c r="BF116" s="83"/>
      <c r="BG116" s="83"/>
      <c r="BH116" s="83"/>
      <c r="BI116" s="83"/>
      <c r="BJ116" s="83"/>
      <c r="BK116" s="83"/>
      <c r="BL116" s="83"/>
    </row>
    <row r="117" spans="1:64" x14ac:dyDescent="0.35">
      <c r="A117" s="88" t="s">
        <v>291</v>
      </c>
      <c r="B117" s="194" t="s">
        <v>793</v>
      </c>
      <c r="C117" s="193" t="s">
        <v>232</v>
      </c>
      <c r="D117" s="81"/>
      <c r="E117" s="81"/>
      <c r="F117" s="81"/>
      <c r="G117" s="94">
        <v>-0.05</v>
      </c>
      <c r="H117" s="81"/>
      <c r="I117" s="81"/>
      <c r="J117" s="81"/>
      <c r="K117" s="82"/>
      <c r="L117" s="81"/>
      <c r="M117" s="81"/>
      <c r="N117" s="81"/>
      <c r="O117" s="82"/>
      <c r="P117" s="81"/>
      <c r="Q117" s="81"/>
      <c r="R117" s="81"/>
      <c r="S117" s="82"/>
      <c r="T117" s="81"/>
      <c r="U117" s="81"/>
      <c r="V117" s="81"/>
      <c r="W117" s="82"/>
      <c r="X117" s="81"/>
      <c r="Y117" s="81"/>
      <c r="Z117" s="81"/>
      <c r="AA117" s="82"/>
      <c r="AB117" s="81"/>
      <c r="AC117" s="81"/>
      <c r="AD117" s="81"/>
      <c r="AE117" s="82"/>
      <c r="AF117" s="81"/>
      <c r="AG117" s="81"/>
      <c r="AH117" s="81"/>
      <c r="AI117" s="82"/>
      <c r="AJ117" s="81"/>
      <c r="AK117" s="81"/>
      <c r="AL117" s="81"/>
      <c r="AM117" s="82"/>
      <c r="AN117" s="81"/>
      <c r="AO117" s="81"/>
      <c r="AP117" s="82"/>
      <c r="AQ117" s="82">
        <v>-0.09</v>
      </c>
      <c r="AR117" s="253">
        <v>-0.12</v>
      </c>
      <c r="AS117" s="268">
        <v>-0.12</v>
      </c>
      <c r="AT117" s="268">
        <v>-0.25</v>
      </c>
      <c r="AU117" s="268">
        <v>-0.25</v>
      </c>
      <c r="AV117" s="268">
        <v>-0.23</v>
      </c>
      <c r="AW117" s="268">
        <v>-0.26</v>
      </c>
      <c r="AX117" s="268">
        <v>-0.37</v>
      </c>
      <c r="AY117" s="268">
        <v>-0.22</v>
      </c>
      <c r="BA117" s="83"/>
      <c r="BB117" s="83"/>
      <c r="BC117" s="83"/>
      <c r="BD117" s="83"/>
      <c r="BE117" s="83"/>
      <c r="BF117" s="83"/>
      <c r="BG117" s="83"/>
      <c r="BH117" s="83"/>
      <c r="BI117" s="83"/>
      <c r="BJ117" s="83"/>
      <c r="BK117" s="83"/>
      <c r="BL117" s="83"/>
    </row>
    <row r="118" spans="1:64" x14ac:dyDescent="0.35">
      <c r="A118" s="101" t="s">
        <v>292</v>
      </c>
      <c r="B118" s="192" t="s">
        <v>793</v>
      </c>
      <c r="C118" s="191" t="s">
        <v>232</v>
      </c>
      <c r="D118" s="102"/>
      <c r="E118" s="102"/>
      <c r="F118" s="102"/>
      <c r="G118" s="106">
        <f>SUM(G113:G117)</f>
        <v>0.28000000000000003</v>
      </c>
      <c r="H118" s="102"/>
      <c r="I118" s="102"/>
      <c r="J118" s="102"/>
      <c r="K118" s="103"/>
      <c r="L118" s="102"/>
      <c r="M118" s="102"/>
      <c r="N118" s="102"/>
      <c r="O118" s="103"/>
      <c r="P118" s="102"/>
      <c r="Q118" s="102"/>
      <c r="R118" s="102"/>
      <c r="S118" s="103"/>
      <c r="T118" s="102"/>
      <c r="U118" s="102"/>
      <c r="V118" s="102"/>
      <c r="W118" s="103"/>
      <c r="X118" s="102"/>
      <c r="Y118" s="102"/>
      <c r="Z118" s="102"/>
      <c r="AA118" s="103"/>
      <c r="AB118" s="102"/>
      <c r="AC118" s="102"/>
      <c r="AD118" s="102"/>
      <c r="AE118" s="103"/>
      <c r="AF118" s="102"/>
      <c r="AG118" s="102"/>
      <c r="AH118" s="102"/>
      <c r="AI118" s="103"/>
      <c r="AJ118" s="102"/>
      <c r="AK118" s="102"/>
      <c r="AL118" s="102"/>
      <c r="AM118" s="103"/>
      <c r="AN118" s="102"/>
      <c r="AO118" s="102"/>
      <c r="AP118" s="103"/>
      <c r="AQ118" s="103">
        <v>3.7</v>
      </c>
      <c r="AR118" s="249">
        <v>3.8</v>
      </c>
      <c r="AS118" s="264">
        <v>4</v>
      </c>
      <c r="AT118" s="264">
        <v>4.1500000000000004</v>
      </c>
      <c r="AU118" s="264">
        <v>4.4000000000000004</v>
      </c>
      <c r="AV118" s="264">
        <v>4.4000000000000004</v>
      </c>
      <c r="AW118" s="264">
        <v>4.55</v>
      </c>
      <c r="AX118" s="264">
        <v>4.68</v>
      </c>
      <c r="AY118" s="264">
        <v>5</v>
      </c>
      <c r="BA118" s="108"/>
      <c r="BB118" s="108"/>
      <c r="BC118" s="108"/>
      <c r="BD118" s="108"/>
      <c r="BE118" s="108"/>
      <c r="BF118" s="108"/>
      <c r="BG118" s="108"/>
      <c r="BH118" s="108"/>
      <c r="BI118" s="108"/>
      <c r="BJ118" s="108"/>
      <c r="BK118" s="108"/>
      <c r="BL118" s="108"/>
    </row>
    <row r="119" spans="1:64" x14ac:dyDescent="0.35">
      <c r="A119" s="74" t="s">
        <v>325</v>
      </c>
      <c r="B119" s="194" t="s">
        <v>794</v>
      </c>
      <c r="C119" s="193" t="s">
        <v>232</v>
      </c>
      <c r="D119" s="81"/>
      <c r="E119" s="81"/>
      <c r="F119" s="81"/>
      <c r="G119" s="89">
        <v>511</v>
      </c>
      <c r="H119" s="81"/>
      <c r="I119" s="81"/>
      <c r="J119" s="81"/>
      <c r="K119" s="82"/>
      <c r="L119" s="81"/>
      <c r="M119" s="81"/>
      <c r="N119" s="81"/>
      <c r="O119" s="82"/>
      <c r="P119" s="81"/>
      <c r="Q119" s="81"/>
      <c r="R119" s="81"/>
      <c r="S119" s="82"/>
      <c r="T119" s="81"/>
      <c r="U119" s="81"/>
      <c r="V119" s="81"/>
      <c r="W119" s="82"/>
      <c r="X119" s="81"/>
      <c r="Y119" s="81"/>
      <c r="Z119" s="81"/>
      <c r="AA119" s="82"/>
      <c r="AB119" s="81"/>
      <c r="AC119" s="81"/>
      <c r="AD119" s="81"/>
      <c r="AE119" s="82"/>
      <c r="AF119" s="81"/>
      <c r="AG119" s="81"/>
      <c r="AH119" s="81"/>
      <c r="AI119" s="82"/>
      <c r="AJ119" s="81"/>
      <c r="AK119" s="81"/>
      <c r="AL119" s="81"/>
      <c r="AM119" s="82"/>
      <c r="AN119" s="81"/>
      <c r="AO119" s="81"/>
      <c r="AP119" s="82"/>
      <c r="AQ119" s="82">
        <v>461</v>
      </c>
      <c r="AR119" s="253">
        <v>458</v>
      </c>
      <c r="AS119" s="268">
        <v>458</v>
      </c>
      <c r="AT119" s="268">
        <v>458</v>
      </c>
      <c r="AU119" s="268">
        <v>456</v>
      </c>
      <c r="AV119" s="268">
        <v>453</v>
      </c>
      <c r="AW119" s="268">
        <v>447</v>
      </c>
      <c r="AX119" s="268">
        <v>445</v>
      </c>
      <c r="AY119" s="268">
        <v>439</v>
      </c>
      <c r="BA119" s="83"/>
      <c r="BB119" s="83"/>
      <c r="BC119" s="83"/>
      <c r="BD119" s="83"/>
      <c r="BE119" s="83"/>
      <c r="BF119" s="83"/>
      <c r="BG119" s="83"/>
      <c r="BH119" s="83"/>
      <c r="BI119" s="83"/>
      <c r="BJ119" s="83"/>
      <c r="BK119" s="83"/>
      <c r="BL119" s="83"/>
    </row>
    <row r="120" spans="1:64" x14ac:dyDescent="0.35">
      <c r="B120" s="186"/>
      <c r="C120" s="186"/>
      <c r="D120" s="81"/>
      <c r="E120" s="81"/>
      <c r="F120" s="81"/>
      <c r="G120" s="82"/>
      <c r="H120" s="81"/>
      <c r="I120" s="81"/>
      <c r="J120" s="81"/>
      <c r="K120" s="82"/>
      <c r="L120" s="81"/>
      <c r="M120" s="81"/>
      <c r="N120" s="81"/>
      <c r="O120" s="82"/>
      <c r="P120" s="81"/>
      <c r="Q120" s="81"/>
      <c r="R120" s="81"/>
      <c r="S120" s="82"/>
      <c r="T120" s="81"/>
      <c r="U120" s="81"/>
      <c r="V120" s="81"/>
      <c r="W120" s="82"/>
      <c r="X120" s="81"/>
      <c r="Y120" s="81"/>
      <c r="Z120" s="81"/>
      <c r="AA120" s="82"/>
      <c r="AB120" s="81"/>
      <c r="AC120" s="81"/>
      <c r="AD120" s="81"/>
      <c r="AE120" s="82"/>
      <c r="AF120" s="81"/>
      <c r="AG120" s="81"/>
      <c r="AH120" s="81"/>
      <c r="AI120" s="82"/>
      <c r="AJ120" s="81"/>
      <c r="AK120" s="81"/>
      <c r="AL120" s="81"/>
      <c r="AM120" s="82"/>
      <c r="AN120" s="81"/>
      <c r="AO120" s="81"/>
      <c r="AP120" s="82"/>
      <c r="AQ120" s="82"/>
      <c r="AR120" s="82"/>
      <c r="AS120" s="230"/>
      <c r="AT120" s="230"/>
      <c r="AU120" s="230"/>
      <c r="AV120" s="230"/>
      <c r="AW120" s="230"/>
      <c r="AX120" s="230"/>
      <c r="AY120" s="230"/>
      <c r="BA120" s="83"/>
      <c r="BB120" s="83"/>
      <c r="BC120" s="83"/>
      <c r="BD120" s="83"/>
      <c r="BE120" s="83"/>
      <c r="BF120" s="83"/>
      <c r="BG120" s="83"/>
      <c r="BH120" s="83"/>
      <c r="BI120" s="83"/>
      <c r="BJ120" s="83"/>
      <c r="BK120" s="83"/>
      <c r="BL120" s="83"/>
    </row>
    <row r="121" spans="1:64" x14ac:dyDescent="0.35">
      <c r="A121" s="96" t="s">
        <v>326</v>
      </c>
      <c r="B121" s="185"/>
      <c r="C121" s="185"/>
      <c r="D121" s="81"/>
      <c r="E121" s="81"/>
      <c r="F121" s="81"/>
      <c r="G121" s="82"/>
      <c r="H121" s="81"/>
      <c r="I121" s="81"/>
      <c r="J121" s="81"/>
      <c r="K121" s="82"/>
      <c r="L121" s="81"/>
      <c r="M121" s="81"/>
      <c r="N121" s="81"/>
      <c r="O121" s="82"/>
      <c r="P121" s="81"/>
      <c r="Q121" s="81"/>
      <c r="R121" s="81"/>
      <c r="S121" s="82"/>
      <c r="T121" s="81"/>
      <c r="U121" s="81"/>
      <c r="V121" s="81"/>
      <c r="W121" s="82"/>
      <c r="X121" s="81"/>
      <c r="Y121" s="81"/>
      <c r="Z121" s="81"/>
      <c r="AA121" s="82"/>
      <c r="AB121" s="81"/>
      <c r="AC121" s="81"/>
      <c r="AD121" s="81"/>
      <c r="AE121" s="82"/>
      <c r="AF121" s="81"/>
      <c r="AG121" s="81"/>
      <c r="AH121" s="81"/>
      <c r="AI121" s="82"/>
      <c r="AJ121" s="81"/>
      <c r="AK121" s="81"/>
      <c r="AL121" s="81"/>
      <c r="AM121" s="82"/>
      <c r="AN121" s="81"/>
      <c r="AO121" s="81"/>
      <c r="AP121" s="82"/>
      <c r="AQ121" s="82"/>
      <c r="AR121" s="82"/>
      <c r="AS121" s="230"/>
      <c r="AT121" s="230"/>
      <c r="AU121" s="230"/>
      <c r="AV121" s="230"/>
      <c r="AW121" s="230"/>
      <c r="AX121" s="230"/>
      <c r="AY121" s="230"/>
      <c r="BA121" s="83"/>
      <c r="BB121" s="83"/>
      <c r="BC121" s="83"/>
      <c r="BD121" s="83"/>
      <c r="BE121" s="83"/>
      <c r="BF121" s="83"/>
      <c r="BG121" s="83"/>
      <c r="BH121" s="83"/>
      <c r="BI121" s="83"/>
      <c r="BJ121" s="83"/>
      <c r="BK121" s="83"/>
      <c r="BL121" s="83"/>
    </row>
    <row r="122" spans="1:64" x14ac:dyDescent="0.35">
      <c r="A122" s="88" t="s">
        <v>288</v>
      </c>
      <c r="B122" s="194" t="s">
        <v>793</v>
      </c>
      <c r="C122" s="193" t="s">
        <v>232</v>
      </c>
      <c r="D122" s="81"/>
      <c r="E122" s="81"/>
      <c r="F122" s="81"/>
      <c r="G122" s="94">
        <v>0.02</v>
      </c>
      <c r="H122" s="81"/>
      <c r="I122" s="81"/>
      <c r="J122" s="81"/>
      <c r="K122" s="82"/>
      <c r="L122" s="81"/>
      <c r="M122" s="81"/>
      <c r="N122" s="81"/>
      <c r="O122" s="82"/>
      <c r="P122" s="81"/>
      <c r="Q122" s="81"/>
      <c r="R122" s="81"/>
      <c r="S122" s="82"/>
      <c r="T122" s="81"/>
      <c r="U122" s="81"/>
      <c r="V122" s="81"/>
      <c r="W122" s="82"/>
      <c r="X122" s="81"/>
      <c r="Y122" s="81"/>
      <c r="Z122" s="81"/>
      <c r="AA122" s="82"/>
      <c r="AB122" s="81"/>
      <c r="AC122" s="81"/>
      <c r="AD122" s="81"/>
      <c r="AE122" s="82"/>
      <c r="AF122" s="81"/>
      <c r="AG122" s="81"/>
      <c r="AH122" s="81"/>
      <c r="AI122" s="82"/>
      <c r="AJ122" s="81"/>
      <c r="AK122" s="81"/>
      <c r="AL122" s="81"/>
      <c r="AM122" s="82"/>
      <c r="AN122" s="81"/>
      <c r="AO122" s="81"/>
      <c r="AP122" s="82"/>
      <c r="AQ122" s="82">
        <v>2.6</v>
      </c>
      <c r="AR122" s="253">
        <v>2.65</v>
      </c>
      <c r="AS122" s="268">
        <v>2.82</v>
      </c>
      <c r="AT122" s="268">
        <v>3.1</v>
      </c>
      <c r="AU122" s="268">
        <v>3.35</v>
      </c>
      <c r="AV122" s="268">
        <v>3.35</v>
      </c>
      <c r="AW122" s="268">
        <v>3.45</v>
      </c>
      <c r="AX122" s="268">
        <v>3.58</v>
      </c>
      <c r="AY122" s="268">
        <v>3.85</v>
      </c>
      <c r="BA122" s="83"/>
      <c r="BB122" s="83"/>
      <c r="BC122" s="83"/>
      <c r="BD122" s="83"/>
      <c r="BE122" s="83"/>
      <c r="BF122" s="83"/>
      <c r="BG122" s="83"/>
      <c r="BH122" s="83"/>
      <c r="BI122" s="83"/>
      <c r="BJ122" s="83"/>
      <c r="BK122" s="83"/>
      <c r="BL122" s="83"/>
    </row>
    <row r="123" spans="1:64" x14ac:dyDescent="0.35">
      <c r="A123" s="88" t="s">
        <v>289</v>
      </c>
      <c r="B123" s="194" t="s">
        <v>793</v>
      </c>
      <c r="C123" s="193" t="s">
        <v>232</v>
      </c>
      <c r="D123" s="81"/>
      <c r="E123" s="81"/>
      <c r="F123" s="81"/>
      <c r="G123" s="94">
        <v>0.18</v>
      </c>
      <c r="H123" s="81"/>
      <c r="I123" s="81"/>
      <c r="J123" s="81"/>
      <c r="K123" s="82"/>
      <c r="L123" s="81"/>
      <c r="M123" s="81"/>
      <c r="N123" s="81"/>
      <c r="O123" s="82"/>
      <c r="P123" s="81"/>
      <c r="Q123" s="81"/>
      <c r="R123" s="81"/>
      <c r="S123" s="82"/>
      <c r="T123" s="81"/>
      <c r="U123" s="81"/>
      <c r="V123" s="81"/>
      <c r="W123" s="82"/>
      <c r="X123" s="81"/>
      <c r="Y123" s="81"/>
      <c r="Z123" s="81"/>
      <c r="AA123" s="82"/>
      <c r="AB123" s="81"/>
      <c r="AC123" s="81"/>
      <c r="AD123" s="81"/>
      <c r="AE123" s="82"/>
      <c r="AF123" s="81"/>
      <c r="AG123" s="81"/>
      <c r="AH123" s="81"/>
      <c r="AI123" s="82"/>
      <c r="AJ123" s="81"/>
      <c r="AK123" s="81"/>
      <c r="AL123" s="81"/>
      <c r="AM123" s="82"/>
      <c r="AN123" s="81"/>
      <c r="AO123" s="81"/>
      <c r="AP123" s="82"/>
      <c r="AQ123" s="82">
        <v>0.93</v>
      </c>
      <c r="AR123" s="253">
        <v>0.97</v>
      </c>
      <c r="AS123" s="268">
        <v>1</v>
      </c>
      <c r="AT123" s="268">
        <v>0.98</v>
      </c>
      <c r="AU123" s="268">
        <v>1</v>
      </c>
      <c r="AV123" s="268">
        <v>1.05</v>
      </c>
      <c r="AW123" s="268">
        <v>1.1200000000000001</v>
      </c>
      <c r="AX123" s="268">
        <v>1.03</v>
      </c>
      <c r="AY123" s="268">
        <v>1.1299999999999999</v>
      </c>
      <c r="BA123" s="83"/>
      <c r="BB123" s="83"/>
      <c r="BC123" s="83"/>
      <c r="BD123" s="83"/>
      <c r="BE123" s="83"/>
      <c r="BF123" s="83"/>
      <c r="BG123" s="83"/>
      <c r="BH123" s="83"/>
      <c r="BI123" s="83"/>
      <c r="BJ123" s="83"/>
      <c r="BK123" s="83"/>
      <c r="BL123" s="83"/>
    </row>
    <row r="124" spans="1:64" x14ac:dyDescent="0.35">
      <c r="A124" s="88" t="s">
        <v>290</v>
      </c>
      <c r="B124" s="194" t="s">
        <v>793</v>
      </c>
      <c r="C124" s="193" t="s">
        <v>232</v>
      </c>
      <c r="D124" s="81"/>
      <c r="E124" s="81"/>
      <c r="F124" s="81"/>
      <c r="G124" s="94">
        <v>0.06</v>
      </c>
      <c r="H124" s="81"/>
      <c r="I124" s="81"/>
      <c r="J124" s="81"/>
      <c r="K124" s="82"/>
      <c r="L124" s="81"/>
      <c r="M124" s="81"/>
      <c r="N124" s="81"/>
      <c r="O124" s="82"/>
      <c r="P124" s="81"/>
      <c r="Q124" s="81"/>
      <c r="R124" s="81"/>
      <c r="S124" s="82"/>
      <c r="T124" s="81"/>
      <c r="U124" s="81"/>
      <c r="V124" s="81"/>
      <c r="W124" s="82"/>
      <c r="X124" s="81"/>
      <c r="Y124" s="81"/>
      <c r="Z124" s="81"/>
      <c r="AA124" s="82"/>
      <c r="AB124" s="81"/>
      <c r="AC124" s="81"/>
      <c r="AD124" s="81"/>
      <c r="AE124" s="82"/>
      <c r="AF124" s="81"/>
      <c r="AG124" s="81"/>
      <c r="AH124" s="81"/>
      <c r="AI124" s="82"/>
      <c r="AJ124" s="81"/>
      <c r="AK124" s="81"/>
      <c r="AL124" s="81"/>
      <c r="AM124" s="82"/>
      <c r="AN124" s="81"/>
      <c r="AO124" s="81"/>
      <c r="AP124" s="82"/>
      <c r="AQ124" s="82">
        <v>0.21</v>
      </c>
      <c r="AR124" s="253">
        <v>0.21</v>
      </c>
      <c r="AS124" s="268">
        <v>0.2</v>
      </c>
      <c r="AT124" s="268">
        <v>0.2</v>
      </c>
      <c r="AU124" s="268">
        <v>0.18</v>
      </c>
      <c r="AV124" s="268">
        <v>0.18</v>
      </c>
      <c r="AW124" s="268">
        <v>0.19</v>
      </c>
      <c r="AX124" s="268">
        <v>0.19</v>
      </c>
      <c r="AY124" s="268">
        <v>0.19</v>
      </c>
      <c r="BA124" s="83"/>
      <c r="BB124" s="83"/>
      <c r="BC124" s="83"/>
      <c r="BD124" s="83"/>
      <c r="BE124" s="83"/>
      <c r="BF124" s="83"/>
      <c r="BG124" s="83"/>
      <c r="BH124" s="83"/>
      <c r="BI124" s="83"/>
      <c r="BJ124" s="83"/>
      <c r="BK124" s="83"/>
      <c r="BL124" s="83"/>
    </row>
    <row r="125" spans="1:64" x14ac:dyDescent="0.35">
      <c r="A125" s="88" t="s">
        <v>291</v>
      </c>
      <c r="B125" s="194" t="s">
        <v>793</v>
      </c>
      <c r="C125" s="193" t="s">
        <v>232</v>
      </c>
      <c r="D125" s="81"/>
      <c r="E125" s="81"/>
      <c r="F125" s="81"/>
      <c r="G125" s="94">
        <v>-0.05</v>
      </c>
      <c r="H125" s="81"/>
      <c r="I125" s="81"/>
      <c r="J125" s="81"/>
      <c r="K125" s="82"/>
      <c r="L125" s="81"/>
      <c r="M125" s="81"/>
      <c r="N125" s="81"/>
      <c r="O125" s="82"/>
      <c r="P125" s="81"/>
      <c r="Q125" s="81"/>
      <c r="R125" s="81"/>
      <c r="S125" s="82"/>
      <c r="T125" s="81"/>
      <c r="U125" s="81"/>
      <c r="V125" s="81"/>
      <c r="W125" s="82"/>
      <c r="X125" s="81"/>
      <c r="Y125" s="81"/>
      <c r="Z125" s="81"/>
      <c r="AA125" s="82"/>
      <c r="AB125" s="81"/>
      <c r="AC125" s="81"/>
      <c r="AD125" s="81"/>
      <c r="AE125" s="82"/>
      <c r="AF125" s="81"/>
      <c r="AG125" s="81"/>
      <c r="AH125" s="81"/>
      <c r="AI125" s="82"/>
      <c r="AJ125" s="81"/>
      <c r="AK125" s="81"/>
      <c r="AL125" s="81"/>
      <c r="AM125" s="82"/>
      <c r="AN125" s="81"/>
      <c r="AO125" s="81"/>
      <c r="AP125" s="82"/>
      <c r="AQ125" s="82">
        <v>-0.09</v>
      </c>
      <c r="AR125" s="253">
        <v>-0.13</v>
      </c>
      <c r="AS125" s="268">
        <v>-0.12</v>
      </c>
      <c r="AT125" s="268">
        <v>-0.25</v>
      </c>
      <c r="AU125" s="268">
        <v>-0.25</v>
      </c>
      <c r="AV125" s="268">
        <v>-0.23</v>
      </c>
      <c r="AW125" s="268">
        <v>-0.26</v>
      </c>
      <c r="AX125" s="268">
        <v>-0.37</v>
      </c>
      <c r="AY125" s="268">
        <v>-0.22</v>
      </c>
      <c r="BA125" s="83"/>
      <c r="BB125" s="83"/>
      <c r="BC125" s="83"/>
      <c r="BD125" s="83"/>
      <c r="BE125" s="83"/>
      <c r="BF125" s="83"/>
      <c r="BG125" s="83"/>
      <c r="BH125" s="83"/>
      <c r="BI125" s="83"/>
      <c r="BJ125" s="83"/>
      <c r="BK125" s="83"/>
      <c r="BL125" s="83"/>
    </row>
    <row r="126" spans="1:64" x14ac:dyDescent="0.35">
      <c r="A126" s="88" t="s">
        <v>324</v>
      </c>
      <c r="B126" s="194" t="s">
        <v>793</v>
      </c>
      <c r="C126" s="193" t="s">
        <v>232</v>
      </c>
      <c r="D126" s="81"/>
      <c r="E126" s="81"/>
      <c r="F126" s="81"/>
      <c r="G126" s="94">
        <v>0.01</v>
      </c>
      <c r="H126" s="81"/>
      <c r="I126" s="81"/>
      <c r="J126" s="81"/>
      <c r="K126" s="82"/>
      <c r="L126" s="81"/>
      <c r="M126" s="81"/>
      <c r="N126" s="81"/>
      <c r="O126" s="82"/>
      <c r="P126" s="81"/>
      <c r="Q126" s="81"/>
      <c r="R126" s="81"/>
      <c r="S126" s="82"/>
      <c r="T126" s="81"/>
      <c r="U126" s="81"/>
      <c r="V126" s="81"/>
      <c r="W126" s="82"/>
      <c r="X126" s="81"/>
      <c r="Y126" s="81"/>
      <c r="Z126" s="81"/>
      <c r="AA126" s="82"/>
      <c r="AB126" s="81"/>
      <c r="AC126" s="81"/>
      <c r="AD126" s="81"/>
      <c r="AE126" s="82"/>
      <c r="AF126" s="81"/>
      <c r="AG126" s="81"/>
      <c r="AH126" s="81"/>
      <c r="AI126" s="82"/>
      <c r="AJ126" s="81"/>
      <c r="AK126" s="81"/>
      <c r="AL126" s="81"/>
      <c r="AM126" s="82"/>
      <c r="AN126" s="81"/>
      <c r="AO126" s="81"/>
      <c r="AP126" s="82"/>
      <c r="AQ126" s="82"/>
      <c r="AR126" s="82"/>
      <c r="AS126" s="230"/>
      <c r="AT126" s="230"/>
      <c r="AU126" s="230"/>
      <c r="AV126" s="230"/>
      <c r="AW126" s="230"/>
      <c r="AX126" s="230"/>
      <c r="AY126" s="230"/>
      <c r="BA126" s="83"/>
      <c r="BB126" s="83"/>
      <c r="BC126" s="83"/>
      <c r="BD126" s="83"/>
      <c r="BE126" s="83"/>
      <c r="BF126" s="83"/>
      <c r="BG126" s="83"/>
      <c r="BH126" s="83"/>
      <c r="BI126" s="83"/>
      <c r="BJ126" s="83"/>
      <c r="BK126" s="83"/>
      <c r="BL126" s="83"/>
    </row>
    <row r="127" spans="1:64" x14ac:dyDescent="0.35">
      <c r="A127" s="101" t="s">
        <v>292</v>
      </c>
      <c r="B127" s="192" t="s">
        <v>793</v>
      </c>
      <c r="C127" s="191" t="s">
        <v>232</v>
      </c>
      <c r="D127" s="102"/>
      <c r="E127" s="102"/>
      <c r="F127" s="102"/>
      <c r="G127" s="117">
        <v>0.22</v>
      </c>
      <c r="H127" s="102"/>
      <c r="I127" s="102"/>
      <c r="J127" s="102"/>
      <c r="K127" s="103"/>
      <c r="L127" s="102"/>
      <c r="M127" s="102"/>
      <c r="N127" s="102"/>
      <c r="O127" s="103"/>
      <c r="P127" s="102"/>
      <c r="Q127" s="102"/>
      <c r="R127" s="102"/>
      <c r="S127" s="103"/>
      <c r="T127" s="102"/>
      <c r="U127" s="102"/>
      <c r="V127" s="102"/>
      <c r="W127" s="103"/>
      <c r="X127" s="102"/>
      <c r="Y127" s="102"/>
      <c r="Z127" s="102"/>
      <c r="AA127" s="103"/>
      <c r="AB127" s="102"/>
      <c r="AC127" s="102"/>
      <c r="AD127" s="102"/>
      <c r="AE127" s="103"/>
      <c r="AF127" s="102"/>
      <c r="AG127" s="102"/>
      <c r="AH127" s="102"/>
      <c r="AI127" s="103"/>
      <c r="AJ127" s="102"/>
      <c r="AK127" s="102"/>
      <c r="AL127" s="102"/>
      <c r="AM127" s="103"/>
      <c r="AN127" s="102"/>
      <c r="AO127" s="102"/>
      <c r="AP127" s="103"/>
      <c r="AQ127" s="103">
        <v>3.65</v>
      </c>
      <c r="AR127" s="249">
        <v>3.75</v>
      </c>
      <c r="AS127" s="264">
        <v>3.95</v>
      </c>
      <c r="AT127" s="264">
        <v>4.0999999999999996</v>
      </c>
      <c r="AU127" s="264">
        <v>4.3499999999999996</v>
      </c>
      <c r="AV127" s="264">
        <v>4.3499999999999996</v>
      </c>
      <c r="AW127" s="264">
        <v>4.5</v>
      </c>
      <c r="AX127" s="264">
        <v>4.63</v>
      </c>
      <c r="AY127" s="264">
        <v>4.95</v>
      </c>
      <c r="BA127" s="108"/>
      <c r="BB127" s="108"/>
      <c r="BC127" s="108"/>
      <c r="BD127" s="108"/>
      <c r="BE127" s="108"/>
      <c r="BF127" s="108"/>
      <c r="BG127" s="108"/>
      <c r="BH127" s="108"/>
      <c r="BI127" s="108"/>
      <c r="BJ127" s="108"/>
      <c r="BK127" s="108"/>
      <c r="BL127" s="108"/>
    </row>
    <row r="128" spans="1:64" x14ac:dyDescent="0.35">
      <c r="A128" s="74" t="s">
        <v>293</v>
      </c>
      <c r="B128" s="194" t="s">
        <v>794</v>
      </c>
      <c r="C128" s="193" t="s">
        <v>232</v>
      </c>
      <c r="D128" s="81"/>
      <c r="E128" s="81"/>
      <c r="F128" s="81"/>
      <c r="G128" s="89">
        <v>513</v>
      </c>
      <c r="H128" s="81"/>
      <c r="I128" s="81"/>
      <c r="J128" s="81"/>
      <c r="K128" s="82"/>
      <c r="L128" s="81"/>
      <c r="M128" s="81"/>
      <c r="N128" s="81"/>
      <c r="O128" s="82"/>
      <c r="P128" s="81"/>
      <c r="Q128" s="81"/>
      <c r="R128" s="81"/>
      <c r="S128" s="82"/>
      <c r="T128" s="81"/>
      <c r="U128" s="81"/>
      <c r="V128" s="81"/>
      <c r="W128" s="82"/>
      <c r="X128" s="81"/>
      <c r="Y128" s="81"/>
      <c r="Z128" s="81"/>
      <c r="AA128" s="82"/>
      <c r="AB128" s="81"/>
      <c r="AC128" s="81"/>
      <c r="AD128" s="81"/>
      <c r="AE128" s="82"/>
      <c r="AF128" s="81"/>
      <c r="AG128" s="81"/>
      <c r="AH128" s="81"/>
      <c r="AI128" s="82"/>
      <c r="AJ128" s="81"/>
      <c r="AK128" s="81"/>
      <c r="AL128" s="81"/>
      <c r="AM128" s="82"/>
      <c r="AN128" s="81"/>
      <c r="AO128" s="81"/>
      <c r="AP128" s="82"/>
      <c r="AQ128" s="82">
        <v>461</v>
      </c>
      <c r="AR128" s="253">
        <v>458</v>
      </c>
      <c r="AS128" s="268">
        <v>458</v>
      </c>
      <c r="AT128" s="268">
        <v>458</v>
      </c>
      <c r="AU128" s="268">
        <v>456</v>
      </c>
      <c r="AV128" s="268">
        <v>453</v>
      </c>
      <c r="AW128" s="268">
        <v>447</v>
      </c>
      <c r="AX128" s="268">
        <v>445</v>
      </c>
      <c r="AY128" s="268">
        <v>439</v>
      </c>
      <c r="BA128" s="83"/>
      <c r="BB128" s="83"/>
      <c r="BC128" s="83"/>
      <c r="BD128" s="83"/>
      <c r="BE128" s="83"/>
      <c r="BF128" s="83"/>
      <c r="BG128" s="83"/>
      <c r="BH128" s="83"/>
      <c r="BI128" s="83"/>
      <c r="BJ128" s="83"/>
      <c r="BK128" s="83"/>
      <c r="BL128" s="83"/>
    </row>
    <row r="129" spans="1:64" x14ac:dyDescent="0.35">
      <c r="A129" s="96"/>
      <c r="B129" s="185"/>
      <c r="C129" s="185"/>
      <c r="D129" s="97"/>
      <c r="E129" s="97"/>
      <c r="F129" s="97"/>
      <c r="G129" s="98"/>
      <c r="H129" s="81"/>
      <c r="I129" s="81"/>
      <c r="J129" s="81"/>
      <c r="K129" s="82"/>
      <c r="L129" s="81"/>
      <c r="M129" s="81"/>
      <c r="N129" s="81"/>
      <c r="O129" s="82"/>
      <c r="P129" s="81"/>
      <c r="Q129" s="81"/>
      <c r="R129" s="81"/>
      <c r="S129" s="82"/>
      <c r="T129" s="81"/>
      <c r="U129" s="81"/>
      <c r="V129" s="81"/>
      <c r="W129" s="82"/>
      <c r="X129" s="81"/>
      <c r="Y129" s="81"/>
      <c r="Z129" s="81"/>
      <c r="AA129" s="82"/>
      <c r="AB129" s="81"/>
      <c r="AC129" s="81"/>
      <c r="AD129" s="81"/>
      <c r="AE129" s="82"/>
      <c r="AF129" s="81"/>
      <c r="AG129" s="81"/>
      <c r="AH129" s="81"/>
      <c r="AI129" s="82"/>
      <c r="AJ129" s="81"/>
      <c r="AK129" s="81"/>
      <c r="AL129" s="81"/>
      <c r="AM129" s="82"/>
      <c r="AN129" s="81"/>
      <c r="AO129" s="81"/>
      <c r="AP129" s="82"/>
      <c r="AQ129" s="82"/>
      <c r="AR129" s="82"/>
      <c r="AS129" s="230"/>
      <c r="AT129" s="230"/>
      <c r="AU129" s="230"/>
      <c r="AV129" s="230"/>
      <c r="AW129" s="230"/>
      <c r="AX129" s="230"/>
      <c r="AY129" s="230"/>
      <c r="BA129" s="99"/>
      <c r="BB129" s="83"/>
      <c r="BC129" s="83"/>
      <c r="BD129" s="83"/>
      <c r="BE129" s="83"/>
      <c r="BF129" s="83"/>
      <c r="BG129" s="83"/>
      <c r="BH129" s="83"/>
      <c r="BI129" s="83"/>
      <c r="BJ129" s="83"/>
      <c r="BK129" s="83"/>
      <c r="BL129" s="83"/>
    </row>
    <row r="130" spans="1:64" x14ac:dyDescent="0.35">
      <c r="A130" s="96" t="s">
        <v>327</v>
      </c>
      <c r="B130" s="185"/>
      <c r="C130" s="185"/>
      <c r="D130" s="97"/>
      <c r="E130" s="97"/>
      <c r="F130" s="97"/>
      <c r="G130" s="98"/>
      <c r="H130" s="81"/>
      <c r="I130" s="81"/>
      <c r="J130" s="81"/>
      <c r="K130" s="82"/>
      <c r="L130" s="81"/>
      <c r="M130" s="81"/>
      <c r="N130" s="81"/>
      <c r="O130" s="82"/>
      <c r="P130" s="81"/>
      <c r="Q130" s="81"/>
      <c r="R130" s="81"/>
      <c r="S130" s="82"/>
      <c r="T130" s="81"/>
      <c r="U130" s="81"/>
      <c r="V130" s="81"/>
      <c r="W130" s="82"/>
      <c r="X130" s="81"/>
      <c r="Y130" s="81"/>
      <c r="Z130" s="81"/>
      <c r="AA130" s="82"/>
      <c r="AB130" s="81"/>
      <c r="AC130" s="81"/>
      <c r="AD130" s="81"/>
      <c r="AE130" s="82"/>
      <c r="AF130" s="81"/>
      <c r="AG130" s="81"/>
      <c r="AH130" s="81"/>
      <c r="AI130" s="82"/>
      <c r="AJ130" s="81"/>
      <c r="AK130" s="81"/>
      <c r="AL130" s="81"/>
      <c r="AM130" s="82"/>
      <c r="AN130" s="81"/>
      <c r="AO130" s="81"/>
      <c r="AP130" s="82"/>
      <c r="AQ130" s="82"/>
      <c r="AR130" s="82"/>
      <c r="AS130" s="230"/>
      <c r="AT130" s="230"/>
      <c r="AU130" s="230"/>
      <c r="AV130" s="230"/>
      <c r="AW130" s="230"/>
      <c r="AX130" s="230"/>
      <c r="AY130" s="230"/>
      <c r="BA130" s="99"/>
      <c r="BB130" s="83"/>
      <c r="BC130" s="83"/>
      <c r="BD130" s="83"/>
      <c r="BE130" s="83"/>
      <c r="BF130" s="83"/>
      <c r="BG130" s="83"/>
      <c r="BH130" s="83"/>
      <c r="BI130" s="83"/>
      <c r="BJ130" s="83"/>
      <c r="BK130" s="83"/>
      <c r="BL130" s="83"/>
    </row>
    <row r="131" spans="1:64" x14ac:dyDescent="0.35">
      <c r="A131" s="114" t="s">
        <v>298</v>
      </c>
      <c r="B131" s="188"/>
      <c r="C131" s="188"/>
      <c r="D131" s="97"/>
      <c r="E131" s="97"/>
      <c r="F131" s="97"/>
      <c r="G131" s="98"/>
      <c r="H131" s="81"/>
      <c r="I131" s="81"/>
      <c r="J131" s="81"/>
      <c r="K131" s="82"/>
      <c r="L131" s="81"/>
      <c r="M131" s="81"/>
      <c r="N131" s="81"/>
      <c r="O131" s="82"/>
      <c r="P131" s="81"/>
      <c r="Q131" s="81"/>
      <c r="R131" s="81"/>
      <c r="S131" s="82"/>
      <c r="T131" s="81"/>
      <c r="U131" s="81"/>
      <c r="V131" s="81"/>
      <c r="W131" s="82"/>
      <c r="X131" s="81"/>
      <c r="Y131" s="81"/>
      <c r="Z131" s="81"/>
      <c r="AA131" s="82"/>
      <c r="AB131" s="81"/>
      <c r="AC131" s="81"/>
      <c r="AD131" s="81"/>
      <c r="AE131" s="82"/>
      <c r="AF131" s="81"/>
      <c r="AG131" s="81"/>
      <c r="AH131" s="81"/>
      <c r="AI131" s="82"/>
      <c r="AJ131" s="81"/>
      <c r="AK131" s="81"/>
      <c r="AL131" s="81"/>
      <c r="AM131" s="82"/>
      <c r="AN131" s="81"/>
      <c r="AO131" s="81"/>
      <c r="AP131" s="82"/>
      <c r="AQ131" s="82"/>
      <c r="AR131" s="82"/>
      <c r="AS131" s="230"/>
      <c r="AT131" s="230"/>
      <c r="AU131" s="230"/>
      <c r="AV131" s="230"/>
      <c r="AW131" s="230"/>
      <c r="AX131" s="230"/>
      <c r="AY131" s="230"/>
      <c r="BA131" s="99"/>
      <c r="BB131" s="83"/>
      <c r="BC131" s="83"/>
      <c r="BD131" s="83"/>
      <c r="BE131" s="83"/>
      <c r="BF131" s="83"/>
      <c r="BG131" s="83"/>
      <c r="BH131" s="83"/>
      <c r="BI131" s="83"/>
      <c r="BJ131" s="83"/>
      <c r="BK131" s="83"/>
      <c r="BL131" s="83"/>
    </row>
    <row r="132" spans="1:64" x14ac:dyDescent="0.35">
      <c r="A132" s="115" t="s">
        <v>299</v>
      </c>
      <c r="B132" s="194" t="s">
        <v>792</v>
      </c>
      <c r="C132" s="193" t="s">
        <v>232</v>
      </c>
      <c r="D132" s="97"/>
      <c r="E132" s="97"/>
      <c r="F132" s="97"/>
      <c r="G132" s="98"/>
      <c r="H132" s="81"/>
      <c r="I132" s="81"/>
      <c r="J132" s="81"/>
      <c r="K132" s="82"/>
      <c r="L132" s="81"/>
      <c r="M132" s="81"/>
      <c r="N132" s="81"/>
      <c r="O132" s="82"/>
      <c r="P132" s="81"/>
      <c r="Q132" s="81"/>
      <c r="R132" s="81"/>
      <c r="S132" s="82"/>
      <c r="T132" s="81"/>
      <c r="U132" s="81"/>
      <c r="V132" s="81"/>
      <c r="W132" s="82"/>
      <c r="X132" s="81"/>
      <c r="Y132" s="81"/>
      <c r="Z132" s="81"/>
      <c r="AA132" s="82"/>
      <c r="AB132" s="81"/>
      <c r="AC132" s="81"/>
      <c r="AD132" s="81"/>
      <c r="AE132" s="82"/>
      <c r="AF132" s="81"/>
      <c r="AG132" s="81"/>
      <c r="AH132" s="81"/>
      <c r="AI132" s="82"/>
      <c r="AJ132" s="81"/>
      <c r="AK132" s="81"/>
      <c r="AL132" s="81"/>
      <c r="AM132" s="92">
        <v>0.08</v>
      </c>
      <c r="AN132" s="93">
        <v>0.13</v>
      </c>
      <c r="AO132" s="93">
        <v>0.13</v>
      </c>
      <c r="AP132" s="92">
        <v>0.1</v>
      </c>
      <c r="AQ132" s="92"/>
      <c r="AR132" s="92"/>
      <c r="AS132" s="235"/>
      <c r="AT132" s="235"/>
      <c r="AU132" s="235"/>
      <c r="AV132" s="235"/>
      <c r="AW132" s="235"/>
      <c r="AX132" s="235"/>
      <c r="AY132" s="235"/>
      <c r="BA132" s="99"/>
      <c r="BB132" s="83"/>
      <c r="BC132" s="83"/>
      <c r="BD132" s="83"/>
      <c r="BE132" s="83"/>
      <c r="BF132" s="83"/>
      <c r="BG132" s="83"/>
      <c r="BH132" s="83"/>
      <c r="BI132" s="83"/>
      <c r="BJ132" s="83"/>
      <c r="BK132" s="83"/>
      <c r="BL132" s="83"/>
    </row>
    <row r="133" spans="1:64" x14ac:dyDescent="0.35">
      <c r="A133" s="115" t="s">
        <v>300</v>
      </c>
      <c r="B133" s="194" t="s">
        <v>792</v>
      </c>
      <c r="C133" s="193" t="s">
        <v>232</v>
      </c>
      <c r="D133" s="97"/>
      <c r="E133" s="97"/>
      <c r="F133" s="97"/>
      <c r="G133" s="98"/>
      <c r="H133" s="81"/>
      <c r="I133" s="81"/>
      <c r="J133" s="81"/>
      <c r="K133" s="82"/>
      <c r="L133" s="81"/>
      <c r="M133" s="81"/>
      <c r="N133" s="81"/>
      <c r="O133" s="82"/>
      <c r="P133" s="81"/>
      <c r="Q133" s="81"/>
      <c r="R133" s="81"/>
      <c r="S133" s="82"/>
      <c r="T133" s="81"/>
      <c r="U133" s="81"/>
      <c r="V133" s="81"/>
      <c r="W133" s="82"/>
      <c r="X133" s="81"/>
      <c r="Y133" s="81"/>
      <c r="Z133" s="81"/>
      <c r="AA133" s="82"/>
      <c r="AB133" s="81"/>
      <c r="AC133" s="81"/>
      <c r="AD133" s="81"/>
      <c r="AE133" s="82"/>
      <c r="AF133" s="81"/>
      <c r="AG133" s="81"/>
      <c r="AH133" s="81"/>
      <c r="AI133" s="82"/>
      <c r="AJ133" s="81"/>
      <c r="AK133" s="81"/>
      <c r="AL133" s="81"/>
      <c r="AM133" s="92">
        <v>0.08</v>
      </c>
      <c r="AN133" s="81"/>
      <c r="AO133" s="81"/>
      <c r="AP133" s="82"/>
      <c r="AQ133" s="82"/>
      <c r="AR133" s="82"/>
      <c r="AS133" s="230"/>
      <c r="AT133" s="230"/>
      <c r="AU133" s="230"/>
      <c r="AV133" s="230"/>
      <c r="AW133" s="230"/>
      <c r="AX133" s="230"/>
      <c r="AY133" s="230"/>
      <c r="BA133" s="99"/>
      <c r="BB133" s="83"/>
      <c r="BC133" s="83"/>
      <c r="BD133" s="83"/>
      <c r="BE133" s="83"/>
      <c r="BF133" s="83"/>
      <c r="BG133" s="83"/>
      <c r="BH133" s="83"/>
      <c r="BI133" s="83"/>
      <c r="BJ133" s="83"/>
      <c r="BK133" s="83"/>
      <c r="BL133" s="83"/>
    </row>
    <row r="134" spans="1:64" x14ac:dyDescent="0.35">
      <c r="A134" s="115" t="s">
        <v>301</v>
      </c>
      <c r="B134" s="194" t="s">
        <v>792</v>
      </c>
      <c r="C134" s="193" t="s">
        <v>232</v>
      </c>
      <c r="D134" s="97"/>
      <c r="E134" s="97"/>
      <c r="F134" s="97"/>
      <c r="G134" s="98"/>
      <c r="H134" s="81"/>
      <c r="I134" s="81"/>
      <c r="J134" s="81"/>
      <c r="K134" s="82"/>
      <c r="L134" s="81"/>
      <c r="M134" s="81"/>
      <c r="N134" s="81"/>
      <c r="O134" s="82"/>
      <c r="P134" s="81"/>
      <c r="Q134" s="81"/>
      <c r="R134" s="81"/>
      <c r="S134" s="82"/>
      <c r="T134" s="81"/>
      <c r="U134" s="81"/>
      <c r="V134" s="81"/>
      <c r="W134" s="82"/>
      <c r="X134" s="81"/>
      <c r="Y134" s="81"/>
      <c r="Z134" s="81"/>
      <c r="AA134" s="82"/>
      <c r="AB134" s="81"/>
      <c r="AC134" s="81"/>
      <c r="AD134" s="81"/>
      <c r="AE134" s="82"/>
      <c r="AF134" s="81"/>
      <c r="AG134" s="81"/>
      <c r="AH134" s="81"/>
      <c r="AI134" s="82"/>
      <c r="AJ134" s="81"/>
      <c r="AK134" s="81"/>
      <c r="AL134" s="81"/>
      <c r="AM134" s="92">
        <v>0.01</v>
      </c>
      <c r="AN134" s="93">
        <v>0.01</v>
      </c>
      <c r="AO134" s="93">
        <v>0.03</v>
      </c>
      <c r="AP134" s="92">
        <v>0.04</v>
      </c>
      <c r="AQ134" s="92"/>
      <c r="AR134" s="92"/>
      <c r="AS134" s="235"/>
      <c r="AT134" s="235"/>
      <c r="AU134" s="235"/>
      <c r="AV134" s="235"/>
      <c r="AW134" s="235"/>
      <c r="AX134" s="235"/>
      <c r="AY134" s="235"/>
      <c r="BA134" s="99"/>
      <c r="BB134" s="83"/>
      <c r="BC134" s="83"/>
      <c r="BD134" s="83"/>
      <c r="BE134" s="83"/>
      <c r="BF134" s="83"/>
      <c r="BG134" s="83"/>
      <c r="BH134" s="83"/>
      <c r="BI134" s="83"/>
      <c r="BJ134" s="83"/>
      <c r="BK134" s="83"/>
      <c r="BL134" s="83"/>
    </row>
    <row r="135" spans="1:64" x14ac:dyDescent="0.35">
      <c r="A135" s="116" t="s">
        <v>302</v>
      </c>
      <c r="B135" s="192" t="s">
        <v>792</v>
      </c>
      <c r="C135" s="191" t="s">
        <v>232</v>
      </c>
      <c r="D135" s="102"/>
      <c r="E135" s="102"/>
      <c r="F135" s="102"/>
      <c r="G135" s="103"/>
      <c r="H135" s="104"/>
      <c r="I135" s="104"/>
      <c r="J135" s="104"/>
      <c r="K135" s="105"/>
      <c r="L135" s="104"/>
      <c r="M135" s="104"/>
      <c r="N135" s="104"/>
      <c r="O135" s="105"/>
      <c r="P135" s="104"/>
      <c r="Q135" s="104"/>
      <c r="R135" s="104"/>
      <c r="S135" s="105"/>
      <c r="T135" s="104"/>
      <c r="U135" s="104"/>
      <c r="V135" s="104"/>
      <c r="W135" s="105"/>
      <c r="X135" s="104"/>
      <c r="Y135" s="104"/>
      <c r="Z135" s="104"/>
      <c r="AA135" s="105"/>
      <c r="AB135" s="104"/>
      <c r="AC135" s="104"/>
      <c r="AD135" s="104"/>
      <c r="AE135" s="105"/>
      <c r="AF135" s="104"/>
      <c r="AG135" s="104"/>
      <c r="AH135" s="104"/>
      <c r="AI135" s="105"/>
      <c r="AJ135" s="104"/>
      <c r="AK135" s="104"/>
      <c r="AL135" s="104"/>
      <c r="AM135" s="110">
        <f>SUM(AM132:AM134)</f>
        <v>0.17</v>
      </c>
      <c r="AN135" s="113">
        <f>SUM(AN132:AN134)</f>
        <v>0.14000000000000001</v>
      </c>
      <c r="AO135" s="113">
        <f>SUM(AO132:AO134)</f>
        <v>0.16</v>
      </c>
      <c r="AP135" s="110">
        <f>SUM(AP132:AP134)</f>
        <v>0.14000000000000001</v>
      </c>
      <c r="AQ135" s="110"/>
      <c r="AR135" s="110"/>
      <c r="AS135" s="239"/>
      <c r="AT135" s="239"/>
      <c r="AU135" s="239"/>
      <c r="AV135" s="239"/>
      <c r="AW135" s="239"/>
      <c r="AX135" s="239"/>
      <c r="AY135" s="239"/>
      <c r="BA135" s="108"/>
      <c r="BB135" s="109"/>
      <c r="BC135" s="109"/>
      <c r="BD135" s="109"/>
      <c r="BE135" s="109"/>
      <c r="BF135" s="109"/>
      <c r="BG135" s="109"/>
      <c r="BH135" s="109"/>
      <c r="BI135" s="109"/>
      <c r="BJ135" s="109"/>
      <c r="BK135" s="109"/>
      <c r="BL135" s="109"/>
    </row>
    <row r="136" spans="1:64" x14ac:dyDescent="0.35">
      <c r="B136" s="186"/>
      <c r="C136" s="186"/>
      <c r="D136" s="97"/>
      <c r="E136" s="97"/>
      <c r="F136" s="97"/>
      <c r="G136" s="98"/>
      <c r="H136" s="81"/>
      <c r="I136" s="81"/>
      <c r="J136" s="81"/>
      <c r="K136" s="82"/>
      <c r="L136" s="81"/>
      <c r="M136" s="81"/>
      <c r="N136" s="81"/>
      <c r="O136" s="82"/>
      <c r="P136" s="81"/>
      <c r="Q136" s="81"/>
      <c r="R136" s="81"/>
      <c r="S136" s="82"/>
      <c r="T136" s="81"/>
      <c r="U136" s="81"/>
      <c r="V136" s="81"/>
      <c r="W136" s="82"/>
      <c r="X136" s="81"/>
      <c r="Y136" s="81"/>
      <c r="Z136" s="81"/>
      <c r="AA136" s="82"/>
      <c r="AB136" s="81"/>
      <c r="AC136" s="81"/>
      <c r="AD136" s="81"/>
      <c r="AE136" s="82"/>
      <c r="AF136" s="81"/>
      <c r="AG136" s="81"/>
      <c r="AH136" s="81"/>
      <c r="AI136" s="82"/>
      <c r="AJ136" s="81"/>
      <c r="AK136" s="81"/>
      <c r="AL136" s="81"/>
      <c r="AM136" s="82"/>
      <c r="AN136" s="81"/>
      <c r="AO136" s="81"/>
      <c r="AP136" s="82"/>
      <c r="AQ136" s="82"/>
      <c r="AR136" s="82"/>
      <c r="AS136" s="230"/>
      <c r="AT136" s="230"/>
      <c r="AU136" s="230"/>
      <c r="AV136" s="230"/>
      <c r="AW136" s="230"/>
      <c r="AX136" s="230"/>
      <c r="AY136" s="230"/>
      <c r="BA136" s="99"/>
      <c r="BB136" s="83"/>
      <c r="BC136" s="83"/>
      <c r="BD136" s="83"/>
      <c r="BE136" s="83"/>
      <c r="BF136" s="83"/>
      <c r="BG136" s="83"/>
      <c r="BH136" s="83"/>
      <c r="BI136" s="83"/>
      <c r="BJ136" s="83"/>
      <c r="BK136" s="83"/>
      <c r="BL136" s="83"/>
    </row>
    <row r="137" spans="1:64" x14ac:dyDescent="0.35">
      <c r="A137" s="114" t="s">
        <v>303</v>
      </c>
      <c r="B137" s="188"/>
      <c r="C137" s="188"/>
      <c r="D137" s="97"/>
      <c r="E137" s="97"/>
      <c r="F137" s="97"/>
      <c r="G137" s="98"/>
      <c r="H137" s="81"/>
      <c r="I137" s="81"/>
      <c r="J137" s="81"/>
      <c r="K137" s="82"/>
      <c r="L137" s="81"/>
      <c r="M137" s="81"/>
      <c r="N137" s="81"/>
      <c r="O137" s="82"/>
      <c r="P137" s="81"/>
      <c r="Q137" s="81"/>
      <c r="R137" s="81"/>
      <c r="S137" s="82"/>
      <c r="T137" s="81"/>
      <c r="U137" s="81"/>
      <c r="V137" s="81"/>
      <c r="W137" s="82"/>
      <c r="X137" s="81"/>
      <c r="Y137" s="81"/>
      <c r="Z137" s="81"/>
      <c r="AA137" s="82"/>
      <c r="AB137" s="81"/>
      <c r="AC137" s="81"/>
      <c r="AD137" s="81"/>
      <c r="AE137" s="82"/>
      <c r="AF137" s="81"/>
      <c r="AG137" s="81"/>
      <c r="AH137" s="81"/>
      <c r="AI137" s="82"/>
      <c r="AJ137" s="81"/>
      <c r="AK137" s="81"/>
      <c r="AL137" s="81"/>
      <c r="AM137" s="82"/>
      <c r="AN137" s="81"/>
      <c r="AO137" s="81"/>
      <c r="AP137" s="82"/>
      <c r="AQ137" s="82"/>
      <c r="AR137" s="82"/>
      <c r="AS137" s="230"/>
      <c r="AT137" s="230"/>
      <c r="AU137" s="230"/>
      <c r="AV137" s="230"/>
      <c r="AW137" s="230"/>
      <c r="AX137" s="230"/>
      <c r="AY137" s="230"/>
      <c r="BA137" s="99"/>
      <c r="BB137" s="83"/>
      <c r="BC137" s="83"/>
      <c r="BD137" s="83"/>
      <c r="BE137" s="83"/>
      <c r="BF137" s="83"/>
      <c r="BG137" s="83"/>
      <c r="BH137" s="83"/>
      <c r="BI137" s="83"/>
      <c r="BJ137" s="83"/>
      <c r="BK137" s="83"/>
      <c r="BL137" s="83"/>
    </row>
    <row r="138" spans="1:64" x14ac:dyDescent="0.35">
      <c r="A138" s="115" t="s">
        <v>299</v>
      </c>
      <c r="B138" s="194" t="s">
        <v>792</v>
      </c>
      <c r="C138" s="193" t="s">
        <v>232</v>
      </c>
      <c r="D138" s="97"/>
      <c r="E138" s="97"/>
      <c r="F138" s="97"/>
      <c r="G138" s="98"/>
      <c r="H138" s="81"/>
      <c r="I138" s="81"/>
      <c r="J138" s="81"/>
      <c r="K138" s="82"/>
      <c r="L138" s="81"/>
      <c r="M138" s="81"/>
      <c r="N138" s="81"/>
      <c r="O138" s="82"/>
      <c r="P138" s="81"/>
      <c r="Q138" s="81"/>
      <c r="R138" s="81"/>
      <c r="S138" s="82"/>
      <c r="T138" s="81"/>
      <c r="U138" s="81"/>
      <c r="V138" s="81"/>
      <c r="W138" s="82"/>
      <c r="X138" s="81"/>
      <c r="Y138" s="81"/>
      <c r="Z138" s="81"/>
      <c r="AA138" s="82"/>
      <c r="AB138" s="81"/>
      <c r="AC138" s="81"/>
      <c r="AD138" s="81"/>
      <c r="AE138" s="82"/>
      <c r="AF138" s="81"/>
      <c r="AG138" s="81"/>
      <c r="AH138" s="81"/>
      <c r="AI138" s="82"/>
      <c r="AJ138" s="81"/>
      <c r="AK138" s="81"/>
      <c r="AL138" s="81"/>
      <c r="AM138" s="92">
        <v>0.11</v>
      </c>
      <c r="AN138" s="93">
        <v>0.15</v>
      </c>
      <c r="AO138" s="93">
        <v>0.12</v>
      </c>
      <c r="AP138" s="92">
        <v>0.13</v>
      </c>
      <c r="AQ138" s="92"/>
      <c r="AR138" s="92"/>
      <c r="AS138" s="235"/>
      <c r="AT138" s="235"/>
      <c r="AU138" s="235"/>
      <c r="AV138" s="235"/>
      <c r="AW138" s="235"/>
      <c r="AX138" s="235"/>
      <c r="AY138" s="235"/>
      <c r="BA138" s="99"/>
      <c r="BB138" s="83"/>
      <c r="BC138" s="83"/>
      <c r="BD138" s="83"/>
      <c r="BE138" s="83"/>
      <c r="BF138" s="83"/>
      <c r="BG138" s="83"/>
      <c r="BH138" s="83"/>
      <c r="BI138" s="83"/>
      <c r="BJ138" s="83"/>
      <c r="BK138" s="83"/>
      <c r="BL138" s="83"/>
    </row>
    <row r="139" spans="1:64" x14ac:dyDescent="0.35">
      <c r="A139" s="115" t="s">
        <v>300</v>
      </c>
      <c r="B139" s="194" t="s">
        <v>792</v>
      </c>
      <c r="C139" s="193" t="s">
        <v>232</v>
      </c>
      <c r="D139" s="97"/>
      <c r="E139" s="97"/>
      <c r="F139" s="97"/>
      <c r="G139" s="98"/>
      <c r="H139" s="81"/>
      <c r="I139" s="81"/>
      <c r="J139" s="81"/>
      <c r="K139" s="82"/>
      <c r="L139" s="81"/>
      <c r="M139" s="81"/>
      <c r="N139" s="81"/>
      <c r="O139" s="82"/>
      <c r="P139" s="81"/>
      <c r="Q139" s="81"/>
      <c r="R139" s="81"/>
      <c r="S139" s="82"/>
      <c r="T139" s="81"/>
      <c r="U139" s="81"/>
      <c r="V139" s="81"/>
      <c r="W139" s="82"/>
      <c r="X139" s="81"/>
      <c r="Y139" s="81"/>
      <c r="Z139" s="81"/>
      <c r="AA139" s="82"/>
      <c r="AB139" s="81"/>
      <c r="AC139" s="81"/>
      <c r="AD139" s="81"/>
      <c r="AE139" s="82"/>
      <c r="AF139" s="81"/>
      <c r="AG139" s="81"/>
      <c r="AH139" s="81"/>
      <c r="AI139" s="82"/>
      <c r="AJ139" s="81"/>
      <c r="AK139" s="81"/>
      <c r="AL139" s="81"/>
      <c r="AM139" s="92">
        <v>7.0000000000000007E-2</v>
      </c>
      <c r="AN139" s="81"/>
      <c r="AO139" s="81"/>
      <c r="AP139" s="82"/>
      <c r="AQ139" s="82"/>
      <c r="AR139" s="82"/>
      <c r="AS139" s="230"/>
      <c r="AT139" s="230"/>
      <c r="AU139" s="230"/>
      <c r="AV139" s="230"/>
      <c r="AW139" s="230"/>
      <c r="AX139" s="230"/>
      <c r="AY139" s="230"/>
      <c r="BA139" s="99"/>
      <c r="BB139" s="83"/>
      <c r="BC139" s="83"/>
      <c r="BD139" s="83"/>
      <c r="BE139" s="83"/>
      <c r="BF139" s="83"/>
      <c r="BG139" s="83"/>
      <c r="BH139" s="83"/>
      <c r="BI139" s="83"/>
      <c r="BJ139" s="83"/>
      <c r="BK139" s="83"/>
      <c r="BL139" s="83"/>
    </row>
    <row r="140" spans="1:64" x14ac:dyDescent="0.35">
      <c r="A140" s="115" t="s">
        <v>301</v>
      </c>
      <c r="B140" s="194" t="s">
        <v>792</v>
      </c>
      <c r="C140" s="193" t="s">
        <v>232</v>
      </c>
      <c r="D140" s="97"/>
      <c r="E140" s="97"/>
      <c r="F140" s="97"/>
      <c r="G140" s="98"/>
      <c r="H140" s="81"/>
      <c r="I140" s="81"/>
      <c r="J140" s="81"/>
      <c r="K140" s="82"/>
      <c r="L140" s="81"/>
      <c r="M140" s="81"/>
      <c r="N140" s="81"/>
      <c r="O140" s="82"/>
      <c r="P140" s="81"/>
      <c r="Q140" s="81"/>
      <c r="R140" s="81"/>
      <c r="S140" s="82"/>
      <c r="T140" s="81"/>
      <c r="U140" s="81"/>
      <c r="V140" s="81"/>
      <c r="W140" s="82"/>
      <c r="X140" s="81"/>
      <c r="Y140" s="81"/>
      <c r="Z140" s="81"/>
      <c r="AA140" s="82"/>
      <c r="AB140" s="81"/>
      <c r="AC140" s="81"/>
      <c r="AD140" s="81"/>
      <c r="AE140" s="82"/>
      <c r="AF140" s="81"/>
      <c r="AG140" s="81"/>
      <c r="AH140" s="81"/>
      <c r="AI140" s="82"/>
      <c r="AJ140" s="81"/>
      <c r="AK140" s="81"/>
      <c r="AL140" s="81"/>
      <c r="AM140" s="119">
        <v>0</v>
      </c>
      <c r="AN140" s="93">
        <v>0.01</v>
      </c>
      <c r="AO140" s="93">
        <v>0.02</v>
      </c>
      <c r="AP140" s="92">
        <v>0.02</v>
      </c>
      <c r="AQ140" s="92"/>
      <c r="AR140" s="92"/>
      <c r="AS140" s="235"/>
      <c r="AT140" s="235"/>
      <c r="AU140" s="235"/>
      <c r="AV140" s="235"/>
      <c r="AW140" s="235"/>
      <c r="AX140" s="235"/>
      <c r="AY140" s="235"/>
      <c r="BA140" s="99"/>
      <c r="BB140" s="83"/>
      <c r="BC140" s="83"/>
      <c r="BD140" s="83"/>
      <c r="BE140" s="83"/>
      <c r="BF140" s="83"/>
      <c r="BG140" s="83"/>
      <c r="BH140" s="83"/>
      <c r="BI140" s="83"/>
      <c r="BJ140" s="83"/>
      <c r="BK140" s="83"/>
      <c r="BL140" s="83"/>
    </row>
    <row r="141" spans="1:64" x14ac:dyDescent="0.35">
      <c r="A141" s="116" t="s">
        <v>302</v>
      </c>
      <c r="B141" s="192" t="s">
        <v>792</v>
      </c>
      <c r="C141" s="191" t="s">
        <v>232</v>
      </c>
      <c r="D141" s="102"/>
      <c r="E141" s="102"/>
      <c r="F141" s="102"/>
      <c r="G141" s="103"/>
      <c r="H141" s="104"/>
      <c r="I141" s="104"/>
      <c r="J141" s="104"/>
      <c r="K141" s="105"/>
      <c r="L141" s="104"/>
      <c r="M141" s="104"/>
      <c r="N141" s="104"/>
      <c r="O141" s="105"/>
      <c r="P141" s="104"/>
      <c r="Q141" s="104"/>
      <c r="R141" s="104"/>
      <c r="S141" s="105"/>
      <c r="T141" s="104"/>
      <c r="U141" s="104"/>
      <c r="V141" s="104"/>
      <c r="W141" s="105"/>
      <c r="X141" s="104"/>
      <c r="Y141" s="104"/>
      <c r="Z141" s="104"/>
      <c r="AA141" s="105"/>
      <c r="AB141" s="104"/>
      <c r="AC141" s="104"/>
      <c r="AD141" s="104"/>
      <c r="AE141" s="105"/>
      <c r="AF141" s="104"/>
      <c r="AG141" s="104"/>
      <c r="AH141" s="104"/>
      <c r="AI141" s="105"/>
      <c r="AJ141" s="104"/>
      <c r="AK141" s="104"/>
      <c r="AL141" s="104"/>
      <c r="AM141" s="110">
        <f>SUM(AM138:AM140)</f>
        <v>0.18</v>
      </c>
      <c r="AN141" s="113">
        <f>SUM(AN138:AN140)</f>
        <v>0.16</v>
      </c>
      <c r="AO141" s="111">
        <v>0.14000000000000001</v>
      </c>
      <c r="AP141" s="110">
        <f>SUM(AP138:AP140)</f>
        <v>0.15</v>
      </c>
      <c r="AQ141" s="110"/>
      <c r="AR141" s="110"/>
      <c r="AS141" s="239"/>
      <c r="AT141" s="239"/>
      <c r="AU141" s="239"/>
      <c r="AV141" s="239"/>
      <c r="AW141" s="239"/>
      <c r="AX141" s="239"/>
      <c r="AY141" s="239"/>
      <c r="BA141" s="108"/>
      <c r="BB141" s="109"/>
      <c r="BC141" s="109"/>
      <c r="BD141" s="109"/>
      <c r="BE141" s="109"/>
      <c r="BF141" s="109"/>
      <c r="BG141" s="109"/>
      <c r="BH141" s="109"/>
      <c r="BI141" s="109"/>
      <c r="BJ141" s="109"/>
      <c r="BK141" s="109"/>
      <c r="BL141" s="109"/>
    </row>
    <row r="142" spans="1:64" x14ac:dyDescent="0.35">
      <c r="B142" s="186"/>
      <c r="C142" s="186"/>
      <c r="D142" s="97"/>
      <c r="E142" s="97"/>
      <c r="F142" s="97"/>
      <c r="G142" s="98"/>
      <c r="H142" s="81"/>
      <c r="I142" s="81"/>
      <c r="J142" s="81"/>
      <c r="K142" s="82"/>
      <c r="L142" s="81"/>
      <c r="M142" s="81"/>
      <c r="N142" s="81"/>
      <c r="O142" s="82"/>
      <c r="P142" s="81"/>
      <c r="Q142" s="81"/>
      <c r="R142" s="81"/>
      <c r="S142" s="82"/>
      <c r="T142" s="81"/>
      <c r="U142" s="81"/>
      <c r="V142" s="81"/>
      <c r="W142" s="82"/>
      <c r="X142" s="81"/>
      <c r="Y142" s="81"/>
      <c r="Z142" s="81"/>
      <c r="AA142" s="82"/>
      <c r="AB142" s="81"/>
      <c r="AC142" s="81"/>
      <c r="AD142" s="81"/>
      <c r="AE142" s="82"/>
      <c r="AF142" s="81"/>
      <c r="AG142" s="81"/>
      <c r="AH142" s="81"/>
      <c r="AI142" s="82"/>
      <c r="AJ142" s="81"/>
      <c r="AK142" s="81"/>
      <c r="AL142" s="81"/>
      <c r="AM142" s="82"/>
      <c r="AN142" s="81"/>
      <c r="AO142" s="81"/>
      <c r="AP142" s="82"/>
      <c r="AQ142" s="82"/>
      <c r="AR142" s="82"/>
      <c r="AS142" s="230"/>
      <c r="AT142" s="230"/>
      <c r="AU142" s="230"/>
      <c r="AV142" s="230"/>
      <c r="AW142" s="230"/>
      <c r="AX142" s="230"/>
      <c r="AY142" s="230"/>
      <c r="BA142" s="99"/>
      <c r="BB142" s="83"/>
      <c r="BC142" s="83"/>
      <c r="BD142" s="83"/>
      <c r="BE142" s="83"/>
      <c r="BF142" s="83"/>
      <c r="BG142" s="83"/>
      <c r="BH142" s="83"/>
      <c r="BI142" s="83"/>
      <c r="BJ142" s="83"/>
      <c r="BK142" s="83"/>
      <c r="BL142" s="83"/>
    </row>
    <row r="143" spans="1:64" x14ac:dyDescent="0.35">
      <c r="A143" s="114" t="s">
        <v>304</v>
      </c>
      <c r="B143" s="188"/>
      <c r="C143" s="188"/>
      <c r="D143" s="97"/>
      <c r="E143" s="97"/>
      <c r="F143" s="97"/>
      <c r="G143" s="98"/>
      <c r="H143" s="81"/>
      <c r="I143" s="81"/>
      <c r="J143" s="81"/>
      <c r="K143" s="82"/>
      <c r="L143" s="81"/>
      <c r="M143" s="81"/>
      <c r="N143" s="81"/>
      <c r="O143" s="82"/>
      <c r="P143" s="81"/>
      <c r="Q143" s="81"/>
      <c r="R143" s="81"/>
      <c r="S143" s="82"/>
      <c r="T143" s="81"/>
      <c r="U143" s="81"/>
      <c r="V143" s="81"/>
      <c r="W143" s="82"/>
      <c r="X143" s="81"/>
      <c r="Y143" s="81"/>
      <c r="Z143" s="81"/>
      <c r="AA143" s="82"/>
      <c r="AB143" s="81"/>
      <c r="AC143" s="81"/>
      <c r="AD143" s="81"/>
      <c r="AE143" s="82"/>
      <c r="AF143" s="81"/>
      <c r="AG143" s="81"/>
      <c r="AH143" s="81"/>
      <c r="AI143" s="82"/>
      <c r="AJ143" s="81"/>
      <c r="AK143" s="81"/>
      <c r="AL143" s="81"/>
      <c r="AM143" s="82"/>
      <c r="AN143" s="81"/>
      <c r="AO143" s="81"/>
      <c r="AP143" s="82"/>
      <c r="AQ143" s="82"/>
      <c r="AR143" s="82"/>
      <c r="AS143" s="230"/>
      <c r="AT143" s="230"/>
      <c r="AU143" s="230"/>
      <c r="AV143" s="230"/>
      <c r="AW143" s="230"/>
      <c r="AX143" s="230"/>
      <c r="AY143" s="230"/>
      <c r="BA143" s="99"/>
      <c r="BB143" s="83"/>
      <c r="BC143" s="83"/>
      <c r="BD143" s="83"/>
      <c r="BE143" s="83"/>
      <c r="BF143" s="83"/>
      <c r="BG143" s="83"/>
      <c r="BH143" s="83"/>
      <c r="BI143" s="83"/>
      <c r="BJ143" s="83"/>
      <c r="BK143" s="83"/>
      <c r="BL143" s="83"/>
    </row>
    <row r="144" spans="1:64" x14ac:dyDescent="0.35">
      <c r="A144" s="115" t="s">
        <v>299</v>
      </c>
      <c r="B144" s="194" t="s">
        <v>792</v>
      </c>
      <c r="C144" s="193" t="s">
        <v>232</v>
      </c>
      <c r="D144" s="97"/>
      <c r="E144" s="97"/>
      <c r="F144" s="97"/>
      <c r="G144" s="98"/>
      <c r="H144" s="81"/>
      <c r="I144" s="81"/>
      <c r="J144" s="81"/>
      <c r="K144" s="82"/>
      <c r="L144" s="81"/>
      <c r="M144" s="81"/>
      <c r="N144" s="81"/>
      <c r="O144" s="82"/>
      <c r="P144" s="81"/>
      <c r="Q144" s="81"/>
      <c r="R144" s="81"/>
      <c r="S144" s="82"/>
      <c r="T144" s="81"/>
      <c r="U144" s="81"/>
      <c r="V144" s="81"/>
      <c r="W144" s="82"/>
      <c r="X144" s="81"/>
      <c r="Y144" s="81"/>
      <c r="Z144" s="81"/>
      <c r="AA144" s="82"/>
      <c r="AB144" s="81"/>
      <c r="AC144" s="81"/>
      <c r="AD144" s="81"/>
      <c r="AE144" s="82"/>
      <c r="AF144" s="81"/>
      <c r="AG144" s="81"/>
      <c r="AH144" s="81"/>
      <c r="AI144" s="82"/>
      <c r="AJ144" s="81"/>
      <c r="AK144" s="81"/>
      <c r="AL144" s="81"/>
      <c r="AM144" s="92">
        <v>0.13</v>
      </c>
      <c r="AN144" s="93">
        <v>0.17</v>
      </c>
      <c r="AO144" s="93">
        <v>0.13</v>
      </c>
      <c r="AP144" s="92">
        <v>0.13</v>
      </c>
      <c r="AQ144" s="92"/>
      <c r="AR144" s="92"/>
      <c r="AS144" s="235"/>
      <c r="AT144" s="235"/>
      <c r="AU144" s="235"/>
      <c r="AV144" s="235"/>
      <c r="AW144" s="235"/>
      <c r="AX144" s="235"/>
      <c r="AY144" s="235"/>
      <c r="BA144" s="99"/>
      <c r="BB144" s="83"/>
      <c r="BC144" s="83"/>
      <c r="BD144" s="83"/>
      <c r="BE144" s="83"/>
      <c r="BF144" s="83"/>
      <c r="BG144" s="83"/>
      <c r="BH144" s="83"/>
      <c r="BI144" s="83"/>
      <c r="BJ144" s="83"/>
      <c r="BK144" s="83"/>
      <c r="BL144" s="83"/>
    </row>
    <row r="145" spans="1:64" x14ac:dyDescent="0.35">
      <c r="A145" s="115" t="s">
        <v>300</v>
      </c>
      <c r="B145" s="194" t="s">
        <v>792</v>
      </c>
      <c r="C145" s="193" t="s">
        <v>232</v>
      </c>
      <c r="D145" s="97"/>
      <c r="E145" s="97"/>
      <c r="F145" s="97"/>
      <c r="G145" s="98"/>
      <c r="H145" s="81"/>
      <c r="I145" s="81"/>
      <c r="J145" s="81"/>
      <c r="K145" s="82"/>
      <c r="L145" s="81"/>
      <c r="M145" s="81"/>
      <c r="N145" s="81"/>
      <c r="O145" s="82"/>
      <c r="P145" s="81"/>
      <c r="Q145" s="81"/>
      <c r="R145" s="81"/>
      <c r="S145" s="82"/>
      <c r="T145" s="81"/>
      <c r="U145" s="81"/>
      <c r="V145" s="81"/>
      <c r="W145" s="82"/>
      <c r="X145" s="81"/>
      <c r="Y145" s="81"/>
      <c r="Z145" s="81"/>
      <c r="AA145" s="82"/>
      <c r="AB145" s="81"/>
      <c r="AC145" s="81"/>
      <c r="AD145" s="81"/>
      <c r="AE145" s="82"/>
      <c r="AF145" s="81"/>
      <c r="AG145" s="81"/>
      <c r="AH145" s="81"/>
      <c r="AI145" s="82"/>
      <c r="AJ145" s="81"/>
      <c r="AK145" s="81"/>
      <c r="AL145" s="81"/>
      <c r="AM145" s="92">
        <v>7.0000000000000007E-2</v>
      </c>
      <c r="AN145" s="81"/>
      <c r="AO145" s="81"/>
      <c r="AP145" s="82"/>
      <c r="AQ145" s="82"/>
      <c r="AR145" s="82"/>
      <c r="AS145" s="230"/>
      <c r="AT145" s="230"/>
      <c r="AU145" s="230"/>
      <c r="AV145" s="230"/>
      <c r="AW145" s="230"/>
      <c r="AX145" s="230"/>
      <c r="AY145" s="230"/>
      <c r="BA145" s="99"/>
      <c r="BB145" s="83"/>
      <c r="BC145" s="83"/>
      <c r="BD145" s="83"/>
      <c r="BE145" s="83"/>
      <c r="BF145" s="83"/>
      <c r="BG145" s="83"/>
      <c r="BH145" s="83"/>
      <c r="BI145" s="83"/>
      <c r="BJ145" s="83"/>
      <c r="BK145" s="83"/>
      <c r="BL145" s="83"/>
    </row>
    <row r="146" spans="1:64" x14ac:dyDescent="0.35">
      <c r="A146" s="115" t="s">
        <v>301</v>
      </c>
      <c r="B146" s="194" t="s">
        <v>792</v>
      </c>
      <c r="C146" s="193" t="s">
        <v>232</v>
      </c>
      <c r="D146" s="97"/>
      <c r="E146" s="97"/>
      <c r="F146" s="97"/>
      <c r="G146" s="98"/>
      <c r="H146" s="81"/>
      <c r="I146" s="81"/>
      <c r="J146" s="81"/>
      <c r="K146" s="82"/>
      <c r="L146" s="81"/>
      <c r="M146" s="81"/>
      <c r="N146" s="81"/>
      <c r="O146" s="82"/>
      <c r="P146" s="81"/>
      <c r="Q146" s="81"/>
      <c r="R146" s="81"/>
      <c r="S146" s="82"/>
      <c r="T146" s="81"/>
      <c r="U146" s="81"/>
      <c r="V146" s="81"/>
      <c r="W146" s="82"/>
      <c r="X146" s="81"/>
      <c r="Y146" s="81"/>
      <c r="Z146" s="81"/>
      <c r="AA146" s="82"/>
      <c r="AB146" s="81"/>
      <c r="AC146" s="81"/>
      <c r="AD146" s="81"/>
      <c r="AE146" s="82"/>
      <c r="AF146" s="81"/>
      <c r="AG146" s="81"/>
      <c r="AH146" s="81"/>
      <c r="AI146" s="82"/>
      <c r="AJ146" s="81"/>
      <c r="AK146" s="81"/>
      <c r="AL146" s="81"/>
      <c r="AM146" s="119">
        <v>0</v>
      </c>
      <c r="AN146" s="93">
        <v>0.01</v>
      </c>
      <c r="AO146" s="93">
        <v>0.02</v>
      </c>
      <c r="AP146" s="92">
        <v>0.02</v>
      </c>
      <c r="AQ146" s="92"/>
      <c r="AR146" s="92"/>
      <c r="AS146" s="235"/>
      <c r="AT146" s="235"/>
      <c r="AU146" s="235"/>
      <c r="AV146" s="235"/>
      <c r="AW146" s="235"/>
      <c r="AX146" s="235"/>
      <c r="AY146" s="235"/>
      <c r="BA146" s="99"/>
      <c r="BB146" s="83"/>
      <c r="BC146" s="83"/>
      <c r="BD146" s="83"/>
      <c r="BE146" s="83"/>
      <c r="BF146" s="83"/>
      <c r="BG146" s="83"/>
      <c r="BH146" s="83"/>
      <c r="BI146" s="83"/>
      <c r="BJ146" s="83"/>
      <c r="BK146" s="83"/>
      <c r="BL146" s="83"/>
    </row>
    <row r="147" spans="1:64" x14ac:dyDescent="0.35">
      <c r="A147" s="116" t="s">
        <v>302</v>
      </c>
      <c r="B147" s="192" t="s">
        <v>792</v>
      </c>
      <c r="C147" s="191" t="s">
        <v>232</v>
      </c>
      <c r="D147" s="102"/>
      <c r="E147" s="102"/>
      <c r="F147" s="102"/>
      <c r="G147" s="103"/>
      <c r="H147" s="104"/>
      <c r="I147" s="104"/>
      <c r="J147" s="104"/>
      <c r="K147" s="105"/>
      <c r="L147" s="104"/>
      <c r="M147" s="104"/>
      <c r="N147" s="104"/>
      <c r="O147" s="105"/>
      <c r="P147" s="104"/>
      <c r="Q147" s="104"/>
      <c r="R147" s="104"/>
      <c r="S147" s="105"/>
      <c r="T147" s="104"/>
      <c r="U147" s="104"/>
      <c r="V147" s="104"/>
      <c r="W147" s="105"/>
      <c r="X147" s="104"/>
      <c r="Y147" s="104"/>
      <c r="Z147" s="104"/>
      <c r="AA147" s="105"/>
      <c r="AB147" s="104"/>
      <c r="AC147" s="104"/>
      <c r="AD147" s="104"/>
      <c r="AE147" s="105"/>
      <c r="AF147" s="104"/>
      <c r="AG147" s="104"/>
      <c r="AH147" s="104"/>
      <c r="AI147" s="105"/>
      <c r="AJ147" s="104"/>
      <c r="AK147" s="104"/>
      <c r="AL147" s="104"/>
      <c r="AM147" s="110">
        <f>SUM(AM144:AM146)</f>
        <v>0.2</v>
      </c>
      <c r="AN147" s="111">
        <v>0.18</v>
      </c>
      <c r="AO147" s="113">
        <f>SUM(AO144:AO146)</f>
        <v>0.15</v>
      </c>
      <c r="AP147" s="110">
        <f>SUM(AP144:AP146)</f>
        <v>0.15</v>
      </c>
      <c r="AQ147" s="110"/>
      <c r="AR147" s="110"/>
      <c r="AS147" s="239"/>
      <c r="AT147" s="239"/>
      <c r="AU147" s="239"/>
      <c r="AV147" s="239"/>
      <c r="AW147" s="239"/>
      <c r="AX147" s="239"/>
      <c r="AY147" s="239"/>
      <c r="BA147" s="108"/>
      <c r="BB147" s="109"/>
      <c r="BC147" s="109"/>
      <c r="BD147" s="109"/>
      <c r="BE147" s="109"/>
      <c r="BF147" s="109"/>
      <c r="BG147" s="109"/>
      <c r="BH147" s="109"/>
      <c r="BI147" s="109"/>
      <c r="BJ147" s="109"/>
      <c r="BK147" s="109"/>
      <c r="BL147" s="109"/>
    </row>
    <row r="148" spans="1:64" x14ac:dyDescent="0.35">
      <c r="A148" s="96"/>
      <c r="B148" s="185"/>
      <c r="C148" s="185"/>
      <c r="D148" s="97"/>
      <c r="E148" s="97"/>
      <c r="F148" s="97"/>
      <c r="G148" s="98"/>
      <c r="H148" s="81"/>
      <c r="I148" s="81"/>
      <c r="J148" s="81"/>
      <c r="K148" s="82"/>
      <c r="L148" s="81"/>
      <c r="M148" s="81"/>
      <c r="N148" s="81"/>
      <c r="O148" s="82"/>
      <c r="P148" s="81"/>
      <c r="Q148" s="81"/>
      <c r="R148" s="81"/>
      <c r="S148" s="82"/>
      <c r="T148" s="81"/>
      <c r="U148" s="81"/>
      <c r="V148" s="81"/>
      <c r="W148" s="82"/>
      <c r="X148" s="81"/>
      <c r="Y148" s="81"/>
      <c r="Z148" s="81"/>
      <c r="AA148" s="82"/>
      <c r="AB148" s="81"/>
      <c r="AC148" s="81"/>
      <c r="AD148" s="81"/>
      <c r="AE148" s="82"/>
      <c r="AF148" s="81"/>
      <c r="AG148" s="81"/>
      <c r="AH148" s="81"/>
      <c r="AI148" s="82"/>
      <c r="AJ148" s="81"/>
      <c r="AK148" s="81"/>
      <c r="AL148" s="81"/>
      <c r="AM148" s="82"/>
      <c r="AN148" s="81"/>
      <c r="AO148" s="81"/>
      <c r="AP148" s="82"/>
      <c r="AQ148" s="82"/>
      <c r="AR148" s="82"/>
      <c r="AS148" s="230"/>
      <c r="AT148" s="230"/>
      <c r="AU148" s="230"/>
      <c r="AV148" s="230"/>
      <c r="AW148" s="230"/>
      <c r="AX148" s="230"/>
      <c r="AY148" s="230"/>
      <c r="BA148" s="99"/>
      <c r="BB148" s="83"/>
      <c r="BC148" s="83"/>
      <c r="BD148" s="83"/>
      <c r="BE148" s="83"/>
      <c r="BF148" s="83"/>
      <c r="BG148" s="83"/>
      <c r="BH148" s="83"/>
      <c r="BI148" s="83"/>
      <c r="BJ148" s="83"/>
      <c r="BK148" s="83"/>
      <c r="BL148" s="83"/>
    </row>
    <row r="149" spans="1:64" x14ac:dyDescent="0.35">
      <c r="A149" s="70" t="s">
        <v>328</v>
      </c>
      <c r="B149" s="196"/>
      <c r="C149" s="196"/>
      <c r="D149" s="84"/>
      <c r="E149" s="84"/>
      <c r="F149" s="84"/>
      <c r="G149" s="85"/>
      <c r="H149" s="84"/>
      <c r="I149" s="84"/>
      <c r="J149" s="84"/>
      <c r="K149" s="85"/>
      <c r="L149" s="84"/>
      <c r="M149" s="84"/>
      <c r="N149" s="84"/>
      <c r="O149" s="85"/>
      <c r="P149" s="84"/>
      <c r="Q149" s="84"/>
      <c r="R149" s="84"/>
      <c r="S149" s="85"/>
      <c r="T149" s="84"/>
      <c r="U149" s="84"/>
      <c r="V149" s="84"/>
      <c r="W149" s="85"/>
      <c r="X149" s="84"/>
      <c r="Y149" s="84"/>
      <c r="Z149" s="84"/>
      <c r="AA149" s="85"/>
      <c r="AB149" s="84"/>
      <c r="AC149" s="84"/>
      <c r="AD149" s="84"/>
      <c r="AE149" s="85"/>
      <c r="AF149" s="84"/>
      <c r="AG149" s="84"/>
      <c r="AH149" s="84"/>
      <c r="AI149" s="85"/>
      <c r="AJ149" s="84"/>
      <c r="AK149" s="84"/>
      <c r="AL149" s="84"/>
      <c r="AM149" s="85"/>
      <c r="AN149" s="84"/>
      <c r="AO149" s="84"/>
      <c r="AP149" s="85"/>
      <c r="AQ149" s="85"/>
      <c r="AR149" s="85"/>
      <c r="AS149" s="231"/>
      <c r="AT149" s="231"/>
      <c r="AU149" s="231"/>
      <c r="AV149" s="231"/>
      <c r="AW149" s="231"/>
      <c r="AX149" s="231"/>
      <c r="AY149" s="231"/>
      <c r="BA149" s="86"/>
      <c r="BB149" s="86"/>
      <c r="BC149" s="86"/>
      <c r="BD149" s="86"/>
      <c r="BE149" s="86"/>
      <c r="BF149" s="86"/>
      <c r="BG149" s="86"/>
      <c r="BH149" s="86"/>
      <c r="BI149" s="86"/>
      <c r="BJ149" s="86"/>
      <c r="BK149" s="86"/>
      <c r="BL149" s="86"/>
    </row>
    <row r="150" spans="1:64" x14ac:dyDescent="0.35">
      <c r="A150" s="80" t="s">
        <v>166</v>
      </c>
      <c r="B150" s="194" t="s">
        <v>795</v>
      </c>
      <c r="C150" s="193" t="s">
        <v>231</v>
      </c>
      <c r="D150" s="81"/>
      <c r="E150" s="81"/>
      <c r="F150" s="81"/>
      <c r="G150" s="89">
        <v>11847</v>
      </c>
      <c r="H150" s="81"/>
      <c r="I150" s="81"/>
      <c r="J150" s="81"/>
      <c r="K150" s="89">
        <v>12499</v>
      </c>
      <c r="L150" s="81"/>
      <c r="M150" s="81"/>
      <c r="N150" s="81"/>
      <c r="O150" s="89">
        <v>13893</v>
      </c>
      <c r="P150" s="81"/>
      <c r="Q150" s="81"/>
      <c r="R150" s="81"/>
      <c r="S150" s="89">
        <v>15706</v>
      </c>
      <c r="T150" s="81"/>
      <c r="U150" s="81"/>
      <c r="V150" s="81"/>
      <c r="W150" s="89">
        <v>17973</v>
      </c>
      <c r="X150" s="81"/>
      <c r="Y150" s="81"/>
      <c r="Z150" s="81"/>
      <c r="AA150" s="89">
        <v>21357</v>
      </c>
      <c r="AB150" s="81"/>
      <c r="AC150" s="81"/>
      <c r="AD150" s="81"/>
      <c r="AE150" s="89">
        <v>22634</v>
      </c>
      <c r="AF150" s="81"/>
      <c r="AG150" s="81"/>
      <c r="AH150" s="81"/>
      <c r="AI150" s="89">
        <v>22516</v>
      </c>
      <c r="AJ150" s="81"/>
      <c r="AK150" s="81"/>
      <c r="AL150" s="81"/>
      <c r="AM150" s="89">
        <v>25988</v>
      </c>
      <c r="AN150" s="81"/>
      <c r="AO150" s="81"/>
      <c r="AP150" s="82"/>
      <c r="AQ150" s="82">
        <v>29239</v>
      </c>
      <c r="AR150" s="82"/>
      <c r="AS150" s="230"/>
      <c r="AT150" s="230"/>
      <c r="AU150" s="268">
        <v>29945</v>
      </c>
      <c r="AV150" s="268">
        <v>30000</v>
      </c>
      <c r="AW150" s="230"/>
      <c r="AX150" s="230"/>
      <c r="AY150" s="268">
        <v>30709</v>
      </c>
      <c r="BA150" s="83"/>
      <c r="BB150" s="83"/>
      <c r="BC150" s="83"/>
      <c r="BD150" s="83"/>
      <c r="BE150" s="83"/>
      <c r="BF150" s="83"/>
      <c r="BG150" s="83"/>
      <c r="BH150" s="83"/>
      <c r="BI150" s="83"/>
      <c r="BJ150" s="83"/>
      <c r="BK150" s="83"/>
      <c r="BL150" s="83"/>
    </row>
    <row r="151" spans="1:64" x14ac:dyDescent="0.35">
      <c r="A151" s="88" t="s">
        <v>329</v>
      </c>
      <c r="B151" s="194" t="s">
        <v>792</v>
      </c>
      <c r="C151" s="193" t="s">
        <v>231</v>
      </c>
      <c r="D151" s="81"/>
      <c r="E151" s="81"/>
      <c r="F151" s="81"/>
      <c r="G151" s="82"/>
      <c r="H151" s="81"/>
      <c r="I151" s="81"/>
      <c r="J151" s="81"/>
      <c r="K151" s="82"/>
      <c r="L151" s="81"/>
      <c r="M151" s="81"/>
      <c r="N151" s="81"/>
      <c r="O151" s="82"/>
      <c r="P151" s="81"/>
      <c r="Q151" s="81"/>
      <c r="R151" s="81"/>
      <c r="S151" s="82"/>
      <c r="T151" s="81"/>
      <c r="U151" s="81"/>
      <c r="V151" s="81"/>
      <c r="W151" s="82"/>
      <c r="X151" s="81"/>
      <c r="Y151" s="81"/>
      <c r="Z151" s="81"/>
      <c r="AA151" s="82"/>
      <c r="AB151" s="81"/>
      <c r="AC151" s="81"/>
      <c r="AD151" s="81"/>
      <c r="AE151" s="82"/>
      <c r="AF151" s="81"/>
      <c r="AG151" s="81"/>
      <c r="AH151" s="81"/>
      <c r="AI151" s="92">
        <v>0.52</v>
      </c>
      <c r="AJ151" s="81"/>
      <c r="AK151" s="81"/>
      <c r="AL151" s="81"/>
      <c r="AM151" s="92">
        <v>0.52</v>
      </c>
      <c r="AN151" s="81"/>
      <c r="AO151" s="81"/>
      <c r="AP151" s="82"/>
      <c r="AQ151" s="82">
        <v>0.51</v>
      </c>
      <c r="AR151" s="82"/>
      <c r="AS151" s="230"/>
      <c r="AT151" s="230"/>
      <c r="AU151" s="268">
        <v>0.5</v>
      </c>
      <c r="AV151" s="230"/>
      <c r="AW151" s="230"/>
      <c r="AX151" s="230"/>
      <c r="AY151" s="268">
        <v>0.5</v>
      </c>
      <c r="BA151" s="83"/>
      <c r="BB151" s="83"/>
      <c r="BC151" s="83"/>
      <c r="BD151" s="83"/>
      <c r="BE151" s="83"/>
      <c r="BF151" s="83"/>
      <c r="BG151" s="83"/>
      <c r="BH151" s="83"/>
      <c r="BI151" s="83"/>
      <c r="BJ151" s="83"/>
      <c r="BK151" s="83"/>
      <c r="BL151" s="83"/>
    </row>
    <row r="152" spans="1:64" x14ac:dyDescent="0.35">
      <c r="A152" s="88" t="s">
        <v>330</v>
      </c>
      <c r="B152" s="194" t="s">
        <v>792</v>
      </c>
      <c r="C152" s="193" t="s">
        <v>231</v>
      </c>
      <c r="D152" s="81"/>
      <c r="E152" s="81"/>
      <c r="F152" s="81"/>
      <c r="G152" s="82"/>
      <c r="H152" s="81"/>
      <c r="I152" s="81"/>
      <c r="J152" s="81"/>
      <c r="K152" s="82"/>
      <c r="L152" s="81"/>
      <c r="M152" s="81"/>
      <c r="N152" s="81"/>
      <c r="O152" s="82"/>
      <c r="P152" s="81"/>
      <c r="Q152" s="81"/>
      <c r="R152" s="81"/>
      <c r="S152" s="82"/>
      <c r="T152" s="81"/>
      <c r="U152" s="81"/>
      <c r="V152" s="81"/>
      <c r="W152" s="82"/>
      <c r="X152" s="81"/>
      <c r="Y152" s="81"/>
      <c r="Z152" s="81"/>
      <c r="AA152" s="82"/>
      <c r="AB152" s="81"/>
      <c r="AC152" s="81"/>
      <c r="AD152" s="81"/>
      <c r="AE152" s="82"/>
      <c r="AF152" s="81"/>
      <c r="AG152" s="81"/>
      <c r="AH152" s="81"/>
      <c r="AI152" s="92">
        <v>0.48</v>
      </c>
      <c r="AJ152" s="81"/>
      <c r="AK152" s="81"/>
      <c r="AL152" s="81"/>
      <c r="AM152" s="92">
        <v>0.48</v>
      </c>
      <c r="AN152" s="81"/>
      <c r="AO152" s="81"/>
      <c r="AP152" s="82"/>
      <c r="AQ152" s="82">
        <v>0.49</v>
      </c>
      <c r="AR152" s="82"/>
      <c r="AS152" s="230"/>
      <c r="AT152" s="230"/>
      <c r="AU152" s="268">
        <v>0.5</v>
      </c>
      <c r="AV152" s="230"/>
      <c r="AW152" s="230"/>
      <c r="AX152" s="230"/>
      <c r="AY152" s="268">
        <v>0.5</v>
      </c>
      <c r="BA152" s="83"/>
      <c r="BB152" s="83"/>
      <c r="BC152" s="83"/>
      <c r="BD152" s="83"/>
      <c r="BE152" s="83"/>
      <c r="BF152" s="83"/>
      <c r="BG152" s="83"/>
      <c r="BH152" s="83"/>
      <c r="BI152" s="83"/>
      <c r="BJ152" s="83"/>
      <c r="BK152" s="83"/>
      <c r="BL152" s="83"/>
    </row>
    <row r="153" spans="1:64" x14ac:dyDescent="0.35">
      <c r="A153" s="74" t="s">
        <v>331</v>
      </c>
      <c r="B153" s="194" t="s">
        <v>792</v>
      </c>
      <c r="C153" s="193" t="s">
        <v>231</v>
      </c>
      <c r="D153" s="81"/>
      <c r="E153" s="81"/>
      <c r="F153" s="81"/>
      <c r="G153" s="82"/>
      <c r="H153" s="81"/>
      <c r="I153" s="81"/>
      <c r="J153" s="81"/>
      <c r="K153" s="82"/>
      <c r="L153" s="81"/>
      <c r="M153" s="81"/>
      <c r="N153" s="81"/>
      <c r="O153" s="82"/>
      <c r="P153" s="81"/>
      <c r="Q153" s="81"/>
      <c r="R153" s="81"/>
      <c r="S153" s="82"/>
      <c r="T153" s="81"/>
      <c r="U153" s="81"/>
      <c r="V153" s="81"/>
      <c r="W153" s="82"/>
      <c r="X153" s="81"/>
      <c r="Y153" s="81"/>
      <c r="Z153" s="81"/>
      <c r="AA153" s="82"/>
      <c r="AB153" s="81"/>
      <c r="AC153" s="81"/>
      <c r="AD153" s="81"/>
      <c r="AE153" s="82"/>
      <c r="AF153" s="81"/>
      <c r="AG153" s="81"/>
      <c r="AH153" s="81"/>
      <c r="AI153" s="92">
        <v>0.09</v>
      </c>
      <c r="AJ153" s="81"/>
      <c r="AK153" s="81"/>
      <c r="AL153" s="81"/>
      <c r="AM153" s="92">
        <v>0.12</v>
      </c>
      <c r="AN153" s="81"/>
      <c r="AO153" s="81"/>
      <c r="AP153" s="82"/>
      <c r="AQ153" s="82"/>
      <c r="AR153" s="82"/>
      <c r="AS153" s="230"/>
      <c r="AT153" s="230"/>
      <c r="AU153" s="270">
        <v>7.3999999999999996E-2</v>
      </c>
      <c r="AV153" s="230"/>
      <c r="AW153" s="230"/>
      <c r="AX153" s="230"/>
      <c r="AY153" s="270">
        <v>7.8E-2</v>
      </c>
      <c r="BA153" s="83"/>
      <c r="BB153" s="83"/>
      <c r="BC153" s="83"/>
      <c r="BD153" s="83"/>
      <c r="BE153" s="83"/>
      <c r="BF153" s="83"/>
      <c r="BG153" s="83"/>
      <c r="BH153" s="83"/>
      <c r="BI153" s="83"/>
      <c r="BJ153" s="83"/>
      <c r="BK153" s="83"/>
      <c r="BL153" s="83"/>
    </row>
    <row r="154" spans="1:64" x14ac:dyDescent="0.35">
      <c r="B154" s="186"/>
      <c r="C154" s="186"/>
      <c r="D154" s="81"/>
      <c r="E154" s="81"/>
      <c r="F154" s="81"/>
      <c r="G154" s="82"/>
      <c r="H154" s="81"/>
      <c r="I154" s="81"/>
      <c r="J154" s="81"/>
      <c r="K154" s="82"/>
      <c r="L154" s="81"/>
      <c r="M154" s="81"/>
      <c r="N154" s="81"/>
      <c r="O154" s="82"/>
      <c r="P154" s="81"/>
      <c r="Q154" s="81"/>
      <c r="R154" s="81"/>
      <c r="S154" s="82"/>
      <c r="T154" s="81"/>
      <c r="U154" s="81"/>
      <c r="V154" s="81"/>
      <c r="W154" s="82"/>
      <c r="X154" s="81"/>
      <c r="Y154" s="81"/>
      <c r="Z154" s="81"/>
      <c r="AA154" s="82"/>
      <c r="AB154" s="81"/>
      <c r="AC154" s="81"/>
      <c r="AD154" s="81"/>
      <c r="AE154" s="82"/>
      <c r="AF154" s="81"/>
      <c r="AG154" s="81"/>
      <c r="AH154" s="81"/>
      <c r="AI154" s="82"/>
      <c r="AJ154" s="81"/>
      <c r="AK154" s="81"/>
      <c r="AL154" s="81"/>
      <c r="AM154" s="82"/>
      <c r="AN154" s="81"/>
      <c r="AO154" s="81"/>
      <c r="AP154" s="82"/>
      <c r="AQ154" s="82"/>
      <c r="AR154" s="82"/>
      <c r="AS154" s="230"/>
      <c r="AT154" s="230"/>
      <c r="AU154" s="230"/>
      <c r="AV154" s="230"/>
      <c r="AW154" s="230"/>
      <c r="AX154" s="230"/>
      <c r="AY154" s="230"/>
      <c r="BA154" s="83"/>
      <c r="BB154" s="83"/>
      <c r="BC154" s="83"/>
      <c r="BD154" s="83"/>
      <c r="BE154" s="83"/>
      <c r="BF154" s="83"/>
      <c r="BG154" s="83"/>
      <c r="BH154" s="83"/>
      <c r="BI154" s="83"/>
      <c r="BJ154" s="83"/>
      <c r="BK154" s="83"/>
      <c r="BL154" s="83"/>
    </row>
    <row r="155" spans="1:64" x14ac:dyDescent="0.35">
      <c r="A155" s="80" t="s">
        <v>332</v>
      </c>
      <c r="B155" s="194" t="s">
        <v>798</v>
      </c>
      <c r="C155" s="193" t="s">
        <v>231</v>
      </c>
      <c r="D155" s="81"/>
      <c r="E155" s="81"/>
      <c r="F155" s="81"/>
      <c r="G155" s="89">
        <v>1</v>
      </c>
      <c r="H155" s="81"/>
      <c r="I155" s="81"/>
      <c r="J155" s="81"/>
      <c r="K155" s="89">
        <v>1.7</v>
      </c>
      <c r="L155" s="81"/>
      <c r="M155" s="81"/>
      <c r="N155" s="81"/>
      <c r="O155" s="89">
        <v>2.89</v>
      </c>
      <c r="P155" s="81"/>
      <c r="Q155" s="81"/>
      <c r="R155" s="81"/>
      <c r="S155" s="89">
        <v>3.4</v>
      </c>
      <c r="T155" s="81"/>
      <c r="U155" s="81"/>
      <c r="V155" s="81"/>
      <c r="W155" s="89">
        <v>3.94</v>
      </c>
      <c r="X155" s="81"/>
      <c r="Y155" s="81"/>
      <c r="Z155" s="81"/>
      <c r="AA155" s="89">
        <v>5.05</v>
      </c>
      <c r="AB155" s="81"/>
      <c r="AC155" s="81"/>
      <c r="AD155" s="81"/>
      <c r="AE155" s="89">
        <v>6.38</v>
      </c>
      <c r="AF155" s="81"/>
      <c r="AG155" s="81"/>
      <c r="AH155" s="81"/>
      <c r="AI155" s="82"/>
      <c r="AJ155" s="81"/>
      <c r="AK155" s="81"/>
      <c r="AL155" s="81"/>
      <c r="AM155" s="82"/>
      <c r="AN155" s="81"/>
      <c r="AO155" s="81"/>
      <c r="AP155" s="82"/>
      <c r="AQ155" s="82"/>
      <c r="AR155" s="82"/>
      <c r="AS155" s="230"/>
      <c r="AT155" s="230"/>
      <c r="AU155" s="230"/>
      <c r="AV155" s="230"/>
      <c r="AW155" s="230"/>
      <c r="AX155" s="230"/>
      <c r="AY155" s="230"/>
      <c r="BA155" s="83"/>
      <c r="BB155" s="83"/>
      <c r="BC155" s="83"/>
      <c r="BD155" s="83"/>
      <c r="BE155" s="83"/>
      <c r="BF155" s="83"/>
      <c r="BG155" s="83"/>
      <c r="BH155" s="83"/>
      <c r="BI155" s="83"/>
      <c r="BJ155" s="83"/>
      <c r="BK155" s="83"/>
      <c r="BL155" s="83"/>
    </row>
    <row r="156" spans="1:64" x14ac:dyDescent="0.35">
      <c r="A156" s="74" t="s">
        <v>333</v>
      </c>
      <c r="B156" s="194" t="s">
        <v>795</v>
      </c>
      <c r="C156" s="193" t="s">
        <v>230</v>
      </c>
      <c r="D156" s="90">
        <v>501936172</v>
      </c>
      <c r="E156" s="90">
        <v>502261330</v>
      </c>
      <c r="F156" s="90">
        <v>499887325</v>
      </c>
      <c r="G156" s="89">
        <v>496604463</v>
      </c>
      <c r="H156" s="90">
        <v>497730431</v>
      </c>
      <c r="I156" s="90">
        <v>497375239</v>
      </c>
      <c r="J156" s="90">
        <v>498738874</v>
      </c>
      <c r="K156" s="89">
        <v>498314061</v>
      </c>
      <c r="L156" s="90">
        <v>500269100</v>
      </c>
      <c r="M156" s="90">
        <v>497645374</v>
      </c>
      <c r="N156" s="90">
        <v>498799349</v>
      </c>
      <c r="O156" s="89">
        <v>498330407</v>
      </c>
      <c r="P156" s="90">
        <v>500209547</v>
      </c>
      <c r="Q156" s="90">
        <v>498290892</v>
      </c>
      <c r="R156" s="90">
        <v>497227020</v>
      </c>
      <c r="S156" s="89">
        <v>494078475</v>
      </c>
      <c r="T156" s="90">
        <v>494697996</v>
      </c>
      <c r="U156" s="90">
        <v>493405675</v>
      </c>
      <c r="V156" s="90">
        <v>492943014</v>
      </c>
      <c r="W156" s="89">
        <v>491578529</v>
      </c>
      <c r="X156" s="90">
        <v>492470335</v>
      </c>
      <c r="Y156" s="90">
        <v>489662656</v>
      </c>
      <c r="Z156" s="90">
        <v>488133527</v>
      </c>
      <c r="AA156" s="89">
        <v>487725915</v>
      </c>
      <c r="AB156" s="90">
        <v>487950943</v>
      </c>
      <c r="AC156" s="90">
        <v>485438762</v>
      </c>
      <c r="AD156" s="90">
        <v>484078609</v>
      </c>
      <c r="AE156" s="89">
        <v>482130975</v>
      </c>
      <c r="AF156" s="90">
        <v>481800850</v>
      </c>
      <c r="AG156" s="90">
        <v>479665239</v>
      </c>
      <c r="AH156" s="90">
        <v>479718983</v>
      </c>
      <c r="AI156" s="89">
        <v>478700000</v>
      </c>
      <c r="AJ156" s="90">
        <v>478000000</v>
      </c>
      <c r="AK156" s="90">
        <v>476400000</v>
      </c>
      <c r="AL156" s="90">
        <v>475800000</v>
      </c>
      <c r="AM156" s="89">
        <v>471700000</v>
      </c>
      <c r="AN156" s="90">
        <v>472500000</v>
      </c>
      <c r="AO156" s="90">
        <v>468000000</v>
      </c>
      <c r="AP156" s="89">
        <v>464900000</v>
      </c>
      <c r="AQ156" s="89">
        <v>457800000</v>
      </c>
      <c r="AR156" s="250">
        <v>458700000</v>
      </c>
      <c r="AS156" s="265">
        <v>455800000</v>
      </c>
      <c r="AT156" s="265">
        <v>455300000</v>
      </c>
      <c r="AU156" s="265">
        <v>452000000</v>
      </c>
      <c r="AV156" s="265">
        <v>448000000</v>
      </c>
      <c r="AW156" s="265">
        <v>443400000</v>
      </c>
      <c r="AX156" s="265">
        <v>440200000</v>
      </c>
      <c r="AY156" s="265">
        <v>435300000</v>
      </c>
      <c r="BA156" s="83"/>
      <c r="BB156" s="83"/>
      <c r="BC156" s="83"/>
      <c r="BD156" s="83"/>
      <c r="BE156" s="83"/>
      <c r="BF156" s="83"/>
      <c r="BG156" s="83"/>
      <c r="BH156" s="83"/>
      <c r="BI156" s="83"/>
      <c r="BJ156" s="83"/>
      <c r="BK156" s="83"/>
      <c r="BL156" s="83"/>
    </row>
    <row r="157" spans="1:64" x14ac:dyDescent="0.35">
      <c r="B157" s="186"/>
      <c r="C157" s="186"/>
      <c r="D157" s="81"/>
      <c r="E157" s="81"/>
      <c r="F157" s="81"/>
      <c r="G157" s="82"/>
      <c r="H157" s="81"/>
      <c r="I157" s="81"/>
      <c r="J157" s="81"/>
      <c r="K157" s="82"/>
      <c r="L157" s="81"/>
      <c r="M157" s="81"/>
      <c r="N157" s="81"/>
      <c r="O157" s="82"/>
      <c r="P157" s="81"/>
      <c r="Q157" s="81"/>
      <c r="R157" s="81"/>
      <c r="S157" s="82"/>
      <c r="T157" s="81"/>
      <c r="U157" s="81"/>
      <c r="V157" s="81"/>
      <c r="W157" s="82"/>
      <c r="X157" s="81"/>
      <c r="Y157" s="81"/>
      <c r="Z157" s="81"/>
      <c r="AA157" s="82"/>
      <c r="AB157" s="81"/>
      <c r="AC157" s="81"/>
      <c r="AD157" s="81"/>
      <c r="AE157" s="82"/>
      <c r="AF157" s="81"/>
      <c r="AG157" s="81"/>
      <c r="AH157" s="81"/>
      <c r="AI157" s="82"/>
      <c r="AJ157" s="81"/>
      <c r="AK157" s="81"/>
      <c r="AL157" s="81"/>
      <c r="AM157" s="82"/>
      <c r="AN157" s="81"/>
      <c r="AO157" s="81"/>
      <c r="AP157" s="82"/>
      <c r="AQ157" s="82"/>
      <c r="AR157" s="82"/>
      <c r="AS157" s="230"/>
      <c r="AT157" s="230"/>
      <c r="AU157" s="230"/>
      <c r="AV157" s="230"/>
      <c r="AW157" s="230"/>
      <c r="AX157" s="230"/>
      <c r="AY157" s="230"/>
      <c r="BA157" s="83"/>
      <c r="BB157" s="83"/>
      <c r="BC157" s="83"/>
      <c r="BD157" s="83"/>
      <c r="BE157" s="83"/>
      <c r="BF157" s="83"/>
      <c r="BG157" s="83"/>
      <c r="BH157" s="83"/>
      <c r="BI157" s="83"/>
      <c r="BJ157" s="83"/>
      <c r="BK157" s="83"/>
      <c r="BL157" s="83"/>
    </row>
    <row r="158" spans="1:64" x14ac:dyDescent="0.35">
      <c r="A158" s="87" t="s">
        <v>165</v>
      </c>
      <c r="B158" s="185"/>
      <c r="C158" s="185"/>
      <c r="D158" s="97"/>
      <c r="E158" s="97"/>
      <c r="F158" s="97"/>
      <c r="G158" s="98"/>
      <c r="H158" s="97"/>
      <c r="I158" s="97"/>
      <c r="J158" s="97"/>
      <c r="K158" s="98"/>
      <c r="L158" s="97"/>
      <c r="M158" s="97"/>
      <c r="N158" s="97"/>
      <c r="O158" s="98"/>
      <c r="P158" s="97"/>
      <c r="Q158" s="97"/>
      <c r="R158" s="97"/>
      <c r="S158" s="98"/>
      <c r="T158" s="97"/>
      <c r="U158" s="97"/>
      <c r="V158" s="97"/>
      <c r="W158" s="98"/>
      <c r="X158" s="97"/>
      <c r="Y158" s="97"/>
      <c r="Z158" s="97"/>
      <c r="AA158" s="98"/>
      <c r="AB158" s="97"/>
      <c r="AC158" s="97"/>
      <c r="AD158" s="97"/>
      <c r="AE158" s="98"/>
      <c r="AF158" s="97"/>
      <c r="AG158" s="97"/>
      <c r="AH158" s="97"/>
      <c r="AI158" s="98"/>
      <c r="AJ158" s="97"/>
      <c r="AK158" s="97"/>
      <c r="AL158" s="97"/>
      <c r="AM158" s="98"/>
      <c r="AN158" s="97"/>
      <c r="AO158" s="97"/>
      <c r="AP158" s="98"/>
      <c r="AQ158" s="98"/>
      <c r="AR158" s="98"/>
      <c r="AS158" s="233"/>
      <c r="AT158" s="233"/>
      <c r="AU158" s="233"/>
      <c r="AV158" s="233"/>
      <c r="AW158" s="233"/>
      <c r="AX158" s="233"/>
      <c r="AY158" s="233"/>
      <c r="BA158" s="99"/>
      <c r="BB158" s="99"/>
      <c r="BC158" s="99"/>
      <c r="BD158" s="99"/>
      <c r="BE158" s="99"/>
      <c r="BF158" s="99"/>
      <c r="BG158" s="99"/>
      <c r="BH158" s="99"/>
      <c r="BI158" s="99"/>
      <c r="BJ158" s="99"/>
      <c r="BK158" s="99"/>
      <c r="BL158" s="99"/>
    </row>
    <row r="159" spans="1:64" x14ac:dyDescent="0.35">
      <c r="A159" s="120" t="s">
        <v>271</v>
      </c>
      <c r="B159" s="194" t="s">
        <v>798</v>
      </c>
      <c r="C159" s="193" t="s">
        <v>232</v>
      </c>
      <c r="D159" s="90">
        <v>0.29699999999999999</v>
      </c>
      <c r="E159" s="90">
        <v>0.44</v>
      </c>
      <c r="F159" s="90">
        <v>0.65500000000000003</v>
      </c>
      <c r="G159" s="89">
        <v>0.91100000000000003</v>
      </c>
      <c r="H159" s="90">
        <v>1.1499999999999999</v>
      </c>
      <c r="I159" s="90">
        <v>1.38</v>
      </c>
      <c r="J159" s="90">
        <v>1.62</v>
      </c>
      <c r="K159" s="89">
        <v>1.9470000000000001</v>
      </c>
      <c r="L159" s="90">
        <v>2.09</v>
      </c>
      <c r="M159" s="90">
        <v>2.35</v>
      </c>
      <c r="N159" s="90">
        <v>2.65</v>
      </c>
      <c r="O159" s="89">
        <v>2.99</v>
      </c>
      <c r="P159" s="90">
        <v>3.13</v>
      </c>
      <c r="Q159" s="90">
        <v>3.41</v>
      </c>
      <c r="R159" s="90">
        <v>3.7</v>
      </c>
      <c r="S159" s="89">
        <v>4.01</v>
      </c>
      <c r="T159" s="90">
        <v>4.25</v>
      </c>
      <c r="U159" s="90">
        <v>4.5599999999999996</v>
      </c>
      <c r="V159" s="90">
        <v>4.87</v>
      </c>
      <c r="W159" s="89">
        <v>5.23</v>
      </c>
      <c r="X159" s="90">
        <v>5.72</v>
      </c>
      <c r="Y159" s="90">
        <v>6.06</v>
      </c>
      <c r="Z159" s="90">
        <v>6.4</v>
      </c>
      <c r="AA159" s="89">
        <v>6.83</v>
      </c>
      <c r="AB159" s="90">
        <v>7.07</v>
      </c>
      <c r="AC159" s="90">
        <v>7.47</v>
      </c>
      <c r="AD159" s="90">
        <v>7.86</v>
      </c>
      <c r="AE159" s="89">
        <v>8.4</v>
      </c>
      <c r="AF159" s="90">
        <v>8.73</v>
      </c>
      <c r="AG159" s="90">
        <v>9.17</v>
      </c>
      <c r="AH159" s="90">
        <v>9.6300000000000008</v>
      </c>
      <c r="AI159" s="89">
        <v>10.18</v>
      </c>
      <c r="AJ159" s="90">
        <v>10.69</v>
      </c>
      <c r="AK159" s="90">
        <v>11.21</v>
      </c>
      <c r="AL159" s="90">
        <v>11.67</v>
      </c>
      <c r="AM159" s="89">
        <v>12.24</v>
      </c>
      <c r="AN159" s="90">
        <v>12.57</v>
      </c>
      <c r="AO159" s="90">
        <v>12.95</v>
      </c>
      <c r="AP159" s="89">
        <v>13.4</v>
      </c>
      <c r="AQ159" s="89">
        <v>13.97</v>
      </c>
      <c r="AR159" s="250">
        <v>13.67</v>
      </c>
      <c r="AS159" s="265">
        <v>14.14</v>
      </c>
      <c r="AT159" s="265">
        <v>14.6</v>
      </c>
      <c r="AU159" s="265">
        <v>15.17</v>
      </c>
      <c r="AV159" s="265">
        <v>15.76</v>
      </c>
      <c r="AW159" s="265">
        <v>16.25</v>
      </c>
      <c r="AX159" s="265">
        <v>16.760000000000002</v>
      </c>
      <c r="AY159" s="265">
        <v>17.329999999999998</v>
      </c>
      <c r="BA159" s="83"/>
      <c r="BB159" s="83"/>
      <c r="BC159" s="83"/>
      <c r="BD159" s="83"/>
      <c r="BE159" s="83"/>
      <c r="BF159" s="83"/>
      <c r="BG159" s="83"/>
      <c r="BH159" s="83"/>
      <c r="BI159" s="83"/>
      <c r="BJ159" s="213">
        <v>52.89</v>
      </c>
      <c r="BK159" s="213">
        <v>57.58</v>
      </c>
      <c r="BL159" s="213">
        <v>66.099999999999994</v>
      </c>
    </row>
    <row r="160" spans="1:64" x14ac:dyDescent="0.35">
      <c r="A160" s="120" t="s">
        <v>334</v>
      </c>
      <c r="B160" s="194" t="s">
        <v>798</v>
      </c>
      <c r="C160" s="193" t="s">
        <v>232</v>
      </c>
      <c r="D160" s="97"/>
      <c r="E160" s="97"/>
      <c r="F160" s="90">
        <v>0.54600000000000004</v>
      </c>
      <c r="G160" s="89">
        <v>0.76800000000000002</v>
      </c>
      <c r="H160" s="90">
        <v>0.98699999999999999</v>
      </c>
      <c r="I160" s="90">
        <v>1.2</v>
      </c>
      <c r="J160" s="90">
        <v>1.4</v>
      </c>
      <c r="K160" s="89">
        <v>1.6759999999999999</v>
      </c>
      <c r="L160" s="90">
        <v>1.79</v>
      </c>
      <c r="M160" s="90">
        <v>2.02</v>
      </c>
      <c r="N160" s="90">
        <v>2.282</v>
      </c>
      <c r="O160" s="89">
        <v>2.6</v>
      </c>
      <c r="P160" s="90">
        <v>2.74</v>
      </c>
      <c r="Q160" s="90">
        <v>3</v>
      </c>
      <c r="R160" s="90">
        <v>3.26</v>
      </c>
      <c r="S160" s="89">
        <v>3.54</v>
      </c>
      <c r="T160" s="90">
        <v>3.76</v>
      </c>
      <c r="U160" s="90">
        <v>4.04</v>
      </c>
      <c r="V160" s="90">
        <v>4.32</v>
      </c>
      <c r="W160" s="89">
        <v>4.63</v>
      </c>
      <c r="X160" s="90">
        <v>5.07</v>
      </c>
      <c r="Y160" s="90">
        <v>5.37</v>
      </c>
      <c r="Z160" s="90">
        <v>5.66</v>
      </c>
      <c r="AA160" s="89">
        <v>6.03</v>
      </c>
      <c r="AB160" s="90">
        <v>6.21</v>
      </c>
      <c r="AC160" s="90">
        <v>6.55</v>
      </c>
      <c r="AD160" s="90">
        <v>6.87</v>
      </c>
      <c r="AE160" s="89">
        <v>7.31</v>
      </c>
      <c r="AF160" s="90">
        <v>7.58</v>
      </c>
      <c r="AG160" s="90">
        <v>7.93</v>
      </c>
      <c r="AH160" s="90">
        <v>8.2899999999999991</v>
      </c>
      <c r="AI160" s="89">
        <v>8.7200000000000006</v>
      </c>
      <c r="AJ160" s="90">
        <v>9.1199999999999992</v>
      </c>
      <c r="AK160" s="90">
        <v>9.5299999999999994</v>
      </c>
      <c r="AL160" s="90">
        <v>9.8699999999999992</v>
      </c>
      <c r="AM160" s="89">
        <v>10.3</v>
      </c>
      <c r="AN160" s="90">
        <v>10.54</v>
      </c>
      <c r="AO160" s="90">
        <v>10.82</v>
      </c>
      <c r="AP160" s="89">
        <v>11.15</v>
      </c>
      <c r="AQ160" s="89">
        <v>11.6</v>
      </c>
      <c r="AR160" s="250">
        <v>11.28</v>
      </c>
      <c r="AS160" s="265">
        <v>11.64</v>
      </c>
      <c r="AT160" s="265">
        <v>11.97</v>
      </c>
      <c r="AU160" s="265">
        <v>12.37</v>
      </c>
      <c r="AV160" s="265">
        <v>12.78</v>
      </c>
      <c r="AW160" s="265">
        <v>13.11</v>
      </c>
      <c r="AX160" s="265">
        <v>13.45</v>
      </c>
      <c r="AY160" s="265">
        <v>13.85</v>
      </c>
      <c r="BA160" s="83"/>
      <c r="BB160" s="83"/>
      <c r="BC160" s="83"/>
      <c r="BD160" s="83"/>
      <c r="BE160" s="83"/>
      <c r="BF160" s="83"/>
      <c r="BG160" s="83"/>
      <c r="BH160" s="83"/>
      <c r="BI160" s="83"/>
      <c r="BJ160" s="213">
        <v>44.11</v>
      </c>
      <c r="BK160" s="213">
        <v>47.26</v>
      </c>
      <c r="BL160" s="213">
        <v>53.19</v>
      </c>
    </row>
    <row r="161" spans="1:64" x14ac:dyDescent="0.35">
      <c r="A161" s="120" t="s">
        <v>335</v>
      </c>
      <c r="B161" s="194" t="s">
        <v>798</v>
      </c>
      <c r="C161" s="193" t="s">
        <v>232</v>
      </c>
      <c r="D161" s="97"/>
      <c r="E161" s="97"/>
      <c r="F161" s="81"/>
      <c r="G161" s="89">
        <v>0.14299999999999999</v>
      </c>
      <c r="H161" s="90">
        <v>0.16400000000000001</v>
      </c>
      <c r="I161" s="90">
        <v>0.183</v>
      </c>
      <c r="J161" s="90">
        <v>0.217</v>
      </c>
      <c r="K161" s="89">
        <v>0.27100000000000002</v>
      </c>
      <c r="L161" s="90">
        <v>0.29699999999999999</v>
      </c>
      <c r="M161" s="90">
        <v>0.32900000000000001</v>
      </c>
      <c r="N161" s="90">
        <v>0.35699999999999998</v>
      </c>
      <c r="O161" s="89">
        <v>0.39700000000000002</v>
      </c>
      <c r="P161" s="90">
        <v>0.39300000000000002</v>
      </c>
      <c r="Q161" s="90">
        <v>0.41499999999999998</v>
      </c>
      <c r="R161" s="90">
        <v>0.442</v>
      </c>
      <c r="S161" s="89">
        <v>0.47499999999999998</v>
      </c>
      <c r="T161" s="90">
        <v>0.49299999999999999</v>
      </c>
      <c r="U161" s="90">
        <v>0.52</v>
      </c>
      <c r="V161" s="90">
        <v>0.55600000000000005</v>
      </c>
      <c r="W161" s="89">
        <v>0.6</v>
      </c>
      <c r="X161" s="90">
        <v>0.64700000000000002</v>
      </c>
      <c r="Y161" s="90">
        <v>0.69399999999999995</v>
      </c>
      <c r="Z161" s="90">
        <v>0.74399999999999999</v>
      </c>
      <c r="AA161" s="89">
        <v>0.80100000000000005</v>
      </c>
      <c r="AB161" s="90">
        <v>0.85599999999999998</v>
      </c>
      <c r="AC161" s="90">
        <v>0.92100000000000004</v>
      </c>
      <c r="AD161" s="90">
        <v>0.99299999999999999</v>
      </c>
      <c r="AE161" s="89">
        <v>1.0900000000000001</v>
      </c>
      <c r="AF161" s="90">
        <v>1.1499999999999999</v>
      </c>
      <c r="AG161" s="90">
        <v>1.24</v>
      </c>
      <c r="AH161" s="90">
        <v>1.34</v>
      </c>
      <c r="AI161" s="89">
        <v>1.46</v>
      </c>
      <c r="AJ161" s="90">
        <v>1.57</v>
      </c>
      <c r="AK161" s="90">
        <v>1.68</v>
      </c>
      <c r="AL161" s="90">
        <v>1.79</v>
      </c>
      <c r="AM161" s="89">
        <v>1.93</v>
      </c>
      <c r="AN161" s="90">
        <v>2.0299999999999998</v>
      </c>
      <c r="AO161" s="90">
        <v>2.13</v>
      </c>
      <c r="AP161" s="89">
        <v>2.25</v>
      </c>
      <c r="AQ161" s="89">
        <v>2.37</v>
      </c>
      <c r="AR161" s="250">
        <v>2.39</v>
      </c>
      <c r="AS161" s="265">
        <v>2.5</v>
      </c>
      <c r="AT161" s="265">
        <v>2.63</v>
      </c>
      <c r="AU161" s="265">
        <v>2.81</v>
      </c>
      <c r="AV161" s="265">
        <v>2.98</v>
      </c>
      <c r="AW161" s="265">
        <v>3.15</v>
      </c>
      <c r="AX161" s="265">
        <v>3.31</v>
      </c>
      <c r="AY161" s="265">
        <v>3.48</v>
      </c>
      <c r="BA161" s="83"/>
      <c r="BB161" s="83"/>
      <c r="BC161" s="83"/>
      <c r="BD161" s="83"/>
      <c r="BE161" s="83"/>
      <c r="BF161" s="83"/>
      <c r="BG161" s="83"/>
      <c r="BH161" s="83"/>
      <c r="BI161" s="83"/>
      <c r="BJ161" s="213">
        <v>8.7799999999999994</v>
      </c>
      <c r="BK161" s="213">
        <v>10.33</v>
      </c>
      <c r="BL161" s="213">
        <v>12.92</v>
      </c>
    </row>
    <row r="162" spans="1:64" x14ac:dyDescent="0.35">
      <c r="A162" s="120" t="s">
        <v>336</v>
      </c>
      <c r="B162" s="194" t="s">
        <v>794</v>
      </c>
      <c r="C162" s="193" t="s">
        <v>232</v>
      </c>
      <c r="D162" s="97"/>
      <c r="E162" s="97"/>
      <c r="F162" s="81"/>
      <c r="G162" s="82"/>
      <c r="H162" s="81"/>
      <c r="I162" s="81"/>
      <c r="J162" s="81"/>
      <c r="K162" s="82"/>
      <c r="L162" s="81"/>
      <c r="M162" s="81"/>
      <c r="N162" s="81"/>
      <c r="O162" s="82"/>
      <c r="P162" s="81"/>
      <c r="Q162" s="81"/>
      <c r="R162" s="81"/>
      <c r="S162" s="82"/>
      <c r="T162" s="81"/>
      <c r="U162" s="81"/>
      <c r="V162" s="81"/>
      <c r="W162" s="82"/>
      <c r="X162" s="81"/>
      <c r="Y162" s="81"/>
      <c r="Z162" s="81"/>
      <c r="AA162" s="82"/>
      <c r="AB162" s="81"/>
      <c r="AC162" s="81"/>
      <c r="AD162" s="81"/>
      <c r="AE162" s="82"/>
      <c r="AF162" s="81"/>
      <c r="AG162" s="81"/>
      <c r="AH162" s="81"/>
      <c r="AI162" s="82"/>
      <c r="AJ162" s="81"/>
      <c r="AK162" s="81"/>
      <c r="AL162" s="81"/>
      <c r="AM162" s="82"/>
      <c r="AN162" s="81"/>
      <c r="AO162" s="90">
        <v>464</v>
      </c>
      <c r="AP162" s="89">
        <v>449</v>
      </c>
      <c r="AQ162" s="89">
        <v>576</v>
      </c>
      <c r="AR162" s="250">
        <v>410</v>
      </c>
      <c r="AS162" s="265">
        <v>470</v>
      </c>
      <c r="AT162" s="265">
        <v>464</v>
      </c>
      <c r="AU162" s="265">
        <v>569</v>
      </c>
      <c r="AV162" s="265">
        <v>432</v>
      </c>
      <c r="AW162" s="265">
        <v>487</v>
      </c>
      <c r="AX162" s="265">
        <v>504</v>
      </c>
      <c r="AY162" s="265">
        <v>578</v>
      </c>
      <c r="BA162" s="83"/>
      <c r="BB162" s="83"/>
      <c r="BC162" s="83"/>
      <c r="BD162" s="83"/>
      <c r="BE162" s="83"/>
      <c r="BF162" s="83"/>
      <c r="BG162" s="83"/>
      <c r="BH162" s="83"/>
      <c r="BI162" s="83"/>
      <c r="BJ162" s="83"/>
      <c r="BK162" s="83">
        <v>1913</v>
      </c>
      <c r="BL162" s="83">
        <v>2000</v>
      </c>
    </row>
    <row r="163" spans="1:64" x14ac:dyDescent="0.35">
      <c r="A163" s="120" t="s">
        <v>337</v>
      </c>
      <c r="B163" s="194" t="s">
        <v>794</v>
      </c>
      <c r="C163" s="193" t="s">
        <v>232</v>
      </c>
      <c r="D163" s="97"/>
      <c r="E163" s="97"/>
      <c r="F163" s="81"/>
      <c r="G163" s="82"/>
      <c r="H163" s="81"/>
      <c r="I163" s="81"/>
      <c r="J163" s="81"/>
      <c r="K163" s="82"/>
      <c r="L163" s="81"/>
      <c r="M163" s="81"/>
      <c r="N163" s="81"/>
      <c r="O163" s="82"/>
      <c r="P163" s="81"/>
      <c r="Q163" s="81"/>
      <c r="R163" s="81"/>
      <c r="S163" s="82"/>
      <c r="T163" s="81"/>
      <c r="U163" s="81"/>
      <c r="V163" s="81"/>
      <c r="W163" s="82"/>
      <c r="X163" s="81"/>
      <c r="Y163" s="81"/>
      <c r="Z163" s="81"/>
      <c r="AA163" s="82"/>
      <c r="AB163" s="81"/>
      <c r="AC163" s="81"/>
      <c r="AD163" s="81"/>
      <c r="AE163" s="82"/>
      <c r="AF163" s="81"/>
      <c r="AG163" s="81"/>
      <c r="AH163" s="81"/>
      <c r="AI163" s="82"/>
      <c r="AJ163" s="81"/>
      <c r="AK163" s="81"/>
      <c r="AL163" s="81"/>
      <c r="AM163" s="89">
        <v>29</v>
      </c>
      <c r="AN163" s="81"/>
      <c r="AO163" s="81"/>
      <c r="AP163" s="82"/>
      <c r="AQ163" s="82"/>
      <c r="AR163" s="82"/>
      <c r="AS163" s="230"/>
      <c r="AT163" s="230"/>
      <c r="AU163" s="230"/>
      <c r="AV163" s="230"/>
      <c r="AW163" s="230"/>
      <c r="AX163" s="230"/>
      <c r="AY163" s="230"/>
      <c r="BA163" s="83"/>
      <c r="BB163" s="83"/>
      <c r="BC163" s="83"/>
      <c r="BD163" s="83"/>
      <c r="BE163" s="83"/>
      <c r="BF163" s="83"/>
      <c r="BG163" s="83"/>
      <c r="BH163" s="83"/>
      <c r="BI163" s="83"/>
      <c r="BJ163" s="83"/>
      <c r="BK163" s="83"/>
      <c r="BL163" s="83"/>
    </row>
    <row r="164" spans="1:64" x14ac:dyDescent="0.35">
      <c r="A164" s="121"/>
      <c r="B164" s="202"/>
      <c r="C164" s="202"/>
      <c r="D164" s="81"/>
      <c r="E164" s="81"/>
      <c r="F164" s="81"/>
      <c r="G164" s="82"/>
      <c r="H164" s="81"/>
      <c r="I164" s="81"/>
      <c r="J164" s="81"/>
      <c r="K164" s="82"/>
      <c r="L164" s="81"/>
      <c r="M164" s="81"/>
      <c r="N164" s="81"/>
      <c r="O164" s="82"/>
      <c r="P164" s="81"/>
      <c r="Q164" s="81"/>
      <c r="R164" s="81"/>
      <c r="S164" s="82"/>
      <c r="T164" s="81"/>
      <c r="U164" s="81"/>
      <c r="V164" s="81"/>
      <c r="W164" s="82"/>
      <c r="X164" s="81"/>
      <c r="Y164" s="81"/>
      <c r="Z164" s="81"/>
      <c r="AA164" s="82"/>
      <c r="AB164" s="81"/>
      <c r="AC164" s="81"/>
      <c r="AD164" s="81"/>
      <c r="AE164" s="82"/>
      <c r="AF164" s="81"/>
      <c r="AG164" s="81"/>
      <c r="AH164" s="81"/>
      <c r="AI164" s="82"/>
      <c r="AJ164" s="81"/>
      <c r="AK164" s="81"/>
      <c r="AL164" s="81"/>
      <c r="AM164" s="82"/>
      <c r="AN164" s="81"/>
      <c r="AO164" s="81"/>
      <c r="AP164" s="82"/>
      <c r="AQ164" s="82"/>
      <c r="AR164" s="82"/>
      <c r="AS164" s="230"/>
      <c r="AT164" s="230"/>
      <c r="AU164" s="230"/>
      <c r="AV164" s="230"/>
      <c r="AW164" s="230"/>
      <c r="AX164" s="230"/>
      <c r="AY164" s="230"/>
      <c r="BA164" s="83"/>
      <c r="BB164" s="83"/>
      <c r="BC164" s="83"/>
      <c r="BD164" s="83"/>
      <c r="BE164" s="83"/>
      <c r="BF164" s="83"/>
      <c r="BG164" s="83"/>
      <c r="BH164" s="83"/>
      <c r="BI164" s="83"/>
      <c r="BJ164" s="83"/>
      <c r="BK164" s="83"/>
      <c r="BL164" s="83"/>
    </row>
    <row r="165" spans="1:64" x14ac:dyDescent="0.35">
      <c r="A165" s="122" t="s">
        <v>338</v>
      </c>
      <c r="B165" s="203"/>
      <c r="C165" s="203"/>
      <c r="D165" s="81"/>
      <c r="E165" s="81"/>
      <c r="F165" s="81"/>
      <c r="G165" s="82"/>
      <c r="H165" s="81"/>
      <c r="I165" s="81"/>
      <c r="J165" s="81"/>
      <c r="K165" s="82"/>
      <c r="L165" s="81"/>
      <c r="M165" s="81"/>
      <c r="N165" s="81"/>
      <c r="O165" s="82"/>
      <c r="P165" s="81"/>
      <c r="Q165" s="81"/>
      <c r="R165" s="81"/>
      <c r="S165" s="82"/>
      <c r="T165" s="81"/>
      <c r="U165" s="81"/>
      <c r="V165" s="81"/>
      <c r="W165" s="82"/>
      <c r="X165" s="81"/>
      <c r="Y165" s="81"/>
      <c r="Z165" s="81"/>
      <c r="AA165" s="82"/>
      <c r="AB165" s="81"/>
      <c r="AC165" s="81"/>
      <c r="AD165" s="81"/>
      <c r="AE165" s="82"/>
      <c r="AF165" s="81"/>
      <c r="AG165" s="81"/>
      <c r="AH165" s="81"/>
      <c r="AI165" s="82"/>
      <c r="AJ165" s="81"/>
      <c r="AK165" s="81"/>
      <c r="AL165" s="81"/>
      <c r="AM165" s="82"/>
      <c r="AN165" s="81"/>
      <c r="AO165" s="81"/>
      <c r="AP165" s="82"/>
      <c r="AQ165" s="82"/>
      <c r="AR165" s="82"/>
      <c r="AS165" s="230"/>
      <c r="AT165" s="230"/>
      <c r="AU165" s="230"/>
      <c r="AV165" s="230"/>
      <c r="AW165" s="230"/>
      <c r="AX165" s="230"/>
      <c r="AY165" s="230"/>
      <c r="BA165" s="83"/>
      <c r="BB165" s="83"/>
      <c r="BC165" s="83"/>
      <c r="BD165" s="83"/>
      <c r="BE165" s="83"/>
      <c r="BF165" s="83"/>
      <c r="BG165" s="83"/>
      <c r="BH165" s="83"/>
      <c r="BI165" s="83"/>
      <c r="BJ165" s="83"/>
      <c r="BK165" s="83"/>
      <c r="BL165" s="83"/>
    </row>
    <row r="166" spans="1:64" x14ac:dyDescent="0.35">
      <c r="A166" s="88" t="s">
        <v>339</v>
      </c>
      <c r="B166" s="194" t="s">
        <v>794</v>
      </c>
      <c r="C166" s="193" t="s">
        <v>230</v>
      </c>
      <c r="D166" s="81"/>
      <c r="E166" s="81"/>
      <c r="F166" s="81"/>
      <c r="G166" s="82"/>
      <c r="H166" s="81"/>
      <c r="I166" s="81"/>
      <c r="J166" s="81"/>
      <c r="K166" s="82"/>
      <c r="L166" s="81"/>
      <c r="M166" s="81"/>
      <c r="N166" s="81"/>
      <c r="O166" s="82"/>
      <c r="P166" s="90">
        <v>732.9</v>
      </c>
      <c r="Q166" s="90">
        <v>754.9</v>
      </c>
      <c r="R166" s="90">
        <v>802.69999999999993</v>
      </c>
      <c r="S166" s="123">
        <f>BD166-SUM(P166,Q166,R166)</f>
        <v>889.5</v>
      </c>
      <c r="T166" s="90">
        <v>942.2</v>
      </c>
      <c r="U166" s="90">
        <v>1010</v>
      </c>
      <c r="V166" s="90">
        <v>1060</v>
      </c>
      <c r="W166" s="123">
        <f>BE166-SUM(T166,U166,V166)</f>
        <v>1157.8000000000002</v>
      </c>
      <c r="X166" s="90">
        <v>1230</v>
      </c>
      <c r="Y166" s="90">
        <v>1300</v>
      </c>
      <c r="Z166" s="90">
        <v>1360</v>
      </c>
      <c r="AA166" s="123">
        <f>BF166-SUM(X166,Y166,Z166)</f>
        <v>1450</v>
      </c>
      <c r="AB166" s="90">
        <v>1494.8879999999999</v>
      </c>
      <c r="AC166" s="90">
        <v>1594.019</v>
      </c>
      <c r="AD166" s="90">
        <v>1654.674</v>
      </c>
      <c r="AE166" s="123">
        <f>BG166-SUM(AB166,AC166,AD166)</f>
        <v>1738.7639999999992</v>
      </c>
      <c r="AF166" s="90">
        <v>1818</v>
      </c>
      <c r="AG166" s="90">
        <v>1872</v>
      </c>
      <c r="AH166" s="90">
        <v>1962</v>
      </c>
      <c r="AI166" s="123">
        <f>BH166-SUM(AF166,AG166,AH166)</f>
        <v>2084</v>
      </c>
      <c r="AJ166" s="90">
        <v>2379</v>
      </c>
      <c r="AK166" s="90">
        <v>2318</v>
      </c>
      <c r="AL166" s="90">
        <v>2372</v>
      </c>
      <c r="AM166" s="123">
        <f>BI166-SUM(AJ166,AK166,AL166)</f>
        <v>2477</v>
      </c>
      <c r="AN166" s="90">
        <v>2548</v>
      </c>
      <c r="AO166" s="90">
        <v>2605</v>
      </c>
      <c r="AP166" s="89">
        <v>2625</v>
      </c>
      <c r="AQ166" s="89">
        <v>2681</v>
      </c>
      <c r="AR166" s="250">
        <v>2761</v>
      </c>
      <c r="AS166" s="265">
        <v>2852</v>
      </c>
      <c r="AT166" s="265">
        <v>2909</v>
      </c>
      <c r="AU166" s="265">
        <v>2995</v>
      </c>
      <c r="AV166" s="265">
        <v>3066</v>
      </c>
      <c r="AW166" s="265">
        <v>3126</v>
      </c>
      <c r="AX166" s="265">
        <v>3188</v>
      </c>
      <c r="AY166" s="265">
        <v>3302</v>
      </c>
      <c r="BA166" s="83"/>
      <c r="BB166" s="83"/>
      <c r="BC166" s="83"/>
      <c r="BD166" s="124">
        <v>3180</v>
      </c>
      <c r="BE166" s="124">
        <v>4170</v>
      </c>
      <c r="BF166" s="124">
        <v>5340</v>
      </c>
      <c r="BG166" s="124">
        <v>6482.3449999999993</v>
      </c>
      <c r="BH166" s="124">
        <v>7736</v>
      </c>
      <c r="BI166" s="124">
        <v>9546</v>
      </c>
      <c r="BJ166" s="207">
        <v>10459</v>
      </c>
      <c r="BK166" s="207">
        <v>11517</v>
      </c>
      <c r="BL166" s="207">
        <v>12682</v>
      </c>
    </row>
    <row r="167" spans="1:64" x14ac:dyDescent="0.35">
      <c r="A167" s="88" t="s">
        <v>340</v>
      </c>
      <c r="B167" s="194" t="s">
        <v>794</v>
      </c>
      <c r="C167" s="193" t="s">
        <v>230</v>
      </c>
      <c r="D167" s="81"/>
      <c r="E167" s="81"/>
      <c r="F167" s="81"/>
      <c r="G167" s="82"/>
      <c r="H167" s="81"/>
      <c r="I167" s="81"/>
      <c r="J167" s="81"/>
      <c r="K167" s="82"/>
      <c r="L167" s="81"/>
      <c r="M167" s="81"/>
      <c r="N167" s="81"/>
      <c r="O167" s="82"/>
      <c r="P167" s="90">
        <v>198.8</v>
      </c>
      <c r="Q167" s="90">
        <v>188.2</v>
      </c>
      <c r="R167" s="90">
        <v>187.3</v>
      </c>
      <c r="S167" s="123">
        <f>BD167-SUM(P167,Q167,R167)</f>
        <v>190.60000000000002</v>
      </c>
      <c r="T167" s="90">
        <v>195.9</v>
      </c>
      <c r="U167" s="90">
        <v>199.9</v>
      </c>
      <c r="V167" s="90">
        <v>206.3</v>
      </c>
      <c r="W167" s="123">
        <f>BE167-SUM(T167,U167,V167)</f>
        <v>234.60000000000002</v>
      </c>
      <c r="X167" s="90">
        <v>231</v>
      </c>
      <c r="Y167" s="90">
        <v>243</v>
      </c>
      <c r="Z167" s="90">
        <v>248.9</v>
      </c>
      <c r="AA167" s="123">
        <f>BF167-SUM(X167,Y167,Z167)</f>
        <v>258.89999999999998</v>
      </c>
      <c r="AB167" s="90">
        <v>281.755</v>
      </c>
      <c r="AC167" s="90">
        <v>296.13200000000001</v>
      </c>
      <c r="AD167" s="90">
        <v>307.48599999999999</v>
      </c>
      <c r="AE167" s="123">
        <f>BG167-SUM(AB167,AC167,AD167)</f>
        <v>339.26499999999999</v>
      </c>
      <c r="AF167" s="90">
        <v>351</v>
      </c>
      <c r="AG167" s="90">
        <v>360</v>
      </c>
      <c r="AH167" s="90">
        <v>375</v>
      </c>
      <c r="AI167" s="123">
        <f>BH167-SUM(AF167,AG167,AH167)</f>
        <v>411</v>
      </c>
      <c r="AJ167" s="90">
        <v>480</v>
      </c>
      <c r="AK167" s="90">
        <v>469</v>
      </c>
      <c r="AL167" s="90">
        <v>493</v>
      </c>
      <c r="AM167" s="123">
        <f>BI167-SUM(AJ167,AK167,AL167)</f>
        <v>532</v>
      </c>
      <c r="AN167" s="90">
        <v>562</v>
      </c>
      <c r="AO167" s="90">
        <v>595</v>
      </c>
      <c r="AP167" s="89">
        <v>607</v>
      </c>
      <c r="AQ167" s="89">
        <v>619</v>
      </c>
      <c r="AR167" s="250">
        <v>634</v>
      </c>
      <c r="AS167" s="265">
        <v>659</v>
      </c>
      <c r="AT167" s="265">
        <v>685</v>
      </c>
      <c r="AU167" s="265">
        <v>721</v>
      </c>
      <c r="AV167" s="265">
        <v>750</v>
      </c>
      <c r="AW167" s="265">
        <v>782</v>
      </c>
      <c r="AX167" s="265">
        <v>807</v>
      </c>
      <c r="AY167" s="265">
        <v>843</v>
      </c>
      <c r="BA167" s="83"/>
      <c r="BB167" s="83"/>
      <c r="BC167" s="83"/>
      <c r="BD167" s="124">
        <v>764.9</v>
      </c>
      <c r="BE167" s="124">
        <v>836.7</v>
      </c>
      <c r="BF167" s="124">
        <v>981.8</v>
      </c>
      <c r="BG167" s="124">
        <v>1224.6379999999999</v>
      </c>
      <c r="BH167" s="124">
        <v>1497</v>
      </c>
      <c r="BI167" s="124">
        <v>1974</v>
      </c>
      <c r="BJ167" s="207">
        <v>2383</v>
      </c>
      <c r="BK167" s="207">
        <v>2699</v>
      </c>
      <c r="BL167" s="207">
        <v>3182</v>
      </c>
    </row>
    <row r="168" spans="1:64" x14ac:dyDescent="0.35">
      <c r="A168" s="125" t="s">
        <v>341</v>
      </c>
      <c r="B168" s="192" t="s">
        <v>794</v>
      </c>
      <c r="C168" s="191" t="s">
        <v>230</v>
      </c>
      <c r="D168" s="102"/>
      <c r="E168" s="102"/>
      <c r="F168" s="102"/>
      <c r="G168" s="103"/>
      <c r="H168" s="102"/>
      <c r="I168" s="102"/>
      <c r="J168" s="102"/>
      <c r="K168" s="103"/>
      <c r="L168" s="102"/>
      <c r="M168" s="102"/>
      <c r="N168" s="102"/>
      <c r="O168" s="103"/>
      <c r="P168" s="126">
        <v>931.69999999999993</v>
      </c>
      <c r="Q168" s="126">
        <v>943.1</v>
      </c>
      <c r="R168" s="127">
        <f>SUM(R166:R167)</f>
        <v>990</v>
      </c>
      <c r="S168" s="128">
        <f>BD168-SUM(P168,Q168,R168)</f>
        <v>1075.1999999999998</v>
      </c>
      <c r="T168" s="126">
        <v>1138.0999999999999</v>
      </c>
      <c r="U168" s="126">
        <v>1210</v>
      </c>
      <c r="V168" s="126">
        <v>1270</v>
      </c>
      <c r="W168" s="128">
        <f>BE168-SUM(T168,U168,V168)</f>
        <v>1391.9</v>
      </c>
      <c r="X168" s="126">
        <v>1460</v>
      </c>
      <c r="Y168" s="126">
        <v>1550</v>
      </c>
      <c r="Z168" s="126">
        <v>1610</v>
      </c>
      <c r="AA168" s="128">
        <f>BF168-SUM(X168,Y168,Z168)</f>
        <v>1710</v>
      </c>
      <c r="AB168" s="127">
        <f>SUM(AB166:AB167)</f>
        <v>1776.643</v>
      </c>
      <c r="AC168" s="127">
        <f>SUM(AC166:AC167)</f>
        <v>1890.1510000000001</v>
      </c>
      <c r="AD168" s="126">
        <v>1962.16</v>
      </c>
      <c r="AE168" s="128">
        <f>BG168-SUM(AB168,AC168,AD168)</f>
        <v>2078.0290000000005</v>
      </c>
      <c r="AF168" s="127">
        <f>SUM(AF166:AF167)</f>
        <v>2169</v>
      </c>
      <c r="AG168" s="127">
        <f>SUM(AG166:AG167)</f>
        <v>2232</v>
      </c>
      <c r="AH168" s="127">
        <f>SUM(AH166:AH167)</f>
        <v>2337</v>
      </c>
      <c r="AI168" s="128">
        <f>BH168-SUM(AF168,AG168,AH168)</f>
        <v>2495</v>
      </c>
      <c r="AJ168" s="127">
        <f>SUM(AJ166:AJ167)</f>
        <v>2859</v>
      </c>
      <c r="AK168" s="127">
        <f>SUM(AK166:AK167)</f>
        <v>2787</v>
      </c>
      <c r="AL168" s="127">
        <f>SUM(AL166:AL167)</f>
        <v>2865</v>
      </c>
      <c r="AM168" s="128">
        <f>BI168-SUM(AJ168,AK168,AL168)</f>
        <v>3009</v>
      </c>
      <c r="AN168" s="127">
        <f>SUM(AN166:AN167)</f>
        <v>3110</v>
      </c>
      <c r="AO168" s="127">
        <f>SUM(AO166:AO167)</f>
        <v>3200</v>
      </c>
      <c r="AP168" s="129">
        <f>SUM(AP166:AP167)</f>
        <v>3232</v>
      </c>
      <c r="AQ168" s="129">
        <v>3300</v>
      </c>
      <c r="AR168" s="249">
        <v>3395</v>
      </c>
      <c r="AS168" s="264">
        <v>3511</v>
      </c>
      <c r="AT168" s="264">
        <v>3594</v>
      </c>
      <c r="AU168" s="264">
        <v>3716</v>
      </c>
      <c r="AV168" s="264">
        <v>3816</v>
      </c>
      <c r="AW168" s="264">
        <v>3908</v>
      </c>
      <c r="AX168" s="264">
        <v>3995</v>
      </c>
      <c r="AY168" s="264">
        <v>4145</v>
      </c>
      <c r="BA168" s="108"/>
      <c r="BB168" s="108"/>
      <c r="BC168" s="108"/>
      <c r="BD168" s="130">
        <v>3940</v>
      </c>
      <c r="BE168" s="130">
        <v>5010</v>
      </c>
      <c r="BF168" s="130">
        <v>6330</v>
      </c>
      <c r="BG168" s="130">
        <v>7706.9830000000002</v>
      </c>
      <c r="BH168" s="131">
        <f>SUM(BH166:BH167)</f>
        <v>9233</v>
      </c>
      <c r="BI168" s="132">
        <f>SUM(BI166:BI167)</f>
        <v>11520</v>
      </c>
      <c r="BJ168" s="208">
        <v>12842</v>
      </c>
      <c r="BK168" s="208">
        <v>14216</v>
      </c>
      <c r="BL168" s="208">
        <v>15864</v>
      </c>
    </row>
    <row r="169" spans="1:64" x14ac:dyDescent="0.35">
      <c r="A169" s="88"/>
      <c r="B169" s="187"/>
      <c r="C169" s="187"/>
      <c r="D169" s="81"/>
      <c r="E169" s="81"/>
      <c r="F169" s="81"/>
      <c r="G169" s="82"/>
      <c r="H169" s="81"/>
      <c r="I169" s="81"/>
      <c r="J169" s="81"/>
      <c r="K169" s="82"/>
      <c r="L169" s="81"/>
      <c r="M169" s="81"/>
      <c r="N169" s="81"/>
      <c r="O169" s="82"/>
      <c r="P169" s="81"/>
      <c r="Q169" s="81"/>
      <c r="R169" s="81"/>
      <c r="S169" s="82"/>
      <c r="T169" s="81"/>
      <c r="U169" s="81"/>
      <c r="V169" s="81"/>
      <c r="W169" s="82"/>
      <c r="X169" s="81"/>
      <c r="Y169" s="81"/>
      <c r="Z169" s="81"/>
      <c r="AA169" s="82"/>
      <c r="AB169" s="81"/>
      <c r="AC169" s="81"/>
      <c r="AD169" s="81"/>
      <c r="AE169" s="82"/>
      <c r="AF169" s="81"/>
      <c r="AG169" s="81"/>
      <c r="AH169" s="81"/>
      <c r="AI169" s="82"/>
      <c r="AJ169" s="81"/>
      <c r="AK169" s="81"/>
      <c r="AL169" s="81"/>
      <c r="AM169" s="82"/>
      <c r="AN169" s="81"/>
      <c r="AO169" s="81"/>
      <c r="AP169" s="82"/>
      <c r="AQ169" s="82"/>
      <c r="AR169" s="82"/>
      <c r="AS169" s="230"/>
      <c r="AT169" s="230"/>
      <c r="AU169" s="230"/>
      <c r="AV169" s="230"/>
      <c r="AW169" s="230"/>
      <c r="AX169" s="230"/>
      <c r="AY169" s="230"/>
      <c r="BA169" s="83"/>
      <c r="BB169" s="83"/>
      <c r="BC169" s="83"/>
      <c r="BD169" s="83"/>
      <c r="BE169" s="83"/>
      <c r="BF169" s="83"/>
      <c r="BG169" s="83"/>
      <c r="BH169" s="83"/>
      <c r="BI169" s="83"/>
      <c r="BJ169" s="83"/>
      <c r="BK169" s="83"/>
      <c r="BL169" s="83"/>
    </row>
    <row r="170" spans="1:64" x14ac:dyDescent="0.35">
      <c r="A170" s="133" t="s">
        <v>342</v>
      </c>
      <c r="B170" s="194" t="s">
        <v>798</v>
      </c>
      <c r="C170" s="193" t="s">
        <v>232</v>
      </c>
      <c r="D170" s="97"/>
      <c r="E170" s="97"/>
      <c r="F170" s="81"/>
      <c r="G170" s="82"/>
      <c r="H170" s="81"/>
      <c r="I170" s="81"/>
      <c r="J170" s="81"/>
      <c r="K170" s="82"/>
      <c r="L170" s="81"/>
      <c r="M170" s="81"/>
      <c r="N170" s="81"/>
      <c r="O170" s="82"/>
      <c r="P170" s="90">
        <v>0.73299999999999998</v>
      </c>
      <c r="Q170" s="90">
        <v>0.755</v>
      </c>
      <c r="R170" s="90">
        <v>0.80300000000000005</v>
      </c>
      <c r="S170" s="89">
        <v>0.88600000000000001</v>
      </c>
      <c r="T170" s="90">
        <v>0.94199999999999995</v>
      </c>
      <c r="U170" s="90">
        <v>1.01</v>
      </c>
      <c r="V170" s="90">
        <v>1.06</v>
      </c>
      <c r="W170" s="89">
        <v>1.1599999999999999</v>
      </c>
      <c r="X170" s="90">
        <v>1.23</v>
      </c>
      <c r="Y170" s="90">
        <v>1.3</v>
      </c>
      <c r="Z170" s="90">
        <v>1.36</v>
      </c>
      <c r="AA170" s="82"/>
      <c r="AB170" s="90">
        <v>1.49</v>
      </c>
      <c r="AC170" s="90">
        <v>1.59</v>
      </c>
      <c r="AD170" s="90">
        <v>1.65</v>
      </c>
      <c r="AE170" s="89">
        <v>1.74</v>
      </c>
      <c r="AF170" s="90">
        <v>1.82</v>
      </c>
      <c r="AG170" s="90">
        <v>1.87</v>
      </c>
      <c r="AH170" s="90">
        <v>1.96</v>
      </c>
      <c r="AI170" s="89">
        <v>2.08</v>
      </c>
      <c r="AJ170" s="90">
        <v>2.38</v>
      </c>
      <c r="AK170" s="90">
        <v>2.3199999999999998</v>
      </c>
      <c r="AL170" s="90">
        <v>2.37</v>
      </c>
      <c r="AM170" s="89">
        <v>2.48</v>
      </c>
      <c r="AN170" s="90">
        <v>2.5499999999999998</v>
      </c>
      <c r="AO170" s="90">
        <v>2.61</v>
      </c>
      <c r="AP170" s="89">
        <v>2.63</v>
      </c>
      <c r="AQ170" s="89">
        <v>2.68</v>
      </c>
      <c r="AR170" s="250">
        <v>2.76</v>
      </c>
      <c r="AS170" s="265">
        <v>2.85</v>
      </c>
      <c r="AT170" s="265">
        <v>2.91</v>
      </c>
      <c r="AU170" s="265">
        <v>3</v>
      </c>
      <c r="AV170" s="265">
        <v>3.07</v>
      </c>
      <c r="AW170" s="265">
        <v>3.13</v>
      </c>
      <c r="AX170" s="265">
        <v>3.19</v>
      </c>
      <c r="AY170" s="265">
        <v>3.3</v>
      </c>
      <c r="BA170" s="83"/>
      <c r="BB170" s="83"/>
      <c r="BC170" s="83"/>
      <c r="BD170" s="134">
        <f>SUM(P170,Q170,R170,S170)</f>
        <v>3.177</v>
      </c>
      <c r="BE170" s="124">
        <v>4.17</v>
      </c>
      <c r="BF170" s="83"/>
      <c r="BG170" s="124">
        <v>6.48</v>
      </c>
      <c r="BH170" s="124">
        <v>7.74</v>
      </c>
      <c r="BI170" s="124">
        <v>9.5500000000000007</v>
      </c>
      <c r="BJ170" s="207">
        <v>10.46</v>
      </c>
      <c r="BK170" s="207">
        <v>11.52</v>
      </c>
      <c r="BL170" s="207">
        <v>12.68</v>
      </c>
    </row>
    <row r="171" spans="1:64" x14ac:dyDescent="0.35">
      <c r="A171" s="121" t="s">
        <v>343</v>
      </c>
      <c r="B171" s="194" t="s">
        <v>794</v>
      </c>
      <c r="C171" s="193" t="s">
        <v>232</v>
      </c>
      <c r="D171" s="97"/>
      <c r="E171" s="97"/>
      <c r="F171" s="97"/>
      <c r="G171" s="82"/>
      <c r="H171" s="81"/>
      <c r="I171" s="81"/>
      <c r="J171" s="81"/>
      <c r="K171" s="82"/>
      <c r="L171" s="81"/>
      <c r="M171" s="81"/>
      <c r="N171" s="81"/>
      <c r="O171" s="82"/>
      <c r="P171" s="81"/>
      <c r="Q171" s="81"/>
      <c r="R171" s="81"/>
      <c r="S171" s="82"/>
      <c r="T171" s="81"/>
      <c r="U171" s="81"/>
      <c r="V171" s="81"/>
      <c r="W171" s="89">
        <v>235</v>
      </c>
      <c r="X171" s="90">
        <v>231</v>
      </c>
      <c r="Y171" s="90">
        <v>243</v>
      </c>
      <c r="Z171" s="90">
        <v>249</v>
      </c>
      <c r="AA171" s="82"/>
      <c r="AB171" s="90">
        <v>282</v>
      </c>
      <c r="AC171" s="90">
        <v>296</v>
      </c>
      <c r="AD171" s="90">
        <v>307</v>
      </c>
      <c r="AE171" s="89">
        <v>339</v>
      </c>
      <c r="AF171" s="90">
        <v>351</v>
      </c>
      <c r="AG171" s="90">
        <v>360</v>
      </c>
      <c r="AH171" s="90">
        <v>375</v>
      </c>
      <c r="AI171" s="89">
        <v>411</v>
      </c>
      <c r="AJ171" s="90">
        <v>480</v>
      </c>
      <c r="AK171" s="90">
        <v>469</v>
      </c>
      <c r="AL171" s="90">
        <v>493</v>
      </c>
      <c r="AM171" s="89">
        <v>532</v>
      </c>
      <c r="AN171" s="90">
        <v>562</v>
      </c>
      <c r="AO171" s="90">
        <v>595</v>
      </c>
      <c r="AP171" s="89">
        <v>607</v>
      </c>
      <c r="AQ171" s="89">
        <v>619</v>
      </c>
      <c r="AR171" s="250">
        <v>634</v>
      </c>
      <c r="AS171" s="265">
        <v>659</v>
      </c>
      <c r="AT171" s="265">
        <v>685</v>
      </c>
      <c r="AU171" s="265">
        <v>721</v>
      </c>
      <c r="AV171" s="265">
        <v>750</v>
      </c>
      <c r="AW171" s="265">
        <v>782</v>
      </c>
      <c r="AX171" s="265">
        <v>807</v>
      </c>
      <c r="AY171" s="265">
        <v>843</v>
      </c>
      <c r="BA171" s="83"/>
      <c r="BB171" s="83"/>
      <c r="BC171" s="83"/>
      <c r="BD171" s="83"/>
      <c r="BE171" s="124">
        <v>837</v>
      </c>
      <c r="BF171" s="83"/>
      <c r="BG171" s="124">
        <v>1220</v>
      </c>
      <c r="BH171" s="124">
        <v>1500</v>
      </c>
      <c r="BI171" s="124">
        <v>1970</v>
      </c>
      <c r="BJ171" s="207">
        <v>2380</v>
      </c>
      <c r="BK171" s="207">
        <v>2700</v>
      </c>
      <c r="BL171" s="207">
        <v>3182</v>
      </c>
    </row>
    <row r="172" spans="1:64" x14ac:dyDescent="0.35">
      <c r="A172" s="133" t="s">
        <v>344</v>
      </c>
      <c r="B172" s="194" t="s">
        <v>798</v>
      </c>
      <c r="C172" s="193" t="s">
        <v>232</v>
      </c>
      <c r="D172" s="97"/>
      <c r="E172" s="97"/>
      <c r="F172" s="81"/>
      <c r="G172" s="82"/>
      <c r="H172" s="81"/>
      <c r="I172" s="81"/>
      <c r="J172" s="81"/>
      <c r="K172" s="82"/>
      <c r="L172" s="81"/>
      <c r="M172" s="81"/>
      <c r="N172" s="81"/>
      <c r="O172" s="82"/>
      <c r="P172" s="90">
        <v>0.93200000000000005</v>
      </c>
      <c r="Q172" s="90">
        <v>0.94299999999999995</v>
      </c>
      <c r="R172" s="90">
        <v>0.99</v>
      </c>
      <c r="S172" s="89">
        <v>1.08</v>
      </c>
      <c r="T172" s="90">
        <v>1.1399999999999999</v>
      </c>
      <c r="U172" s="90">
        <v>1.21</v>
      </c>
      <c r="V172" s="90">
        <v>1.27</v>
      </c>
      <c r="W172" s="89">
        <v>1.39</v>
      </c>
      <c r="X172" s="90">
        <v>1.46</v>
      </c>
      <c r="Y172" s="90">
        <v>1.55</v>
      </c>
      <c r="Z172" s="90">
        <v>1.61</v>
      </c>
      <c r="AA172" s="82"/>
      <c r="AB172" s="90">
        <v>1.78</v>
      </c>
      <c r="AC172" s="90">
        <v>1.89</v>
      </c>
      <c r="AD172" s="90">
        <v>1.96</v>
      </c>
      <c r="AE172" s="89">
        <v>2.08</v>
      </c>
      <c r="AF172" s="90">
        <v>2.17</v>
      </c>
      <c r="AG172" s="90">
        <v>2.23</v>
      </c>
      <c r="AH172" s="90">
        <v>2.34</v>
      </c>
      <c r="AI172" s="89">
        <v>2.5</v>
      </c>
      <c r="AJ172" s="90">
        <v>2.86</v>
      </c>
      <c r="AK172" s="90">
        <v>2.79</v>
      </c>
      <c r="AL172" s="90">
        <v>2.87</v>
      </c>
      <c r="AM172" s="89">
        <v>3.01</v>
      </c>
      <c r="AN172" s="90">
        <v>3.11</v>
      </c>
      <c r="AO172" s="90">
        <v>3.2</v>
      </c>
      <c r="AP172" s="89">
        <v>3.23</v>
      </c>
      <c r="AQ172" s="89">
        <v>3.3</v>
      </c>
      <c r="AR172" s="250">
        <v>3.4</v>
      </c>
      <c r="AS172" s="265">
        <v>3.51</v>
      </c>
      <c r="AT172" s="265">
        <v>3.59</v>
      </c>
      <c r="AU172" s="265">
        <v>3.72</v>
      </c>
      <c r="AV172" s="265">
        <v>3.82</v>
      </c>
      <c r="AW172" s="265">
        <v>3.91</v>
      </c>
      <c r="AX172" s="265">
        <v>4</v>
      </c>
      <c r="AY172" s="265">
        <v>4.1500000000000004</v>
      </c>
      <c r="BA172" s="83"/>
      <c r="BB172" s="83"/>
      <c r="BC172" s="83"/>
      <c r="BD172" s="134">
        <f>SUM(P172,Q172,R172,S172)</f>
        <v>3.9450000000000003</v>
      </c>
      <c r="BE172" s="124">
        <v>5.01</v>
      </c>
      <c r="BF172" s="83"/>
      <c r="BG172" s="124">
        <v>7.71</v>
      </c>
      <c r="BH172" s="124">
        <v>9.23</v>
      </c>
      <c r="BI172" s="124">
        <v>11.52</v>
      </c>
      <c r="BJ172" s="207">
        <v>12.84</v>
      </c>
      <c r="BK172" s="207">
        <v>14.22</v>
      </c>
      <c r="BL172" s="207">
        <v>15.86</v>
      </c>
    </row>
    <row r="173" spans="1:64" x14ac:dyDescent="0.35">
      <c r="A173" s="121" t="s">
        <v>345</v>
      </c>
      <c r="B173" s="194" t="s">
        <v>794</v>
      </c>
      <c r="C173" s="193" t="s">
        <v>232</v>
      </c>
      <c r="D173" s="97"/>
      <c r="E173" s="97"/>
      <c r="F173" s="97"/>
      <c r="G173" s="89">
        <v>316.2</v>
      </c>
      <c r="H173" s="90">
        <v>267</v>
      </c>
      <c r="I173" s="90">
        <v>283</v>
      </c>
      <c r="J173" s="90">
        <v>290</v>
      </c>
      <c r="K173" s="89">
        <v>330</v>
      </c>
      <c r="L173" s="90">
        <v>311</v>
      </c>
      <c r="M173" s="90">
        <v>327</v>
      </c>
      <c r="N173" s="90">
        <v>368</v>
      </c>
      <c r="O173" s="89">
        <v>352</v>
      </c>
      <c r="P173" s="90">
        <v>377</v>
      </c>
      <c r="Q173" s="90">
        <v>385</v>
      </c>
      <c r="R173" s="90">
        <v>404</v>
      </c>
      <c r="S173" s="89">
        <v>465</v>
      </c>
      <c r="T173" s="90">
        <v>477</v>
      </c>
      <c r="U173" s="90">
        <v>495</v>
      </c>
      <c r="V173" s="90">
        <v>508</v>
      </c>
      <c r="W173" s="89">
        <v>550</v>
      </c>
      <c r="X173" s="90">
        <v>554</v>
      </c>
      <c r="Y173" s="90">
        <v>586</v>
      </c>
      <c r="Z173" s="90">
        <v>614</v>
      </c>
      <c r="AA173" s="82"/>
      <c r="AB173" s="90">
        <v>743</v>
      </c>
      <c r="AC173" s="90">
        <v>784</v>
      </c>
      <c r="AD173" s="90">
        <v>821</v>
      </c>
      <c r="AE173" s="89">
        <v>859</v>
      </c>
      <c r="AF173" s="90">
        <v>858</v>
      </c>
      <c r="AG173" s="90">
        <v>826</v>
      </c>
      <c r="AH173" s="90">
        <v>838</v>
      </c>
      <c r="AI173" s="89">
        <v>819</v>
      </c>
      <c r="AJ173" s="90">
        <v>934</v>
      </c>
      <c r="AK173" s="90">
        <v>938</v>
      </c>
      <c r="AL173" s="90">
        <v>985</v>
      </c>
      <c r="AM173" s="89">
        <v>1010</v>
      </c>
      <c r="AN173" s="90">
        <v>1060</v>
      </c>
      <c r="AO173" s="90">
        <v>1100</v>
      </c>
      <c r="AP173" s="89">
        <v>1120</v>
      </c>
      <c r="AQ173" s="89">
        <v>1150</v>
      </c>
      <c r="AR173" s="250">
        <v>1180</v>
      </c>
      <c r="AS173" s="265">
        <v>1220</v>
      </c>
      <c r="AT173" s="265">
        <v>1230</v>
      </c>
      <c r="AU173" s="265">
        <v>1270</v>
      </c>
      <c r="AV173" s="265">
        <v>1290</v>
      </c>
      <c r="AW173" s="265">
        <v>1330</v>
      </c>
      <c r="AX173" s="265">
        <v>1350</v>
      </c>
      <c r="AY173" s="265">
        <v>1400</v>
      </c>
      <c r="BA173" s="83"/>
      <c r="BB173" s="134">
        <f>SUM(H173,I173,J173,K173)</f>
        <v>1170</v>
      </c>
      <c r="BC173" s="134">
        <f>SUM(L173,M173,N173,O173)</f>
        <v>1358</v>
      </c>
      <c r="BD173" s="134">
        <f>SUM(P173,Q173,R173,S173)</f>
        <v>1631</v>
      </c>
      <c r="BE173" s="124">
        <v>2030</v>
      </c>
      <c r="BF173" s="83"/>
      <c r="BG173" s="124">
        <v>3210</v>
      </c>
      <c r="BH173" s="124">
        <v>3130</v>
      </c>
      <c r="BI173" s="124">
        <v>3870</v>
      </c>
      <c r="BJ173" s="207">
        <v>4420</v>
      </c>
      <c r="BK173" s="207">
        <v>4890000</v>
      </c>
      <c r="BL173" s="207">
        <v>5370</v>
      </c>
    </row>
    <row r="174" spans="1:64" x14ac:dyDescent="0.35">
      <c r="A174" s="121" t="s">
        <v>346</v>
      </c>
      <c r="B174" s="194" t="s">
        <v>794</v>
      </c>
      <c r="C174" s="193" t="s">
        <v>232</v>
      </c>
      <c r="D174" s="97"/>
      <c r="E174" s="97"/>
      <c r="F174" s="97"/>
      <c r="G174" s="82"/>
      <c r="H174" s="81"/>
      <c r="I174" s="81"/>
      <c r="J174" s="81"/>
      <c r="K174" s="82"/>
      <c r="L174" s="81"/>
      <c r="M174" s="81"/>
      <c r="N174" s="81"/>
      <c r="O174" s="82"/>
      <c r="P174" s="81"/>
      <c r="Q174" s="81"/>
      <c r="R174" s="81"/>
      <c r="S174" s="82"/>
      <c r="T174" s="81"/>
      <c r="U174" s="81"/>
      <c r="V174" s="81"/>
      <c r="W174" s="82"/>
      <c r="X174" s="81"/>
      <c r="Y174" s="81"/>
      <c r="Z174" s="81"/>
      <c r="AA174" s="82"/>
      <c r="AB174" s="81"/>
      <c r="AC174" s="81"/>
      <c r="AD174" s="81"/>
      <c r="AE174" s="82"/>
      <c r="AF174" s="81"/>
      <c r="AG174" s="81"/>
      <c r="AH174" s="81"/>
      <c r="AI174" s="89">
        <v>877</v>
      </c>
      <c r="AJ174" s="81"/>
      <c r="AK174" s="81"/>
      <c r="AL174" s="81"/>
      <c r="AM174" s="82"/>
      <c r="AN174" s="81"/>
      <c r="AO174" s="81"/>
      <c r="AP174" s="82"/>
      <c r="AQ174" s="82"/>
      <c r="AR174" s="82"/>
      <c r="AS174" s="230"/>
      <c r="AT174" s="230"/>
      <c r="AU174" s="230"/>
      <c r="AV174" s="230"/>
      <c r="AW174" s="230"/>
      <c r="AX174" s="230"/>
      <c r="AY174" s="230"/>
      <c r="BA174" s="83"/>
      <c r="BB174" s="83"/>
      <c r="BC174" s="83"/>
      <c r="BD174" s="83"/>
      <c r="BE174" s="83"/>
      <c r="BF174" s="83"/>
      <c r="BG174" s="83"/>
      <c r="BH174" s="124">
        <v>3400</v>
      </c>
      <c r="BI174" s="83"/>
      <c r="BJ174" s="83"/>
      <c r="BK174" s="83"/>
      <c r="BL174" s="83"/>
    </row>
    <row r="175" spans="1:64" x14ac:dyDescent="0.35">
      <c r="A175" s="121"/>
      <c r="B175" s="202"/>
      <c r="C175" s="202"/>
      <c r="D175" s="97"/>
      <c r="E175" s="97"/>
      <c r="F175" s="97"/>
      <c r="G175" s="82"/>
      <c r="H175" s="81"/>
      <c r="I175" s="81"/>
      <c r="J175" s="81"/>
      <c r="K175" s="82"/>
      <c r="L175" s="81"/>
      <c r="M175" s="81"/>
      <c r="N175" s="81"/>
      <c r="O175" s="82"/>
      <c r="P175" s="81"/>
      <c r="Q175" s="81"/>
      <c r="R175" s="81"/>
      <c r="S175" s="82"/>
      <c r="T175" s="81"/>
      <c r="U175" s="81"/>
      <c r="V175" s="81"/>
      <c r="W175" s="82"/>
      <c r="X175" s="81"/>
      <c r="Y175" s="81"/>
      <c r="Z175" s="81"/>
      <c r="AA175" s="82"/>
      <c r="AB175" s="81"/>
      <c r="AC175" s="81"/>
      <c r="AD175" s="81"/>
      <c r="AE175" s="82"/>
      <c r="AF175" s="81"/>
      <c r="AG175" s="81"/>
      <c r="AH175" s="81"/>
      <c r="AI175" s="82"/>
      <c r="AJ175" s="81"/>
      <c r="AK175" s="81"/>
      <c r="AL175" s="81"/>
      <c r="AM175" s="82"/>
      <c r="AN175" s="81"/>
      <c r="AO175" s="81"/>
      <c r="AP175" s="82"/>
      <c r="AQ175" s="82"/>
      <c r="AR175" s="82"/>
      <c r="AS175" s="230"/>
      <c r="AT175" s="230"/>
      <c r="AU175" s="230"/>
      <c r="AV175" s="230"/>
      <c r="AW175" s="230"/>
      <c r="AX175" s="230"/>
      <c r="AY175" s="230"/>
      <c r="BA175" s="83"/>
      <c r="BB175" s="83"/>
      <c r="BC175" s="83"/>
      <c r="BD175" s="83"/>
      <c r="BE175" s="83"/>
      <c r="BF175" s="83"/>
      <c r="BG175" s="83"/>
      <c r="BH175" s="83"/>
      <c r="BI175" s="83"/>
      <c r="BJ175" s="83"/>
      <c r="BK175" s="83"/>
      <c r="BL175" s="83"/>
    </row>
    <row r="176" spans="1:64" x14ac:dyDescent="0.35">
      <c r="A176" s="121" t="s">
        <v>347</v>
      </c>
      <c r="B176" s="194" t="s">
        <v>798</v>
      </c>
      <c r="C176" s="193" t="s">
        <v>232</v>
      </c>
      <c r="D176" s="97"/>
      <c r="E176" s="97"/>
      <c r="F176" s="97"/>
      <c r="G176" s="82"/>
      <c r="H176" s="81"/>
      <c r="I176" s="81"/>
      <c r="J176" s="81"/>
      <c r="K176" s="82"/>
      <c r="L176" s="81"/>
      <c r="M176" s="81"/>
      <c r="N176" s="81"/>
      <c r="O176" s="82"/>
      <c r="P176" s="81"/>
      <c r="Q176" s="81"/>
      <c r="R176" s="81"/>
      <c r="S176" s="82"/>
      <c r="T176" s="81"/>
      <c r="U176" s="81"/>
      <c r="V176" s="81"/>
      <c r="W176" s="82"/>
      <c r="X176" s="81"/>
      <c r="Y176" s="81"/>
      <c r="Z176" s="81"/>
      <c r="AA176" s="82"/>
      <c r="AB176" s="90">
        <v>8.1300000000000008</v>
      </c>
      <c r="AC176" s="90">
        <v>8.3699999999999992</v>
      </c>
      <c r="AD176" s="90">
        <v>8.77</v>
      </c>
      <c r="AE176" s="89">
        <v>9.82</v>
      </c>
      <c r="AF176" s="90">
        <v>9.91</v>
      </c>
      <c r="AG176" s="90">
        <v>9.92</v>
      </c>
      <c r="AH176" s="90">
        <v>10.34</v>
      </c>
      <c r="AI176" s="89">
        <v>11.34</v>
      </c>
      <c r="AJ176" s="90">
        <v>11.61</v>
      </c>
      <c r="AK176" s="90">
        <v>12.23</v>
      </c>
      <c r="AL176" s="90">
        <v>12.63</v>
      </c>
      <c r="AM176" s="89">
        <v>13.99</v>
      </c>
      <c r="AN176" s="90">
        <v>13.83</v>
      </c>
      <c r="AO176" s="90">
        <v>13.82</v>
      </c>
      <c r="AP176" s="89">
        <v>14.11</v>
      </c>
      <c r="AQ176" s="89">
        <v>15.19</v>
      </c>
      <c r="AR176" s="250">
        <v>15.21</v>
      </c>
      <c r="AS176" s="265">
        <v>15.22</v>
      </c>
      <c r="AT176" s="265">
        <v>15.72</v>
      </c>
      <c r="AU176" s="265">
        <v>17.22</v>
      </c>
      <c r="AV176" s="265">
        <v>17.579999999999998</v>
      </c>
      <c r="AW176" s="265">
        <v>17.86</v>
      </c>
      <c r="AX176" s="265">
        <v>18.14</v>
      </c>
      <c r="AY176" s="265">
        <v>19.96</v>
      </c>
      <c r="BA176" s="83"/>
      <c r="BB176" s="83"/>
      <c r="BC176" s="83"/>
      <c r="BD176" s="83"/>
      <c r="BE176" s="83"/>
      <c r="BF176" s="83"/>
      <c r="BG176" s="83"/>
      <c r="BH176" s="83"/>
      <c r="BI176" s="83"/>
      <c r="BJ176" s="83"/>
      <c r="BK176" s="83"/>
      <c r="BL176" s="83"/>
    </row>
    <row r="177" spans="1:64" x14ac:dyDescent="0.35">
      <c r="A177" s="121"/>
      <c r="B177" s="202"/>
      <c r="C177" s="202"/>
      <c r="D177" s="97"/>
      <c r="E177" s="97"/>
      <c r="F177" s="97"/>
      <c r="G177" s="82"/>
      <c r="H177" s="81"/>
      <c r="I177" s="81"/>
      <c r="J177" s="81"/>
      <c r="K177" s="82"/>
      <c r="L177" s="81"/>
      <c r="M177" s="81"/>
      <c r="N177" s="81"/>
      <c r="O177" s="82"/>
      <c r="P177" s="81"/>
      <c r="Q177" s="81"/>
      <c r="R177" s="81"/>
      <c r="S177" s="82"/>
      <c r="T177" s="81"/>
      <c r="U177" s="81"/>
      <c r="V177" s="81"/>
      <c r="W177" s="82"/>
      <c r="X177" s="81"/>
      <c r="Y177" s="81"/>
      <c r="Z177" s="81"/>
      <c r="AA177" s="82"/>
      <c r="AB177" s="81"/>
      <c r="AC177" s="81"/>
      <c r="AD177" s="81"/>
      <c r="AE177" s="82"/>
      <c r="AF177" s="205">
        <f t="shared" ref="AF177:AP177" si="0">AF176/AB176-1</f>
        <v>0.21894218942189414</v>
      </c>
      <c r="AG177" s="205">
        <f t="shared" si="0"/>
        <v>0.18518518518518534</v>
      </c>
      <c r="AH177" s="205">
        <f t="shared" si="0"/>
        <v>0.17901938426453823</v>
      </c>
      <c r="AI177" s="205">
        <f t="shared" si="0"/>
        <v>0.15478615071283097</v>
      </c>
      <c r="AJ177" s="205">
        <f t="shared" si="0"/>
        <v>0.1715438950554995</v>
      </c>
      <c r="AK177" s="205">
        <f t="shared" si="0"/>
        <v>0.23286290322580649</v>
      </c>
      <c r="AL177" s="205">
        <f t="shared" si="0"/>
        <v>0.22147001934235977</v>
      </c>
      <c r="AM177" s="205">
        <f t="shared" si="0"/>
        <v>0.23368606701940031</v>
      </c>
      <c r="AN177" s="205">
        <f t="shared" si="0"/>
        <v>0.19121447028423777</v>
      </c>
      <c r="AO177" s="205">
        <f t="shared" si="0"/>
        <v>0.13000817661488151</v>
      </c>
      <c r="AP177" s="205">
        <f t="shared" si="0"/>
        <v>0.11718131433095791</v>
      </c>
      <c r="AQ177" s="205">
        <f>AQ176/AM176-1</f>
        <v>8.5775553967119222E-2</v>
      </c>
      <c r="AR177" s="205"/>
      <c r="AS177" s="205"/>
      <c r="AT177" s="205"/>
      <c r="AU177" s="205"/>
      <c r="AV177" s="205"/>
      <c r="AW177" s="205"/>
      <c r="AX177" s="205"/>
      <c r="AY177" s="205"/>
      <c r="BA177" s="83"/>
      <c r="BB177" s="83"/>
      <c r="BC177" s="83"/>
      <c r="BD177" s="83"/>
      <c r="BE177" s="83"/>
      <c r="BF177" s="83"/>
      <c r="BG177" s="83"/>
      <c r="BH177" s="83"/>
      <c r="BI177" s="83"/>
      <c r="BJ177" s="83"/>
      <c r="BK177" s="83"/>
      <c r="BL177" s="83"/>
    </row>
    <row r="178" spans="1:64" x14ac:dyDescent="0.35">
      <c r="A178" s="87" t="s">
        <v>348</v>
      </c>
      <c r="B178" s="185"/>
      <c r="C178" s="185"/>
      <c r="D178" s="81"/>
      <c r="E178" s="81"/>
      <c r="F178" s="81"/>
      <c r="G178" s="82"/>
      <c r="H178" s="81"/>
      <c r="I178" s="81"/>
      <c r="J178" s="81"/>
      <c r="K178" s="82"/>
      <c r="L178" s="81"/>
      <c r="M178" s="81"/>
      <c r="N178" s="81"/>
      <c r="O178" s="82"/>
      <c r="P178" s="81"/>
      <c r="Q178" s="81"/>
      <c r="R178" s="81"/>
      <c r="S178" s="82"/>
      <c r="T178" s="81"/>
      <c r="U178" s="81"/>
      <c r="V178" s="81"/>
      <c r="W178" s="82"/>
      <c r="X178" s="81"/>
      <c r="Y178" s="81"/>
      <c r="Z178" s="81"/>
      <c r="AA178" s="82"/>
      <c r="AB178" s="81"/>
      <c r="AC178" s="81"/>
      <c r="AD178" s="81"/>
      <c r="AE178" s="82"/>
      <c r="AF178" s="81"/>
      <c r="AG178" s="81"/>
      <c r="AH178" s="81"/>
      <c r="AI178" s="82"/>
      <c r="AJ178" s="81"/>
      <c r="AK178" s="81"/>
      <c r="AL178" s="81"/>
      <c r="AM178" s="82"/>
      <c r="AN178" s="81"/>
      <c r="AO178" s="81"/>
      <c r="AP178" s="82"/>
      <c r="AQ178" s="82"/>
      <c r="AR178" s="82"/>
      <c r="AS178" s="230"/>
      <c r="AT178" s="230"/>
      <c r="AU178" s="230"/>
      <c r="AV178" s="230"/>
      <c r="AW178" s="230"/>
      <c r="AX178" s="230"/>
      <c r="AY178" s="230"/>
      <c r="BA178" s="83"/>
      <c r="BB178" s="83"/>
      <c r="BC178" s="83"/>
      <c r="BD178" s="83"/>
      <c r="BE178" s="83"/>
      <c r="BF178" s="83"/>
      <c r="BG178" s="83"/>
      <c r="BH178" s="83"/>
      <c r="BI178" s="83"/>
      <c r="BJ178" s="83"/>
      <c r="BK178" s="83"/>
      <c r="BL178" s="83"/>
    </row>
    <row r="179" spans="1:64" x14ac:dyDescent="0.35">
      <c r="A179" s="88" t="s">
        <v>349</v>
      </c>
      <c r="B179" s="194" t="s">
        <v>798</v>
      </c>
      <c r="C179" s="193" t="s">
        <v>791</v>
      </c>
      <c r="D179" s="81"/>
      <c r="E179" s="81"/>
      <c r="F179" s="81"/>
      <c r="G179" s="82"/>
      <c r="H179" s="81"/>
      <c r="I179" s="81"/>
      <c r="J179" s="81"/>
      <c r="K179" s="82"/>
      <c r="L179" s="81"/>
      <c r="M179" s="81"/>
      <c r="N179" s="81"/>
      <c r="O179" s="82"/>
      <c r="P179" s="81"/>
      <c r="Q179" s="81"/>
      <c r="R179" s="81"/>
      <c r="S179" s="82"/>
      <c r="T179" s="81"/>
      <c r="U179" s="81"/>
      <c r="V179" s="81"/>
      <c r="W179" s="82"/>
      <c r="X179" s="81"/>
      <c r="Y179" s="81"/>
      <c r="Z179" s="81"/>
      <c r="AA179" s="82"/>
      <c r="AB179" s="81"/>
      <c r="AC179" s="81"/>
      <c r="AD179" s="90">
        <v>2</v>
      </c>
      <c r="AE179" s="89">
        <v>2</v>
      </c>
      <c r="AF179" s="90">
        <v>2</v>
      </c>
      <c r="AG179" s="81"/>
      <c r="AH179" s="81"/>
      <c r="AI179" s="89">
        <v>2</v>
      </c>
      <c r="AJ179" s="81"/>
      <c r="AK179" s="81"/>
      <c r="AL179" s="81"/>
      <c r="AM179" s="89">
        <v>3</v>
      </c>
      <c r="AN179" s="81"/>
      <c r="AO179" s="81"/>
      <c r="AP179" s="82"/>
      <c r="AQ179" s="82"/>
      <c r="AR179" s="82"/>
      <c r="AS179" s="230"/>
      <c r="AT179" s="230"/>
      <c r="AU179" s="230"/>
      <c r="AV179" s="230"/>
      <c r="AW179" s="230"/>
      <c r="AX179" s="230"/>
      <c r="AY179" s="230"/>
      <c r="BA179" s="83"/>
      <c r="BB179" s="83"/>
      <c r="BC179" s="83"/>
      <c r="BD179" s="83"/>
      <c r="BE179" s="83"/>
      <c r="BF179" s="83"/>
      <c r="BG179" s="83"/>
      <c r="BH179" s="83"/>
      <c r="BI179" s="83"/>
      <c r="BJ179" s="83"/>
      <c r="BK179" s="83"/>
      <c r="BL179" s="83"/>
    </row>
    <row r="180" spans="1:64" x14ac:dyDescent="0.35">
      <c r="A180" s="88" t="s">
        <v>285</v>
      </c>
      <c r="B180" s="194" t="s">
        <v>794</v>
      </c>
      <c r="C180" s="193" t="s">
        <v>791</v>
      </c>
      <c r="D180" s="81"/>
      <c r="E180" s="81"/>
      <c r="F180" s="81"/>
      <c r="G180" s="82"/>
      <c r="H180" s="81"/>
      <c r="I180" s="81"/>
      <c r="J180" s="81"/>
      <c r="K180" s="82"/>
      <c r="L180" s="81"/>
      <c r="M180" s="81"/>
      <c r="N180" s="81"/>
      <c r="O180" s="82"/>
      <c r="P180" s="81"/>
      <c r="Q180" s="81"/>
      <c r="R180" s="81"/>
      <c r="S180" s="82"/>
      <c r="T180" s="81"/>
      <c r="U180" s="81"/>
      <c r="V180" s="81"/>
      <c r="W180" s="82"/>
      <c r="X180" s="81"/>
      <c r="Y180" s="81"/>
      <c r="Z180" s="81"/>
      <c r="AA180" s="82"/>
      <c r="AB180" s="81"/>
      <c r="AC180" s="81"/>
      <c r="AD180" s="90">
        <v>700</v>
      </c>
      <c r="AE180" s="89">
        <v>700</v>
      </c>
      <c r="AF180" s="90">
        <v>700</v>
      </c>
      <c r="AG180" s="81"/>
      <c r="AH180" s="81"/>
      <c r="AI180" s="89">
        <v>700</v>
      </c>
      <c r="AJ180" s="81"/>
      <c r="AK180" s="81"/>
      <c r="AL180" s="81"/>
      <c r="AM180" s="89">
        <v>900</v>
      </c>
      <c r="AN180" s="81"/>
      <c r="AO180" s="81"/>
      <c r="AP180" s="82"/>
      <c r="AQ180" s="82"/>
      <c r="AR180" s="82"/>
      <c r="AS180" s="230"/>
      <c r="AT180" s="230"/>
      <c r="AU180" s="230"/>
      <c r="AV180" s="230"/>
      <c r="AW180" s="230"/>
      <c r="AX180" s="230"/>
      <c r="AY180" s="230"/>
      <c r="BA180" s="83"/>
      <c r="BB180" s="83"/>
      <c r="BC180" s="83"/>
      <c r="BD180" s="83"/>
      <c r="BE180" s="83"/>
      <c r="BF180" s="83"/>
      <c r="BG180" s="83"/>
      <c r="BH180" s="83"/>
      <c r="BI180" s="83"/>
      <c r="BJ180" s="83"/>
      <c r="BK180" s="83"/>
      <c r="BL180" s="83"/>
    </row>
    <row r="181" spans="1:64" x14ac:dyDescent="0.35">
      <c r="A181" s="88" t="s">
        <v>350</v>
      </c>
      <c r="B181" s="194" t="s">
        <v>794</v>
      </c>
      <c r="C181" s="193" t="s">
        <v>791</v>
      </c>
      <c r="D181" s="81"/>
      <c r="E181" s="81"/>
      <c r="F181" s="81"/>
      <c r="G181" s="82"/>
      <c r="H181" s="81"/>
      <c r="I181" s="81"/>
      <c r="J181" s="81"/>
      <c r="K181" s="82"/>
      <c r="L181" s="81"/>
      <c r="M181" s="81"/>
      <c r="N181" s="81"/>
      <c r="O181" s="82"/>
      <c r="P181" s="81"/>
      <c r="Q181" s="81"/>
      <c r="R181" s="81"/>
      <c r="S181" s="82"/>
      <c r="T181" s="81"/>
      <c r="U181" s="81"/>
      <c r="V181" s="81"/>
      <c r="W181" s="82"/>
      <c r="X181" s="81"/>
      <c r="Z181" s="81"/>
      <c r="AA181" s="82"/>
      <c r="AB181" s="81"/>
      <c r="AC181" s="81"/>
      <c r="AD181" s="90">
        <v>75</v>
      </c>
      <c r="AE181" s="89">
        <v>75</v>
      </c>
      <c r="AF181" s="90">
        <v>75</v>
      </c>
      <c r="AG181" s="81"/>
      <c r="AH181" s="81"/>
      <c r="AI181" s="89">
        <v>80</v>
      </c>
      <c r="AJ181" s="81"/>
      <c r="AK181" s="81"/>
      <c r="AL181" s="81"/>
      <c r="AM181" s="89">
        <v>131</v>
      </c>
      <c r="AN181" s="81"/>
      <c r="AO181" s="81"/>
      <c r="AP181" s="82"/>
      <c r="AQ181" s="82"/>
      <c r="AR181" s="82"/>
      <c r="AS181" s="230"/>
      <c r="AT181" s="230"/>
      <c r="AU181" s="230"/>
      <c r="AV181" s="230"/>
      <c r="AW181" s="230"/>
      <c r="AX181" s="230"/>
      <c r="AY181" s="230"/>
      <c r="BA181" s="83"/>
      <c r="BB181" s="83"/>
      <c r="BC181" s="83"/>
      <c r="BD181" s="83"/>
      <c r="BE181" s="83"/>
      <c r="BF181" s="83"/>
      <c r="BG181" s="83"/>
      <c r="BH181" s="83"/>
      <c r="BI181" s="83"/>
      <c r="BJ181" s="83"/>
      <c r="BK181" s="83"/>
      <c r="BL181" s="83"/>
    </row>
    <row r="182" spans="1:64" x14ac:dyDescent="0.35">
      <c r="A182" s="88"/>
      <c r="B182" s="187"/>
      <c r="C182" s="187"/>
      <c r="D182" s="81"/>
      <c r="E182" s="81"/>
      <c r="F182" s="81"/>
      <c r="G182" s="82"/>
      <c r="H182" s="81"/>
      <c r="I182" s="81"/>
      <c r="J182" s="81"/>
      <c r="K182" s="82"/>
      <c r="L182" s="81"/>
      <c r="M182" s="81"/>
      <c r="N182" s="81"/>
      <c r="O182" s="82"/>
      <c r="P182" s="81"/>
      <c r="Q182" s="81"/>
      <c r="R182" s="81"/>
      <c r="S182" s="82"/>
      <c r="T182" s="81"/>
      <c r="U182" s="81"/>
      <c r="V182" s="81"/>
      <c r="W182" s="82"/>
      <c r="X182" s="81"/>
      <c r="AA182" s="82"/>
      <c r="AB182" s="81"/>
      <c r="AC182" s="81"/>
      <c r="AD182" s="81"/>
      <c r="AE182" s="82"/>
      <c r="AF182" s="81"/>
      <c r="AG182" s="81"/>
      <c r="AH182" s="81"/>
      <c r="AI182" s="82"/>
      <c r="AJ182" s="81"/>
      <c r="AK182" s="81"/>
      <c r="AL182" s="81"/>
      <c r="AM182" s="82"/>
      <c r="AN182" s="81"/>
      <c r="AO182" s="81"/>
      <c r="AP182" s="82"/>
      <c r="AQ182" s="82"/>
      <c r="AR182" s="82"/>
      <c r="AS182" s="230"/>
      <c r="AT182" s="230"/>
      <c r="AU182" s="230"/>
      <c r="AV182" s="230"/>
      <c r="AW182" s="230"/>
      <c r="AX182" s="230"/>
      <c r="AY182" s="230"/>
      <c r="BA182" s="83"/>
      <c r="BB182" s="83"/>
      <c r="BC182" s="83"/>
      <c r="BD182" s="83"/>
      <c r="BE182" s="83"/>
      <c r="BF182" s="83"/>
      <c r="BG182" s="83"/>
      <c r="BH182" s="83"/>
      <c r="BI182" s="83"/>
      <c r="BJ182" s="83"/>
      <c r="BK182" s="83"/>
      <c r="BL182" s="83"/>
    </row>
    <row r="183" spans="1:64" x14ac:dyDescent="0.35">
      <c r="A183" s="87" t="s">
        <v>351</v>
      </c>
      <c r="B183" s="185"/>
      <c r="C183" s="185"/>
      <c r="D183" s="81"/>
      <c r="E183" s="81"/>
      <c r="F183" s="81"/>
      <c r="G183" s="82"/>
      <c r="H183" s="81"/>
      <c r="I183" s="81"/>
      <c r="J183" s="81"/>
      <c r="K183" s="82"/>
      <c r="L183" s="81"/>
      <c r="M183" s="81"/>
      <c r="N183" s="81"/>
      <c r="O183" s="82"/>
      <c r="P183" s="81"/>
      <c r="Q183" s="81"/>
      <c r="R183" s="81"/>
      <c r="S183" s="82"/>
      <c r="T183" s="81"/>
      <c r="U183" s="81"/>
      <c r="V183" s="81"/>
      <c r="W183" s="82"/>
      <c r="X183" s="81"/>
      <c r="Y183" s="81"/>
      <c r="Z183" s="81"/>
      <c r="AA183" s="82"/>
      <c r="AB183" s="81"/>
      <c r="AC183" s="81"/>
      <c r="AD183" s="81"/>
      <c r="AE183" s="82"/>
      <c r="AF183" s="81"/>
      <c r="AG183" s="81"/>
      <c r="AH183" s="81"/>
      <c r="AI183" s="91"/>
      <c r="AJ183" s="81"/>
      <c r="AK183" s="81"/>
      <c r="AL183" s="81"/>
      <c r="AM183" s="82"/>
      <c r="AN183" s="81"/>
      <c r="AO183" s="81"/>
      <c r="AP183" s="82"/>
      <c r="AQ183" s="82"/>
      <c r="AR183" s="82"/>
      <c r="AS183" s="230"/>
      <c r="AT183" s="230"/>
      <c r="AU183" s="230"/>
      <c r="AV183" s="230"/>
      <c r="AW183" s="230"/>
      <c r="AX183" s="230"/>
      <c r="AY183" s="230"/>
      <c r="BA183" s="83"/>
      <c r="BB183" s="83"/>
      <c r="BC183" s="83"/>
      <c r="BD183" s="83"/>
      <c r="BE183" s="83"/>
      <c r="BF183" s="83"/>
      <c r="BG183" s="83"/>
      <c r="BH183" s="83"/>
      <c r="BI183" s="83"/>
      <c r="BJ183" s="83"/>
      <c r="BK183" s="83"/>
      <c r="BL183" s="83"/>
    </row>
    <row r="184" spans="1:64" x14ac:dyDescent="0.35">
      <c r="A184" s="88" t="s">
        <v>352</v>
      </c>
      <c r="B184" s="194" t="s">
        <v>798</v>
      </c>
      <c r="C184" s="193" t="s">
        <v>791</v>
      </c>
      <c r="D184" s="81"/>
      <c r="E184" s="81"/>
      <c r="F184" s="81"/>
      <c r="G184" s="82"/>
      <c r="H184" s="81"/>
      <c r="I184" s="81"/>
      <c r="J184" s="81"/>
      <c r="K184" s="82"/>
      <c r="L184" s="81"/>
      <c r="M184" s="81"/>
      <c r="N184" s="81"/>
      <c r="O184" s="82"/>
      <c r="P184" s="81"/>
      <c r="Q184" s="81"/>
      <c r="R184" s="81"/>
      <c r="S184" s="82"/>
      <c r="T184" s="81"/>
      <c r="U184" s="81"/>
      <c r="V184" s="81"/>
      <c r="W184" s="82"/>
      <c r="X184" s="81"/>
      <c r="Y184" s="81"/>
      <c r="Z184" s="81"/>
      <c r="AA184" s="82"/>
      <c r="AB184" s="81"/>
      <c r="AC184" s="81"/>
      <c r="AE184" s="91"/>
      <c r="AF184" s="81"/>
      <c r="AG184" s="81"/>
      <c r="AH184" s="81"/>
      <c r="AI184" s="91"/>
      <c r="AJ184" s="81"/>
      <c r="AK184" s="81"/>
      <c r="AL184" s="81"/>
      <c r="AM184" s="91"/>
      <c r="AN184" s="81"/>
      <c r="AO184" s="81"/>
      <c r="AP184" s="82"/>
      <c r="AQ184" s="82"/>
      <c r="AR184" s="82"/>
      <c r="AS184" s="230"/>
      <c r="AT184" s="230"/>
      <c r="AU184" s="230"/>
      <c r="AV184" s="230"/>
      <c r="AW184" s="230"/>
      <c r="AX184" s="230"/>
      <c r="AY184" s="230"/>
      <c r="BA184" s="83"/>
      <c r="BB184" s="83"/>
      <c r="BC184" s="83"/>
      <c r="BD184" s="83"/>
      <c r="BE184" s="124">
        <v>0.3</v>
      </c>
      <c r="BF184" s="124">
        <v>0.3</v>
      </c>
      <c r="BG184" s="124">
        <v>0.2</v>
      </c>
      <c r="BH184" s="124">
        <v>0.2</v>
      </c>
      <c r="BI184" s="135"/>
      <c r="BJ184" s="135"/>
      <c r="BK184" s="135"/>
      <c r="BL184" s="135"/>
    </row>
    <row r="185" spans="1:64" x14ac:dyDescent="0.35">
      <c r="A185" s="88" t="s">
        <v>353</v>
      </c>
      <c r="B185" s="194" t="s">
        <v>798</v>
      </c>
      <c r="C185" s="193" t="s">
        <v>791</v>
      </c>
      <c r="D185" s="81"/>
      <c r="E185" s="81"/>
      <c r="F185" s="81"/>
      <c r="G185" s="82"/>
      <c r="H185" s="81"/>
      <c r="I185" s="81"/>
      <c r="J185" s="81"/>
      <c r="K185" s="82"/>
      <c r="L185" s="81"/>
      <c r="M185" s="81"/>
      <c r="N185" s="81"/>
      <c r="O185" s="82"/>
      <c r="P185" s="81"/>
      <c r="Q185" s="81"/>
      <c r="R185" s="81"/>
      <c r="S185" s="82"/>
      <c r="T185" s="81"/>
      <c r="U185" s="81"/>
      <c r="V185" s="81"/>
      <c r="W185" s="82"/>
      <c r="X185" s="81"/>
      <c r="Y185" s="81"/>
      <c r="Z185" s="81"/>
      <c r="AA185" s="82"/>
      <c r="AB185" s="81"/>
      <c r="AC185" s="81"/>
      <c r="AE185" s="91"/>
      <c r="AF185" s="81"/>
      <c r="AG185" s="81"/>
      <c r="AH185" s="81"/>
      <c r="AI185" s="91"/>
      <c r="AJ185" s="81"/>
      <c r="AK185" s="81"/>
      <c r="AL185" s="81"/>
      <c r="AM185" s="91"/>
      <c r="AN185" s="81"/>
      <c r="AO185" s="81"/>
      <c r="AP185" s="82"/>
      <c r="AQ185" s="82"/>
      <c r="AR185" s="82"/>
      <c r="AS185" s="230"/>
      <c r="AT185" s="230"/>
      <c r="AU185" s="230"/>
      <c r="AV185" s="230"/>
      <c r="AW185" s="230"/>
      <c r="AX185" s="230"/>
      <c r="AY185" s="230"/>
      <c r="BA185" s="83"/>
      <c r="BB185" s="83"/>
      <c r="BC185" s="83"/>
      <c r="BD185" s="83"/>
      <c r="BE185" s="83"/>
      <c r="BF185" s="83"/>
      <c r="BG185" s="83"/>
      <c r="BH185" s="83"/>
      <c r="BI185" s="124">
        <v>0.2</v>
      </c>
      <c r="BJ185" s="124"/>
      <c r="BK185" s="124"/>
      <c r="BL185" s="124"/>
    </row>
    <row r="186" spans="1:64" x14ac:dyDescent="0.35">
      <c r="A186" s="88" t="s">
        <v>104</v>
      </c>
      <c r="B186" s="194" t="s">
        <v>798</v>
      </c>
      <c r="C186" s="193" t="s">
        <v>791</v>
      </c>
      <c r="D186" s="81"/>
      <c r="E186" s="81"/>
      <c r="F186" s="81"/>
      <c r="G186" s="82"/>
      <c r="H186" s="81"/>
      <c r="I186" s="81"/>
      <c r="J186" s="81"/>
      <c r="K186" s="82"/>
      <c r="L186" s="81"/>
      <c r="M186" s="81"/>
      <c r="N186" s="81"/>
      <c r="O186" s="82"/>
      <c r="P186" s="81"/>
      <c r="Q186" s="81"/>
      <c r="R186" s="81"/>
      <c r="S186" s="82"/>
      <c r="T186" s="81"/>
      <c r="U186" s="81"/>
      <c r="V186" s="81"/>
      <c r="W186" s="82"/>
      <c r="X186" s="81"/>
      <c r="Y186" s="81"/>
      <c r="Z186" s="81"/>
      <c r="AA186" s="82"/>
      <c r="AB186" s="81"/>
      <c r="AC186" s="81"/>
      <c r="AE186" s="91"/>
      <c r="AF186" s="81"/>
      <c r="AG186" s="81"/>
      <c r="AH186" s="81"/>
      <c r="AI186" s="91"/>
      <c r="AJ186" s="81"/>
      <c r="AK186" s="81"/>
      <c r="AL186" s="81"/>
      <c r="AM186" s="91"/>
      <c r="AN186" s="81"/>
      <c r="AO186" s="81"/>
      <c r="AP186" s="82"/>
      <c r="AQ186" s="82"/>
      <c r="AR186" s="82"/>
      <c r="AS186" s="230"/>
      <c r="AT186" s="230"/>
      <c r="AU186" s="230"/>
      <c r="AV186" s="230"/>
      <c r="AW186" s="230"/>
      <c r="AX186" s="230"/>
      <c r="AY186" s="230"/>
      <c r="BA186" s="83"/>
      <c r="BB186" s="83"/>
      <c r="BC186" s="83"/>
      <c r="BD186" s="83"/>
      <c r="BE186" s="124">
        <v>0.5</v>
      </c>
      <c r="BF186" s="124">
        <v>0.7</v>
      </c>
      <c r="BG186" s="124">
        <v>1</v>
      </c>
      <c r="BH186" s="124">
        <v>1.3</v>
      </c>
      <c r="BI186" s="124">
        <v>1.75</v>
      </c>
      <c r="BJ186" s="124"/>
      <c r="BK186" s="124"/>
      <c r="BL186" s="124"/>
    </row>
    <row r="187" spans="1:64" x14ac:dyDescent="0.35">
      <c r="A187" s="74"/>
      <c r="B187" s="184"/>
      <c r="C187" s="184"/>
      <c r="D187" s="81"/>
      <c r="E187" s="81"/>
      <c r="F187" s="81"/>
      <c r="G187" s="82"/>
      <c r="H187" s="81"/>
      <c r="I187" s="81"/>
      <c r="J187" s="81"/>
      <c r="K187" s="82"/>
      <c r="L187" s="81"/>
      <c r="M187" s="81"/>
      <c r="N187" s="81"/>
      <c r="O187" s="82"/>
      <c r="P187" s="81"/>
      <c r="Q187" s="81"/>
      <c r="R187" s="81"/>
      <c r="S187" s="82"/>
      <c r="T187" s="81"/>
      <c r="U187" s="81"/>
      <c r="V187" s="81"/>
      <c r="W187" s="82"/>
      <c r="X187" s="81"/>
      <c r="Y187" s="81"/>
      <c r="Z187" s="81"/>
      <c r="AA187" s="82"/>
      <c r="AB187" s="81"/>
      <c r="AC187" s="81"/>
      <c r="AD187" s="81"/>
      <c r="AE187" s="91"/>
      <c r="AF187" s="81"/>
      <c r="AG187" s="81"/>
      <c r="AH187" s="81"/>
      <c r="AI187" s="82"/>
      <c r="AJ187" s="81"/>
      <c r="AK187" s="81"/>
      <c r="AL187" s="81"/>
      <c r="AM187" s="82"/>
      <c r="AN187" s="81"/>
      <c r="AO187" s="81"/>
      <c r="AP187" s="82"/>
      <c r="AQ187" s="82"/>
      <c r="AR187" s="82"/>
      <c r="AS187" s="230"/>
      <c r="AT187" s="230"/>
      <c r="AU187" s="230"/>
      <c r="AV187" s="230"/>
      <c r="AW187" s="230"/>
      <c r="AX187" s="230"/>
      <c r="AY187" s="230"/>
      <c r="BA187" s="83"/>
      <c r="BB187" s="83"/>
      <c r="BC187" s="83"/>
      <c r="BD187" s="83"/>
      <c r="BE187" s="83"/>
      <c r="BF187" s="83"/>
      <c r="BG187" s="83"/>
      <c r="BH187" s="83"/>
      <c r="BI187" s="83"/>
      <c r="BJ187" s="83"/>
      <c r="BK187" s="83"/>
      <c r="BL187" s="83"/>
    </row>
    <row r="188" spans="1:64" x14ac:dyDescent="0.35">
      <c r="A188" s="87" t="s">
        <v>354</v>
      </c>
      <c r="B188" s="185"/>
      <c r="C188" s="185"/>
      <c r="D188" s="81"/>
      <c r="E188" s="81"/>
      <c r="F188" s="81"/>
      <c r="G188" s="82"/>
      <c r="H188" s="81"/>
      <c r="I188" s="81"/>
      <c r="J188" s="81"/>
      <c r="K188" s="82"/>
      <c r="L188" s="81"/>
      <c r="M188" s="81"/>
      <c r="N188" s="81"/>
      <c r="O188" s="82"/>
      <c r="P188" s="81"/>
      <c r="Q188" s="81"/>
      <c r="R188" s="81"/>
      <c r="S188" s="82"/>
      <c r="T188" s="81"/>
      <c r="U188" s="81"/>
      <c r="V188" s="81"/>
      <c r="W188" s="82"/>
      <c r="X188" s="81"/>
      <c r="Y188" s="81"/>
      <c r="Z188" s="81"/>
      <c r="AA188" s="82"/>
      <c r="AB188" s="81"/>
      <c r="AC188" s="81"/>
      <c r="AD188" s="81"/>
      <c r="AE188" s="82"/>
      <c r="AF188" s="81"/>
      <c r="AG188" s="81"/>
      <c r="AH188" s="81"/>
      <c r="AI188" s="82"/>
      <c r="AJ188" s="81"/>
      <c r="AK188" s="81"/>
      <c r="AL188" s="81"/>
      <c r="AM188" s="82"/>
      <c r="AN188" s="81"/>
      <c r="AO188" s="81"/>
      <c r="AP188" s="82"/>
      <c r="AQ188" s="82"/>
      <c r="AR188" s="82"/>
      <c r="AS188" s="230"/>
      <c r="AT188" s="230"/>
      <c r="AU188" s="230"/>
      <c r="AV188" s="230"/>
      <c r="AW188" s="230"/>
      <c r="AX188" s="230"/>
      <c r="AY188" s="230"/>
      <c r="BA188" s="83"/>
      <c r="BB188" s="83"/>
      <c r="BC188" s="83"/>
      <c r="BD188" s="83"/>
      <c r="BE188" s="83"/>
      <c r="BF188" s="83"/>
      <c r="BG188" s="83"/>
      <c r="BH188" s="83"/>
      <c r="BI188" s="83"/>
      <c r="BJ188" s="83"/>
      <c r="BK188" s="83"/>
      <c r="BL188" s="83"/>
    </row>
    <row r="189" spans="1:64" x14ac:dyDescent="0.35">
      <c r="A189" s="88" t="s">
        <v>355</v>
      </c>
      <c r="B189" s="194" t="s">
        <v>794</v>
      </c>
      <c r="C189" s="193" t="s">
        <v>791</v>
      </c>
      <c r="D189" s="81"/>
      <c r="E189" s="81"/>
      <c r="F189" s="81"/>
      <c r="G189" s="82"/>
      <c r="H189" s="81"/>
      <c r="I189" s="81"/>
      <c r="J189" s="81"/>
      <c r="K189" s="82"/>
      <c r="L189" s="81"/>
      <c r="M189" s="81"/>
      <c r="N189" s="81"/>
      <c r="O189" s="82"/>
      <c r="P189" s="81"/>
      <c r="Q189" s="81"/>
      <c r="R189" s="81"/>
      <c r="S189" s="82"/>
      <c r="T189" s="81"/>
      <c r="U189" s="81"/>
      <c r="V189" s="90">
        <v>4.9000000000000004</v>
      </c>
      <c r="W189" s="89">
        <v>4.9000000000000004</v>
      </c>
      <c r="X189" s="90">
        <v>4.9000000000000004</v>
      </c>
      <c r="Y189" s="90">
        <v>4.9000000000000004</v>
      </c>
      <c r="Z189" s="81"/>
      <c r="AA189" s="82"/>
      <c r="AB189" s="81"/>
      <c r="AC189" s="81"/>
      <c r="AD189" s="90">
        <v>6</v>
      </c>
      <c r="AE189" s="89">
        <v>6</v>
      </c>
      <c r="AG189" s="81"/>
      <c r="AH189" s="81"/>
      <c r="AI189" s="89">
        <v>8</v>
      </c>
      <c r="AJ189" s="81"/>
      <c r="AK189" s="81"/>
      <c r="AL189" s="81"/>
      <c r="AM189" s="89">
        <v>10</v>
      </c>
      <c r="AN189" s="81"/>
      <c r="AO189" s="81"/>
      <c r="AP189" s="82"/>
      <c r="AQ189" s="82"/>
      <c r="AR189" s="82"/>
      <c r="AS189" s="230"/>
      <c r="AT189" s="230"/>
      <c r="AU189" s="230"/>
      <c r="AV189" s="230"/>
      <c r="AW189" s="230"/>
      <c r="AX189" s="230"/>
      <c r="AY189" s="230"/>
      <c r="BA189" s="83"/>
      <c r="BB189" s="83"/>
      <c r="BC189" s="83"/>
      <c r="BD189" s="83"/>
      <c r="BE189" s="83"/>
      <c r="BF189" s="83"/>
      <c r="BG189" s="124">
        <v>6</v>
      </c>
      <c r="BH189" s="83"/>
      <c r="BI189" s="83"/>
      <c r="BJ189" s="83"/>
      <c r="BK189" s="83"/>
      <c r="BL189" s="83"/>
    </row>
    <row r="190" spans="1:64" x14ac:dyDescent="0.35">
      <c r="A190" s="88" t="s">
        <v>356</v>
      </c>
      <c r="B190" s="194" t="s">
        <v>794</v>
      </c>
      <c r="C190" s="193" t="s">
        <v>791</v>
      </c>
      <c r="D190" s="81"/>
      <c r="E190" s="81"/>
      <c r="F190" s="81"/>
      <c r="G190" s="82"/>
      <c r="H190" s="81"/>
      <c r="I190" s="81"/>
      <c r="J190" s="81"/>
      <c r="K190" s="82"/>
      <c r="L190" s="81"/>
      <c r="M190" s="81"/>
      <c r="N190" s="81"/>
      <c r="O190" s="82"/>
      <c r="P190" s="81"/>
      <c r="Q190" s="81"/>
      <c r="R190" s="81"/>
      <c r="S190" s="82"/>
      <c r="T190" s="81"/>
      <c r="U190" s="81"/>
      <c r="V190" s="81"/>
      <c r="W190" s="82"/>
      <c r="X190" s="81"/>
      <c r="Y190" s="81"/>
      <c r="Z190" s="81"/>
      <c r="AA190" s="82"/>
      <c r="AB190" s="81"/>
      <c r="AC190" s="81"/>
      <c r="AD190" s="81"/>
      <c r="AE190" s="82"/>
      <c r="AF190" s="81"/>
      <c r="AG190" s="81"/>
      <c r="AH190" s="81"/>
      <c r="AI190" s="91"/>
      <c r="AJ190" s="81"/>
      <c r="AK190" s="81"/>
      <c r="AL190" s="81"/>
      <c r="AM190" s="89">
        <v>2.2999999999999998</v>
      </c>
      <c r="AN190" s="81"/>
      <c r="AO190" s="81"/>
      <c r="AP190" s="82"/>
      <c r="AQ190" s="82"/>
      <c r="AR190" s="82"/>
      <c r="AS190" s="230"/>
      <c r="AT190" s="230"/>
      <c r="AU190" s="230"/>
      <c r="AV190" s="230"/>
      <c r="AW190" s="230"/>
      <c r="AX190" s="230"/>
      <c r="AY190" s="230"/>
      <c r="BA190" s="83"/>
      <c r="BB190" s="83"/>
      <c r="BC190" s="83"/>
      <c r="BD190" s="83"/>
      <c r="BE190" s="83"/>
      <c r="BF190" s="83"/>
      <c r="BG190" s="83"/>
      <c r="BH190" s="83"/>
      <c r="BI190" s="83"/>
      <c r="BJ190" s="83"/>
      <c r="BK190" s="83"/>
      <c r="BL190" s="83"/>
    </row>
    <row r="191" spans="1:64" x14ac:dyDescent="0.35">
      <c r="A191" s="88" t="s">
        <v>357</v>
      </c>
      <c r="B191" s="194" t="s">
        <v>794</v>
      </c>
      <c r="C191" s="193" t="s">
        <v>791</v>
      </c>
      <c r="D191" s="81"/>
      <c r="E191" s="81"/>
      <c r="F191" s="81"/>
      <c r="G191" s="82"/>
      <c r="H191" s="81"/>
      <c r="I191" s="81"/>
      <c r="J191" s="81"/>
      <c r="K191" s="82"/>
      <c r="L191" s="81"/>
      <c r="M191" s="81"/>
      <c r="N191" s="81"/>
      <c r="O191" s="82"/>
      <c r="P191" s="81"/>
      <c r="Q191" s="81"/>
      <c r="R191" s="81"/>
      <c r="S191" s="82"/>
      <c r="T191" s="81"/>
      <c r="U191" s="81"/>
      <c r="V191" s="81"/>
      <c r="W191" s="82"/>
      <c r="X191" s="81"/>
      <c r="Y191" s="81"/>
      <c r="Z191" s="81"/>
      <c r="AA191" s="82"/>
      <c r="AB191" s="81"/>
      <c r="AC191" s="81"/>
      <c r="AD191" s="81"/>
      <c r="AE191" s="82"/>
      <c r="AF191" s="81"/>
      <c r="AG191" s="81"/>
      <c r="AH191" s="81"/>
      <c r="AI191" s="91"/>
      <c r="AJ191" s="81"/>
      <c r="AK191" s="81"/>
      <c r="AL191" s="81"/>
      <c r="AM191" s="89">
        <v>20</v>
      </c>
      <c r="AN191" s="81"/>
      <c r="AO191" s="81"/>
      <c r="AP191" s="82"/>
      <c r="AQ191" s="82"/>
      <c r="AR191" s="82"/>
      <c r="AS191" s="230"/>
      <c r="AT191" s="230"/>
      <c r="AU191" s="230"/>
      <c r="AV191" s="230"/>
      <c r="AW191" s="230"/>
      <c r="AX191" s="230"/>
      <c r="AY191" s="230"/>
      <c r="BA191" s="83"/>
      <c r="BB191" s="83"/>
      <c r="BC191" s="83"/>
      <c r="BD191" s="83"/>
      <c r="BE191" s="83"/>
      <c r="BF191" s="83"/>
      <c r="BG191" s="83"/>
      <c r="BH191" s="83"/>
      <c r="BI191" s="83"/>
      <c r="BJ191" s="83"/>
      <c r="BK191" s="83"/>
      <c r="BL191" s="83"/>
    </row>
    <row r="192" spans="1:64" x14ac:dyDescent="0.35">
      <c r="A192" s="88" t="s">
        <v>358</v>
      </c>
      <c r="B192" s="194" t="s">
        <v>794</v>
      </c>
      <c r="C192" s="193" t="s">
        <v>791</v>
      </c>
      <c r="D192" s="81"/>
      <c r="E192" s="81"/>
      <c r="F192" s="81"/>
      <c r="G192" s="82"/>
      <c r="H192" s="81"/>
      <c r="I192" s="81"/>
      <c r="J192" s="81"/>
      <c r="K192" s="82"/>
      <c r="L192" s="81"/>
      <c r="M192" s="81"/>
      <c r="N192" s="81"/>
      <c r="O192" s="82"/>
      <c r="P192" s="81"/>
      <c r="Q192" s="81"/>
      <c r="R192" s="81"/>
      <c r="S192" s="82"/>
      <c r="T192" s="81"/>
      <c r="U192" s="81"/>
      <c r="V192" s="81"/>
      <c r="W192" s="82"/>
      <c r="X192" s="81"/>
      <c r="Y192" s="81"/>
      <c r="Z192" s="81"/>
      <c r="AA192" s="82"/>
      <c r="AB192" s="81"/>
      <c r="AC192" s="81"/>
      <c r="AD192" s="81"/>
      <c r="AE192" s="82"/>
      <c r="AF192" s="81"/>
      <c r="AG192" s="81"/>
      <c r="AH192" s="81"/>
      <c r="AI192" s="82"/>
      <c r="AJ192" s="81"/>
      <c r="AK192" s="81"/>
      <c r="AL192" s="81"/>
      <c r="AM192" s="89">
        <v>760</v>
      </c>
      <c r="AN192" s="81"/>
      <c r="AO192" s="81"/>
      <c r="AP192" s="82"/>
      <c r="AQ192" s="82"/>
      <c r="AR192" s="82"/>
      <c r="AS192" s="230"/>
      <c r="AT192" s="230"/>
      <c r="AU192" s="230"/>
      <c r="AV192" s="230"/>
      <c r="AW192" s="230"/>
      <c r="AX192" s="230"/>
      <c r="AY192" s="230"/>
      <c r="BA192" s="83"/>
      <c r="BB192" s="83"/>
      <c r="BC192" s="83"/>
      <c r="BD192" s="83"/>
      <c r="BE192" s="83"/>
      <c r="BF192" s="83"/>
      <c r="BG192" s="83"/>
      <c r="BH192" s="83"/>
      <c r="BI192" s="83"/>
      <c r="BJ192" s="83"/>
      <c r="BK192" s="83"/>
      <c r="BL192" s="83"/>
    </row>
    <row r="193" spans="1:64" x14ac:dyDescent="0.35">
      <c r="A193" s="115"/>
      <c r="B193" s="189"/>
      <c r="C193" s="189"/>
      <c r="D193" s="81"/>
      <c r="E193" s="81"/>
      <c r="F193" s="81"/>
      <c r="G193" s="82"/>
      <c r="H193" s="81"/>
      <c r="I193" s="81"/>
      <c r="J193" s="81"/>
      <c r="K193" s="82"/>
      <c r="L193" s="81"/>
      <c r="M193" s="81"/>
      <c r="N193" s="81"/>
      <c r="O193" s="82"/>
      <c r="P193" s="81"/>
      <c r="Q193" s="81"/>
      <c r="R193" s="81"/>
      <c r="S193" s="82"/>
      <c r="T193" s="81"/>
      <c r="U193" s="81"/>
      <c r="V193" s="81"/>
      <c r="W193" s="82"/>
      <c r="X193" s="81"/>
      <c r="Y193" s="81"/>
      <c r="Z193" s="81"/>
      <c r="AA193" s="82"/>
      <c r="AB193" s="81"/>
      <c r="AC193" s="81"/>
      <c r="AD193" s="81"/>
      <c r="AE193" s="82"/>
      <c r="AF193" s="81"/>
      <c r="AG193" s="81"/>
      <c r="AH193" s="81"/>
      <c r="AI193" s="82"/>
      <c r="AJ193" s="81"/>
      <c r="AK193" s="81"/>
      <c r="AL193" s="81"/>
      <c r="AM193" s="82"/>
      <c r="AN193" s="81"/>
      <c r="AO193" s="81"/>
      <c r="AP193" s="82"/>
      <c r="AQ193" s="82"/>
      <c r="AR193" s="82"/>
      <c r="AS193" s="230"/>
      <c r="AT193" s="230"/>
      <c r="AU193" s="230"/>
      <c r="AV193" s="230"/>
      <c r="AW193" s="230"/>
      <c r="AX193" s="230"/>
      <c r="AY193" s="230"/>
      <c r="BA193" s="83"/>
      <c r="BB193" s="83"/>
      <c r="BC193" s="83"/>
      <c r="BD193" s="83"/>
      <c r="BE193" s="83"/>
      <c r="BF193" s="83"/>
      <c r="BG193" s="83"/>
      <c r="BH193" s="83"/>
      <c r="BI193" s="83"/>
      <c r="BJ193" s="83"/>
      <c r="BK193" s="83"/>
      <c r="BL193" s="83"/>
    </row>
    <row r="194" spans="1:64" x14ac:dyDescent="0.35">
      <c r="A194" s="87" t="s">
        <v>359</v>
      </c>
      <c r="B194" s="185"/>
      <c r="C194" s="185"/>
      <c r="D194" s="81"/>
      <c r="E194" s="81"/>
      <c r="F194" s="81"/>
      <c r="G194" s="82"/>
      <c r="H194" s="81"/>
      <c r="I194" s="81"/>
      <c r="J194" s="81"/>
      <c r="K194" s="82"/>
      <c r="L194" s="81"/>
      <c r="M194" s="81"/>
      <c r="N194" s="81"/>
      <c r="O194" s="82"/>
      <c r="P194" s="81"/>
      <c r="Q194" s="81"/>
      <c r="R194" s="81"/>
      <c r="S194" s="82"/>
      <c r="T194" s="81"/>
      <c r="U194" s="81"/>
      <c r="V194" s="81"/>
      <c r="W194" s="82"/>
      <c r="X194" s="81"/>
      <c r="Y194" s="81"/>
      <c r="Z194" s="81"/>
      <c r="AA194" s="82"/>
      <c r="AB194" s="81"/>
      <c r="AC194" s="81"/>
      <c r="AD194" s="81"/>
      <c r="AE194" s="82"/>
      <c r="AF194" s="81"/>
      <c r="AG194" s="81"/>
      <c r="AH194" s="81"/>
      <c r="AI194" s="82"/>
      <c r="AJ194" s="81"/>
      <c r="AK194" s="81"/>
      <c r="AL194" s="81"/>
      <c r="AM194" s="82"/>
      <c r="AN194" s="81"/>
      <c r="AO194" s="81"/>
      <c r="AP194" s="82"/>
      <c r="AQ194" s="82"/>
      <c r="AR194" s="82"/>
      <c r="AS194" s="230"/>
      <c r="AT194" s="230"/>
      <c r="AU194" s="230"/>
      <c r="AV194" s="230"/>
      <c r="AW194" s="230"/>
      <c r="AX194" s="230"/>
      <c r="AY194" s="230"/>
      <c r="BA194" s="83"/>
      <c r="BB194" s="83"/>
      <c r="BC194" s="83"/>
      <c r="BD194" s="83"/>
      <c r="BE194" s="83"/>
      <c r="BF194" s="83"/>
      <c r="BG194" s="83"/>
      <c r="BH194" s="83"/>
      <c r="BI194" s="83"/>
      <c r="BJ194" s="83"/>
      <c r="BK194" s="83"/>
      <c r="BL194" s="83"/>
    </row>
    <row r="195" spans="1:64" x14ac:dyDescent="0.35">
      <c r="A195" s="88" t="s">
        <v>360</v>
      </c>
      <c r="B195" s="194" t="s">
        <v>798</v>
      </c>
      <c r="C195" s="193" t="s">
        <v>791</v>
      </c>
      <c r="D195" s="81"/>
      <c r="E195" s="81"/>
      <c r="F195" s="81"/>
      <c r="G195" s="82"/>
      <c r="H195" s="81"/>
      <c r="I195" s="81"/>
      <c r="J195" s="81"/>
      <c r="K195" s="82"/>
      <c r="L195" s="81"/>
      <c r="M195" s="81"/>
      <c r="N195" s="81"/>
      <c r="O195" s="82"/>
      <c r="P195" s="81"/>
      <c r="Q195" s="81"/>
      <c r="R195" s="81"/>
      <c r="S195" s="82"/>
      <c r="T195" s="81"/>
      <c r="U195" s="81"/>
      <c r="V195" s="81"/>
      <c r="W195" s="82"/>
      <c r="X195" s="81"/>
      <c r="Z195" s="81"/>
      <c r="AA195" s="82"/>
      <c r="AB195" s="81"/>
      <c r="AC195" s="81"/>
      <c r="AD195" s="81"/>
      <c r="AE195" s="82"/>
      <c r="AF195" s="81"/>
      <c r="AG195" s="81"/>
      <c r="AH195" s="81"/>
      <c r="AI195" s="82"/>
      <c r="AJ195" s="81"/>
      <c r="AK195" s="81"/>
      <c r="AL195" s="81"/>
      <c r="AM195" s="82"/>
      <c r="AN195" s="81"/>
      <c r="AO195" s="81"/>
      <c r="AP195" s="82"/>
      <c r="AQ195" s="82"/>
      <c r="AR195" s="82"/>
      <c r="AS195" s="230"/>
      <c r="AT195" s="230"/>
      <c r="AU195" s="230"/>
      <c r="AV195" s="230"/>
      <c r="AW195" s="230"/>
      <c r="AX195" s="230"/>
      <c r="AY195" s="230"/>
      <c r="BA195" s="83"/>
      <c r="BB195" s="83"/>
      <c r="BC195" s="83"/>
      <c r="BD195" s="83"/>
      <c r="BE195" s="124">
        <v>0.1</v>
      </c>
      <c r="BF195" s="83"/>
      <c r="BG195" s="83"/>
      <c r="BH195" s="83"/>
      <c r="BI195" s="83"/>
      <c r="BJ195" s="83"/>
      <c r="BK195" s="83"/>
      <c r="BL195" s="83"/>
    </row>
    <row r="196" spans="1:64" x14ac:dyDescent="0.35">
      <c r="A196" s="88" t="s">
        <v>361</v>
      </c>
      <c r="B196" s="194" t="s">
        <v>798</v>
      </c>
      <c r="C196" s="193" t="s">
        <v>791</v>
      </c>
      <c r="D196" s="81"/>
      <c r="E196" s="81"/>
      <c r="F196" s="81"/>
      <c r="G196" s="82"/>
      <c r="H196" s="81"/>
      <c r="I196" s="81"/>
      <c r="J196" s="81"/>
      <c r="K196" s="82"/>
      <c r="L196" s="81"/>
      <c r="M196" s="81"/>
      <c r="N196" s="81"/>
      <c r="O196" s="82"/>
      <c r="P196" s="81"/>
      <c r="Q196" s="81"/>
      <c r="R196" s="81"/>
      <c r="S196" s="82"/>
      <c r="T196" s="81"/>
      <c r="U196" s="81"/>
      <c r="V196" s="81"/>
      <c r="W196" s="82"/>
      <c r="X196" s="81"/>
      <c r="Z196" s="81"/>
      <c r="AA196" s="82"/>
      <c r="AB196" s="81"/>
      <c r="AC196" s="81"/>
      <c r="AD196" s="81"/>
      <c r="AE196" s="82"/>
      <c r="AF196" s="81"/>
      <c r="AG196" s="81"/>
      <c r="AH196" s="81"/>
      <c r="AI196" s="91"/>
      <c r="AJ196" s="81"/>
      <c r="AK196" s="81"/>
      <c r="AL196" s="81"/>
      <c r="AM196" s="91"/>
      <c r="AN196" s="81"/>
      <c r="AO196" s="81"/>
      <c r="AP196" s="82"/>
      <c r="AQ196" s="82"/>
      <c r="AR196" s="82"/>
      <c r="AS196" s="230"/>
      <c r="AT196" s="230"/>
      <c r="AU196" s="230"/>
      <c r="AV196" s="230"/>
      <c r="AW196" s="230"/>
      <c r="AX196" s="230"/>
      <c r="AY196" s="230"/>
      <c r="BA196" s="83"/>
      <c r="BB196" s="83"/>
      <c r="BC196" s="83"/>
      <c r="BD196" s="83"/>
      <c r="BE196" s="124">
        <v>0.4</v>
      </c>
      <c r="BF196" s="124">
        <v>0.4</v>
      </c>
      <c r="BG196" s="124">
        <v>0.5</v>
      </c>
      <c r="BH196" s="124">
        <v>0.4</v>
      </c>
      <c r="BI196" s="124">
        <v>0.5</v>
      </c>
      <c r="BJ196" s="124"/>
      <c r="BK196" s="124"/>
      <c r="BL196" s="124"/>
    </row>
    <row r="197" spans="1:64" x14ac:dyDescent="0.35">
      <c r="A197" s="88" t="s">
        <v>104</v>
      </c>
      <c r="B197" s="194" t="s">
        <v>798</v>
      </c>
      <c r="C197" s="193" t="s">
        <v>791</v>
      </c>
      <c r="D197" s="81"/>
      <c r="E197" s="81"/>
      <c r="F197" s="81"/>
      <c r="G197" s="82"/>
      <c r="H197" s="81"/>
      <c r="I197" s="81"/>
      <c r="J197" s="81"/>
      <c r="K197" s="82"/>
      <c r="L197" s="81"/>
      <c r="M197" s="81"/>
      <c r="N197" s="81"/>
      <c r="O197" s="82"/>
      <c r="P197" s="81"/>
      <c r="Q197" s="81"/>
      <c r="R197" s="81"/>
      <c r="S197" s="82"/>
      <c r="T197" s="81"/>
      <c r="U197" s="81"/>
      <c r="V197" s="81"/>
      <c r="W197" s="82"/>
      <c r="X197" s="81"/>
      <c r="Z197" s="81"/>
      <c r="AA197" s="82"/>
      <c r="AB197" s="81"/>
      <c r="AC197" s="81"/>
      <c r="AD197" s="81"/>
      <c r="AE197" s="82"/>
      <c r="AF197" s="81"/>
      <c r="AH197" s="81"/>
      <c r="AI197" s="91"/>
      <c r="AJ197" s="81"/>
      <c r="AK197" s="81"/>
      <c r="AL197" s="81"/>
      <c r="AM197" s="91"/>
      <c r="AN197" s="81"/>
      <c r="AO197" s="81"/>
      <c r="AP197" s="82"/>
      <c r="AQ197" s="82"/>
      <c r="AR197" s="82"/>
      <c r="AS197" s="230"/>
      <c r="AT197" s="230"/>
      <c r="AU197" s="230"/>
      <c r="AV197" s="230"/>
      <c r="AW197" s="230"/>
      <c r="AX197" s="230"/>
      <c r="AY197" s="230"/>
      <c r="BA197" s="83"/>
      <c r="BB197" s="83"/>
      <c r="BC197" s="83"/>
      <c r="BD197" s="83"/>
      <c r="BE197" s="124">
        <v>1.5</v>
      </c>
      <c r="BF197" s="124">
        <v>1.9</v>
      </c>
      <c r="BG197" s="124">
        <v>2.7</v>
      </c>
      <c r="BH197" s="124">
        <v>2.7</v>
      </c>
      <c r="BI197" s="124">
        <v>3.4</v>
      </c>
      <c r="BJ197" s="124"/>
      <c r="BK197" s="124"/>
      <c r="BL197" s="124"/>
    </row>
    <row r="198" spans="1:64" x14ac:dyDescent="0.35">
      <c r="A198" s="74"/>
      <c r="B198" s="184"/>
      <c r="C198" s="184"/>
      <c r="D198" s="81"/>
      <c r="E198" s="81"/>
      <c r="F198" s="81"/>
      <c r="G198" s="82"/>
      <c r="H198" s="81"/>
      <c r="I198" s="81"/>
      <c r="J198" s="81"/>
      <c r="K198" s="82"/>
      <c r="L198" s="81"/>
      <c r="M198" s="81"/>
      <c r="N198" s="81"/>
      <c r="O198" s="82"/>
      <c r="P198" s="81"/>
      <c r="Q198" s="81"/>
      <c r="R198" s="81"/>
      <c r="S198" s="82"/>
      <c r="T198" s="81"/>
      <c r="U198" s="81"/>
      <c r="V198" s="81"/>
      <c r="W198" s="82"/>
      <c r="X198" s="81"/>
      <c r="Y198" s="81"/>
      <c r="Z198" s="81"/>
      <c r="AA198" s="82"/>
      <c r="AB198" s="81"/>
      <c r="AC198" s="81"/>
      <c r="AD198" s="81"/>
      <c r="AE198" s="82"/>
      <c r="AF198" s="81"/>
      <c r="AG198" s="81"/>
      <c r="AH198" s="81"/>
      <c r="AI198" s="82"/>
      <c r="AJ198" s="81"/>
      <c r="AK198" s="81"/>
      <c r="AL198" s="81"/>
      <c r="AM198" s="82"/>
      <c r="AN198" s="81"/>
      <c r="AO198" s="81"/>
      <c r="AP198" s="82"/>
      <c r="AQ198" s="82"/>
      <c r="AR198" s="82"/>
      <c r="AS198" s="230"/>
      <c r="AT198" s="230"/>
      <c r="AU198" s="230"/>
      <c r="AV198" s="230"/>
      <c r="AW198" s="230"/>
      <c r="AX198" s="230"/>
      <c r="AY198" s="230"/>
      <c r="BA198" s="83"/>
      <c r="BB198" s="83"/>
      <c r="BC198" s="83"/>
      <c r="BD198" s="83"/>
      <c r="BE198" s="83"/>
      <c r="BF198" s="83"/>
      <c r="BG198" s="83"/>
      <c r="BH198" s="83"/>
      <c r="BI198" s="83"/>
      <c r="BJ198" s="83"/>
      <c r="BK198" s="83"/>
      <c r="BL198" s="83"/>
    </row>
    <row r="199" spans="1:64" x14ac:dyDescent="0.35">
      <c r="A199" s="87" t="s">
        <v>362</v>
      </c>
      <c r="B199" s="185"/>
      <c r="C199" s="185"/>
      <c r="D199" s="81"/>
      <c r="E199" s="81"/>
      <c r="F199" s="81"/>
      <c r="G199" s="82"/>
      <c r="H199" s="81"/>
      <c r="I199" s="81"/>
      <c r="J199" s="81"/>
      <c r="K199" s="82"/>
      <c r="L199" s="81"/>
      <c r="M199" s="81"/>
      <c r="N199" s="81"/>
      <c r="O199" s="82"/>
      <c r="P199" s="81"/>
      <c r="Q199" s="81"/>
      <c r="R199" s="81"/>
      <c r="S199" s="82"/>
      <c r="T199" s="81"/>
      <c r="U199" s="81"/>
      <c r="V199" s="81"/>
      <c r="W199" s="82"/>
      <c r="X199" s="81"/>
      <c r="Y199" s="81"/>
      <c r="Z199" s="81"/>
      <c r="AA199" s="82"/>
      <c r="AB199" s="81"/>
      <c r="AC199" s="81"/>
      <c r="AD199" s="81"/>
      <c r="AE199" s="82"/>
      <c r="AF199" s="81"/>
      <c r="AG199" s="81"/>
      <c r="AH199" s="81"/>
      <c r="AI199" s="82"/>
      <c r="AJ199" s="81"/>
      <c r="AK199" s="81"/>
      <c r="AL199" s="81"/>
      <c r="AM199" s="82"/>
      <c r="AN199" s="81"/>
      <c r="AO199" s="81"/>
      <c r="AP199" s="82"/>
      <c r="AQ199" s="82"/>
      <c r="AR199" s="82"/>
      <c r="AS199" s="230"/>
      <c r="AT199" s="230"/>
      <c r="AU199" s="230"/>
      <c r="AV199" s="230"/>
      <c r="AW199" s="230"/>
      <c r="AX199" s="230"/>
      <c r="AY199" s="230"/>
      <c r="BA199" s="83"/>
      <c r="BB199" s="83"/>
      <c r="BC199" s="83"/>
      <c r="BD199" s="83"/>
      <c r="BE199" s="83"/>
      <c r="BF199" s="83"/>
      <c r="BG199" s="83"/>
      <c r="BH199" s="83"/>
      <c r="BI199" s="83"/>
      <c r="BJ199" s="83"/>
      <c r="BK199" s="83"/>
      <c r="BL199" s="83"/>
    </row>
    <row r="200" spans="1:64" x14ac:dyDescent="0.35">
      <c r="A200" s="88" t="s">
        <v>363</v>
      </c>
      <c r="B200" s="194" t="s">
        <v>794</v>
      </c>
      <c r="C200" s="193" t="s">
        <v>791</v>
      </c>
      <c r="D200" s="81"/>
      <c r="E200" s="81"/>
      <c r="F200" s="81"/>
      <c r="G200" s="82"/>
      <c r="H200" s="81"/>
      <c r="I200" s="81"/>
      <c r="J200" s="81"/>
      <c r="K200" s="82"/>
      <c r="L200" s="81"/>
      <c r="M200" s="81"/>
      <c r="N200" s="81"/>
      <c r="O200" s="82"/>
      <c r="P200" s="81"/>
      <c r="Q200" s="81"/>
      <c r="R200" s="81"/>
      <c r="S200" s="82"/>
      <c r="T200" s="81"/>
      <c r="U200" s="81"/>
      <c r="V200" s="81"/>
      <c r="W200" s="82"/>
      <c r="X200" s="81"/>
      <c r="Y200" s="81"/>
      <c r="Z200" s="81"/>
      <c r="AA200" s="82"/>
      <c r="AB200" s="81"/>
      <c r="AC200" s="81"/>
      <c r="AD200" s="81"/>
      <c r="AE200" s="82"/>
      <c r="AF200" s="81"/>
      <c r="AG200" s="81"/>
      <c r="AH200" s="81"/>
      <c r="AI200" s="89">
        <v>1</v>
      </c>
      <c r="AJ200" s="81"/>
      <c r="AK200" s="81"/>
      <c r="AL200" s="81"/>
      <c r="AM200" s="82"/>
      <c r="AN200" s="81"/>
      <c r="AO200" s="81"/>
      <c r="AP200" s="82"/>
      <c r="AQ200" s="82"/>
      <c r="AR200" s="82"/>
      <c r="AS200" s="230"/>
      <c r="AT200" s="230"/>
      <c r="AU200" s="230"/>
      <c r="AV200" s="230"/>
      <c r="AW200" s="230"/>
      <c r="AX200" s="230"/>
      <c r="AY200" s="230"/>
      <c r="BA200" s="83"/>
      <c r="BB200" s="83"/>
      <c r="BC200" s="83"/>
      <c r="BD200" s="83"/>
      <c r="BE200" s="83"/>
      <c r="BF200" s="83"/>
      <c r="BG200" s="83"/>
      <c r="BH200" s="83"/>
      <c r="BI200" s="83"/>
      <c r="BJ200" s="83"/>
      <c r="BK200" s="83"/>
      <c r="BL200" s="83"/>
    </row>
    <row r="201" spans="1:64" x14ac:dyDescent="0.35">
      <c r="A201" s="88" t="s">
        <v>364</v>
      </c>
      <c r="B201" s="194" t="s">
        <v>794</v>
      </c>
      <c r="C201" s="193" t="s">
        <v>791</v>
      </c>
      <c r="D201" s="81"/>
      <c r="E201" s="81"/>
      <c r="F201" s="81"/>
      <c r="G201" s="82"/>
      <c r="H201" s="81"/>
      <c r="I201" s="81"/>
      <c r="J201" s="81"/>
      <c r="K201" s="82"/>
      <c r="L201" s="81"/>
      <c r="M201" s="81"/>
      <c r="N201" s="81"/>
      <c r="O201" s="82"/>
      <c r="P201" s="81"/>
      <c r="Q201" s="81"/>
      <c r="R201" s="81"/>
      <c r="S201" s="82"/>
      <c r="T201" s="81"/>
      <c r="U201" s="81"/>
      <c r="V201" s="81"/>
      <c r="W201" s="82"/>
      <c r="X201" s="81"/>
      <c r="Y201" s="81"/>
      <c r="Z201" s="81"/>
      <c r="AA201" s="82"/>
      <c r="AB201" s="81"/>
      <c r="AC201" s="81"/>
      <c r="AD201" s="81"/>
      <c r="AE201" s="82"/>
      <c r="AF201" s="81"/>
      <c r="AG201" s="81"/>
      <c r="AH201" s="81"/>
      <c r="AI201" s="89">
        <v>60</v>
      </c>
      <c r="AJ201" s="81"/>
      <c r="AK201" s="81"/>
      <c r="AL201" s="81"/>
      <c r="AM201" s="82"/>
      <c r="AN201" s="81"/>
      <c r="AO201" s="81"/>
      <c r="AP201" s="82"/>
      <c r="AQ201" s="82"/>
      <c r="AR201" s="82"/>
      <c r="AS201" s="230"/>
      <c r="AT201" s="230"/>
      <c r="AU201" s="230"/>
      <c r="AV201" s="230"/>
      <c r="AW201" s="230"/>
      <c r="AX201" s="230"/>
      <c r="AY201" s="230"/>
      <c r="BA201" s="83"/>
      <c r="BB201" s="83"/>
      <c r="BC201" s="83"/>
      <c r="BD201" s="83"/>
      <c r="BE201" s="83"/>
      <c r="BF201" s="83"/>
      <c r="BG201" s="83"/>
      <c r="BH201" s="83"/>
      <c r="BI201" s="83"/>
      <c r="BJ201" s="83"/>
      <c r="BK201" s="83"/>
      <c r="BL201" s="83"/>
    </row>
    <row r="202" spans="1:64" x14ac:dyDescent="0.35">
      <c r="A202" s="88" t="s">
        <v>365</v>
      </c>
      <c r="B202" s="194" t="s">
        <v>795</v>
      </c>
      <c r="C202" s="193" t="s">
        <v>791</v>
      </c>
      <c r="D202" s="81"/>
      <c r="E202" s="81"/>
      <c r="F202" s="81"/>
      <c r="G202" s="82"/>
      <c r="H202" s="81"/>
      <c r="I202" s="81"/>
      <c r="J202" s="81"/>
      <c r="K202" s="82"/>
      <c r="L202" s="81"/>
      <c r="M202" s="81"/>
      <c r="N202" s="81"/>
      <c r="O202" s="82"/>
      <c r="P202" s="81"/>
      <c r="Q202" s="81"/>
      <c r="R202" s="81"/>
      <c r="S202" s="82"/>
      <c r="T202" s="81"/>
      <c r="U202" s="81"/>
      <c r="V202" s="81"/>
      <c r="W202" s="82"/>
      <c r="X202" s="81"/>
      <c r="Y202" s="81"/>
      <c r="Z202" s="81"/>
      <c r="AA202" s="82"/>
      <c r="AB202" s="81"/>
      <c r="AC202" s="81"/>
      <c r="AD202" s="81"/>
      <c r="AE202" s="82"/>
      <c r="AF202" s="81"/>
      <c r="AG202" s="81"/>
      <c r="AH202" s="81"/>
      <c r="AI202" s="89">
        <v>3000</v>
      </c>
      <c r="AJ202" s="81"/>
      <c r="AK202" s="81"/>
      <c r="AL202" s="81"/>
      <c r="AM202" s="82"/>
      <c r="AN202" s="81"/>
      <c r="AO202" s="81"/>
      <c r="AP202" s="82"/>
      <c r="AQ202" s="82"/>
      <c r="AR202" s="82"/>
      <c r="AS202" s="230"/>
      <c r="AT202" s="230"/>
      <c r="AU202" s="230"/>
      <c r="AV202" s="230"/>
      <c r="AW202" s="230"/>
      <c r="AX202" s="230"/>
      <c r="AY202" s="230"/>
      <c r="BA202" s="83"/>
      <c r="BB202" s="83"/>
      <c r="BC202" s="83"/>
      <c r="BD202" s="83"/>
      <c r="BE202" s="83"/>
      <c r="BF202" s="83"/>
      <c r="BG202" s="83"/>
      <c r="BH202" s="83"/>
      <c r="BI202" s="83"/>
      <c r="BJ202" s="83"/>
      <c r="BK202" s="83"/>
      <c r="BL202" s="83"/>
    </row>
    <row r="203" spans="1:64" x14ac:dyDescent="0.35">
      <c r="A203" s="88" t="s">
        <v>366</v>
      </c>
      <c r="B203" s="194" t="s">
        <v>795</v>
      </c>
      <c r="C203" s="193" t="s">
        <v>791</v>
      </c>
      <c r="D203" s="81"/>
      <c r="E203" s="81"/>
      <c r="F203" s="81"/>
      <c r="G203" s="82"/>
      <c r="H203" s="81"/>
      <c r="I203" s="81"/>
      <c r="J203" s="81"/>
      <c r="K203" s="82"/>
      <c r="L203" s="81"/>
      <c r="M203" s="81"/>
      <c r="N203" s="81"/>
      <c r="O203" s="82"/>
      <c r="P203" s="81"/>
      <c r="Q203" s="81"/>
      <c r="R203" s="81"/>
      <c r="S203" s="82"/>
      <c r="T203" s="81"/>
      <c r="U203" s="81"/>
      <c r="V203" s="81"/>
      <c r="W203" s="82"/>
      <c r="X203" s="81"/>
      <c r="Y203" s="81"/>
      <c r="Z203" s="81"/>
      <c r="AA203" s="82"/>
      <c r="AB203" s="81"/>
      <c r="AC203" s="81"/>
      <c r="AD203" s="81"/>
      <c r="AE203" s="82"/>
      <c r="AF203" s="81"/>
      <c r="AG203" s="81"/>
      <c r="AH203" s="81"/>
      <c r="AI203" s="89">
        <v>1000</v>
      </c>
      <c r="AJ203" s="81"/>
      <c r="AK203" s="81"/>
      <c r="AL203" s="81"/>
      <c r="AM203" s="82"/>
      <c r="AN203" s="81"/>
      <c r="AO203" s="81"/>
      <c r="AP203" s="82"/>
      <c r="AQ203" s="82"/>
      <c r="AR203" s="82"/>
      <c r="AS203" s="230"/>
      <c r="AT203" s="230"/>
      <c r="AU203" s="230"/>
      <c r="AV203" s="230"/>
      <c r="AW203" s="230"/>
      <c r="AX203" s="230"/>
      <c r="AY203" s="230"/>
      <c r="BA203" s="83"/>
      <c r="BB203" s="83"/>
      <c r="BC203" s="83"/>
      <c r="BD203" s="83"/>
      <c r="BE203" s="83"/>
      <c r="BF203" s="83"/>
      <c r="BG203" s="83"/>
      <c r="BH203" s="83"/>
      <c r="BI203" s="83"/>
      <c r="BJ203" s="83"/>
      <c r="BK203" s="83"/>
      <c r="BL203" s="83"/>
    </row>
    <row r="204" spans="1:64" x14ac:dyDescent="0.35">
      <c r="A204" s="88"/>
      <c r="B204" s="187"/>
      <c r="C204" s="187"/>
      <c r="D204" s="81"/>
      <c r="E204" s="81"/>
      <c r="F204" s="81"/>
      <c r="G204" s="82"/>
      <c r="H204" s="81"/>
      <c r="I204" s="81"/>
      <c r="J204" s="81"/>
      <c r="K204" s="82"/>
      <c r="L204" s="81"/>
      <c r="M204" s="81"/>
      <c r="N204" s="81"/>
      <c r="O204" s="82"/>
      <c r="P204" s="81"/>
      <c r="Q204" s="81"/>
      <c r="R204" s="81"/>
      <c r="S204" s="82"/>
      <c r="T204" s="81"/>
      <c r="U204" s="81"/>
      <c r="V204" s="81"/>
      <c r="W204" s="82"/>
      <c r="X204" s="81"/>
      <c r="Y204" s="81"/>
      <c r="Z204" s="81"/>
      <c r="AA204" s="82"/>
      <c r="AB204" s="81"/>
      <c r="AC204" s="81"/>
      <c r="AD204" s="81"/>
      <c r="AE204" s="82"/>
      <c r="AF204" s="81"/>
      <c r="AG204" s="81"/>
      <c r="AH204" s="81"/>
      <c r="AI204" s="82"/>
      <c r="AJ204" s="81"/>
      <c r="AK204" s="81"/>
      <c r="AL204" s="81"/>
      <c r="AM204" s="82"/>
      <c r="AN204" s="81"/>
      <c r="AO204" s="81"/>
      <c r="AP204" s="82"/>
      <c r="AQ204" s="82"/>
      <c r="AR204" s="82"/>
      <c r="AS204" s="230"/>
      <c r="AT204" s="230"/>
      <c r="AU204" s="230"/>
      <c r="AV204" s="230"/>
      <c r="AW204" s="230"/>
      <c r="AX204" s="230"/>
      <c r="AY204" s="230"/>
      <c r="BA204" s="83"/>
      <c r="BB204" s="83"/>
      <c r="BC204" s="83"/>
      <c r="BD204" s="83"/>
      <c r="BE204" s="83"/>
      <c r="BF204" s="83"/>
      <c r="BG204" s="83"/>
      <c r="BH204" s="83"/>
      <c r="BI204" s="83"/>
      <c r="BJ204" s="83"/>
      <c r="BK204" s="83"/>
      <c r="BL204" s="83"/>
    </row>
    <row r="205" spans="1:64" x14ac:dyDescent="0.35">
      <c r="A205" s="88" t="s">
        <v>367</v>
      </c>
      <c r="B205" s="194" t="s">
        <v>795</v>
      </c>
      <c r="C205" s="193" t="s">
        <v>231</v>
      </c>
      <c r="D205" s="81"/>
      <c r="E205" s="81"/>
      <c r="F205" s="81"/>
      <c r="G205" s="82"/>
      <c r="H205" s="81"/>
      <c r="I205" s="81"/>
      <c r="J205" s="81"/>
      <c r="K205" s="82"/>
      <c r="L205" s="81"/>
      <c r="M205" s="81"/>
      <c r="N205" s="81"/>
      <c r="O205" s="82"/>
      <c r="P205" s="81"/>
      <c r="Q205" s="81"/>
      <c r="R205" s="81"/>
      <c r="S205" s="82"/>
      <c r="T205" s="81"/>
      <c r="U205" s="81"/>
      <c r="V205" s="81"/>
      <c r="W205" s="82"/>
      <c r="X205" s="81"/>
      <c r="Y205" s="81"/>
      <c r="Z205" s="81"/>
      <c r="AA205" s="82"/>
      <c r="AB205" s="81"/>
      <c r="AC205" s="81"/>
      <c r="AD205" s="81"/>
      <c r="AE205" s="82"/>
      <c r="AF205" s="81"/>
      <c r="AG205" s="81"/>
      <c r="AH205" s="81"/>
      <c r="AI205" s="82"/>
      <c r="AJ205" s="81"/>
      <c r="AK205" s="81"/>
      <c r="AL205" s="81"/>
      <c r="AM205" s="82"/>
      <c r="AN205" s="81"/>
      <c r="AO205" s="81"/>
      <c r="AP205" s="82"/>
      <c r="AQ205" s="82"/>
      <c r="AR205" s="82"/>
      <c r="AS205" s="230"/>
      <c r="AT205" s="230"/>
      <c r="AU205" s="230"/>
      <c r="AV205" s="230"/>
      <c r="AW205" s="230"/>
      <c r="AX205" s="230"/>
      <c r="AY205" s="230"/>
      <c r="BA205" s="83"/>
      <c r="BB205" s="83"/>
      <c r="BC205" s="83"/>
      <c r="BD205" s="83"/>
      <c r="BE205" s="83"/>
      <c r="BF205" s="124">
        <v>30000</v>
      </c>
      <c r="BG205" s="124">
        <v>30000</v>
      </c>
      <c r="BH205" s="83"/>
      <c r="BI205" s="83"/>
      <c r="BJ205" s="83"/>
      <c r="BK205" s="83"/>
      <c r="BL205" s="83"/>
    </row>
    <row r="206" spans="1:64" x14ac:dyDescent="0.35">
      <c r="A206" s="88" t="s">
        <v>368</v>
      </c>
      <c r="B206" s="194" t="s">
        <v>794</v>
      </c>
      <c r="C206" s="193" t="s">
        <v>231</v>
      </c>
      <c r="D206" s="81"/>
      <c r="E206" s="81"/>
      <c r="F206" s="81"/>
      <c r="G206" s="82"/>
      <c r="H206" s="81"/>
      <c r="I206" s="81"/>
      <c r="J206" s="81"/>
      <c r="K206" s="82"/>
      <c r="L206" s="81"/>
      <c r="M206" s="81"/>
      <c r="N206" s="81"/>
      <c r="O206" s="82"/>
      <c r="P206" s="81"/>
      <c r="Q206" s="81"/>
      <c r="R206" s="81"/>
      <c r="S206" s="82"/>
      <c r="T206" s="81"/>
      <c r="U206" s="81"/>
      <c r="V206" s="81"/>
      <c r="W206" s="82"/>
      <c r="X206" s="81"/>
      <c r="Y206" s="81"/>
      <c r="Z206" s="81"/>
      <c r="AA206" s="82"/>
      <c r="AB206" s="81"/>
      <c r="AC206" s="81"/>
      <c r="AD206" s="81"/>
      <c r="AE206" s="82"/>
      <c r="AF206" s="81"/>
      <c r="AG206" s="81"/>
      <c r="AH206" s="81"/>
      <c r="AI206" s="82"/>
      <c r="AJ206" s="81"/>
      <c r="AK206" s="81"/>
      <c r="AL206" s="81"/>
      <c r="AM206" s="82"/>
      <c r="AN206" s="81"/>
      <c r="AO206" s="81"/>
      <c r="AP206" s="82"/>
      <c r="AQ206" s="82"/>
      <c r="AR206" s="82"/>
      <c r="AS206" s="230"/>
      <c r="AT206" s="230"/>
      <c r="AU206" s="230"/>
      <c r="AV206" s="230"/>
      <c r="AW206" s="230"/>
      <c r="AX206" s="230"/>
      <c r="AY206" s="230"/>
      <c r="BA206" s="124">
        <v>88.5</v>
      </c>
      <c r="BB206" s="124">
        <v>87.9</v>
      </c>
      <c r="BC206" s="124">
        <v>113.6</v>
      </c>
      <c r="BD206" s="124">
        <v>135.80000000000001</v>
      </c>
      <c r="BE206" s="124">
        <v>141.69999999999999</v>
      </c>
      <c r="BF206" s="124">
        <v>173.6</v>
      </c>
      <c r="BG206" s="124">
        <v>221.1</v>
      </c>
      <c r="BH206" s="124">
        <v>362</v>
      </c>
      <c r="BI206" s="124">
        <v>540</v>
      </c>
      <c r="BJ206" s="207">
        <v>1040</v>
      </c>
      <c r="BK206" s="207">
        <v>970</v>
      </c>
      <c r="BL206" s="207">
        <v>1040</v>
      </c>
    </row>
    <row r="207" spans="1:64" x14ac:dyDescent="0.35">
      <c r="A207" s="88" t="s">
        <v>369</v>
      </c>
      <c r="B207" s="194" t="s">
        <v>794</v>
      </c>
      <c r="C207" s="193" t="s">
        <v>231</v>
      </c>
      <c r="D207" s="81"/>
      <c r="E207" s="81"/>
      <c r="F207" s="81"/>
      <c r="G207" s="82"/>
      <c r="H207" s="81"/>
      <c r="I207" s="81"/>
      <c r="J207" s="81"/>
      <c r="K207" s="82"/>
      <c r="L207" s="81"/>
      <c r="M207" s="81"/>
      <c r="N207" s="81"/>
      <c r="O207" s="82"/>
      <c r="P207" s="81"/>
      <c r="Q207" s="81"/>
      <c r="R207" s="81"/>
      <c r="S207" s="82"/>
      <c r="T207" s="81"/>
      <c r="U207" s="81"/>
      <c r="V207" s="81"/>
      <c r="W207" s="82"/>
      <c r="X207" s="81"/>
      <c r="Y207" s="81"/>
      <c r="Z207" s="81"/>
      <c r="AA207" s="82"/>
      <c r="AB207" s="81"/>
      <c r="AC207" s="81"/>
      <c r="AD207" s="81"/>
      <c r="AE207" s="82"/>
      <c r="AF207" s="81"/>
      <c r="AG207" s="81"/>
      <c r="AH207" s="81"/>
      <c r="AI207" s="82"/>
      <c r="AJ207" s="81"/>
      <c r="AK207" s="81"/>
      <c r="AL207" s="81"/>
      <c r="AM207" s="82"/>
      <c r="AN207" s="81"/>
      <c r="AO207" s="81"/>
      <c r="AP207" s="82"/>
      <c r="AQ207" s="82"/>
      <c r="AR207" s="82"/>
      <c r="AS207" s="230"/>
      <c r="AT207" s="230"/>
      <c r="AU207" s="230"/>
      <c r="AV207" s="230"/>
      <c r="AW207" s="230"/>
      <c r="AX207" s="230"/>
      <c r="AY207" s="230"/>
      <c r="BA207" s="124">
        <v>40.200000000000003</v>
      </c>
      <c r="BB207" s="124">
        <v>45.2</v>
      </c>
      <c r="BC207" s="124">
        <v>62.3</v>
      </c>
      <c r="BD207" s="124">
        <v>79.8</v>
      </c>
      <c r="BE207" s="124">
        <v>100.9</v>
      </c>
      <c r="BF207" s="124">
        <v>119.1</v>
      </c>
      <c r="BG207" s="124">
        <v>153.69999999999999</v>
      </c>
      <c r="BH207" s="124">
        <v>176</v>
      </c>
      <c r="BI207" s="124">
        <v>202</v>
      </c>
      <c r="BJ207" s="207">
        <v>228</v>
      </c>
      <c r="BK207" s="207">
        <v>246</v>
      </c>
      <c r="BL207" s="207">
        <v>259</v>
      </c>
    </row>
    <row r="208" spans="1:64" x14ac:dyDescent="0.35">
      <c r="A208" s="120" t="s">
        <v>370</v>
      </c>
      <c r="B208" s="194" t="s">
        <v>794</v>
      </c>
      <c r="C208" s="193" t="s">
        <v>230</v>
      </c>
      <c r="D208" s="81"/>
      <c r="E208" s="81"/>
      <c r="F208" s="81"/>
      <c r="G208" s="82"/>
      <c r="H208" s="81"/>
      <c r="I208" s="81"/>
      <c r="J208" s="81"/>
      <c r="K208" s="82"/>
      <c r="L208" s="81"/>
      <c r="M208" s="81"/>
      <c r="N208" s="81"/>
      <c r="O208" s="82"/>
      <c r="P208" s="81"/>
      <c r="Q208" s="81"/>
      <c r="R208" s="81"/>
      <c r="S208" s="82"/>
      <c r="T208" s="81"/>
      <c r="U208" s="81"/>
      <c r="V208" s="81"/>
      <c r="W208" s="82"/>
      <c r="X208" s="81"/>
      <c r="Y208" s="81"/>
      <c r="Z208" s="81"/>
      <c r="AA208" s="82"/>
      <c r="AB208" s="81"/>
      <c r="AC208" s="81"/>
      <c r="AD208" s="81"/>
      <c r="AE208" s="82"/>
      <c r="AF208" s="90">
        <v>739</v>
      </c>
      <c r="AG208" s="90">
        <v>707</v>
      </c>
      <c r="AH208" s="90">
        <v>729</v>
      </c>
      <c r="AI208" s="123">
        <f>BH208-SUM(AF208,AG208,AH208)</f>
        <v>485</v>
      </c>
      <c r="AJ208" s="90">
        <v>812</v>
      </c>
      <c r="AK208" s="90">
        <v>817</v>
      </c>
      <c r="AL208" s="90">
        <v>864</v>
      </c>
      <c r="AM208" s="123">
        <f>BI208-SUM(AJ208,AK208,AL208)</f>
        <v>887</v>
      </c>
      <c r="AN208" s="90">
        <v>932</v>
      </c>
      <c r="AO208" s="90">
        <v>961</v>
      </c>
      <c r="AP208" s="89">
        <v>981</v>
      </c>
      <c r="AQ208" s="89">
        <v>1006</v>
      </c>
      <c r="AR208" s="250">
        <v>1040</v>
      </c>
      <c r="AS208" s="265">
        <v>1070</v>
      </c>
      <c r="AT208" s="265">
        <v>1100</v>
      </c>
      <c r="AU208" s="265">
        <v>1119.99999999999</v>
      </c>
      <c r="AV208" s="265">
        <v>1160</v>
      </c>
      <c r="AW208" s="265">
        <v>1200</v>
      </c>
      <c r="AX208" s="265">
        <v>1230</v>
      </c>
      <c r="AY208" s="265">
        <v>1270</v>
      </c>
      <c r="BA208" s="83"/>
      <c r="BB208" s="83"/>
      <c r="BC208" s="83"/>
      <c r="BD208" s="83"/>
      <c r="BE208" s="83"/>
      <c r="BF208" s="83"/>
      <c r="BG208" s="124">
        <v>2670</v>
      </c>
      <c r="BH208" s="124">
        <v>2660</v>
      </c>
      <c r="BI208" s="124">
        <v>3380</v>
      </c>
      <c r="BJ208" s="207">
        <v>3880</v>
      </c>
      <c r="BK208" s="207">
        <v>4330</v>
      </c>
      <c r="BL208" s="207">
        <v>4860</v>
      </c>
    </row>
    <row r="209" spans="1:64" x14ac:dyDescent="0.35">
      <c r="A209" s="88"/>
      <c r="B209" s="187"/>
      <c r="C209" s="187"/>
      <c r="D209" s="81"/>
      <c r="E209" s="81"/>
      <c r="F209" s="81"/>
      <c r="G209" s="82"/>
      <c r="H209" s="81"/>
      <c r="I209" s="81"/>
      <c r="J209" s="81"/>
      <c r="K209" s="82"/>
      <c r="L209" s="81"/>
      <c r="M209" s="81"/>
      <c r="N209" s="81"/>
      <c r="O209" s="82"/>
      <c r="P209" s="81"/>
      <c r="Q209" s="81"/>
      <c r="R209" s="81"/>
      <c r="S209" s="82"/>
      <c r="T209" s="81"/>
      <c r="U209" s="81"/>
      <c r="V209" s="81"/>
      <c r="W209" s="82"/>
      <c r="X209" s="81"/>
      <c r="Y209" s="81"/>
      <c r="Z209" s="81"/>
      <c r="AA209" s="82"/>
      <c r="AB209" s="81"/>
      <c r="AC209" s="81"/>
      <c r="AD209" s="81"/>
      <c r="AE209" s="82"/>
      <c r="AF209" s="81"/>
      <c r="AG209" s="81"/>
      <c r="AH209" s="81"/>
      <c r="AI209" s="82"/>
      <c r="AJ209" s="81"/>
      <c r="AK209" s="81"/>
      <c r="AL209" s="81"/>
      <c r="AM209" s="82"/>
      <c r="AN209" s="81"/>
      <c r="AO209" s="81"/>
      <c r="AP209" s="82"/>
      <c r="AQ209" s="82"/>
      <c r="AR209" s="82"/>
      <c r="AS209" s="230"/>
      <c r="AT209" s="230"/>
      <c r="AU209" s="230"/>
      <c r="AV209" s="230"/>
      <c r="AW209" s="230"/>
      <c r="AX209" s="230"/>
      <c r="AY209" s="230"/>
      <c r="BA209" s="83"/>
      <c r="BB209" s="83"/>
      <c r="BC209" s="83"/>
      <c r="BD209" s="83"/>
      <c r="BE209" s="83"/>
      <c r="BF209" s="83"/>
      <c r="BG209" s="83"/>
      <c r="BH209" s="83"/>
      <c r="BI209" s="83"/>
      <c r="BJ209" s="83"/>
      <c r="BK209" s="83"/>
      <c r="BL209" s="83"/>
    </row>
    <row r="210" spans="1:64" x14ac:dyDescent="0.35">
      <c r="A210" s="70" t="s">
        <v>371</v>
      </c>
      <c r="B210" s="196"/>
      <c r="C210" s="196"/>
      <c r="D210" s="84"/>
      <c r="E210" s="84"/>
      <c r="F210" s="84"/>
      <c r="G210" s="85"/>
      <c r="H210" s="84"/>
      <c r="I210" s="84"/>
      <c r="J210" s="84"/>
      <c r="K210" s="85"/>
      <c r="L210" s="84"/>
      <c r="M210" s="84"/>
      <c r="N210" s="84"/>
      <c r="O210" s="85"/>
      <c r="P210" s="84"/>
      <c r="Q210" s="84"/>
      <c r="R210" s="84"/>
      <c r="S210" s="85"/>
      <c r="T210" s="84"/>
      <c r="U210" s="84"/>
      <c r="V210" s="84"/>
      <c r="W210" s="85"/>
      <c r="X210" s="84"/>
      <c r="Y210" s="84"/>
      <c r="Z210" s="84"/>
      <c r="AA210" s="85"/>
      <c r="AB210" s="84"/>
      <c r="AC210" s="84"/>
      <c r="AD210" s="84"/>
      <c r="AE210" s="85"/>
      <c r="AF210" s="84"/>
      <c r="AG210" s="84"/>
      <c r="AH210" s="84"/>
      <c r="AI210" s="85"/>
      <c r="AJ210" s="84"/>
      <c r="AK210" s="84"/>
      <c r="AL210" s="84"/>
      <c r="AM210" s="85"/>
      <c r="AN210" s="84"/>
      <c r="AO210" s="84"/>
      <c r="AP210" s="85"/>
      <c r="AQ210" s="85"/>
      <c r="AR210" s="85"/>
      <c r="AS210" s="231"/>
      <c r="AT210" s="231"/>
      <c r="AU210" s="231"/>
      <c r="AV210" s="231"/>
      <c r="AW210" s="231"/>
      <c r="AX210" s="231"/>
      <c r="AY210" s="231"/>
      <c r="BA210" s="86"/>
      <c r="BB210" s="86"/>
      <c r="BC210" s="86"/>
      <c r="BD210" s="86"/>
      <c r="BE210" s="86"/>
      <c r="BF210" s="86"/>
      <c r="BG210" s="86"/>
      <c r="BH210" s="86"/>
      <c r="BI210" s="86"/>
      <c r="BJ210" s="86"/>
      <c r="BK210" s="86"/>
      <c r="BL210" s="86"/>
    </row>
    <row r="211" spans="1:64" x14ac:dyDescent="0.35">
      <c r="A211" s="96" t="s">
        <v>164</v>
      </c>
      <c r="B211" s="185"/>
      <c r="C211" s="185"/>
      <c r="D211" s="81"/>
      <c r="E211" s="81"/>
      <c r="F211" s="81"/>
      <c r="G211" s="82"/>
      <c r="H211" s="81"/>
      <c r="I211" s="81"/>
      <c r="J211" s="81"/>
      <c r="K211" s="82"/>
      <c r="L211" s="81"/>
      <c r="M211" s="81"/>
      <c r="N211" s="81"/>
      <c r="O211" s="82"/>
      <c r="P211" s="81"/>
      <c r="Q211" s="81"/>
      <c r="R211" s="81"/>
      <c r="S211" s="82"/>
      <c r="T211" s="81"/>
      <c r="U211" s="81"/>
      <c r="V211" s="81"/>
      <c r="W211" s="82"/>
      <c r="X211" s="81"/>
      <c r="Y211" s="81"/>
      <c r="Z211" s="81"/>
      <c r="AA211" s="82"/>
      <c r="AB211" s="81"/>
      <c r="AC211" s="81"/>
      <c r="AD211" s="81"/>
      <c r="AE211" s="82"/>
      <c r="AF211" s="81"/>
      <c r="AG211" s="81"/>
      <c r="AH211" s="81"/>
      <c r="AI211" s="82"/>
      <c r="AJ211" s="81"/>
      <c r="AK211" s="81"/>
      <c r="AL211" s="81"/>
      <c r="AM211" s="82"/>
      <c r="AN211" s="81"/>
      <c r="AO211" s="81"/>
      <c r="AP211" s="82"/>
      <c r="AQ211" s="82"/>
      <c r="AR211" s="82"/>
      <c r="AS211" s="230"/>
      <c r="AT211" s="230"/>
      <c r="AU211" s="230"/>
      <c r="AV211" s="230"/>
      <c r="AW211" s="230"/>
      <c r="AX211" s="230"/>
      <c r="AY211" s="230"/>
      <c r="BA211" s="83"/>
      <c r="BB211" s="83"/>
      <c r="BC211" s="83"/>
      <c r="BD211" s="83"/>
      <c r="BE211" s="83"/>
      <c r="BF211" s="83"/>
      <c r="BG211" s="83"/>
      <c r="BH211" s="83"/>
      <c r="BI211" s="83"/>
      <c r="BJ211" s="83"/>
      <c r="BK211" s="83"/>
      <c r="BL211" s="83"/>
    </row>
    <row r="212" spans="1:64" x14ac:dyDescent="0.35">
      <c r="A212" s="88" t="s">
        <v>105</v>
      </c>
      <c r="B212" s="194" t="s">
        <v>794</v>
      </c>
      <c r="C212" s="193" t="s">
        <v>230</v>
      </c>
      <c r="D212" s="90">
        <v>675.8</v>
      </c>
      <c r="E212" s="90">
        <v>644.9</v>
      </c>
      <c r="F212" s="90">
        <v>582.20000000000005</v>
      </c>
      <c r="G212" s="123">
        <f>BA212-SUM(D212,E212,F212)</f>
        <v>567.20000000000005</v>
      </c>
      <c r="H212" s="90">
        <v>471.4</v>
      </c>
      <c r="I212" s="90">
        <v>479.2</v>
      </c>
      <c r="J212" s="90">
        <v>349.1</v>
      </c>
      <c r="K212" s="123">
        <f>BB212-SUM(H212,I212,J212)</f>
        <v>328.10000000000014</v>
      </c>
      <c r="L212" s="90">
        <v>290.8</v>
      </c>
      <c r="M212" s="90">
        <v>274.5</v>
      </c>
      <c r="N212" s="90">
        <v>275.3</v>
      </c>
      <c r="O212" s="123">
        <f>BC212-SUM(L212,M212,N212)</f>
        <v>284.5</v>
      </c>
      <c r="P212" s="90">
        <v>201.1</v>
      </c>
      <c r="Q212" s="90">
        <v>196.5</v>
      </c>
      <c r="R212" s="90">
        <v>181</v>
      </c>
      <c r="S212" s="123">
        <f>BD212-SUM(P212,Q212,R212)</f>
        <v>221.89999999999998</v>
      </c>
      <c r="T212" s="90">
        <v>183.4</v>
      </c>
      <c r="U212" s="90">
        <v>171.5</v>
      </c>
      <c r="V212" s="90">
        <v>159</v>
      </c>
      <c r="W212" s="123">
        <f>BE212-SUM(T212,U212,V212)</f>
        <v>192.80000000000007</v>
      </c>
      <c r="X212" s="90">
        <v>171.6</v>
      </c>
      <c r="Y212" s="90">
        <v>151</v>
      </c>
      <c r="Z212" s="90">
        <v>149.1</v>
      </c>
      <c r="AA212" s="123">
        <f>BF212-SUM(X212,Y212,Z212)</f>
        <v>150.39999999999998</v>
      </c>
      <c r="AB212" s="90">
        <v>170.5</v>
      </c>
      <c r="AC212" s="90">
        <v>152.80000000000001</v>
      </c>
      <c r="AD212" s="90">
        <v>157.30000000000001</v>
      </c>
      <c r="AE212" s="123">
        <f>BG212-SUM(AB212,AC212,AD212)</f>
        <v>167.19999999999993</v>
      </c>
      <c r="AF212" s="90">
        <v>143</v>
      </c>
      <c r="AG212" s="90">
        <v>128</v>
      </c>
      <c r="AH212" s="90">
        <v>109</v>
      </c>
      <c r="AI212" s="123">
        <f>BH212-SUM(AF212,AG212,AH212)</f>
        <v>127</v>
      </c>
      <c r="AJ212" s="90">
        <v>155</v>
      </c>
      <c r="AK212" s="90">
        <v>153</v>
      </c>
      <c r="AL212" s="90">
        <v>119</v>
      </c>
      <c r="AM212" s="123">
        <f>BI212-SUM(AJ212,AK212,AL212)</f>
        <v>128</v>
      </c>
      <c r="AN212" s="90">
        <v>145</v>
      </c>
      <c r="AO212" s="90">
        <v>146</v>
      </c>
      <c r="AP212" s="89">
        <v>126</v>
      </c>
      <c r="AQ212" s="89">
        <v>115</v>
      </c>
      <c r="AR212" s="250">
        <v>120</v>
      </c>
      <c r="AS212" s="265">
        <v>130</v>
      </c>
      <c r="AT212" s="265">
        <v>96</v>
      </c>
      <c r="AU212" s="265">
        <v>114</v>
      </c>
      <c r="AV212" s="265">
        <v>119</v>
      </c>
      <c r="AW212" s="265">
        <v>104</v>
      </c>
      <c r="AX212" s="265">
        <v>82</v>
      </c>
      <c r="AY212" s="265">
        <v>81</v>
      </c>
      <c r="BA212" s="124">
        <v>2470.1</v>
      </c>
      <c r="BB212" s="124">
        <v>1627.8</v>
      </c>
      <c r="BC212" s="124">
        <v>1125.0999999999999</v>
      </c>
      <c r="BD212" s="124">
        <v>800.5</v>
      </c>
      <c r="BE212" s="124">
        <v>706.7</v>
      </c>
      <c r="BF212" s="124">
        <v>622.1</v>
      </c>
      <c r="BG212" s="124">
        <v>647.79999999999995</v>
      </c>
      <c r="BH212" s="124">
        <v>507</v>
      </c>
      <c r="BI212" s="124">
        <v>555</v>
      </c>
      <c r="BJ212" s="207">
        <v>532</v>
      </c>
      <c r="BK212" s="207">
        <v>460</v>
      </c>
      <c r="BL212" s="207">
        <v>386</v>
      </c>
    </row>
    <row r="213" spans="1:64" x14ac:dyDescent="0.35">
      <c r="A213" s="88" t="s">
        <v>104</v>
      </c>
      <c r="B213" s="194" t="s">
        <v>794</v>
      </c>
      <c r="C213" s="193" t="s">
        <v>230</v>
      </c>
      <c r="D213" s="90">
        <v>224.3</v>
      </c>
      <c r="E213" s="90">
        <v>254.5</v>
      </c>
      <c r="F213" s="90">
        <v>299.3</v>
      </c>
      <c r="G213" s="123">
        <f>BA213-SUM(D213,E213,F213)</f>
        <v>359.80000000000007</v>
      </c>
      <c r="H213" s="90">
        <v>423.6</v>
      </c>
      <c r="I213" s="90">
        <v>476.7</v>
      </c>
      <c r="J213" s="90">
        <v>547.4</v>
      </c>
      <c r="K213" s="123">
        <f>BB213-SUM(H213,I213,J213)</f>
        <v>628.90000000000009</v>
      </c>
      <c r="L213" s="90">
        <v>713.4</v>
      </c>
      <c r="M213" s="90">
        <v>774</v>
      </c>
      <c r="N213" s="90">
        <v>829.1</v>
      </c>
      <c r="O213" s="123">
        <f>BC213-SUM(L213,M213,N213)</f>
        <v>907.40000000000009</v>
      </c>
      <c r="P213" s="90">
        <v>1070.2</v>
      </c>
      <c r="Q213" s="90">
        <v>1083.7</v>
      </c>
      <c r="R213" s="90">
        <v>1168.5999999999999</v>
      </c>
      <c r="S213" s="123">
        <f>BD213-SUM(P213,Q213,R213)</f>
        <v>1262.3000000000002</v>
      </c>
      <c r="T213" s="90">
        <v>1383.8</v>
      </c>
      <c r="U213" s="90">
        <v>1483.7</v>
      </c>
      <c r="V213" s="90">
        <v>1570.3</v>
      </c>
      <c r="W213" s="123">
        <f>BE213-SUM(T213,U213,V213)</f>
        <v>1696.0999999999995</v>
      </c>
      <c r="X213" s="90">
        <v>1793.3</v>
      </c>
      <c r="Y213" s="90">
        <v>1923.1</v>
      </c>
      <c r="Z213" s="90">
        <v>2021.5</v>
      </c>
      <c r="AA213" s="123">
        <f>BF213-SUM(X213,Y213,Z213)</f>
        <v>2184.3000000000002</v>
      </c>
      <c r="AB213" s="90">
        <v>2305</v>
      </c>
      <c r="AC213" s="90">
        <v>2456.1</v>
      </c>
      <c r="AD213" s="90">
        <v>2546.6</v>
      </c>
      <c r="AE213" s="123">
        <f>BG213-SUM(AB213,AC213,AD213)</f>
        <v>2686.7999999999993</v>
      </c>
      <c r="AF213" s="90">
        <v>2825</v>
      </c>
      <c r="AG213" s="90">
        <v>2874</v>
      </c>
      <c r="AH213" s="90">
        <v>3000</v>
      </c>
      <c r="AI213" s="123">
        <f>BH213-SUM(AF213,AG213,AH213)</f>
        <v>2927</v>
      </c>
      <c r="AJ213" s="90">
        <v>3584</v>
      </c>
      <c r="AK213" s="90">
        <v>3520</v>
      </c>
      <c r="AL213" s="90">
        <v>3657</v>
      </c>
      <c r="AM213" s="123">
        <f>BI213-SUM(AJ213,AK213,AL213)</f>
        <v>3812</v>
      </c>
      <c r="AN213" s="90">
        <v>3958</v>
      </c>
      <c r="AO213" s="90">
        <v>4070</v>
      </c>
      <c r="AP213" s="89">
        <v>4128</v>
      </c>
      <c r="AQ213" s="89">
        <v>4232</v>
      </c>
      <c r="AR213" s="250">
        <v>4373</v>
      </c>
      <c r="AS213" s="265">
        <v>4517</v>
      </c>
      <c r="AT213" s="265">
        <v>4631</v>
      </c>
      <c r="AU213" s="265">
        <v>4763</v>
      </c>
      <c r="AV213" s="265">
        <v>4916</v>
      </c>
      <c r="AW213" s="265">
        <v>5060</v>
      </c>
      <c r="AX213" s="265">
        <v>5180</v>
      </c>
      <c r="AY213" s="265">
        <v>5365</v>
      </c>
      <c r="BA213" s="124">
        <v>1137.9000000000001</v>
      </c>
      <c r="BB213" s="124">
        <v>2076.6</v>
      </c>
      <c r="BC213" s="124">
        <v>3223.9</v>
      </c>
      <c r="BD213" s="124">
        <v>4584.8</v>
      </c>
      <c r="BE213" s="124">
        <v>6133.9</v>
      </c>
      <c r="BF213" s="124">
        <v>7922.2</v>
      </c>
      <c r="BG213" s="124">
        <v>9994.5</v>
      </c>
      <c r="BH213" s="124">
        <v>11626</v>
      </c>
      <c r="BI213" s="124">
        <v>14573</v>
      </c>
      <c r="BJ213" s="207">
        <v>16388</v>
      </c>
      <c r="BK213" s="207">
        <v>18284</v>
      </c>
      <c r="BL213" s="207">
        <v>20521</v>
      </c>
    </row>
    <row r="214" spans="1:64" x14ac:dyDescent="0.35">
      <c r="A214" s="88" t="s">
        <v>372</v>
      </c>
      <c r="B214" s="194" t="s">
        <v>794</v>
      </c>
      <c r="C214" s="193" t="s">
        <v>230</v>
      </c>
      <c r="D214" s="90">
        <v>107.8</v>
      </c>
      <c r="E214" s="90">
        <v>111.1</v>
      </c>
      <c r="F214" s="90">
        <v>113.6</v>
      </c>
      <c r="G214" s="123">
        <f>BA214-SUM(D214,E214,F214)</f>
        <v>114.69999999999999</v>
      </c>
      <c r="H214" s="90">
        <v>105.1</v>
      </c>
      <c r="I214" s="90">
        <v>112.3</v>
      </c>
      <c r="J214" s="90">
        <v>108.9</v>
      </c>
      <c r="K214" s="123">
        <f>BB214-SUM(H214,I214,J214)</f>
        <v>116.40000000000003</v>
      </c>
      <c r="L214" s="90">
        <v>105</v>
      </c>
      <c r="M214" s="90">
        <v>113.7</v>
      </c>
      <c r="N214" s="90">
        <v>113.4</v>
      </c>
      <c r="O214" s="123">
        <f>BC214-SUM(L214,M214,N214)</f>
        <v>114.39999999999998</v>
      </c>
      <c r="P214" s="90">
        <v>112</v>
      </c>
      <c r="Q214" s="90">
        <v>118.5</v>
      </c>
      <c r="R214" s="90">
        <v>114.4</v>
      </c>
      <c r="S214" s="123">
        <f>BD214-SUM(P214,Q214,R214)</f>
        <v>124.20000000000005</v>
      </c>
      <c r="T214" s="90">
        <v>114.4</v>
      </c>
      <c r="U214" s="90">
        <v>117</v>
      </c>
      <c r="V214" s="90">
        <v>111.8</v>
      </c>
      <c r="W214" s="123">
        <f>BE214-SUM(T214,U214,V214)</f>
        <v>117.69999999999999</v>
      </c>
      <c r="X214" s="90">
        <v>114</v>
      </c>
      <c r="Y214" s="90">
        <v>121.3</v>
      </c>
      <c r="Z214" s="90">
        <v>120.5</v>
      </c>
      <c r="AA214" s="123">
        <f>BF214-SUM(X214,Y214,Z214)</f>
        <v>129.89999999999998</v>
      </c>
      <c r="AB214" s="90">
        <v>125.4</v>
      </c>
      <c r="AC214" s="90">
        <v>135.4</v>
      </c>
      <c r="AD214" s="90">
        <v>130.19999999999999</v>
      </c>
      <c r="AE214" s="123">
        <f>BG214-SUM(AB214,AC214,AD214)</f>
        <v>138</v>
      </c>
      <c r="AF214" s="90">
        <v>123</v>
      </c>
      <c r="AG214" s="90">
        <v>126</v>
      </c>
      <c r="AH214" s="90">
        <v>116</v>
      </c>
      <c r="AI214" s="123">
        <f>BH214-SUM(AF214,AG214,AH214)</f>
        <v>370</v>
      </c>
      <c r="AJ214" s="90">
        <v>166</v>
      </c>
      <c r="AK214" s="90">
        <v>162</v>
      </c>
      <c r="AL214" s="90">
        <v>159</v>
      </c>
      <c r="AM214" s="123">
        <f>BI214-SUM(AJ214,AK214,AL214)</f>
        <v>170</v>
      </c>
      <c r="AN214" s="90">
        <v>159</v>
      </c>
      <c r="AO214" s="90">
        <v>170</v>
      </c>
      <c r="AP214" s="89">
        <v>179</v>
      </c>
      <c r="AQ214" s="89">
        <v>178</v>
      </c>
      <c r="AR214" s="250">
        <v>162</v>
      </c>
      <c r="AS214" s="265">
        <v>169</v>
      </c>
      <c r="AT214" s="265">
        <v>163</v>
      </c>
      <c r="AU214" s="265">
        <v>171</v>
      </c>
      <c r="AV214" s="265">
        <v>147</v>
      </c>
      <c r="AW214" s="265">
        <v>145</v>
      </c>
      <c r="AX214" s="265">
        <v>146</v>
      </c>
      <c r="AY214" s="265">
        <v>160</v>
      </c>
      <c r="BA214" s="124">
        <v>447.2</v>
      </c>
      <c r="BB214" s="124">
        <v>442.7</v>
      </c>
      <c r="BC214" s="124">
        <v>446.5</v>
      </c>
      <c r="BD214" s="124">
        <v>469.1</v>
      </c>
      <c r="BE214" s="124">
        <v>460.9</v>
      </c>
      <c r="BF214" s="124">
        <v>485.7</v>
      </c>
      <c r="BG214" s="124">
        <v>529</v>
      </c>
      <c r="BH214" s="124">
        <v>735</v>
      </c>
      <c r="BI214" s="124">
        <v>657</v>
      </c>
      <c r="BJ214" s="207">
        <v>686</v>
      </c>
      <c r="BK214" s="207">
        <v>665</v>
      </c>
      <c r="BL214" s="207">
        <v>598</v>
      </c>
    </row>
    <row r="215" spans="1:64" x14ac:dyDescent="0.35">
      <c r="A215" s="101" t="s">
        <v>98</v>
      </c>
      <c r="B215" s="192" t="s">
        <v>794</v>
      </c>
      <c r="C215" s="191" t="s">
        <v>230</v>
      </c>
      <c r="D215" s="126">
        <v>1007.9</v>
      </c>
      <c r="E215" s="127">
        <f>SUM(E212:E214)</f>
        <v>1010.5</v>
      </c>
      <c r="F215" s="127">
        <f>SUM(F212:F214)</f>
        <v>995.1</v>
      </c>
      <c r="G215" s="128">
        <f>BA215-SUM(D215,E215,F215)</f>
        <v>1041.6999999999998</v>
      </c>
      <c r="H215" s="127">
        <f>SUM(H212:H214)</f>
        <v>1000.1</v>
      </c>
      <c r="I215" s="127">
        <f>SUM(I212:I214)</f>
        <v>1068.2</v>
      </c>
      <c r="J215" s="127">
        <f>SUM(J212:J214)</f>
        <v>1005.4</v>
      </c>
      <c r="K215" s="128">
        <f>BB215-SUM(H215,I215,J215)</f>
        <v>1073.4000000000001</v>
      </c>
      <c r="L215" s="127">
        <f>SUM(L212:L214)</f>
        <v>1109.2</v>
      </c>
      <c r="M215" s="127">
        <f>SUM(M212:M214)</f>
        <v>1162.2</v>
      </c>
      <c r="N215" s="126">
        <v>1217.8</v>
      </c>
      <c r="O215" s="128">
        <f>BC215-SUM(L215,M215,N215)</f>
        <v>1306.3000000000002</v>
      </c>
      <c r="P215" s="127">
        <f>SUM(P212:P214)</f>
        <v>1383.3</v>
      </c>
      <c r="Q215" s="127">
        <f>SUM(Q212:Q214)</f>
        <v>1398.7</v>
      </c>
      <c r="R215" s="127">
        <f>SUM(R212:R214)</f>
        <v>1464</v>
      </c>
      <c r="S215" s="128">
        <f>BD215-SUM(P215,Q215,R215)</f>
        <v>1608.3999999999996</v>
      </c>
      <c r="T215" s="126">
        <v>1681.6</v>
      </c>
      <c r="U215" s="127">
        <f>SUM(U212:U214)</f>
        <v>1772.2</v>
      </c>
      <c r="V215" s="127">
        <f>SUM(V212:V214)</f>
        <v>1841.1</v>
      </c>
      <c r="W215" s="128">
        <f>BE215-SUM(T215,U215,V215)</f>
        <v>2006.6000000000004</v>
      </c>
      <c r="X215" s="126">
        <v>2078.9</v>
      </c>
      <c r="Y215" s="127">
        <f>SUM(Y212:Y214)</f>
        <v>2195.4</v>
      </c>
      <c r="Z215" s="127">
        <f>SUM(Z212:Z214)</f>
        <v>2291.1</v>
      </c>
      <c r="AA215" s="128">
        <f>BF215-SUM(X215,Y215,Z215)</f>
        <v>2464.6000000000004</v>
      </c>
      <c r="AB215" s="127">
        <f>SUM(AB212:AB214)</f>
        <v>2600.9</v>
      </c>
      <c r="AC215" s="127">
        <f>SUM(AC212:AC214)</f>
        <v>2744.3</v>
      </c>
      <c r="AD215" s="127">
        <f>SUM(AD212:AD214)</f>
        <v>2834.1</v>
      </c>
      <c r="AE215" s="128">
        <f>BG215-SUM(AB215,AC215,AD215)</f>
        <v>2991.9999999999982</v>
      </c>
      <c r="AF215" s="127">
        <f>SUM(AF212:AF214)</f>
        <v>3091</v>
      </c>
      <c r="AG215" s="127">
        <f>SUM(AG212:AG214)</f>
        <v>3128</v>
      </c>
      <c r="AH215" s="127">
        <f>SUM(AH212:AH214)</f>
        <v>3225</v>
      </c>
      <c r="AI215" s="128">
        <f>BH215-SUM(AF215,AG215,AH215)</f>
        <v>3424</v>
      </c>
      <c r="AJ215" s="127">
        <f>SUM(AJ212:AJ214)</f>
        <v>3905</v>
      </c>
      <c r="AK215" s="127">
        <f>SUM(AK212:AK214)</f>
        <v>3835</v>
      </c>
      <c r="AL215" s="127">
        <f>SUM(AL212:AL214)</f>
        <v>3935</v>
      </c>
      <c r="AM215" s="128">
        <f>BI215-SUM(AJ215,AK215,AL215)</f>
        <v>4110</v>
      </c>
      <c r="AN215" s="127">
        <f>SUM(AN212:AN214)</f>
        <v>4262</v>
      </c>
      <c r="AO215" s="127">
        <f>SUM(AO212:AO214)</f>
        <v>4386</v>
      </c>
      <c r="AP215" s="129">
        <f>SUM(AP212:AP214)</f>
        <v>4433</v>
      </c>
      <c r="AQ215" s="129">
        <v>4525</v>
      </c>
      <c r="AR215" s="249">
        <v>4655</v>
      </c>
      <c r="AS215" s="264">
        <v>4816</v>
      </c>
      <c r="AT215" s="264">
        <v>4890</v>
      </c>
      <c r="AU215" s="264">
        <v>5048</v>
      </c>
      <c r="AV215" s="264">
        <v>5182</v>
      </c>
      <c r="AW215" s="264">
        <v>5309</v>
      </c>
      <c r="AX215" s="264">
        <v>5408</v>
      </c>
      <c r="AY215" s="264">
        <v>5606</v>
      </c>
      <c r="BA215" s="131">
        <f>SUM(BA212:BA214)</f>
        <v>4055.2</v>
      </c>
      <c r="BB215" s="130">
        <v>4147.1000000000004</v>
      </c>
      <c r="BC215" s="131">
        <f>SUM(BC212:BC214)</f>
        <v>4795.5</v>
      </c>
      <c r="BD215" s="130">
        <v>5854.4</v>
      </c>
      <c r="BE215" s="130">
        <v>7301.5</v>
      </c>
      <c r="BF215" s="131">
        <f>SUM(BF212:BF214)</f>
        <v>9030</v>
      </c>
      <c r="BG215" s="131">
        <f>SUM(BG212:BG214)</f>
        <v>11171.3</v>
      </c>
      <c r="BH215" s="131">
        <f>SUM(BH212:BH214)</f>
        <v>12868</v>
      </c>
      <c r="BI215" s="131">
        <f>SUM(BI212:BI214)</f>
        <v>15785</v>
      </c>
      <c r="BJ215" s="209">
        <v>17606</v>
      </c>
      <c r="BK215" s="209">
        <v>19409</v>
      </c>
      <c r="BL215" s="209">
        <v>21505</v>
      </c>
    </row>
    <row r="216" spans="1:64" x14ac:dyDescent="0.35">
      <c r="B216" s="186"/>
      <c r="C216" s="186"/>
      <c r="D216" s="81"/>
      <c r="E216" s="81"/>
      <c r="F216" s="81"/>
      <c r="G216" s="82"/>
      <c r="H216" s="81"/>
      <c r="I216" s="81"/>
      <c r="J216" s="81"/>
      <c r="K216" s="82"/>
      <c r="L216" s="81"/>
      <c r="M216" s="81"/>
      <c r="N216" s="81"/>
      <c r="O216" s="82"/>
      <c r="P216" s="81"/>
      <c r="Q216" s="81"/>
      <c r="R216" s="81"/>
      <c r="S216" s="82"/>
      <c r="T216" s="81"/>
      <c r="U216" s="81"/>
      <c r="V216" s="81"/>
      <c r="W216" s="82"/>
      <c r="X216" s="81"/>
      <c r="Y216" s="81"/>
      <c r="Z216" s="81"/>
      <c r="AA216" s="82"/>
      <c r="AB216" s="81"/>
      <c r="AC216" s="81"/>
      <c r="AD216" s="81"/>
      <c r="AE216" s="82"/>
      <c r="AF216" s="81"/>
      <c r="AG216" s="81"/>
      <c r="AH216" s="81"/>
      <c r="AI216" s="82"/>
      <c r="AJ216" s="81"/>
      <c r="AK216" s="81"/>
      <c r="AL216" s="81"/>
      <c r="AM216" s="82"/>
      <c r="AN216" s="81"/>
      <c r="AO216" s="81"/>
      <c r="AP216" s="82"/>
      <c r="AQ216" s="82"/>
      <c r="AR216" s="82"/>
      <c r="AS216" s="230"/>
      <c r="AT216" s="230"/>
      <c r="AU216" s="230"/>
      <c r="AV216" s="230"/>
      <c r="AW216" s="230"/>
      <c r="AX216" s="230"/>
      <c r="AY216" s="230"/>
      <c r="BA216" s="83"/>
      <c r="BB216" s="83"/>
      <c r="BC216" s="83"/>
      <c r="BD216" s="83"/>
      <c r="BE216" s="83"/>
      <c r="BF216" s="83"/>
      <c r="BG216" s="83"/>
      <c r="BH216" s="83"/>
      <c r="BI216" s="83"/>
      <c r="BJ216" s="83"/>
      <c r="BK216" s="83"/>
      <c r="BL216" s="83"/>
    </row>
    <row r="217" spans="1:64" x14ac:dyDescent="0.35">
      <c r="A217" s="96" t="s">
        <v>164</v>
      </c>
      <c r="B217" s="185"/>
      <c r="C217" s="185"/>
      <c r="D217" s="81"/>
      <c r="E217" s="81"/>
      <c r="F217" s="81"/>
      <c r="G217" s="82"/>
      <c r="H217" s="81"/>
      <c r="I217" s="81"/>
      <c r="J217" s="81"/>
      <c r="K217" s="82"/>
      <c r="L217" s="81"/>
      <c r="M217" s="81"/>
      <c r="N217" s="81"/>
      <c r="O217" s="82"/>
      <c r="P217" s="81"/>
      <c r="Q217" s="81"/>
      <c r="R217" s="81"/>
      <c r="S217" s="82"/>
      <c r="T217" s="81"/>
      <c r="U217" s="81"/>
      <c r="V217" s="81"/>
      <c r="W217" s="82"/>
      <c r="X217" s="81"/>
      <c r="Y217" s="81"/>
      <c r="Z217" s="81"/>
      <c r="AA217" s="82"/>
      <c r="AB217" s="81"/>
      <c r="AC217" s="81"/>
      <c r="AD217" s="81"/>
      <c r="AE217" s="82"/>
      <c r="AF217" s="81"/>
      <c r="AG217" s="81"/>
      <c r="AH217" s="81"/>
      <c r="AI217" s="82"/>
      <c r="AJ217" s="81"/>
      <c r="AK217" s="81"/>
      <c r="AL217" s="81"/>
      <c r="AM217" s="82"/>
      <c r="AN217" s="81"/>
      <c r="AO217" s="81"/>
      <c r="AP217" s="82"/>
      <c r="AQ217" s="82"/>
      <c r="AR217" s="82"/>
      <c r="AS217" s="230"/>
      <c r="AT217" s="230"/>
      <c r="AU217" s="230"/>
      <c r="AV217" s="230"/>
      <c r="AW217" s="230"/>
      <c r="AX217" s="230"/>
      <c r="AY217" s="230"/>
      <c r="BA217" s="83"/>
      <c r="BB217" s="83"/>
      <c r="BC217" s="83"/>
      <c r="BD217" s="83"/>
      <c r="BE217" s="83"/>
      <c r="BF217" s="83"/>
      <c r="BG217" s="83"/>
      <c r="BH217" s="83"/>
      <c r="BI217" s="83"/>
      <c r="BJ217" s="83"/>
      <c r="BK217" s="83"/>
      <c r="BL217" s="83"/>
    </row>
    <row r="218" spans="1:64" x14ac:dyDescent="0.35">
      <c r="A218" s="88" t="s">
        <v>338</v>
      </c>
      <c r="B218" s="194" t="s">
        <v>794</v>
      </c>
      <c r="C218" s="193" t="s">
        <v>230</v>
      </c>
      <c r="D218" s="90">
        <v>688.4</v>
      </c>
      <c r="E218" s="90">
        <v>670</v>
      </c>
      <c r="F218" s="90">
        <v>636.70000000000005</v>
      </c>
      <c r="G218" s="123">
        <f>BA218-SUM(D218,E218,F218)</f>
        <v>630.79999999999995</v>
      </c>
      <c r="H218" s="90">
        <v>641.1</v>
      </c>
      <c r="I218" s="90">
        <v>691.6</v>
      </c>
      <c r="J218" s="90">
        <v>621.4</v>
      </c>
      <c r="K218" s="123">
        <f>BB218-SUM(H218,I218,J218)</f>
        <v>649.09999999999991</v>
      </c>
      <c r="L218" s="90">
        <v>702.8</v>
      </c>
      <c r="M218" s="90">
        <v>747.5</v>
      </c>
      <c r="N218" s="90">
        <v>769.7</v>
      </c>
      <c r="O218" s="123">
        <f>BC218-SUM(L218,M218,N218)</f>
        <v>875.19999999999982</v>
      </c>
      <c r="P218" s="90">
        <v>931.7</v>
      </c>
      <c r="Q218" s="90">
        <v>943.1</v>
      </c>
      <c r="R218" s="90">
        <v>990</v>
      </c>
      <c r="S218" s="123">
        <f>BD218-SUM(P218,Q218,R218)</f>
        <v>1076.1999999999998</v>
      </c>
      <c r="T218" s="90">
        <v>1138.0999999999999</v>
      </c>
      <c r="U218" s="90">
        <v>1212</v>
      </c>
      <c r="V218" s="90">
        <v>1270.2</v>
      </c>
      <c r="W218" s="123">
        <f>BE218-SUM(T218,U218,V218)</f>
        <v>1390.3000000000002</v>
      </c>
      <c r="X218" s="90">
        <v>1460.5</v>
      </c>
      <c r="Y218" s="90">
        <v>1546.4</v>
      </c>
      <c r="Z218" s="90">
        <v>1608.9</v>
      </c>
      <c r="AA218" s="123">
        <f>BF218-SUM(X218,Y218,Z218)</f>
        <v>1709.5</v>
      </c>
      <c r="AB218" s="90">
        <v>1776.6</v>
      </c>
      <c r="AC218" s="90">
        <v>1890.2</v>
      </c>
      <c r="AD218" s="90">
        <v>1962.2</v>
      </c>
      <c r="AE218" s="123">
        <f>BG218-SUM(AB218,AC218,AD218)</f>
        <v>2078</v>
      </c>
      <c r="AF218" s="90">
        <v>2169</v>
      </c>
      <c r="AG218" s="90">
        <v>2232</v>
      </c>
      <c r="AH218" s="90">
        <v>2337</v>
      </c>
      <c r="AI218" s="123">
        <f>BH218-SUM(AF218,AG218,AH218)</f>
        <v>2495</v>
      </c>
      <c r="AJ218" s="90">
        <v>2859</v>
      </c>
      <c r="AK218" s="90">
        <v>2787</v>
      </c>
      <c r="AL218" s="90">
        <v>2865</v>
      </c>
      <c r="AM218" s="123">
        <f>BI218-SUM(AJ218,AK218,AL218)</f>
        <v>3009</v>
      </c>
      <c r="AN218" s="90">
        <v>3110</v>
      </c>
      <c r="AO218" s="90">
        <v>3200</v>
      </c>
      <c r="AP218" s="89">
        <v>3232</v>
      </c>
      <c r="AQ218" s="89">
        <v>3300</v>
      </c>
      <c r="AR218" s="250">
        <v>3395</v>
      </c>
      <c r="AS218" s="265">
        <v>3511</v>
      </c>
      <c r="AT218" s="265">
        <v>3594</v>
      </c>
      <c r="AU218" s="265">
        <v>3716</v>
      </c>
      <c r="AV218" s="265">
        <v>3816</v>
      </c>
      <c r="AW218" s="265">
        <v>3908</v>
      </c>
      <c r="AX218" s="265">
        <v>3995</v>
      </c>
      <c r="AY218" s="265">
        <v>4145</v>
      </c>
      <c r="BA218" s="124">
        <v>2625.9</v>
      </c>
      <c r="BB218" s="124">
        <v>2603.1999999999998</v>
      </c>
      <c r="BC218" s="124">
        <v>3095.2</v>
      </c>
      <c r="BD218" s="124">
        <v>3941</v>
      </c>
      <c r="BE218" s="124">
        <v>5010.6000000000004</v>
      </c>
      <c r="BF218" s="124">
        <v>6325.3</v>
      </c>
      <c r="BG218" s="124">
        <v>7707</v>
      </c>
      <c r="BH218" s="124">
        <v>9233</v>
      </c>
      <c r="BI218" s="124">
        <v>11520</v>
      </c>
      <c r="BJ218" s="207">
        <v>12842</v>
      </c>
      <c r="BK218" s="207">
        <v>14216</v>
      </c>
      <c r="BL218" s="207">
        <v>15864</v>
      </c>
    </row>
    <row r="219" spans="1:64" x14ac:dyDescent="0.35">
      <c r="A219" s="115" t="s">
        <v>373</v>
      </c>
      <c r="B219" s="194" t="s">
        <v>792</v>
      </c>
      <c r="C219" s="193" t="s">
        <v>230</v>
      </c>
      <c r="D219" s="93">
        <v>0.68</v>
      </c>
      <c r="E219" s="93">
        <v>0.66</v>
      </c>
      <c r="F219" s="93">
        <v>0.64</v>
      </c>
      <c r="G219" s="82"/>
      <c r="H219" s="93">
        <v>0.64</v>
      </c>
      <c r="I219" s="93">
        <v>0.65</v>
      </c>
      <c r="J219" s="93">
        <v>0.62</v>
      </c>
      <c r="K219" s="82"/>
      <c r="L219" s="93">
        <v>0.63</v>
      </c>
      <c r="M219" s="93">
        <v>0.64</v>
      </c>
      <c r="N219" s="93">
        <v>0.63</v>
      </c>
      <c r="O219" s="82"/>
      <c r="P219" s="93">
        <v>0.68</v>
      </c>
      <c r="Q219" s="93">
        <v>0.68</v>
      </c>
      <c r="R219" s="93">
        <v>0.68</v>
      </c>
      <c r="S219" s="82"/>
      <c r="T219" s="93">
        <v>0.68</v>
      </c>
      <c r="U219" s="93">
        <v>0.68</v>
      </c>
      <c r="V219" s="93">
        <v>0.69</v>
      </c>
      <c r="W219" s="82"/>
      <c r="X219" s="93">
        <v>0.7</v>
      </c>
      <c r="Y219" s="93">
        <v>0.7</v>
      </c>
      <c r="Z219" s="93">
        <v>0.7</v>
      </c>
      <c r="AA219" s="82"/>
      <c r="AB219" s="93">
        <v>0.68</v>
      </c>
      <c r="AC219" s="93">
        <v>0.69</v>
      </c>
      <c r="AD219" s="93">
        <v>0.69</v>
      </c>
      <c r="AE219" s="82"/>
      <c r="AF219" s="93">
        <v>0.7</v>
      </c>
      <c r="AG219" s="93">
        <v>0.71</v>
      </c>
      <c r="AH219" s="93">
        <v>0.72</v>
      </c>
      <c r="AI219" s="82"/>
      <c r="AJ219" s="93">
        <v>0.73</v>
      </c>
      <c r="AK219" s="93">
        <v>0.73</v>
      </c>
      <c r="AL219" s="93">
        <v>0.73</v>
      </c>
      <c r="AM219" s="82"/>
      <c r="AN219" s="93">
        <v>0.73</v>
      </c>
      <c r="AO219" s="93">
        <v>0.73</v>
      </c>
      <c r="AP219" s="92">
        <v>0.73</v>
      </c>
      <c r="AQ219" s="92"/>
      <c r="AR219" s="251">
        <v>0.73</v>
      </c>
      <c r="AS219" s="266">
        <v>0.73</v>
      </c>
      <c r="AT219" s="266">
        <v>0.74</v>
      </c>
      <c r="AU219" s="235"/>
      <c r="AV219" s="266">
        <v>0.74</v>
      </c>
      <c r="AW219" s="266">
        <v>0.74</v>
      </c>
      <c r="AX219" s="266">
        <v>0.74</v>
      </c>
      <c r="AY219" s="235"/>
      <c r="BA219" s="136">
        <v>0.65</v>
      </c>
      <c r="BB219" s="136">
        <v>0.63</v>
      </c>
      <c r="BC219" s="136">
        <v>0.65</v>
      </c>
      <c r="BD219" s="136">
        <v>0.67</v>
      </c>
      <c r="BE219" s="136">
        <v>0.69</v>
      </c>
      <c r="BF219" s="136">
        <v>0.7</v>
      </c>
      <c r="BG219" s="136">
        <v>0.69</v>
      </c>
      <c r="BH219" s="136">
        <v>0.72</v>
      </c>
      <c r="BI219" s="136">
        <v>0.73</v>
      </c>
      <c r="BJ219" s="210">
        <v>0.73</v>
      </c>
      <c r="BK219" s="210">
        <v>0.73</v>
      </c>
      <c r="BL219" s="210">
        <v>0.74</v>
      </c>
    </row>
    <row r="220" spans="1:64" x14ac:dyDescent="0.35">
      <c r="A220" s="88" t="s">
        <v>374</v>
      </c>
      <c r="B220" s="194" t="s">
        <v>794</v>
      </c>
      <c r="C220" s="193" t="s">
        <v>231</v>
      </c>
      <c r="D220" s="90">
        <v>267.7</v>
      </c>
      <c r="E220" s="90">
        <v>285.39999999999998</v>
      </c>
      <c r="F220" s="90">
        <v>311.7</v>
      </c>
      <c r="G220" s="123">
        <f>BA220-SUM(D220,E220,F220)</f>
        <v>364</v>
      </c>
      <c r="H220" s="90">
        <v>314.39999999999998</v>
      </c>
      <c r="I220" s="90">
        <v>330.3</v>
      </c>
      <c r="J220" s="90">
        <v>336.6</v>
      </c>
      <c r="K220" s="123">
        <f>BB220-SUM(H220,I220,J220)</f>
        <v>373.9</v>
      </c>
      <c r="L220" s="90">
        <v>357.2</v>
      </c>
      <c r="M220" s="90">
        <v>366.5</v>
      </c>
      <c r="N220" s="90">
        <v>402.5</v>
      </c>
      <c r="O220" s="123">
        <f>BC220-SUM(L220,M220,N220)</f>
        <v>382.70000000000005</v>
      </c>
      <c r="P220" s="90">
        <v>406.2</v>
      </c>
      <c r="Q220" s="90">
        <v>412.2</v>
      </c>
      <c r="R220" s="90">
        <v>429.6</v>
      </c>
      <c r="S220" s="123">
        <f>BD220-SUM(P220,Q220,R220)</f>
        <v>488.59999999999991</v>
      </c>
      <c r="T220" s="90">
        <v>501.1</v>
      </c>
      <c r="U220" s="90">
        <v>516.70000000000005</v>
      </c>
      <c r="V220" s="90">
        <v>529.5</v>
      </c>
      <c r="W220" s="123">
        <f>BE220-SUM(T220,U220,V220)</f>
        <v>572.69999999999982</v>
      </c>
      <c r="X220" s="81"/>
      <c r="Y220" s="81"/>
      <c r="Z220" s="81"/>
      <c r="AA220" s="82"/>
      <c r="AB220" s="81"/>
      <c r="AC220" s="81"/>
      <c r="AD220" s="81"/>
      <c r="AE220" s="82"/>
      <c r="AF220" s="81"/>
      <c r="AG220" s="81"/>
      <c r="AH220" s="81"/>
      <c r="AI220" s="82"/>
      <c r="AJ220" s="81"/>
      <c r="AK220" s="81"/>
      <c r="AL220" s="81"/>
      <c r="AM220" s="82"/>
      <c r="AN220" s="81"/>
      <c r="AP220" s="91"/>
      <c r="AQ220" s="91"/>
      <c r="AR220" s="91"/>
      <c r="AS220" s="232"/>
      <c r="AT220" s="232"/>
      <c r="AU220" s="232"/>
      <c r="AV220" s="232"/>
      <c r="AW220" s="232"/>
      <c r="AX220" s="232"/>
      <c r="AY220" s="232"/>
      <c r="BA220" s="124">
        <v>1228.8</v>
      </c>
      <c r="BB220" s="124">
        <v>1355.2</v>
      </c>
      <c r="BC220" s="124">
        <v>1508.9</v>
      </c>
      <c r="BD220" s="124">
        <v>1736.6</v>
      </c>
      <c r="BE220" s="124">
        <v>2120</v>
      </c>
      <c r="BF220" s="83"/>
      <c r="BG220" s="83"/>
      <c r="BH220" s="83"/>
      <c r="BI220" s="83"/>
      <c r="BJ220" s="83"/>
      <c r="BK220" s="83"/>
      <c r="BL220" s="83"/>
    </row>
    <row r="221" spans="1:64" x14ac:dyDescent="0.35">
      <c r="A221" s="115" t="s">
        <v>373</v>
      </c>
      <c r="B221" s="194" t="s">
        <v>792</v>
      </c>
      <c r="C221" s="193" t="s">
        <v>231</v>
      </c>
      <c r="D221" s="93">
        <v>0.27</v>
      </c>
      <c r="E221" s="93">
        <v>0.28000000000000003</v>
      </c>
      <c r="F221" s="93">
        <v>0.31</v>
      </c>
      <c r="G221" s="82"/>
      <c r="H221" s="93">
        <v>0.31</v>
      </c>
      <c r="I221" s="93">
        <v>0.31</v>
      </c>
      <c r="J221" s="93">
        <v>0.33</v>
      </c>
      <c r="K221" s="82"/>
      <c r="L221" s="93">
        <v>0.32</v>
      </c>
      <c r="M221" s="93">
        <v>0.32</v>
      </c>
      <c r="N221" s="93">
        <v>0.33</v>
      </c>
      <c r="O221" s="82"/>
      <c r="P221" s="93">
        <v>0.28999999999999998</v>
      </c>
      <c r="Q221" s="93">
        <v>0.28999999999999998</v>
      </c>
      <c r="R221" s="93">
        <v>0.28999999999999998</v>
      </c>
      <c r="S221" s="82"/>
      <c r="T221" s="93">
        <v>0.3</v>
      </c>
      <c r="U221" s="93">
        <v>0.28999999999999998</v>
      </c>
      <c r="V221" s="93">
        <v>0.28999999999999998</v>
      </c>
      <c r="W221" s="82"/>
      <c r="X221" s="81"/>
      <c r="Y221" s="81"/>
      <c r="Z221" s="81"/>
      <c r="AA221" s="82"/>
      <c r="AB221" s="81"/>
      <c r="AC221" s="81"/>
      <c r="AD221" s="81"/>
      <c r="AE221" s="82"/>
      <c r="AF221" s="81"/>
      <c r="AG221" s="81"/>
      <c r="AH221" s="81"/>
      <c r="AI221" s="82"/>
      <c r="AJ221" s="81"/>
      <c r="AK221" s="81"/>
      <c r="AL221" s="81"/>
      <c r="AM221" s="82"/>
      <c r="AN221" s="81"/>
      <c r="AP221" s="91"/>
      <c r="AQ221" s="91"/>
      <c r="AR221" s="91"/>
      <c r="AS221" s="232"/>
      <c r="AT221" s="232"/>
      <c r="AU221" s="232"/>
      <c r="AV221" s="232"/>
      <c r="AW221" s="232"/>
      <c r="AX221" s="232"/>
      <c r="AY221" s="232"/>
      <c r="BA221" s="136">
        <v>0.3</v>
      </c>
      <c r="BB221" s="136">
        <v>0.33</v>
      </c>
      <c r="BC221" s="136">
        <v>0.31</v>
      </c>
      <c r="BD221" s="136">
        <v>0.3</v>
      </c>
      <c r="BE221" s="136">
        <v>0.28999999999999998</v>
      </c>
      <c r="BF221" s="83"/>
      <c r="BG221" s="83"/>
      <c r="BH221" s="83"/>
      <c r="BI221" s="83"/>
      <c r="BJ221" s="83"/>
      <c r="BK221" s="83"/>
      <c r="BL221" s="83"/>
    </row>
    <row r="222" spans="1:64" x14ac:dyDescent="0.35">
      <c r="A222" s="88" t="s">
        <v>375</v>
      </c>
      <c r="B222" s="194" t="s">
        <v>794</v>
      </c>
      <c r="C222" s="193" t="s">
        <v>231</v>
      </c>
      <c r="D222" s="90">
        <v>51.8</v>
      </c>
      <c r="E222" s="90">
        <v>55.1</v>
      </c>
      <c r="F222" s="90">
        <v>46.7</v>
      </c>
      <c r="G222" s="123">
        <f>BA222-SUM(D222,E222,F222)</f>
        <v>46.899999999999977</v>
      </c>
      <c r="H222" s="90">
        <v>44.6</v>
      </c>
      <c r="I222" s="90">
        <v>46.3</v>
      </c>
      <c r="J222" s="90">
        <v>47.4</v>
      </c>
      <c r="K222" s="123">
        <f>BB222-SUM(H222,I222,J222)</f>
        <v>50.399999999999977</v>
      </c>
      <c r="L222" s="90">
        <v>49.2</v>
      </c>
      <c r="M222" s="90">
        <v>48.2</v>
      </c>
      <c r="N222" s="90">
        <v>45.6</v>
      </c>
      <c r="O222" s="123">
        <f>BC222-SUM(L222,M222,N222)</f>
        <v>48.400000000000006</v>
      </c>
      <c r="P222" s="90">
        <v>45.4</v>
      </c>
      <c r="Q222" s="90">
        <v>43.4</v>
      </c>
      <c r="R222" s="90">
        <v>44.4</v>
      </c>
      <c r="S222" s="123">
        <f>BD222-SUM(P222,Q222,R222)</f>
        <v>43.600000000000023</v>
      </c>
      <c r="T222" s="90">
        <v>42.4</v>
      </c>
      <c r="U222" s="90">
        <v>43.5</v>
      </c>
      <c r="V222" s="90">
        <v>41.4</v>
      </c>
      <c r="W222" s="123">
        <f>BE222-SUM(T222,U222,V222)</f>
        <v>43.599999999999994</v>
      </c>
      <c r="X222" s="81"/>
      <c r="Y222" s="81"/>
      <c r="Z222" s="81"/>
      <c r="AA222" s="82"/>
      <c r="AB222" s="81"/>
      <c r="AC222" s="81"/>
      <c r="AD222" s="81"/>
      <c r="AE222" s="82"/>
      <c r="AF222" s="81"/>
      <c r="AG222" s="81"/>
      <c r="AH222" s="81"/>
      <c r="AI222" s="82"/>
      <c r="AJ222" s="81"/>
      <c r="AK222" s="81"/>
      <c r="AL222" s="81"/>
      <c r="AM222" s="82"/>
      <c r="AN222" s="81"/>
      <c r="AP222" s="91"/>
      <c r="AQ222" s="91"/>
      <c r="AR222" s="91"/>
      <c r="AS222" s="232"/>
      <c r="AT222" s="232"/>
      <c r="AU222" s="232"/>
      <c r="AV222" s="232"/>
      <c r="AW222" s="232"/>
      <c r="AX222" s="232"/>
      <c r="AY222" s="232"/>
      <c r="BA222" s="124">
        <v>200.5</v>
      </c>
      <c r="BB222" s="124">
        <v>188.7</v>
      </c>
      <c r="BC222" s="124">
        <v>191.4</v>
      </c>
      <c r="BD222" s="124">
        <v>176.8</v>
      </c>
      <c r="BE222" s="124">
        <v>170.9</v>
      </c>
      <c r="BF222" s="83"/>
      <c r="BG222" s="83"/>
      <c r="BH222" s="83"/>
      <c r="BI222" s="83"/>
      <c r="BJ222" s="83"/>
      <c r="BK222" s="83"/>
      <c r="BL222" s="83"/>
    </row>
    <row r="223" spans="1:64" x14ac:dyDescent="0.35">
      <c r="A223" s="115" t="s">
        <v>373</v>
      </c>
      <c r="B223" s="194" t="s">
        <v>792</v>
      </c>
      <c r="C223" s="193" t="s">
        <v>231</v>
      </c>
      <c r="D223" s="93">
        <v>0.05</v>
      </c>
      <c r="E223" s="93">
        <v>0.06</v>
      </c>
      <c r="F223" s="93">
        <v>0.05</v>
      </c>
      <c r="G223" s="82"/>
      <c r="H223" s="93">
        <v>0.05</v>
      </c>
      <c r="I223" s="93">
        <v>0.04</v>
      </c>
      <c r="J223" s="93">
        <v>0.05</v>
      </c>
      <c r="K223" s="82"/>
      <c r="L223" s="93">
        <v>0.04</v>
      </c>
      <c r="M223" s="93">
        <v>0.04</v>
      </c>
      <c r="N223" s="93">
        <v>0.04</v>
      </c>
      <c r="O223" s="82"/>
      <c r="P223" s="93">
        <v>0.03</v>
      </c>
      <c r="Q223" s="93">
        <v>0.03</v>
      </c>
      <c r="R223" s="93">
        <v>0.03</v>
      </c>
      <c r="S223" s="82"/>
      <c r="T223" s="93">
        <v>0.02</v>
      </c>
      <c r="U223" s="93">
        <v>0.03</v>
      </c>
      <c r="V223" s="93">
        <v>0.02</v>
      </c>
      <c r="W223" s="82"/>
      <c r="X223" s="81"/>
      <c r="Y223" s="81"/>
      <c r="Z223" s="81"/>
      <c r="AA223" s="82"/>
      <c r="AB223" s="81"/>
      <c r="AC223" s="81"/>
      <c r="AD223" s="81"/>
      <c r="AE223" s="82"/>
      <c r="AF223" s="81"/>
      <c r="AG223" s="81"/>
      <c r="AH223" s="81"/>
      <c r="AI223" s="82"/>
      <c r="AJ223" s="81"/>
      <c r="AK223" s="81"/>
      <c r="AL223" s="81"/>
      <c r="AM223" s="82"/>
      <c r="AN223" s="81"/>
      <c r="AO223" s="81"/>
      <c r="AP223" s="82"/>
      <c r="AQ223" s="82"/>
      <c r="AR223" s="82"/>
      <c r="AS223" s="230"/>
      <c r="AT223" s="230"/>
      <c r="AU223" s="230"/>
      <c r="AV223" s="230"/>
      <c r="AW223" s="230"/>
      <c r="AX223" s="230"/>
      <c r="AY223" s="230"/>
      <c r="BA223" s="136">
        <v>0.05</v>
      </c>
      <c r="BB223" s="136">
        <v>0.04</v>
      </c>
      <c r="BC223" s="136">
        <v>0.04</v>
      </c>
      <c r="BD223" s="136">
        <v>0.03</v>
      </c>
      <c r="BE223" s="136">
        <v>0.02</v>
      </c>
      <c r="BF223" s="83"/>
      <c r="BG223" s="83"/>
      <c r="BH223" s="83"/>
      <c r="BI223" s="83"/>
      <c r="BJ223" s="83"/>
      <c r="BK223" s="83"/>
      <c r="BL223" s="83"/>
    </row>
    <row r="224" spans="1:64" x14ac:dyDescent="0.35">
      <c r="A224" s="88" t="s">
        <v>376</v>
      </c>
      <c r="B224" s="194" t="s">
        <v>794</v>
      </c>
      <c r="C224" s="193" t="s">
        <v>230</v>
      </c>
      <c r="D224" s="81"/>
      <c r="E224" s="81"/>
      <c r="F224" s="81"/>
      <c r="G224" s="82"/>
      <c r="H224" s="81"/>
      <c r="I224" s="81"/>
      <c r="J224" s="81"/>
      <c r="K224" s="82"/>
      <c r="L224" s="81"/>
      <c r="M224" s="81"/>
      <c r="N224" s="81"/>
      <c r="O224" s="82"/>
      <c r="P224" s="81"/>
      <c r="Q224" s="81"/>
      <c r="R224" s="81"/>
      <c r="S224" s="82"/>
      <c r="T224" s="81"/>
      <c r="U224" s="81"/>
      <c r="V224" s="81"/>
      <c r="W224" s="82"/>
      <c r="X224" s="90">
        <v>554.1</v>
      </c>
      <c r="Y224" s="90">
        <v>586</v>
      </c>
      <c r="Z224" s="90">
        <v>614</v>
      </c>
      <c r="AA224" s="123">
        <f>BF224-SUM(X224,Y224,Z224)</f>
        <v>689.59999999999991</v>
      </c>
      <c r="AB224" s="90">
        <v>743.3</v>
      </c>
      <c r="AC224" s="90">
        <v>783.5</v>
      </c>
      <c r="AD224" s="90">
        <v>820.9</v>
      </c>
      <c r="AE224" s="123">
        <f>BG224-SUM(AB224,AC224,AD224)</f>
        <v>858.5</v>
      </c>
      <c r="AF224" s="90">
        <v>858</v>
      </c>
      <c r="AG224" s="90">
        <v>826</v>
      </c>
      <c r="AH224" s="90">
        <v>838</v>
      </c>
      <c r="AI224" s="123">
        <f>BH224-SUM(AF224,AG224,AH224)</f>
        <v>603</v>
      </c>
      <c r="AJ224" s="90">
        <v>934</v>
      </c>
      <c r="AK224" s="90">
        <v>938</v>
      </c>
      <c r="AL224" s="90">
        <v>985</v>
      </c>
      <c r="AM224" s="123">
        <f>BI224-SUM(AJ224,AK224,AL224)</f>
        <v>1010</v>
      </c>
      <c r="AN224" s="90">
        <v>1057</v>
      </c>
      <c r="AO224" s="90">
        <v>1095</v>
      </c>
      <c r="AP224" s="89">
        <v>1120</v>
      </c>
      <c r="AQ224" s="89">
        <v>1150</v>
      </c>
      <c r="AR224" s="250">
        <v>1176</v>
      </c>
      <c r="AS224" s="265">
        <v>1222</v>
      </c>
      <c r="AT224" s="265">
        <v>1229</v>
      </c>
      <c r="AU224" s="265">
        <v>1266</v>
      </c>
      <c r="AV224" s="265">
        <v>1289</v>
      </c>
      <c r="AW224" s="265">
        <v>1327</v>
      </c>
      <c r="AX224" s="265">
        <v>1354</v>
      </c>
      <c r="AY224" s="265">
        <v>1396</v>
      </c>
      <c r="BA224" s="83"/>
      <c r="BB224" s="83"/>
      <c r="BC224" s="83"/>
      <c r="BD224" s="83"/>
      <c r="BE224" s="83"/>
      <c r="BF224" s="124">
        <v>2443.6999999999998</v>
      </c>
      <c r="BG224" s="124">
        <v>3206.2</v>
      </c>
      <c r="BH224" s="124">
        <v>3125</v>
      </c>
      <c r="BI224" s="124">
        <v>3867</v>
      </c>
      <c r="BJ224" s="207">
        <v>4422</v>
      </c>
      <c r="BK224" s="207">
        <v>4893</v>
      </c>
      <c r="BL224" s="207">
        <v>5366</v>
      </c>
    </row>
    <row r="225" spans="1:64" x14ac:dyDescent="0.35">
      <c r="A225" s="115" t="s">
        <v>373</v>
      </c>
      <c r="B225" s="194" t="s">
        <v>792</v>
      </c>
      <c r="C225" s="193" t="s">
        <v>230</v>
      </c>
      <c r="D225" s="81"/>
      <c r="E225" s="81"/>
      <c r="F225" s="81"/>
      <c r="G225" s="82"/>
      <c r="H225" s="81"/>
      <c r="I225" s="81"/>
      <c r="J225" s="81"/>
      <c r="K225" s="82"/>
      <c r="L225" s="81"/>
      <c r="M225" s="81"/>
      <c r="N225" s="81"/>
      <c r="O225" s="82"/>
      <c r="P225" s="81"/>
      <c r="Q225" s="81"/>
      <c r="R225" s="81"/>
      <c r="S225" s="82"/>
      <c r="T225" s="81"/>
      <c r="U225" s="81"/>
      <c r="V225" s="81"/>
      <c r="W225" s="82"/>
      <c r="X225" s="93">
        <v>0.27</v>
      </c>
      <c r="Y225" s="93">
        <v>0.27</v>
      </c>
      <c r="Z225" s="93">
        <v>0.27</v>
      </c>
      <c r="AA225" s="82"/>
      <c r="AB225" s="93">
        <v>0.28999999999999998</v>
      </c>
      <c r="AC225" s="93">
        <v>0.28000000000000003</v>
      </c>
      <c r="AD225" s="93">
        <v>0.28999999999999998</v>
      </c>
      <c r="AE225" s="82"/>
      <c r="AF225" s="93">
        <v>0.28000000000000003</v>
      </c>
      <c r="AG225" s="93">
        <v>0.27</v>
      </c>
      <c r="AH225" s="93">
        <v>0.26</v>
      </c>
      <c r="AI225" s="82"/>
      <c r="AJ225" s="93">
        <v>0.24</v>
      </c>
      <c r="AK225" s="93">
        <v>0.24</v>
      </c>
      <c r="AL225" s="93">
        <v>0.25</v>
      </c>
      <c r="AM225" s="82"/>
      <c r="AN225" s="93">
        <v>0.25</v>
      </c>
      <c r="AO225" s="93">
        <v>0.25</v>
      </c>
      <c r="AP225" s="92">
        <v>0.25</v>
      </c>
      <c r="AQ225" s="92"/>
      <c r="AR225" s="251">
        <v>0.25</v>
      </c>
      <c r="AS225" s="266">
        <v>0.25</v>
      </c>
      <c r="AT225" s="266">
        <v>0.25</v>
      </c>
      <c r="AU225" s="235"/>
      <c r="AV225" s="266">
        <v>0.25</v>
      </c>
      <c r="AW225" s="266">
        <v>0.25</v>
      </c>
      <c r="AX225" s="266">
        <v>0.25</v>
      </c>
      <c r="AY225" s="235"/>
      <c r="BA225" s="83"/>
      <c r="BB225" s="83"/>
      <c r="BC225" s="83"/>
      <c r="BD225" s="83"/>
      <c r="BE225" s="83"/>
      <c r="BF225" s="136">
        <v>0.27</v>
      </c>
      <c r="BG225" s="136">
        <v>0.28999999999999998</v>
      </c>
      <c r="BH225" s="136">
        <v>0.24</v>
      </c>
      <c r="BI225" s="136">
        <v>0.24</v>
      </c>
      <c r="BJ225" s="210">
        <v>0.25</v>
      </c>
      <c r="BK225" s="210">
        <v>0.25</v>
      </c>
      <c r="BL225" s="210">
        <v>0.25</v>
      </c>
    </row>
    <row r="226" spans="1:64" x14ac:dyDescent="0.35">
      <c r="A226" s="88" t="s">
        <v>377</v>
      </c>
      <c r="B226" s="194" t="s">
        <v>794</v>
      </c>
      <c r="C226" s="193" t="s">
        <v>230</v>
      </c>
      <c r="D226" s="81"/>
      <c r="E226" s="81"/>
      <c r="F226" s="81"/>
      <c r="G226" s="82"/>
      <c r="H226" s="81"/>
      <c r="I226" s="81"/>
      <c r="J226" s="81"/>
      <c r="K226" s="82"/>
      <c r="L226" s="81"/>
      <c r="M226" s="81"/>
      <c r="N226" s="81"/>
      <c r="O226" s="82"/>
      <c r="P226" s="81"/>
      <c r="Q226" s="81"/>
      <c r="R226" s="81"/>
      <c r="S226" s="82"/>
      <c r="T226" s="81"/>
      <c r="U226" s="81"/>
      <c r="V226" s="81"/>
      <c r="W226" s="82"/>
      <c r="X226" s="90">
        <v>64.3</v>
      </c>
      <c r="Y226" s="90">
        <v>63</v>
      </c>
      <c r="Z226" s="90">
        <v>68.2</v>
      </c>
      <c r="AA226" s="123">
        <f>BF226-SUM(X226,Y226,Z226)</f>
        <v>65.5</v>
      </c>
      <c r="AB226" s="90">
        <v>81</v>
      </c>
      <c r="AC226" s="90">
        <v>70.599999999999994</v>
      </c>
      <c r="AD226" s="90">
        <v>51</v>
      </c>
      <c r="AE226" s="123">
        <f>BG226-SUM(AB226,AC226,AD226)</f>
        <v>55.500000000000028</v>
      </c>
      <c r="AF226" s="90">
        <v>64</v>
      </c>
      <c r="AG226" s="90">
        <v>70</v>
      </c>
      <c r="AH226" s="90">
        <v>50</v>
      </c>
      <c r="AI226" s="123">
        <f>BH226-SUM(AF226,AG226,AH226)</f>
        <v>326</v>
      </c>
      <c r="AJ226" s="90">
        <v>112</v>
      </c>
      <c r="AK226" s="90">
        <v>110</v>
      </c>
      <c r="AL226" s="90">
        <v>85</v>
      </c>
      <c r="AM226" s="123">
        <f>BI226-SUM(AJ226,AK226,AL226)</f>
        <v>91</v>
      </c>
      <c r="AN226" s="90">
        <v>95</v>
      </c>
      <c r="AO226" s="90">
        <v>91</v>
      </c>
      <c r="AP226" s="89">
        <v>81</v>
      </c>
      <c r="AQ226" s="89">
        <v>75</v>
      </c>
      <c r="AR226" s="250">
        <v>84</v>
      </c>
      <c r="AS226" s="265">
        <v>83</v>
      </c>
      <c r="AT226" s="265">
        <v>67</v>
      </c>
      <c r="AU226" s="265">
        <v>66</v>
      </c>
      <c r="AV226" s="265">
        <v>77</v>
      </c>
      <c r="AW226" s="265">
        <v>74</v>
      </c>
      <c r="AX226" s="265">
        <v>59</v>
      </c>
      <c r="AY226" s="265">
        <v>65</v>
      </c>
      <c r="BA226" s="83"/>
      <c r="BB226" s="83"/>
      <c r="BC226" s="83"/>
      <c r="BD226" s="83"/>
      <c r="BE226" s="83"/>
      <c r="BF226" s="124">
        <v>261</v>
      </c>
      <c r="BG226" s="124">
        <v>258.10000000000002</v>
      </c>
      <c r="BH226" s="124">
        <v>510</v>
      </c>
      <c r="BI226" s="124">
        <v>398</v>
      </c>
      <c r="BJ226" s="207">
        <v>342</v>
      </c>
      <c r="BK226" s="207">
        <v>300</v>
      </c>
      <c r="BL226" s="207">
        <v>275</v>
      </c>
    </row>
    <row r="227" spans="1:64" x14ac:dyDescent="0.35">
      <c r="A227" s="115" t="s">
        <v>373</v>
      </c>
      <c r="B227" s="194" t="s">
        <v>792</v>
      </c>
      <c r="C227" s="193" t="s">
        <v>230</v>
      </c>
      <c r="D227" s="81"/>
      <c r="E227" s="81"/>
      <c r="F227" s="81"/>
      <c r="G227" s="82"/>
      <c r="H227" s="81"/>
      <c r="I227" s="81"/>
      <c r="J227" s="81"/>
      <c r="K227" s="82"/>
      <c r="L227" s="81"/>
      <c r="M227" s="81"/>
      <c r="N227" s="81"/>
      <c r="O227" s="82"/>
      <c r="P227" s="81"/>
      <c r="Q227" s="81"/>
      <c r="R227" s="81"/>
      <c r="S227" s="82"/>
      <c r="T227" s="81"/>
      <c r="U227" s="81"/>
      <c r="V227" s="81"/>
      <c r="W227" s="82"/>
      <c r="X227" s="93">
        <v>0.03</v>
      </c>
      <c r="Y227" s="93">
        <v>0.03</v>
      </c>
      <c r="Z227" s="93">
        <v>0.03</v>
      </c>
      <c r="AA227" s="82"/>
      <c r="AB227" s="93">
        <v>0.03</v>
      </c>
      <c r="AC227" s="93">
        <v>0.03</v>
      </c>
      <c r="AD227" s="93">
        <v>0.02</v>
      </c>
      <c r="AE227" s="82"/>
      <c r="AF227" s="93">
        <v>0.02</v>
      </c>
      <c r="AG227" s="93">
        <v>0.02</v>
      </c>
      <c r="AH227" s="93">
        <v>0.02</v>
      </c>
      <c r="AI227" s="82"/>
      <c r="AJ227" s="93">
        <v>0.03</v>
      </c>
      <c r="AK227" s="93">
        <v>0.03</v>
      </c>
      <c r="AL227" s="93">
        <v>0.02</v>
      </c>
      <c r="AM227" s="82"/>
      <c r="AN227" s="93">
        <v>0.02</v>
      </c>
      <c r="AO227" s="93">
        <v>0.02</v>
      </c>
      <c r="AP227" s="92">
        <v>0.02</v>
      </c>
      <c r="AQ227" s="92"/>
      <c r="AR227" s="251">
        <v>0.02</v>
      </c>
      <c r="AS227" s="266">
        <v>0.02</v>
      </c>
      <c r="AT227" s="266">
        <v>0.01</v>
      </c>
      <c r="AU227" s="235"/>
      <c r="AV227" s="266">
        <v>0.01</v>
      </c>
      <c r="AW227" s="266">
        <v>0.01</v>
      </c>
      <c r="AX227" s="266">
        <v>0.01</v>
      </c>
      <c r="AY227" s="235"/>
      <c r="BA227" s="83"/>
      <c r="BB227" s="83"/>
      <c r="BC227" s="83"/>
      <c r="BD227" s="83"/>
      <c r="BE227" s="83"/>
      <c r="BF227" s="136">
        <v>0.03</v>
      </c>
      <c r="BG227" s="136">
        <v>0.02</v>
      </c>
      <c r="BH227" s="136">
        <v>0.04</v>
      </c>
      <c r="BI227" s="136">
        <v>0.03</v>
      </c>
      <c r="BJ227" s="210">
        <v>0.02</v>
      </c>
      <c r="BK227" s="210">
        <v>0.02</v>
      </c>
      <c r="BL227" s="210">
        <v>0.01</v>
      </c>
    </row>
    <row r="228" spans="1:64" x14ac:dyDescent="0.35">
      <c r="A228" s="101" t="s">
        <v>98</v>
      </c>
      <c r="B228" s="192" t="s">
        <v>794</v>
      </c>
      <c r="C228" s="191" t="s">
        <v>230</v>
      </c>
      <c r="D228" s="127">
        <f>SUM(D222,D220,D218,D224,D226)</f>
        <v>1007.9</v>
      </c>
      <c r="E228" s="127">
        <f>SUM(E222,E220,E218,E224,E226)</f>
        <v>1010.5</v>
      </c>
      <c r="F228" s="127">
        <f>SUM(F222,F220,F218,F224,F226)</f>
        <v>995.1</v>
      </c>
      <c r="G228" s="128">
        <f>BA228-SUM(D228,E228,F228)</f>
        <v>1041.6999999999998</v>
      </c>
      <c r="H228" s="127">
        <f>SUM(H222,H220,H218,H224,H226)</f>
        <v>1000.1</v>
      </c>
      <c r="I228" s="127">
        <f>SUM(I222,I220,I218,I224,I226)</f>
        <v>1068.2</v>
      </c>
      <c r="J228" s="127">
        <f>SUM(J222,J220,J218,J224,J226)</f>
        <v>1005.4</v>
      </c>
      <c r="K228" s="128">
        <f>BB228-SUM(H228,I228,J228)</f>
        <v>1073.4000000000001</v>
      </c>
      <c r="L228" s="126">
        <v>1109.2</v>
      </c>
      <c r="M228" s="127">
        <f>SUM(M222,M220,M218,M224,M226)</f>
        <v>1162.2</v>
      </c>
      <c r="N228" s="126">
        <v>1217.8</v>
      </c>
      <c r="O228" s="128">
        <f>BC228-SUM(L228,M228,N228)</f>
        <v>1306.3000000000002</v>
      </c>
      <c r="P228" s="127">
        <f>SUM(P222,P220,P218,P224,P226)</f>
        <v>1383.3</v>
      </c>
      <c r="Q228" s="127">
        <f>SUM(Q222,Q220,Q218,Q224,Q226)</f>
        <v>1398.7</v>
      </c>
      <c r="R228" s="127">
        <f>SUM(R222,R220,R218,R224,R226)</f>
        <v>1464</v>
      </c>
      <c r="S228" s="128">
        <f>BD228-SUM(P228,Q228,R228)</f>
        <v>1608.3999999999996</v>
      </c>
      <c r="T228" s="127">
        <f>SUM(T222,T220,T218,T224,T226)</f>
        <v>1681.6</v>
      </c>
      <c r="U228" s="127">
        <f>SUM(U222,U220,U218,U224,U226)</f>
        <v>1772.2</v>
      </c>
      <c r="V228" s="127">
        <f>SUM(V222,V220,V218,V224,V226)</f>
        <v>1841.1</v>
      </c>
      <c r="W228" s="128">
        <f>BE228-SUM(T228,U228,V228)</f>
        <v>2006.6000000000004</v>
      </c>
      <c r="X228" s="127">
        <f>SUM(X222,X220,X218,X224,X226)</f>
        <v>2078.9</v>
      </c>
      <c r="Y228" s="127">
        <f>SUM(Y222,Y220,Y218,Y224,Y226)</f>
        <v>2195.4</v>
      </c>
      <c r="Z228" s="127">
        <f>SUM(Z222,Z220,Z218,Z224,Z226)</f>
        <v>2291.1</v>
      </c>
      <c r="AA228" s="128">
        <f>BF228-SUM(X228,Y228,Z228)</f>
        <v>2464.6000000000004</v>
      </c>
      <c r="AB228" s="126">
        <v>2600.9</v>
      </c>
      <c r="AC228" s="126">
        <v>2744.3</v>
      </c>
      <c r="AD228" s="127">
        <f>SUM(AD222,AD220,AD218,AD224,AD226)</f>
        <v>2834.1</v>
      </c>
      <c r="AE228" s="128">
        <f>BG228-SUM(AB228,AC228,AD228)</f>
        <v>2991.9999999999982</v>
      </c>
      <c r="AF228" s="127">
        <f>SUM(AF222,AF220,AF218,AF224,AF226)</f>
        <v>3091</v>
      </c>
      <c r="AG228" s="127">
        <f>SUM(AG222,AG220,AG218,AG224,AG226)</f>
        <v>3128</v>
      </c>
      <c r="AH228" s="127">
        <f>SUM(AH222,AH220,AH218,AH224,AH226)</f>
        <v>3225</v>
      </c>
      <c r="AI228" s="128">
        <f>BH228-SUM(AF228,AG228,AH228)</f>
        <v>3424</v>
      </c>
      <c r="AJ228" s="127">
        <f>SUM(AJ222,AJ220,AJ218,AJ224,AJ226)</f>
        <v>3905</v>
      </c>
      <c r="AK228" s="127">
        <f>SUM(AK222,AK220,AK218,AK224,AK226)</f>
        <v>3835</v>
      </c>
      <c r="AL228" s="127">
        <f>SUM(AL222,AL220,AL218,AL224,AL226)</f>
        <v>3935</v>
      </c>
      <c r="AM228" s="128">
        <f>BI228-SUM(AJ228,AK228,AL228)</f>
        <v>4110</v>
      </c>
      <c r="AN228" s="127">
        <f>SUM(AN222,AN220,AN218,AN224,AN226)</f>
        <v>4262</v>
      </c>
      <c r="AO228" s="127">
        <f>SUM(AO222,AO220,AO218,AO224,AO226)</f>
        <v>4386</v>
      </c>
      <c r="AP228" s="129">
        <f>SUM(AP222,AP220,AP218,AP224,AP226)</f>
        <v>4433</v>
      </c>
      <c r="AQ228" s="129">
        <v>4525</v>
      </c>
      <c r="AR228" s="249">
        <v>4655</v>
      </c>
      <c r="AS228" s="264">
        <v>4816</v>
      </c>
      <c r="AT228" s="264">
        <v>4890</v>
      </c>
      <c r="AU228" s="264">
        <v>5048</v>
      </c>
      <c r="AV228" s="264">
        <v>5182</v>
      </c>
      <c r="AW228" s="264">
        <v>5309</v>
      </c>
      <c r="AX228" s="264">
        <v>5408</v>
      </c>
      <c r="AY228" s="264">
        <v>5606</v>
      </c>
      <c r="BA228" s="131">
        <f t="shared" ref="BA228:BF228" si="1">SUM(BA222,BA220,BA218,BA224,BA226)</f>
        <v>4055.2</v>
      </c>
      <c r="BB228" s="131">
        <f t="shared" si="1"/>
        <v>4147.1000000000004</v>
      </c>
      <c r="BC228" s="131">
        <f t="shared" si="1"/>
        <v>4795.5</v>
      </c>
      <c r="BD228" s="131">
        <f t="shared" si="1"/>
        <v>5854.4</v>
      </c>
      <c r="BE228" s="131">
        <f t="shared" si="1"/>
        <v>7301.5</v>
      </c>
      <c r="BF228" s="131">
        <f t="shared" si="1"/>
        <v>9030</v>
      </c>
      <c r="BG228" s="130">
        <v>11171.3</v>
      </c>
      <c r="BH228" s="131">
        <f>SUM(BH222,BH220,BH218,BH224,BH226)</f>
        <v>12868</v>
      </c>
      <c r="BI228" s="131">
        <f>SUM(BI222,BI220,BI218,BI224,BI226)</f>
        <v>15785</v>
      </c>
      <c r="BJ228" s="209">
        <v>17606</v>
      </c>
      <c r="BK228" s="209">
        <v>19409</v>
      </c>
      <c r="BL228" s="209">
        <v>21505</v>
      </c>
    </row>
    <row r="229" spans="1:64" x14ac:dyDescent="0.35">
      <c r="B229" s="186"/>
      <c r="C229" s="186"/>
      <c r="D229" s="81"/>
      <c r="E229" s="81"/>
      <c r="F229" s="81"/>
      <c r="G229" s="82"/>
      <c r="H229" s="81"/>
      <c r="I229" s="81"/>
      <c r="J229" s="81"/>
      <c r="K229" s="82"/>
      <c r="L229" s="81"/>
      <c r="M229" s="81"/>
      <c r="N229" s="81"/>
      <c r="O229" s="82"/>
      <c r="P229" s="81"/>
      <c r="Q229" s="81"/>
      <c r="R229" s="81"/>
      <c r="S229" s="82"/>
      <c r="T229" s="81"/>
      <c r="U229" s="81"/>
      <c r="V229" s="81"/>
      <c r="W229" s="82"/>
      <c r="X229" s="81"/>
      <c r="Y229" s="81"/>
      <c r="Z229" s="81"/>
      <c r="AA229" s="82"/>
      <c r="AB229" s="81"/>
      <c r="AC229" s="81"/>
      <c r="AD229" s="81"/>
      <c r="AE229" s="82"/>
      <c r="AF229" s="81"/>
      <c r="AG229" s="81"/>
      <c r="AH229" s="81"/>
      <c r="AI229" s="82"/>
      <c r="AJ229" s="81"/>
      <c r="AK229" s="81"/>
      <c r="AL229" s="81"/>
      <c r="AM229" s="82"/>
      <c r="AN229" s="81"/>
      <c r="AO229" s="81"/>
      <c r="AP229" s="82"/>
      <c r="AQ229" s="82"/>
      <c r="AR229" s="82"/>
      <c r="AS229" s="230"/>
      <c r="AT229" s="230"/>
      <c r="AU229" s="230"/>
      <c r="AV229" s="230"/>
      <c r="AW229" s="230"/>
      <c r="AX229" s="230"/>
      <c r="AY229" s="230"/>
      <c r="BA229" s="83"/>
      <c r="BB229" s="83"/>
      <c r="BC229" s="83"/>
      <c r="BD229" s="83"/>
      <c r="BE229" s="83"/>
      <c r="BF229" s="83"/>
      <c r="BG229" s="83"/>
      <c r="BH229" s="83"/>
      <c r="BI229" s="83"/>
      <c r="BJ229" s="83"/>
      <c r="BK229" s="83"/>
      <c r="BL229" s="83"/>
    </row>
    <row r="230" spans="1:64" x14ac:dyDescent="0.35">
      <c r="A230" s="96" t="s">
        <v>378</v>
      </c>
      <c r="B230" s="185"/>
      <c r="C230" s="185"/>
      <c r="D230" s="81"/>
      <c r="E230" s="81"/>
      <c r="F230" s="81"/>
      <c r="G230" s="82"/>
      <c r="H230" s="81"/>
      <c r="I230" s="81"/>
      <c r="J230" s="81"/>
      <c r="K230" s="82"/>
      <c r="L230" s="81"/>
      <c r="M230" s="81"/>
      <c r="N230" s="81"/>
      <c r="O230" s="82"/>
      <c r="P230" s="81"/>
      <c r="Q230" s="81"/>
      <c r="R230" s="81"/>
      <c r="S230" s="82"/>
      <c r="T230" s="81"/>
      <c r="U230" s="81"/>
      <c r="V230" s="81"/>
      <c r="W230" s="82"/>
      <c r="X230" s="81"/>
      <c r="Y230" s="81"/>
      <c r="Z230" s="81"/>
      <c r="AA230" s="82"/>
      <c r="AB230" s="81"/>
      <c r="AC230" s="81"/>
      <c r="AD230" s="81"/>
      <c r="AE230" s="82"/>
      <c r="AF230" s="81"/>
      <c r="AG230" s="81"/>
      <c r="AH230" s="81"/>
      <c r="AI230" s="82"/>
      <c r="AJ230" s="81"/>
      <c r="AK230" s="81"/>
      <c r="AL230" s="81"/>
      <c r="AM230" s="82"/>
      <c r="AN230" s="81"/>
      <c r="AO230" s="81"/>
      <c r="AP230" s="82"/>
      <c r="AQ230" s="82"/>
      <c r="AR230" s="82"/>
      <c r="AS230" s="230"/>
      <c r="AT230" s="230"/>
      <c r="AU230" s="230"/>
      <c r="AV230" s="230"/>
      <c r="AW230" s="230"/>
      <c r="AX230" s="230"/>
      <c r="AY230" s="230"/>
      <c r="BA230" s="83"/>
      <c r="BB230" s="83"/>
      <c r="BC230" s="83"/>
      <c r="BD230" s="83"/>
      <c r="BE230" s="83"/>
      <c r="BF230" s="83"/>
      <c r="BG230" s="83"/>
      <c r="BH230" s="83"/>
      <c r="BI230" s="83"/>
      <c r="BJ230" s="83"/>
      <c r="BK230" s="83"/>
      <c r="BL230" s="83"/>
    </row>
    <row r="231" spans="1:64" x14ac:dyDescent="0.35">
      <c r="A231" s="88" t="s">
        <v>338</v>
      </c>
      <c r="B231" s="194" t="s">
        <v>794</v>
      </c>
      <c r="C231" s="193" t="s">
        <v>230</v>
      </c>
      <c r="D231" s="90">
        <v>69</v>
      </c>
      <c r="E231" s="90">
        <v>94.5</v>
      </c>
      <c r="F231" s="90">
        <v>129.6</v>
      </c>
      <c r="G231" s="123">
        <f>BA231-SUM(D231,E231,F231)</f>
        <v>178.79999999999995</v>
      </c>
      <c r="H231" s="90">
        <v>238</v>
      </c>
      <c r="I231" s="90">
        <v>282.8</v>
      </c>
      <c r="J231" s="90">
        <v>342.1</v>
      </c>
      <c r="K231" s="123">
        <f>BB231-SUM(H231,I231,J231)</f>
        <v>405.4</v>
      </c>
      <c r="L231" s="90">
        <v>483.8</v>
      </c>
      <c r="M231" s="90">
        <v>534.20000000000005</v>
      </c>
      <c r="N231" s="90">
        <v>588.29999999999995</v>
      </c>
      <c r="O231" s="123">
        <f>BC231-SUM(L231,M231,N231)</f>
        <v>658.39999999999986</v>
      </c>
      <c r="P231" s="90">
        <v>781.9</v>
      </c>
      <c r="Q231" s="90">
        <v>797.8</v>
      </c>
      <c r="R231" s="90">
        <v>858.5</v>
      </c>
      <c r="S231" s="123">
        <f>BD231-SUM(P231,Q231,R231)</f>
        <v>932.60000000000036</v>
      </c>
      <c r="T231" s="90">
        <v>1006.9</v>
      </c>
      <c r="U231" s="90">
        <v>1082.4000000000001</v>
      </c>
      <c r="V231" s="90">
        <v>1149.5</v>
      </c>
      <c r="W231" s="123">
        <f>BE231-SUM(T231,U231,V231)</f>
        <v>1242</v>
      </c>
      <c r="X231" s="90">
        <v>1334.6</v>
      </c>
      <c r="Y231" s="90">
        <v>1425.9</v>
      </c>
      <c r="Z231" s="90">
        <v>1496.9</v>
      </c>
      <c r="AA231" s="123">
        <f>BF231-SUM(X231,Y231,Z231)</f>
        <v>1600.3000000000002</v>
      </c>
      <c r="AB231" s="90">
        <v>1663.7</v>
      </c>
      <c r="AC231" s="90">
        <v>1773.7</v>
      </c>
      <c r="AD231" s="90">
        <v>1840.6</v>
      </c>
      <c r="AE231" s="123">
        <f>BG231-SUM(AB231,AC231,AD231)</f>
        <v>1930.3000000000002</v>
      </c>
      <c r="AF231" s="90">
        <v>2058</v>
      </c>
      <c r="AG231" s="90">
        <v>2135</v>
      </c>
      <c r="AH231" s="90">
        <v>2240</v>
      </c>
      <c r="AI231" s="123">
        <f>BH231-SUM(AF231,AG231,AH231)</f>
        <v>2380</v>
      </c>
      <c r="AJ231" s="90">
        <v>2731</v>
      </c>
      <c r="AK231" s="90">
        <v>2668</v>
      </c>
      <c r="AL231" s="90">
        <v>2757</v>
      </c>
      <c r="AM231" s="123">
        <f>BI231-SUM(AJ231,AK231,AL231)</f>
        <v>2892</v>
      </c>
      <c r="AN231" s="90">
        <v>2995</v>
      </c>
      <c r="AO231" s="90">
        <v>3079</v>
      </c>
      <c r="AP231" s="89">
        <v>3116</v>
      </c>
      <c r="AQ231" s="89">
        <v>3195</v>
      </c>
      <c r="AR231" s="250">
        <v>3301</v>
      </c>
      <c r="AS231" s="265">
        <v>3418</v>
      </c>
      <c r="AT231" s="265">
        <v>3506</v>
      </c>
      <c r="AU231" s="265">
        <v>3613</v>
      </c>
      <c r="AV231" s="265">
        <v>3725</v>
      </c>
      <c r="AW231" s="265">
        <v>3828</v>
      </c>
      <c r="AX231" s="265">
        <v>3921</v>
      </c>
      <c r="AY231" s="265">
        <v>4073</v>
      </c>
      <c r="BA231" s="124">
        <v>471.9</v>
      </c>
      <c r="BB231" s="124">
        <v>1268.3</v>
      </c>
      <c r="BC231" s="124">
        <v>2264.6999999999998</v>
      </c>
      <c r="BD231" s="124">
        <v>3370.8</v>
      </c>
      <c r="BE231" s="124">
        <v>4480.8</v>
      </c>
      <c r="BF231" s="124">
        <v>5857.7</v>
      </c>
      <c r="BG231" s="124">
        <v>7208.3</v>
      </c>
      <c r="BH231" s="124">
        <v>8813</v>
      </c>
      <c r="BI231" s="124">
        <v>11048</v>
      </c>
      <c r="BJ231" s="207">
        <v>12385</v>
      </c>
      <c r="BK231" s="207">
        <v>13838</v>
      </c>
      <c r="BL231" s="207">
        <v>15547</v>
      </c>
    </row>
    <row r="232" spans="1:64" x14ac:dyDescent="0.35">
      <c r="A232" s="88" t="s">
        <v>374</v>
      </c>
      <c r="B232" s="194" t="s">
        <v>794</v>
      </c>
      <c r="C232" s="193" t="s">
        <v>231</v>
      </c>
      <c r="D232" s="90">
        <v>154.9</v>
      </c>
      <c r="E232" s="90">
        <v>159.5</v>
      </c>
      <c r="F232" s="90">
        <v>169</v>
      </c>
      <c r="G232" s="123">
        <f>BA232-SUM(D232,E232,F232)</f>
        <v>179.70000000000005</v>
      </c>
      <c r="H232" s="90">
        <v>183.8</v>
      </c>
      <c r="I232" s="90">
        <v>191.8</v>
      </c>
      <c r="J232" s="90">
        <v>202.4</v>
      </c>
      <c r="K232" s="123">
        <f>BB232-SUM(H232,I232,J232)</f>
        <v>219.5</v>
      </c>
      <c r="L232" s="90">
        <v>224.9</v>
      </c>
      <c r="M232" s="90">
        <v>234.6</v>
      </c>
      <c r="N232" s="90">
        <v>235.2</v>
      </c>
      <c r="O232" s="123">
        <f>BC232-SUM(L232,M232,N232)</f>
        <v>242.29999999999995</v>
      </c>
      <c r="P232" s="90">
        <v>280.89999999999998</v>
      </c>
      <c r="Q232" s="90">
        <v>277.89999999999998</v>
      </c>
      <c r="R232" s="90">
        <v>301.8</v>
      </c>
      <c r="S232" s="123">
        <f>BD232-SUM(P232,Q232,R232)</f>
        <v>319.80000000000018</v>
      </c>
      <c r="T232" s="90">
        <v>367.1</v>
      </c>
      <c r="U232" s="90">
        <v>390.8</v>
      </c>
      <c r="V232" s="90">
        <v>409.6</v>
      </c>
      <c r="W232" s="123">
        <f>BE232-SUM(T232,U232,V232)</f>
        <v>442</v>
      </c>
      <c r="X232" s="81"/>
      <c r="Y232" s="81"/>
      <c r="Z232" s="81"/>
      <c r="AA232" s="82"/>
      <c r="AB232" s="81"/>
      <c r="AC232" s="81"/>
      <c r="AD232" s="81"/>
      <c r="AE232" s="82"/>
      <c r="AF232" s="81"/>
      <c r="AG232" s="81"/>
      <c r="AH232" s="81"/>
      <c r="AI232" s="82"/>
      <c r="AJ232" s="81"/>
      <c r="AK232" s="81"/>
      <c r="AL232" s="81"/>
      <c r="AM232" s="82"/>
      <c r="AN232" s="81"/>
      <c r="AO232" s="81"/>
      <c r="AP232" s="82"/>
      <c r="AQ232" s="82"/>
      <c r="AR232" s="82"/>
      <c r="AS232" s="230"/>
      <c r="AT232" s="230"/>
      <c r="AU232" s="230"/>
      <c r="AV232" s="230"/>
      <c r="AW232" s="230"/>
      <c r="AX232" s="230"/>
      <c r="AY232" s="230"/>
      <c r="BA232" s="124">
        <v>663.1</v>
      </c>
      <c r="BB232" s="124">
        <v>797.5</v>
      </c>
      <c r="BC232" s="124">
        <v>937</v>
      </c>
      <c r="BD232" s="124">
        <v>1180.4000000000001</v>
      </c>
      <c r="BE232" s="124">
        <v>1609.5</v>
      </c>
      <c r="BF232" s="83"/>
      <c r="BG232" s="83"/>
      <c r="BH232" s="83"/>
      <c r="BI232" s="83"/>
      <c r="BJ232" s="83"/>
      <c r="BK232" s="83"/>
      <c r="BL232" s="83"/>
    </row>
    <row r="233" spans="1:64" x14ac:dyDescent="0.35">
      <c r="A233" s="88" t="s">
        <v>375</v>
      </c>
      <c r="B233" s="194" t="s">
        <v>794</v>
      </c>
      <c r="C233" s="193" t="s">
        <v>231</v>
      </c>
      <c r="D233" s="90">
        <v>0.4</v>
      </c>
      <c r="E233" s="90">
        <v>0.5</v>
      </c>
      <c r="F233" s="90">
        <v>0.7</v>
      </c>
      <c r="G233" s="123">
        <f>BA233-SUM(D233,E233,F233)</f>
        <v>1.2999999999999998</v>
      </c>
      <c r="H233" s="90">
        <v>1.8</v>
      </c>
      <c r="I233" s="90">
        <v>2.1</v>
      </c>
      <c r="J233" s="90">
        <v>2.9</v>
      </c>
      <c r="K233" s="123">
        <f>BB233-SUM(H233,I233,J233)</f>
        <v>4</v>
      </c>
      <c r="L233" s="90">
        <v>4.7</v>
      </c>
      <c r="M233" s="90">
        <v>5.2</v>
      </c>
      <c r="N233" s="90">
        <v>5.6</v>
      </c>
      <c r="O233" s="123">
        <f>BC233-SUM(L233,M233,N233)</f>
        <v>6.6999999999999993</v>
      </c>
      <c r="P233" s="90">
        <v>7.4</v>
      </c>
      <c r="Q233" s="90">
        <v>8</v>
      </c>
      <c r="R233" s="90">
        <v>8.3000000000000007</v>
      </c>
      <c r="S233" s="123">
        <f>BD233-SUM(P233,Q233,R233)</f>
        <v>9.8999999999999986</v>
      </c>
      <c r="T233" s="90">
        <v>9.8000000000000007</v>
      </c>
      <c r="U233" s="90">
        <v>10.5</v>
      </c>
      <c r="V233" s="90">
        <v>11.2</v>
      </c>
      <c r="W233" s="123">
        <f>BE233-SUM(T233,U233,V233)</f>
        <v>12.100000000000001</v>
      </c>
      <c r="X233" s="81"/>
      <c r="Y233" s="81"/>
      <c r="Z233" s="81"/>
      <c r="AA233" s="82"/>
      <c r="AB233" s="81"/>
      <c r="AC233" s="81"/>
      <c r="AD233" s="81"/>
      <c r="AE233" s="82"/>
      <c r="AF233" s="81"/>
      <c r="AG233" s="81"/>
      <c r="AH233" s="81"/>
      <c r="AI233" s="82"/>
      <c r="AJ233" s="81"/>
      <c r="AK233" s="81"/>
      <c r="AL233" s="81"/>
      <c r="AM233" s="82"/>
      <c r="AN233" s="81"/>
      <c r="AO233" s="81"/>
      <c r="AP233" s="82"/>
      <c r="AQ233" s="82"/>
      <c r="AR233" s="82"/>
      <c r="AS233" s="230"/>
      <c r="AT233" s="230"/>
      <c r="AU233" s="230"/>
      <c r="AV233" s="230"/>
      <c r="AW233" s="230"/>
      <c r="AX233" s="230"/>
      <c r="AY233" s="230"/>
      <c r="BA233" s="124">
        <v>2.9</v>
      </c>
      <c r="BB233" s="124">
        <v>10.8</v>
      </c>
      <c r="BC233" s="124">
        <v>22.2</v>
      </c>
      <c r="BD233" s="124">
        <v>33.6</v>
      </c>
      <c r="BE233" s="124">
        <v>43.6</v>
      </c>
      <c r="BF233" s="83"/>
      <c r="BG233" s="83"/>
      <c r="BH233" s="83"/>
      <c r="BI233" s="83"/>
      <c r="BJ233" s="83"/>
      <c r="BK233" s="83"/>
      <c r="BL233" s="83"/>
    </row>
    <row r="234" spans="1:64" x14ac:dyDescent="0.35">
      <c r="A234" s="88" t="s">
        <v>376</v>
      </c>
      <c r="B234" s="194" t="s">
        <v>794</v>
      </c>
      <c r="C234" s="193" t="s">
        <v>230</v>
      </c>
      <c r="D234" s="81"/>
      <c r="E234" s="81"/>
      <c r="F234" s="81"/>
      <c r="G234" s="82"/>
      <c r="H234" s="81"/>
      <c r="I234" s="81"/>
      <c r="J234" s="81"/>
      <c r="K234" s="82"/>
      <c r="L234" s="81"/>
      <c r="M234" s="81"/>
      <c r="N234" s="81"/>
      <c r="O234" s="82"/>
      <c r="P234" s="81"/>
      <c r="Q234" s="81"/>
      <c r="R234" s="81"/>
      <c r="S234" s="82"/>
      <c r="T234" s="81"/>
      <c r="U234" s="81"/>
      <c r="V234" s="81"/>
      <c r="W234" s="82"/>
      <c r="X234" s="90">
        <v>430.9</v>
      </c>
      <c r="Y234" s="90">
        <v>469.4</v>
      </c>
      <c r="Z234" s="90">
        <v>494.6</v>
      </c>
      <c r="AA234" s="123">
        <f>BF234-SUM(X234,Y234,Z234)</f>
        <v>554.39999999999986</v>
      </c>
      <c r="AB234" s="90">
        <v>611.9</v>
      </c>
      <c r="AC234" s="90">
        <v>654</v>
      </c>
      <c r="AD234" s="90">
        <v>678.7</v>
      </c>
      <c r="AE234" s="123">
        <f>BG234-SUM(AB234,AC234,AD234)</f>
        <v>726.09999999999968</v>
      </c>
      <c r="AF234" s="90">
        <v>739</v>
      </c>
      <c r="AG234" s="90">
        <v>707</v>
      </c>
      <c r="AH234" s="90">
        <v>729</v>
      </c>
      <c r="AI234" s="123">
        <f>BH234-SUM(AF234,AG234,AH234)</f>
        <v>485</v>
      </c>
      <c r="AJ234" s="90">
        <v>812</v>
      </c>
      <c r="AK234" s="90">
        <v>817</v>
      </c>
      <c r="AL234" s="90">
        <v>864</v>
      </c>
      <c r="AM234" s="123">
        <f>BI234-SUM(AJ234,AK234,AL234)</f>
        <v>886</v>
      </c>
      <c r="AN234" s="90">
        <v>932</v>
      </c>
      <c r="AO234" s="90">
        <v>961</v>
      </c>
      <c r="AP234" s="89">
        <v>981</v>
      </c>
      <c r="AQ234" s="89">
        <v>1006</v>
      </c>
      <c r="AR234" s="250">
        <v>1042</v>
      </c>
      <c r="AS234" s="265">
        <v>1070</v>
      </c>
      <c r="AT234" s="265">
        <v>1096</v>
      </c>
      <c r="AU234" s="265">
        <v>1123</v>
      </c>
      <c r="AV234" s="265">
        <v>1164</v>
      </c>
      <c r="AW234" s="265">
        <v>1204</v>
      </c>
      <c r="AX234" s="265">
        <v>1231</v>
      </c>
      <c r="AY234" s="265">
        <v>1265</v>
      </c>
      <c r="BA234" s="83"/>
      <c r="BB234" s="83"/>
      <c r="BC234" s="83"/>
      <c r="BD234" s="83"/>
      <c r="BE234" s="83"/>
      <c r="BF234" s="124">
        <v>1949.3</v>
      </c>
      <c r="BG234" s="124">
        <v>2670.7</v>
      </c>
      <c r="BH234" s="124">
        <v>2660</v>
      </c>
      <c r="BI234" s="124">
        <v>3379</v>
      </c>
      <c r="BJ234" s="207">
        <v>3880</v>
      </c>
      <c r="BK234" s="207">
        <v>4331</v>
      </c>
      <c r="BL234" s="207">
        <v>4864</v>
      </c>
    </row>
    <row r="235" spans="1:64" x14ac:dyDescent="0.35">
      <c r="A235" s="88" t="s">
        <v>377</v>
      </c>
      <c r="B235" s="194" t="s">
        <v>794</v>
      </c>
      <c r="C235" s="193" t="s">
        <v>230</v>
      </c>
      <c r="D235" s="81"/>
      <c r="E235" s="81"/>
      <c r="F235" s="81"/>
      <c r="G235" s="82"/>
      <c r="H235" s="81"/>
      <c r="I235" s="81"/>
      <c r="J235" s="81"/>
      <c r="K235" s="82"/>
      <c r="L235" s="81"/>
      <c r="M235" s="81"/>
      <c r="N235" s="81"/>
      <c r="O235" s="82"/>
      <c r="P235" s="81"/>
      <c r="Q235" s="81"/>
      <c r="R235" s="81"/>
      <c r="S235" s="82"/>
      <c r="T235" s="81"/>
      <c r="U235" s="81"/>
      <c r="V235" s="81"/>
      <c r="W235" s="82"/>
      <c r="X235" s="81"/>
      <c r="Y235" s="81"/>
      <c r="Z235" s="81"/>
      <c r="AA235" s="82"/>
      <c r="AB235" s="81"/>
      <c r="AC235" s="81"/>
      <c r="AD235" s="81"/>
      <c r="AE235" s="82"/>
      <c r="AF235" s="81"/>
      <c r="AG235" s="81"/>
      <c r="AH235" s="81"/>
      <c r="AI235" s="82"/>
      <c r="AJ235" s="90">
        <v>41</v>
      </c>
      <c r="AK235" s="90">
        <v>35</v>
      </c>
      <c r="AL235" s="90">
        <v>36</v>
      </c>
      <c r="AM235" s="123">
        <f>BI235-SUM(AJ235,AK235,AL235)</f>
        <v>34</v>
      </c>
      <c r="AN235" s="90">
        <v>31</v>
      </c>
      <c r="AO235" s="90">
        <v>30</v>
      </c>
      <c r="AP235" s="89">
        <v>31</v>
      </c>
      <c r="AQ235" s="89">
        <v>31</v>
      </c>
      <c r="AR235" s="250">
        <v>30</v>
      </c>
      <c r="AS235" s="265">
        <v>29</v>
      </c>
      <c r="AT235" s="265">
        <v>29</v>
      </c>
      <c r="AU235" s="265">
        <v>27</v>
      </c>
      <c r="AV235" s="265">
        <v>27</v>
      </c>
      <c r="AW235" s="265">
        <v>28</v>
      </c>
      <c r="AX235" s="265">
        <v>28</v>
      </c>
      <c r="AY235" s="265">
        <v>27</v>
      </c>
      <c r="BA235" s="83"/>
      <c r="BB235" s="83"/>
      <c r="BC235" s="83"/>
      <c r="BD235" s="83"/>
      <c r="BE235" s="83"/>
      <c r="BF235" s="83"/>
      <c r="BG235" s="83"/>
      <c r="BH235" s="124">
        <v>153</v>
      </c>
      <c r="BI235" s="124">
        <v>146</v>
      </c>
      <c r="BJ235" s="207">
        <v>123</v>
      </c>
      <c r="BK235" s="207">
        <v>115</v>
      </c>
      <c r="BL235" s="207">
        <v>110</v>
      </c>
    </row>
    <row r="236" spans="1:64" x14ac:dyDescent="0.35">
      <c r="A236" s="88" t="s">
        <v>379</v>
      </c>
      <c r="B236" s="194" t="s">
        <v>794</v>
      </c>
      <c r="C236" s="193" t="s">
        <v>230</v>
      </c>
      <c r="D236" s="81"/>
      <c r="E236" s="81"/>
      <c r="F236" s="81"/>
      <c r="G236" s="82"/>
      <c r="H236" s="81"/>
      <c r="I236" s="81"/>
      <c r="J236" s="81"/>
      <c r="K236" s="82"/>
      <c r="L236" s="81"/>
      <c r="M236" s="81"/>
      <c r="N236" s="81"/>
      <c r="O236" s="82"/>
      <c r="P236" s="81"/>
      <c r="Q236" s="81"/>
      <c r="R236" s="81"/>
      <c r="S236" s="82"/>
      <c r="T236" s="81"/>
      <c r="U236" s="81"/>
      <c r="V236" s="81"/>
      <c r="W236" s="82"/>
      <c r="X236" s="90">
        <v>27.8</v>
      </c>
      <c r="Y236" s="90">
        <v>27.8</v>
      </c>
      <c r="Z236" s="90">
        <v>30</v>
      </c>
      <c r="AA236" s="123">
        <f>BF236-SUM(X236,Y236,Z236)</f>
        <v>29.600000000000009</v>
      </c>
      <c r="AB236" s="90">
        <v>29.4</v>
      </c>
      <c r="AC236" s="90">
        <v>28.4</v>
      </c>
      <c r="AD236" s="90">
        <v>27.3</v>
      </c>
      <c r="AE236" s="123">
        <f>BG236-SUM(AB236,AC236,AD236)</f>
        <v>30.400000000000006</v>
      </c>
      <c r="AF236" s="90">
        <v>28</v>
      </c>
      <c r="AG236" s="90">
        <v>32</v>
      </c>
      <c r="AH236" s="90">
        <v>31</v>
      </c>
      <c r="AI236" s="82"/>
      <c r="AM236" s="91"/>
      <c r="AP236" s="91"/>
      <c r="AQ236" s="91"/>
      <c r="AR236" s="91"/>
      <c r="AS236" s="232"/>
      <c r="AT236" s="232"/>
      <c r="AU236" s="232"/>
      <c r="AV236" s="232"/>
      <c r="AW236" s="232"/>
      <c r="AX236" s="232"/>
      <c r="AY236" s="232"/>
      <c r="BA236" s="83"/>
      <c r="BB236" s="83"/>
      <c r="BC236" s="83"/>
      <c r="BD236" s="83"/>
      <c r="BE236" s="83"/>
      <c r="BF236" s="124">
        <v>115.2</v>
      </c>
      <c r="BG236" s="124">
        <v>115.5</v>
      </c>
      <c r="BH236" s="137"/>
      <c r="BI236" s="137"/>
      <c r="BJ236" s="137"/>
      <c r="BK236" s="137"/>
      <c r="BL236" s="137"/>
    </row>
    <row r="237" spans="1:64" x14ac:dyDescent="0.35">
      <c r="A237" s="101" t="s">
        <v>380</v>
      </c>
      <c r="B237" s="192" t="s">
        <v>794</v>
      </c>
      <c r="C237" s="191" t="s">
        <v>230</v>
      </c>
      <c r="D237" s="127">
        <f>SUM(D231:D236)</f>
        <v>224.3</v>
      </c>
      <c r="E237" s="127">
        <f>SUM(E231:E236)</f>
        <v>254.5</v>
      </c>
      <c r="F237" s="127">
        <f>SUM(F231:F236)</f>
        <v>299.3</v>
      </c>
      <c r="G237" s="128">
        <f>BA237-SUM(D237,E237,F237)</f>
        <v>359.80000000000007</v>
      </c>
      <c r="H237" s="127">
        <f>SUM(H231:H236)</f>
        <v>423.6</v>
      </c>
      <c r="I237" s="126">
        <v>476.7</v>
      </c>
      <c r="J237" s="127">
        <f>SUM(J231:J236)</f>
        <v>547.4</v>
      </c>
      <c r="K237" s="128">
        <f>BB237-SUM(H237,I237,J237)</f>
        <v>628.90000000000009</v>
      </c>
      <c r="L237" s="126">
        <v>713.4</v>
      </c>
      <c r="M237" s="126">
        <v>774</v>
      </c>
      <c r="N237" s="127">
        <f>SUM(N231:N236)</f>
        <v>829.1</v>
      </c>
      <c r="O237" s="128">
        <f>BC237-SUM(L237,M237,N237)</f>
        <v>907.40000000000009</v>
      </c>
      <c r="P237" s="127">
        <f>SUM(P231:P236)</f>
        <v>1070.2</v>
      </c>
      <c r="Q237" s="126">
        <v>1083.7</v>
      </c>
      <c r="R237" s="127">
        <f>SUM(R231:R236)</f>
        <v>1168.5999999999999</v>
      </c>
      <c r="S237" s="128">
        <f>BD237-SUM(P237,Q237,R237)</f>
        <v>1262.3000000000002</v>
      </c>
      <c r="T237" s="127">
        <f>SUM(T231:T236)</f>
        <v>1383.8</v>
      </c>
      <c r="U237" s="127">
        <f>SUM(U231:U236)</f>
        <v>1483.7</v>
      </c>
      <c r="V237" s="127">
        <f>SUM(V231:V236)</f>
        <v>1570.3</v>
      </c>
      <c r="W237" s="128">
        <f>BE237-SUM(T237,U237,V237)</f>
        <v>1696.0999999999995</v>
      </c>
      <c r="X237" s="127">
        <f>SUM(X231:X236)</f>
        <v>1793.3</v>
      </c>
      <c r="Y237" s="126">
        <v>1923.1</v>
      </c>
      <c r="Z237" s="127">
        <f>SUM(Z231:Z236)</f>
        <v>2021.5</v>
      </c>
      <c r="AA237" s="128">
        <f>BF237-SUM(X237,Y237,Z237)</f>
        <v>2184.3000000000002</v>
      </c>
      <c r="AB237" s="127">
        <f>SUM(AB231:AB236)</f>
        <v>2305</v>
      </c>
      <c r="AC237" s="127">
        <f>SUM(AC231:AC236)</f>
        <v>2456.1</v>
      </c>
      <c r="AD237" s="126">
        <v>2546.6</v>
      </c>
      <c r="AE237" s="128">
        <f>BG237-SUM(AB237,AC237,AD237)</f>
        <v>2686.7999999999993</v>
      </c>
      <c r="AF237" s="127">
        <f>SUM(AF231:AF236)</f>
        <v>2825</v>
      </c>
      <c r="AG237" s="127">
        <f>SUM(AG231:AG236)</f>
        <v>2874</v>
      </c>
      <c r="AH237" s="127">
        <f>SUM(AH231:AH236)</f>
        <v>3000</v>
      </c>
      <c r="AI237" s="128">
        <f>BH237-SUM(AF237,AG237,AH237)</f>
        <v>2927</v>
      </c>
      <c r="AJ237" s="127">
        <f>SUM(AJ231:AJ236)</f>
        <v>3584</v>
      </c>
      <c r="AK237" s="127">
        <f>SUM(AK231:AK236)</f>
        <v>3520</v>
      </c>
      <c r="AL237" s="127">
        <f>SUM(AL231:AL236)</f>
        <v>3657</v>
      </c>
      <c r="AM237" s="128">
        <f>BI237-SUM(AJ237,AK237,AL237)</f>
        <v>3812</v>
      </c>
      <c r="AN237" s="127">
        <f>SUM(AN231:AN236)</f>
        <v>3958</v>
      </c>
      <c r="AO237" s="127">
        <f>SUM(AO231:AO236)</f>
        <v>4070</v>
      </c>
      <c r="AP237" s="129">
        <f>SUM(AP231:AP236)</f>
        <v>4128</v>
      </c>
      <c r="AQ237" s="129">
        <v>4232</v>
      </c>
      <c r="AR237" s="249">
        <v>4373</v>
      </c>
      <c r="AS237" s="264">
        <v>4517</v>
      </c>
      <c r="AT237" s="264">
        <v>4631</v>
      </c>
      <c r="AU237" s="264">
        <v>4763</v>
      </c>
      <c r="AV237" s="264">
        <v>4916</v>
      </c>
      <c r="AW237" s="264">
        <v>5060</v>
      </c>
      <c r="AX237" s="264">
        <v>5180</v>
      </c>
      <c r="AY237" s="264">
        <v>5365</v>
      </c>
      <c r="BA237" s="131">
        <f>SUM(BA231:BA236)</f>
        <v>1137.9000000000001</v>
      </c>
      <c r="BB237" s="130">
        <v>2076.6</v>
      </c>
      <c r="BC237" s="130">
        <v>3223.9</v>
      </c>
      <c r="BD237" s="130">
        <v>4584.8</v>
      </c>
      <c r="BE237" s="130">
        <v>6133.9</v>
      </c>
      <c r="BF237" s="131">
        <f>SUM(BF231:BF236)</f>
        <v>7922.2</v>
      </c>
      <c r="BG237" s="131">
        <f>SUM(BG231:BG236)</f>
        <v>9994.5</v>
      </c>
      <c r="BH237" s="131">
        <f>SUM(BH231:BH236)</f>
        <v>11626</v>
      </c>
      <c r="BI237" s="131">
        <f>SUM(BI231:BI236)</f>
        <v>14573</v>
      </c>
      <c r="BJ237" s="209">
        <v>16388</v>
      </c>
      <c r="BK237" s="209">
        <v>18284</v>
      </c>
      <c r="BL237" s="209">
        <v>20521</v>
      </c>
    </row>
    <row r="238" spans="1:64" x14ac:dyDescent="0.35">
      <c r="B238" s="186"/>
      <c r="C238" s="186"/>
      <c r="D238" s="81"/>
      <c r="E238" s="81"/>
      <c r="F238" s="81"/>
      <c r="G238" s="82"/>
      <c r="H238" s="81"/>
      <c r="I238" s="81"/>
      <c r="J238" s="81"/>
      <c r="K238" s="82"/>
      <c r="L238" s="81"/>
      <c r="M238" s="81"/>
      <c r="N238" s="81"/>
      <c r="O238" s="82"/>
      <c r="P238" s="81"/>
      <c r="Q238" s="81"/>
      <c r="R238" s="81"/>
      <c r="S238" s="82"/>
      <c r="T238" s="81"/>
      <c r="U238" s="81"/>
      <c r="V238" s="81"/>
      <c r="W238" s="82"/>
      <c r="X238" s="81"/>
      <c r="Y238" s="81"/>
      <c r="Z238" s="81"/>
      <c r="AA238" s="82"/>
      <c r="AB238" s="81"/>
      <c r="AC238" s="81"/>
      <c r="AD238" s="81"/>
      <c r="AE238" s="82"/>
      <c r="AF238" s="81"/>
      <c r="AG238" s="81"/>
      <c r="AH238" s="81"/>
      <c r="AI238" s="82"/>
      <c r="AJ238" s="81"/>
      <c r="AK238" s="81"/>
      <c r="AL238" s="81"/>
      <c r="AM238" s="82"/>
      <c r="AN238" s="81"/>
      <c r="AO238" s="81"/>
      <c r="AP238" s="82"/>
      <c r="AQ238" s="82"/>
      <c r="AR238" s="82"/>
      <c r="AS238" s="230"/>
      <c r="AT238" s="230"/>
      <c r="AU238" s="230"/>
      <c r="AV238" s="230"/>
      <c r="AW238" s="230"/>
      <c r="AX238" s="230"/>
      <c r="AY238" s="230"/>
      <c r="BA238" s="83"/>
      <c r="BB238" s="83"/>
      <c r="BC238" s="83"/>
      <c r="BD238" s="83"/>
      <c r="BE238" s="83"/>
      <c r="BF238" s="83"/>
      <c r="BG238" s="83"/>
      <c r="BH238" s="83"/>
      <c r="BI238" s="83"/>
      <c r="BJ238" s="83"/>
      <c r="BK238" s="83"/>
      <c r="BL238" s="83"/>
    </row>
    <row r="239" spans="1:64" x14ac:dyDescent="0.35">
      <c r="A239" s="96" t="s">
        <v>381</v>
      </c>
      <c r="B239" s="185"/>
      <c r="C239" s="185"/>
      <c r="D239" s="81"/>
      <c r="E239" s="81"/>
      <c r="F239" s="81"/>
      <c r="G239" s="82"/>
      <c r="H239" s="81"/>
      <c r="I239" s="81"/>
      <c r="J239" s="81"/>
      <c r="K239" s="82"/>
      <c r="L239" s="81"/>
      <c r="M239" s="81"/>
      <c r="N239" s="81"/>
      <c r="O239" s="82"/>
      <c r="P239" s="81"/>
      <c r="Q239" s="81"/>
      <c r="R239" s="81"/>
      <c r="S239" s="82"/>
      <c r="T239" s="81"/>
      <c r="U239" s="81"/>
      <c r="V239" s="81"/>
      <c r="W239" s="82"/>
      <c r="X239" s="81"/>
      <c r="Y239" s="81"/>
      <c r="Z239" s="81"/>
      <c r="AA239" s="82"/>
      <c r="AB239" s="81"/>
      <c r="AC239" s="81"/>
      <c r="AD239" s="81"/>
      <c r="AE239" s="82"/>
      <c r="AF239" s="81"/>
      <c r="AG239" s="81"/>
      <c r="AH239" s="81"/>
      <c r="AI239" s="82"/>
      <c r="AJ239" s="81"/>
      <c r="AK239" s="81"/>
      <c r="AL239" s="81"/>
      <c r="AM239" s="82"/>
      <c r="AN239" s="81"/>
      <c r="AO239" s="81"/>
      <c r="AP239" s="82"/>
      <c r="AQ239" s="82"/>
      <c r="AR239" s="82"/>
      <c r="AS239" s="230"/>
      <c r="AT239" s="230"/>
      <c r="AU239" s="230"/>
      <c r="AV239" s="230"/>
      <c r="AW239" s="230"/>
      <c r="AX239" s="230"/>
      <c r="AY239" s="230"/>
      <c r="BA239" s="83"/>
      <c r="BB239" s="83"/>
      <c r="BC239" s="83"/>
      <c r="BD239" s="83"/>
      <c r="BE239" s="83"/>
      <c r="BF239" s="83"/>
      <c r="BG239" s="83"/>
      <c r="BH239" s="83"/>
      <c r="BI239" s="83"/>
      <c r="BJ239" s="83"/>
      <c r="BK239" s="83"/>
      <c r="BL239" s="83"/>
    </row>
    <row r="240" spans="1:64" x14ac:dyDescent="0.35">
      <c r="A240" s="87" t="s">
        <v>338</v>
      </c>
      <c r="B240" s="185"/>
      <c r="C240" s="185"/>
      <c r="D240" s="81"/>
      <c r="E240" s="81"/>
      <c r="F240" s="81"/>
      <c r="G240" s="82"/>
      <c r="H240" s="81"/>
      <c r="I240" s="81"/>
      <c r="J240" s="81"/>
      <c r="K240" s="82"/>
      <c r="L240" s="81"/>
      <c r="M240" s="81"/>
      <c r="N240" s="81"/>
      <c r="O240" s="82"/>
      <c r="P240" s="81"/>
      <c r="Q240" s="81"/>
      <c r="R240" s="81"/>
      <c r="S240" s="82"/>
      <c r="T240" s="81"/>
      <c r="U240" s="81"/>
      <c r="V240" s="81"/>
      <c r="W240" s="82"/>
      <c r="X240" s="81"/>
      <c r="Y240" s="81"/>
      <c r="Z240" s="81"/>
      <c r="AA240" s="82"/>
      <c r="AB240" s="81"/>
      <c r="AC240" s="81"/>
      <c r="AD240" s="81"/>
      <c r="AE240" s="82"/>
      <c r="AF240" s="81"/>
      <c r="AG240" s="81"/>
      <c r="AH240" s="81"/>
      <c r="AI240" s="82"/>
      <c r="AJ240" s="81"/>
      <c r="AK240" s="81"/>
      <c r="AL240" s="81"/>
      <c r="AM240" s="82"/>
      <c r="AN240" s="81"/>
      <c r="AO240" s="81"/>
      <c r="AP240" s="82"/>
      <c r="AQ240" s="82"/>
      <c r="AR240" s="82"/>
      <c r="AS240" s="230"/>
      <c r="AT240" s="230"/>
      <c r="AU240" s="230"/>
      <c r="AV240" s="230"/>
      <c r="AW240" s="230"/>
      <c r="AX240" s="230"/>
      <c r="AY240" s="230"/>
      <c r="BA240" s="83"/>
      <c r="BB240" s="83"/>
      <c r="BC240" s="83"/>
      <c r="BD240" s="83"/>
      <c r="BE240" s="83"/>
      <c r="BF240" s="83"/>
      <c r="BG240" s="83"/>
      <c r="BH240" s="83"/>
      <c r="BI240" s="83"/>
      <c r="BJ240" s="83"/>
      <c r="BK240" s="83"/>
      <c r="BL240" s="83"/>
    </row>
    <row r="241" spans="1:64" x14ac:dyDescent="0.35">
      <c r="A241" s="88" t="s">
        <v>164</v>
      </c>
      <c r="B241" s="194" t="s">
        <v>796</v>
      </c>
      <c r="C241" s="193" t="s">
        <v>230</v>
      </c>
      <c r="D241" s="90">
        <v>688.4</v>
      </c>
      <c r="E241" s="90">
        <v>669.99800000000005</v>
      </c>
      <c r="F241" s="90">
        <v>636.72299999999996</v>
      </c>
      <c r="G241" s="123">
        <f>BA241-SUM(D241,E241,F241)</f>
        <v>630.79199999999992</v>
      </c>
      <c r="H241" s="90">
        <v>641.10299999999995</v>
      </c>
      <c r="I241" s="90">
        <v>691.57500000000005</v>
      </c>
      <c r="J241" s="90">
        <v>621.45899999999995</v>
      </c>
      <c r="K241" s="123">
        <f>BB241-SUM(H241,I241,J241)</f>
        <v>649.04200000000037</v>
      </c>
      <c r="L241" s="90">
        <v>702.77300000000002</v>
      </c>
      <c r="M241" s="90">
        <v>747.47500000000002</v>
      </c>
      <c r="N241" s="90">
        <v>769.62699999999995</v>
      </c>
      <c r="O241" s="123">
        <f>BC241-SUM(L241,M241,N241)</f>
        <v>875.28499999999985</v>
      </c>
      <c r="P241" s="90">
        <v>931.71799999999996</v>
      </c>
      <c r="Q241" s="90">
        <v>943.13699999999994</v>
      </c>
      <c r="R241" s="90">
        <v>989.96900000000005</v>
      </c>
      <c r="S241" s="123">
        <f>BD241-SUM(P241,Q241,R241)</f>
        <v>1076.1869999999999</v>
      </c>
      <c r="T241" s="90">
        <v>1138.079</v>
      </c>
      <c r="U241" s="90">
        <v>1211.9880000000001</v>
      </c>
      <c r="V241" s="90">
        <v>1270.2149999999999</v>
      </c>
      <c r="W241" s="123">
        <f>BE241-SUM(T241,U241,V241)</f>
        <v>1390.2969999999996</v>
      </c>
      <c r="X241" s="90">
        <v>1460.5609999999999</v>
      </c>
      <c r="Y241" s="90">
        <v>1546.424</v>
      </c>
      <c r="Z241" s="90">
        <v>1608.875</v>
      </c>
      <c r="AA241" s="123">
        <f>BF241-SUM(X241,Y241,Z241)</f>
        <v>1709.4549999999999</v>
      </c>
      <c r="AB241" s="90">
        <v>1776.643</v>
      </c>
      <c r="AC241" s="90">
        <v>1890.1510000000001</v>
      </c>
      <c r="AD241" s="90">
        <v>1962.16</v>
      </c>
      <c r="AE241" s="123">
        <f>BG241-SUM(AB241,AC241,AD241)</f>
        <v>2078.0290000000005</v>
      </c>
      <c r="AF241" s="90">
        <v>2169</v>
      </c>
      <c r="AG241" s="90">
        <v>2232</v>
      </c>
      <c r="AH241" s="90">
        <v>2337</v>
      </c>
      <c r="AI241" s="123">
        <f>BH241-SUM(AF241,AG241,AH241)</f>
        <v>2495</v>
      </c>
      <c r="AJ241" s="90">
        <v>2859</v>
      </c>
      <c r="AK241" s="90">
        <v>2787</v>
      </c>
      <c r="AL241" s="90">
        <v>2865</v>
      </c>
      <c r="AM241" s="123">
        <f>BI241-SUM(AJ241,AK241,AL241)</f>
        <v>3009</v>
      </c>
      <c r="AN241" s="90">
        <v>3110</v>
      </c>
      <c r="AO241" s="90">
        <v>3200</v>
      </c>
      <c r="AP241" s="89">
        <v>3232</v>
      </c>
      <c r="AQ241" s="89">
        <v>3300</v>
      </c>
      <c r="AR241" s="250">
        <v>3395</v>
      </c>
      <c r="AS241" s="265">
        <v>3511</v>
      </c>
      <c r="AT241" s="265">
        <v>3594</v>
      </c>
      <c r="AU241" s="265">
        <v>3716</v>
      </c>
      <c r="AV241" s="265">
        <v>3816</v>
      </c>
      <c r="AW241" s="265">
        <v>3908</v>
      </c>
      <c r="AX241" s="265">
        <v>3995</v>
      </c>
      <c r="AY241" s="265">
        <v>4145</v>
      </c>
      <c r="BA241" s="124">
        <v>2625.913</v>
      </c>
      <c r="BB241" s="124">
        <v>2603.1790000000001</v>
      </c>
      <c r="BC241" s="124">
        <v>3095.16</v>
      </c>
      <c r="BD241" s="124">
        <v>3941.011</v>
      </c>
      <c r="BE241" s="124">
        <v>5010.5789999999997</v>
      </c>
      <c r="BF241" s="124">
        <v>6325.3149999999996</v>
      </c>
      <c r="BG241" s="124">
        <v>7706.9830000000002</v>
      </c>
      <c r="BH241" s="124">
        <v>9233</v>
      </c>
      <c r="BI241" s="124">
        <v>11520</v>
      </c>
      <c r="BJ241" s="207">
        <v>12842</v>
      </c>
      <c r="BK241" s="207">
        <v>14216</v>
      </c>
      <c r="BL241" s="207">
        <v>15864</v>
      </c>
    </row>
    <row r="242" spans="1:64" x14ac:dyDescent="0.35">
      <c r="A242" s="115" t="s">
        <v>382</v>
      </c>
      <c r="B242" s="194" t="s">
        <v>796</v>
      </c>
      <c r="C242" s="193" t="s">
        <v>230</v>
      </c>
      <c r="D242" s="90">
        <v>53.709000000000003</v>
      </c>
      <c r="E242" s="90">
        <v>34.881</v>
      </c>
      <c r="F242" s="90">
        <v>41.375999999999998</v>
      </c>
      <c r="G242" s="123">
        <f>BA242-SUM(D242,E242,F242)</f>
        <v>40.822000000000003</v>
      </c>
      <c r="H242" s="90">
        <v>38.087000000000003</v>
      </c>
      <c r="I242" s="90">
        <v>36.063000000000002</v>
      </c>
      <c r="J242" s="90">
        <v>38.710999999999999</v>
      </c>
      <c r="K242" s="123">
        <f>BB242-SUM(H242,I242,J242)</f>
        <v>36.096999999999994</v>
      </c>
      <c r="L242" s="90">
        <v>44.344999999999999</v>
      </c>
      <c r="M242" s="90">
        <v>50.692999999999998</v>
      </c>
      <c r="N242" s="90">
        <v>56.508000000000003</v>
      </c>
      <c r="O242" s="123">
        <f>BC242-SUM(L242,M242,N242)</f>
        <v>59.040999999999997</v>
      </c>
      <c r="P242" s="90">
        <v>54.546999999999997</v>
      </c>
      <c r="Q242" s="90">
        <v>58.171999999999997</v>
      </c>
      <c r="R242" s="90">
        <v>56.771000000000001</v>
      </c>
      <c r="S242" s="123">
        <f>BD242-SUM(P242,Q242,R242)</f>
        <v>61.584000000000003</v>
      </c>
      <c r="T242" s="90">
        <v>55.052</v>
      </c>
      <c r="U242" s="90">
        <v>58.35</v>
      </c>
      <c r="V242" s="90">
        <v>69.533000000000001</v>
      </c>
      <c r="W242" s="123">
        <f>BE242-SUM(T242,U242,V242)</f>
        <v>57.058999999999997</v>
      </c>
      <c r="X242" s="90">
        <v>55.469000000000001</v>
      </c>
      <c r="Y242" s="90">
        <v>54.76</v>
      </c>
      <c r="Z242" s="90">
        <v>61.417000000000002</v>
      </c>
      <c r="AA242" s="123">
        <f>BF242-SUM(X242,Y242,Z242)</f>
        <v>77.739999999999981</v>
      </c>
      <c r="AB242" s="90">
        <v>68.194999999999993</v>
      </c>
      <c r="AC242" s="90">
        <v>70.733999999999995</v>
      </c>
      <c r="AD242" s="90">
        <v>73.706999999999994</v>
      </c>
      <c r="AE242" s="123">
        <f>BG242-SUM(AB242,AC242,AD242)</f>
        <v>77.003000000000043</v>
      </c>
      <c r="AF242" s="90">
        <v>87</v>
      </c>
      <c r="AG242" s="90">
        <v>84</v>
      </c>
      <c r="AH242" s="90">
        <v>87</v>
      </c>
      <c r="AI242" s="123">
        <f>BH242-SUM(AF242,AG242,AH242)</f>
        <v>94</v>
      </c>
      <c r="AJ242" s="90">
        <v>98</v>
      </c>
      <c r="AK242" s="90">
        <v>99</v>
      </c>
      <c r="AL242" s="90">
        <v>106</v>
      </c>
      <c r="AM242" s="123">
        <f>BI242-SUM(AJ242,AK242,AL242)</f>
        <v>126</v>
      </c>
      <c r="AN242" s="90">
        <v>134</v>
      </c>
      <c r="AO242" s="90">
        <v>141</v>
      </c>
      <c r="AP242" s="89">
        <v>136</v>
      </c>
      <c r="AQ242" s="89">
        <v>150</v>
      </c>
      <c r="AR242" s="250">
        <v>142</v>
      </c>
      <c r="AS242" s="265">
        <v>152</v>
      </c>
      <c r="AT242" s="265">
        <v>161</v>
      </c>
      <c r="AU242" s="265">
        <v>210</v>
      </c>
      <c r="AV242" s="265">
        <v>171</v>
      </c>
      <c r="AW242" s="265">
        <v>181</v>
      </c>
      <c r="AX242" s="265">
        <v>137</v>
      </c>
      <c r="AY242" s="265">
        <v>191</v>
      </c>
      <c r="BA242" s="124">
        <v>170.78800000000001</v>
      </c>
      <c r="BB242" s="124">
        <v>148.958</v>
      </c>
      <c r="BC242" s="124">
        <v>210.58699999999999</v>
      </c>
      <c r="BD242" s="124">
        <v>231.07400000000001</v>
      </c>
      <c r="BE242" s="124">
        <v>239.994</v>
      </c>
      <c r="BF242" s="124">
        <v>249.386</v>
      </c>
      <c r="BG242" s="124">
        <v>289.63900000000001</v>
      </c>
      <c r="BH242" s="124">
        <v>352</v>
      </c>
      <c r="BI242" s="124">
        <v>429</v>
      </c>
      <c r="BJ242" s="207">
        <v>561</v>
      </c>
      <c r="BK242" s="207">
        <v>665</v>
      </c>
      <c r="BL242" s="207">
        <v>680</v>
      </c>
    </row>
    <row r="243" spans="1:64" x14ac:dyDescent="0.35">
      <c r="A243" s="116" t="s">
        <v>383</v>
      </c>
      <c r="B243" s="192" t="s">
        <v>796</v>
      </c>
      <c r="C243" s="191" t="s">
        <v>230</v>
      </c>
      <c r="D243" s="127">
        <f>D241-D242</f>
        <v>634.69100000000003</v>
      </c>
      <c r="E243" s="126">
        <v>635.11699999999996</v>
      </c>
      <c r="F243" s="127">
        <f>F241-F242</f>
        <v>595.34699999999998</v>
      </c>
      <c r="G243" s="128">
        <f>BA243-SUM(D243,E243,F243)</f>
        <v>589.97</v>
      </c>
      <c r="H243" s="127">
        <f>H241-H242</f>
        <v>603.01599999999996</v>
      </c>
      <c r="I243" s="126">
        <v>655.51199999999994</v>
      </c>
      <c r="J243" s="126">
        <v>582.74800000000005</v>
      </c>
      <c r="K243" s="128">
        <f>BB243-SUM(H243,I243,J243)</f>
        <v>612.94500000000016</v>
      </c>
      <c r="L243" s="127">
        <f>L241-L242</f>
        <v>658.428</v>
      </c>
      <c r="M243" s="127">
        <f>M241-M242</f>
        <v>696.78200000000004</v>
      </c>
      <c r="N243" s="126">
        <v>713.11900000000003</v>
      </c>
      <c r="O243" s="128">
        <f>BC243-SUM(L243,M243,N243)</f>
        <v>816.24399999999969</v>
      </c>
      <c r="P243" s="126">
        <v>877.17100000000005</v>
      </c>
      <c r="Q243" s="126">
        <v>884.96500000000003</v>
      </c>
      <c r="R243" s="126">
        <v>933.19799999999998</v>
      </c>
      <c r="S243" s="128">
        <f>BD243-SUM(P243,Q243,R243)</f>
        <v>1014.6030000000001</v>
      </c>
      <c r="T243" s="127">
        <f>T241-T242</f>
        <v>1083.027</v>
      </c>
      <c r="U243" s="126">
        <v>1153.6379999999999</v>
      </c>
      <c r="V243" s="127">
        <f>V241-V242</f>
        <v>1200.682</v>
      </c>
      <c r="W243" s="128">
        <f>BE243-SUM(T243,U243,V243)</f>
        <v>1333.2380000000003</v>
      </c>
      <c r="X243" s="126">
        <v>1405.0920000000001</v>
      </c>
      <c r="Y243" s="127">
        <f>Y241-Y242</f>
        <v>1491.664</v>
      </c>
      <c r="Z243" s="127">
        <f>Z241-Z242</f>
        <v>1547.4580000000001</v>
      </c>
      <c r="AA243" s="128">
        <f>BF243-SUM(X243,Y243,Z243)</f>
        <v>1631.7150000000001</v>
      </c>
      <c r="AB243" s="127">
        <f>AB241-AB242</f>
        <v>1708.4480000000001</v>
      </c>
      <c r="AC243" s="126">
        <v>1819.4169999999999</v>
      </c>
      <c r="AD243" s="127">
        <f>AD241-AD242</f>
        <v>1888.453</v>
      </c>
      <c r="AE243" s="128">
        <f>BG243-SUM(AB243,AC243,AD243)</f>
        <v>2001.0260000000007</v>
      </c>
      <c r="AF243" s="127">
        <f>AF241-AF242</f>
        <v>2082</v>
      </c>
      <c r="AG243" s="127">
        <f>AG241-AG242</f>
        <v>2148</v>
      </c>
      <c r="AH243" s="127">
        <f>AH241-AH242</f>
        <v>2250</v>
      </c>
      <c r="AI243" s="128">
        <f>BH243-SUM(AF243,AG243,AH243)</f>
        <v>2401</v>
      </c>
      <c r="AJ243" s="127">
        <f>AJ241-AJ242</f>
        <v>2761</v>
      </c>
      <c r="AK243" s="127">
        <f>AK241-AK242</f>
        <v>2688</v>
      </c>
      <c r="AL243" s="127">
        <f>AL241-AL242</f>
        <v>2759</v>
      </c>
      <c r="AM243" s="128">
        <f>BI243-SUM(AJ243,AK243,AL243)</f>
        <v>2883</v>
      </c>
      <c r="AN243" s="127">
        <f>AN241-AN242</f>
        <v>2976</v>
      </c>
      <c r="AO243" s="127">
        <f>AO241-AO242</f>
        <v>3059</v>
      </c>
      <c r="AP243" s="129">
        <f>AP241-AP242</f>
        <v>3096</v>
      </c>
      <c r="AQ243" s="129">
        <v>3150</v>
      </c>
      <c r="AR243" s="249">
        <v>3253</v>
      </c>
      <c r="AS243" s="264">
        <v>3359</v>
      </c>
      <c r="AT243" s="264">
        <v>3433</v>
      </c>
      <c r="AU243" s="264">
        <v>3506</v>
      </c>
      <c r="AV243" s="264">
        <v>3645</v>
      </c>
      <c r="AW243" s="264">
        <v>3727</v>
      </c>
      <c r="AX243" s="264">
        <v>3858</v>
      </c>
      <c r="AY243" s="264">
        <v>3954</v>
      </c>
      <c r="BA243" s="131">
        <f>BA241-BA242</f>
        <v>2455.125</v>
      </c>
      <c r="BB243" s="131">
        <f>BB241-BB242</f>
        <v>2454.221</v>
      </c>
      <c r="BC243" s="131">
        <f>BC241-BC242</f>
        <v>2884.5729999999999</v>
      </c>
      <c r="BD243" s="131">
        <f>BD241-BD242</f>
        <v>3709.9369999999999</v>
      </c>
      <c r="BE243" s="131">
        <f>BE241-BE242</f>
        <v>4770.585</v>
      </c>
      <c r="BF243" s="130">
        <v>6075.9290000000001</v>
      </c>
      <c r="BG243" s="131">
        <f>BG241-BG242</f>
        <v>7417.3440000000001</v>
      </c>
      <c r="BH243" s="131">
        <f>BH241-BH242</f>
        <v>8881</v>
      </c>
      <c r="BI243" s="131">
        <f>BI241-BI242</f>
        <v>11091</v>
      </c>
      <c r="BJ243" s="209">
        <v>12281</v>
      </c>
      <c r="BK243" s="209">
        <v>13551</v>
      </c>
      <c r="BL243" s="209">
        <v>15184</v>
      </c>
    </row>
    <row r="244" spans="1:64" x14ac:dyDescent="0.35">
      <c r="A244" s="88"/>
      <c r="B244" s="187"/>
      <c r="C244" s="187"/>
      <c r="D244" s="81"/>
      <c r="E244" s="81"/>
      <c r="F244" s="81"/>
      <c r="G244" s="82"/>
      <c r="H244" s="81"/>
      <c r="I244" s="81"/>
      <c r="J244" s="81"/>
      <c r="K244" s="82"/>
      <c r="L244" s="81"/>
      <c r="M244" s="81"/>
      <c r="N244" s="81"/>
      <c r="O244" s="82"/>
      <c r="P244" s="81"/>
      <c r="Q244" s="81"/>
      <c r="R244" s="81"/>
      <c r="S244" s="82"/>
      <c r="T244" s="81"/>
      <c r="U244" s="81"/>
      <c r="V244" s="81"/>
      <c r="W244" s="82"/>
      <c r="X244" s="81"/>
      <c r="Y244" s="81"/>
      <c r="Z244" s="81"/>
      <c r="AA244" s="82"/>
      <c r="AB244" s="81"/>
      <c r="AC244" s="81"/>
      <c r="AD244" s="81"/>
      <c r="AE244" s="82"/>
      <c r="AF244" s="81"/>
      <c r="AG244" s="81"/>
      <c r="AH244" s="81"/>
      <c r="AI244" s="82"/>
      <c r="AJ244" s="81"/>
      <c r="AK244" s="81"/>
      <c r="AL244" s="81"/>
      <c r="AM244" s="82"/>
      <c r="AN244" s="81"/>
      <c r="AO244" s="81"/>
      <c r="AP244" s="82"/>
      <c r="AQ244" s="82"/>
      <c r="AR244" s="82"/>
      <c r="AS244" s="230"/>
      <c r="AT244" s="230"/>
      <c r="AU244" s="230"/>
      <c r="AV244" s="230"/>
      <c r="AW244" s="230"/>
      <c r="AX244" s="230"/>
      <c r="AY244" s="230"/>
      <c r="BA244" s="83"/>
      <c r="BB244" s="83"/>
      <c r="BC244" s="83"/>
      <c r="BD244" s="83"/>
      <c r="BE244" s="83"/>
      <c r="BF244" s="83"/>
      <c r="BG244" s="83"/>
      <c r="BH244" s="83"/>
      <c r="BI244" s="83"/>
      <c r="BJ244" s="83"/>
      <c r="BK244" s="83"/>
      <c r="BL244" s="83"/>
    </row>
    <row r="245" spans="1:64" x14ac:dyDescent="0.35">
      <c r="A245" s="88" t="s">
        <v>384</v>
      </c>
      <c r="B245" s="194" t="s">
        <v>792</v>
      </c>
      <c r="C245" s="193" t="s">
        <v>230</v>
      </c>
      <c r="D245" s="93">
        <v>0.92</v>
      </c>
      <c r="E245" s="93">
        <v>0.95</v>
      </c>
      <c r="F245" s="93">
        <v>0.94</v>
      </c>
      <c r="G245" s="82"/>
      <c r="H245" s="93">
        <v>0.94</v>
      </c>
      <c r="I245" s="93">
        <v>0.95</v>
      </c>
      <c r="J245" s="93">
        <v>0.94</v>
      </c>
      <c r="K245" s="82"/>
      <c r="L245" s="93">
        <v>0.94</v>
      </c>
      <c r="M245" s="93">
        <v>0.93</v>
      </c>
      <c r="N245" s="93">
        <v>0.93</v>
      </c>
      <c r="O245" s="82"/>
      <c r="P245" s="93">
        <v>0.94</v>
      </c>
      <c r="Q245" s="93">
        <v>0.94</v>
      </c>
      <c r="R245" s="93">
        <v>0.94</v>
      </c>
      <c r="S245" s="82"/>
      <c r="T245" s="93">
        <v>0.95</v>
      </c>
      <c r="U245" s="93">
        <v>0.95</v>
      </c>
      <c r="V245" s="93">
        <v>0.95</v>
      </c>
      <c r="W245" s="82"/>
      <c r="X245" s="93">
        <v>0.96</v>
      </c>
      <c r="Y245" s="93">
        <v>0.96</v>
      </c>
      <c r="Z245" s="93">
        <v>0.96</v>
      </c>
      <c r="AA245" s="82"/>
      <c r="AB245" s="93">
        <v>0.96</v>
      </c>
      <c r="AC245" s="93">
        <v>0.96</v>
      </c>
      <c r="AD245" s="93">
        <v>0.96</v>
      </c>
      <c r="AE245" s="82"/>
      <c r="AF245" s="93">
        <v>0.96</v>
      </c>
      <c r="AG245" s="93">
        <v>0.96</v>
      </c>
      <c r="AH245" s="93">
        <v>0.96</v>
      </c>
      <c r="AI245" s="82"/>
      <c r="AJ245" s="93">
        <v>0.97</v>
      </c>
      <c r="AK245" s="93">
        <v>0.96</v>
      </c>
      <c r="AL245" s="93">
        <v>0.96</v>
      </c>
      <c r="AM245" s="82"/>
      <c r="AN245" s="93">
        <v>0.96</v>
      </c>
      <c r="AO245" s="93">
        <v>0.96</v>
      </c>
      <c r="AP245" s="92">
        <v>0.96</v>
      </c>
      <c r="AQ245" s="92"/>
      <c r="AR245" s="251">
        <v>0.96</v>
      </c>
      <c r="AS245" s="266">
        <v>0.96</v>
      </c>
      <c r="AT245" s="266">
        <v>0.96</v>
      </c>
      <c r="AU245" s="235"/>
      <c r="AV245" s="266">
        <v>0.96</v>
      </c>
      <c r="AW245" s="266">
        <v>0.95</v>
      </c>
      <c r="AX245" s="266">
        <v>0.97</v>
      </c>
      <c r="AY245" s="235"/>
      <c r="BA245" s="136">
        <v>0.93</v>
      </c>
      <c r="BB245" s="136">
        <v>0.94</v>
      </c>
      <c r="BC245" s="136">
        <v>0.93</v>
      </c>
      <c r="BD245" s="136">
        <v>0.94</v>
      </c>
      <c r="BE245" s="136">
        <v>0.95</v>
      </c>
      <c r="BF245" s="136">
        <v>0.96</v>
      </c>
      <c r="BG245" s="136">
        <v>0.96</v>
      </c>
      <c r="BH245" s="136">
        <v>0.96</v>
      </c>
      <c r="BI245" s="136">
        <v>0.96</v>
      </c>
      <c r="BJ245" s="210">
        <v>0.96</v>
      </c>
      <c r="BK245" s="210">
        <v>0.95</v>
      </c>
      <c r="BL245" s="210">
        <v>0.96</v>
      </c>
    </row>
    <row r="246" spans="1:64" x14ac:dyDescent="0.35">
      <c r="A246" s="88"/>
      <c r="B246" s="187"/>
      <c r="C246" s="187"/>
      <c r="D246" s="81"/>
      <c r="E246" s="81"/>
      <c r="F246" s="81"/>
      <c r="G246" s="82"/>
      <c r="H246" s="81"/>
      <c r="I246" s="81"/>
      <c r="J246" s="81"/>
      <c r="K246" s="82"/>
      <c r="L246" s="81"/>
      <c r="M246" s="81"/>
      <c r="N246" s="81"/>
      <c r="O246" s="82"/>
      <c r="P246" s="81"/>
      <c r="Q246" s="81"/>
      <c r="R246" s="81"/>
      <c r="S246" s="82"/>
      <c r="T246" s="81"/>
      <c r="U246" s="81"/>
      <c r="V246" s="81"/>
      <c r="W246" s="82"/>
      <c r="X246" s="81"/>
      <c r="Y246" s="81"/>
      <c r="Z246" s="81"/>
      <c r="AA246" s="82"/>
      <c r="AB246" s="81"/>
      <c r="AC246" s="81"/>
      <c r="AD246" s="81"/>
      <c r="AE246" s="82"/>
      <c r="AF246" s="81"/>
      <c r="AG246" s="81"/>
      <c r="AH246" s="81"/>
      <c r="AI246" s="82"/>
      <c r="AJ246" s="81"/>
      <c r="AK246" s="81"/>
      <c r="AL246" s="81"/>
      <c r="AM246" s="82"/>
      <c r="AN246" s="81"/>
      <c r="AO246" s="81"/>
      <c r="AP246" s="82"/>
      <c r="AQ246" s="82"/>
      <c r="AR246" s="82"/>
      <c r="AS246" s="230"/>
      <c r="AT246" s="230"/>
      <c r="AU246" s="230"/>
      <c r="AV246" s="230"/>
      <c r="AW246" s="230"/>
      <c r="AX246" s="230"/>
      <c r="AY246" s="230"/>
      <c r="BA246" s="83"/>
      <c r="BB246" s="83"/>
      <c r="BC246" s="83"/>
      <c r="BD246" s="83"/>
      <c r="BE246" s="83"/>
      <c r="BF246" s="83"/>
      <c r="BG246" s="83"/>
      <c r="BH246" s="83"/>
      <c r="BI246" s="83"/>
      <c r="BJ246" s="83"/>
      <c r="BK246" s="83"/>
      <c r="BL246" s="83"/>
    </row>
    <row r="247" spans="1:64" x14ac:dyDescent="0.35">
      <c r="A247" s="87" t="s">
        <v>385</v>
      </c>
      <c r="B247" s="185"/>
      <c r="C247" s="185"/>
      <c r="D247" s="81"/>
      <c r="E247" s="81"/>
      <c r="F247" s="81"/>
      <c r="G247" s="82"/>
      <c r="H247" s="81"/>
      <c r="I247" s="81"/>
      <c r="J247" s="81"/>
      <c r="K247" s="82"/>
      <c r="L247" s="81"/>
      <c r="M247" s="81"/>
      <c r="N247" s="81"/>
      <c r="O247" s="82"/>
      <c r="P247" s="81"/>
      <c r="Q247" s="81"/>
      <c r="R247" s="81"/>
      <c r="S247" s="82"/>
      <c r="T247" s="81"/>
      <c r="U247" s="81"/>
      <c r="V247" s="81"/>
      <c r="W247" s="82"/>
      <c r="X247" s="81"/>
      <c r="Y247" s="81"/>
      <c r="Z247" s="81"/>
      <c r="AA247" s="82"/>
      <c r="AB247" s="81"/>
      <c r="AC247" s="81"/>
      <c r="AD247" s="81"/>
      <c r="AE247" s="82"/>
      <c r="AF247" s="81"/>
      <c r="AG247" s="81"/>
      <c r="AH247" s="81"/>
      <c r="AI247" s="82"/>
      <c r="AJ247" s="81"/>
      <c r="AK247" s="81"/>
      <c r="AL247" s="81"/>
      <c r="AM247" s="82"/>
      <c r="AN247" s="81"/>
      <c r="AO247" s="81"/>
      <c r="AP247" s="82"/>
      <c r="AQ247" s="82"/>
      <c r="AR247" s="82"/>
      <c r="AS247" s="230"/>
      <c r="AT247" s="230"/>
      <c r="AU247" s="230"/>
      <c r="AV247" s="230"/>
      <c r="AW247" s="230"/>
      <c r="AX247" s="230"/>
      <c r="AY247" s="230"/>
      <c r="BA247" s="83"/>
      <c r="BB247" s="83"/>
      <c r="BC247" s="83"/>
      <c r="BD247" s="83"/>
      <c r="BE247" s="83"/>
      <c r="BF247" s="99"/>
      <c r="BG247" s="83"/>
      <c r="BH247" s="83"/>
      <c r="BI247" s="83"/>
      <c r="BJ247" s="83"/>
      <c r="BK247" s="83"/>
      <c r="BL247" s="83"/>
    </row>
    <row r="248" spans="1:64" x14ac:dyDescent="0.35">
      <c r="A248" s="88" t="s">
        <v>164</v>
      </c>
      <c r="B248" s="194" t="s">
        <v>796</v>
      </c>
      <c r="C248" s="193" t="s">
        <v>231</v>
      </c>
      <c r="D248" s="90">
        <v>267.7</v>
      </c>
      <c r="E248" s="90">
        <v>285.399</v>
      </c>
      <c r="F248" s="90">
        <v>311.68799999999999</v>
      </c>
      <c r="G248" s="123">
        <f>BA248-SUM(D248,E248,F248)</f>
        <v>364.08100000000002</v>
      </c>
      <c r="H248" s="90">
        <v>314.43099999999998</v>
      </c>
      <c r="I248" s="90">
        <v>330.35700000000003</v>
      </c>
      <c r="J248" s="90">
        <v>336.57499999999999</v>
      </c>
      <c r="K248" s="123">
        <f>BB248-SUM(H248,I248,J248)</f>
        <v>373.85299999999984</v>
      </c>
      <c r="L248" s="90">
        <v>357.16699999999997</v>
      </c>
      <c r="M248" s="90">
        <v>366.464</v>
      </c>
      <c r="N248" s="90">
        <v>402.53</v>
      </c>
      <c r="O248" s="123">
        <f>BC248-SUM(L248,M248,N248)</f>
        <v>382.69699999999989</v>
      </c>
      <c r="P248" s="90">
        <v>406.24599999999998</v>
      </c>
      <c r="Q248" s="90">
        <v>412.17200000000003</v>
      </c>
      <c r="R248" s="90">
        <v>429.60500000000002</v>
      </c>
      <c r="S248" s="123">
        <f>BD248-SUM(P248,Q248,R248)</f>
        <v>488.5619999999999</v>
      </c>
      <c r="T248" s="90">
        <v>501.14299999999997</v>
      </c>
      <c r="U248" s="90">
        <v>516.67899999999997</v>
      </c>
      <c r="V248" s="90">
        <v>529.49699999999996</v>
      </c>
      <c r="W248" s="123">
        <f>BE248-SUM(T248,U248,V248)</f>
        <v>572.71300000000019</v>
      </c>
      <c r="X248" s="81"/>
      <c r="Y248" s="81"/>
      <c r="Z248" s="81"/>
      <c r="AA248" s="82"/>
      <c r="AB248" s="81"/>
      <c r="AC248" s="81"/>
      <c r="AD248" s="81"/>
      <c r="AE248" s="82"/>
      <c r="AF248" s="81"/>
      <c r="AG248" s="81"/>
      <c r="AH248" s="81"/>
      <c r="AI248" s="82"/>
      <c r="AJ248" s="81"/>
      <c r="AK248" s="81"/>
      <c r="AL248" s="81"/>
      <c r="AM248" s="82"/>
      <c r="AN248" s="81"/>
      <c r="AO248" s="81"/>
      <c r="AP248" s="82"/>
      <c r="AQ248" s="82"/>
      <c r="AR248" s="82"/>
      <c r="AS248" s="230"/>
      <c r="AT248" s="230"/>
      <c r="AU248" s="230"/>
      <c r="AV248" s="230"/>
      <c r="AW248" s="230"/>
      <c r="AX248" s="230"/>
      <c r="AY248" s="230"/>
      <c r="BA248" s="124">
        <v>1228.8679999999999</v>
      </c>
      <c r="BB248" s="124">
        <v>1355.2159999999999</v>
      </c>
      <c r="BC248" s="124">
        <v>1508.8579999999999</v>
      </c>
      <c r="BD248" s="124">
        <v>1736.585</v>
      </c>
      <c r="BE248" s="124">
        <v>2120.0320000000002</v>
      </c>
      <c r="BF248" s="83"/>
      <c r="BG248" s="83"/>
      <c r="BH248" s="83"/>
      <c r="BI248" s="83"/>
      <c r="BJ248" s="83"/>
      <c r="BK248" s="83"/>
      <c r="BL248" s="83"/>
    </row>
    <row r="249" spans="1:64" x14ac:dyDescent="0.35">
      <c r="A249" s="115" t="s">
        <v>382</v>
      </c>
      <c r="B249" s="194" t="s">
        <v>796</v>
      </c>
      <c r="C249" s="193" t="s">
        <v>231</v>
      </c>
      <c r="D249" s="90">
        <v>98.278999999999996</v>
      </c>
      <c r="E249" s="90">
        <v>97.751999999999995</v>
      </c>
      <c r="F249" s="90">
        <v>103.15</v>
      </c>
      <c r="G249" s="123">
        <f>BA249-SUM(D249,E249,F249)</f>
        <v>105.62299999999993</v>
      </c>
      <c r="H249" s="90">
        <v>108.017</v>
      </c>
      <c r="I249" s="90">
        <v>115.873</v>
      </c>
      <c r="J249" s="90">
        <v>117.053</v>
      </c>
      <c r="K249" s="123">
        <f>BB249-SUM(H249,I249,J249)</f>
        <v>122.82900000000001</v>
      </c>
      <c r="L249" s="90">
        <v>120.375</v>
      </c>
      <c r="M249" s="90">
        <v>131.93299999999999</v>
      </c>
      <c r="N249" s="90">
        <v>132.40100000000001</v>
      </c>
      <c r="O249" s="123">
        <f>BC249-SUM(L249,M249,N249)</f>
        <v>140.59999999999997</v>
      </c>
      <c r="P249" s="90">
        <v>141.917</v>
      </c>
      <c r="Q249" s="90">
        <v>142.00200000000001</v>
      </c>
      <c r="R249" s="90">
        <v>144.065</v>
      </c>
      <c r="S249" s="123">
        <f>BD249-SUM(P249,Q249,R249)</f>
        <v>153.10899999999998</v>
      </c>
      <c r="T249" s="90">
        <v>180.57599999999999</v>
      </c>
      <c r="U249" s="90">
        <v>179.34200000000001</v>
      </c>
      <c r="V249" s="90">
        <v>191.536</v>
      </c>
      <c r="W249" s="123">
        <f>BE249-SUM(T249,U249,V249)</f>
        <v>212.01400000000001</v>
      </c>
      <c r="X249" s="81"/>
      <c r="Y249" s="81"/>
      <c r="Z249" s="81"/>
      <c r="AA249" s="82"/>
      <c r="AB249" s="81"/>
      <c r="AC249" s="81"/>
      <c r="AD249" s="81"/>
      <c r="AE249" s="82"/>
      <c r="AF249" s="81"/>
      <c r="AG249" s="81"/>
      <c r="AH249" s="81"/>
      <c r="AI249" s="82"/>
      <c r="AJ249" s="81"/>
      <c r="AK249" s="81"/>
      <c r="AL249" s="81"/>
      <c r="AM249" s="82"/>
      <c r="AN249" s="81"/>
      <c r="AO249" s="81"/>
      <c r="AP249" s="82"/>
      <c r="AQ249" s="82"/>
      <c r="AR249" s="82"/>
      <c r="AS249" s="230"/>
      <c r="AT249" s="230"/>
      <c r="AU249" s="230"/>
      <c r="AV249" s="230"/>
      <c r="AW249" s="230"/>
      <c r="AX249" s="230"/>
      <c r="AY249" s="230"/>
      <c r="BA249" s="124">
        <v>404.80399999999997</v>
      </c>
      <c r="BB249" s="124">
        <v>463.77199999999999</v>
      </c>
      <c r="BC249" s="124">
        <v>525.30899999999997</v>
      </c>
      <c r="BD249" s="124">
        <v>581.09299999999996</v>
      </c>
      <c r="BE249" s="124">
        <v>763.46799999999996</v>
      </c>
      <c r="BF249" s="83"/>
      <c r="BG249" s="83"/>
      <c r="BH249" s="83"/>
      <c r="BI249" s="83"/>
      <c r="BJ249" s="83"/>
      <c r="BK249" s="83"/>
      <c r="BL249" s="83"/>
    </row>
    <row r="250" spans="1:64" x14ac:dyDescent="0.35">
      <c r="A250" s="116" t="s">
        <v>383</v>
      </c>
      <c r="B250" s="192" t="s">
        <v>796</v>
      </c>
      <c r="C250" s="191" t="s">
        <v>231</v>
      </c>
      <c r="D250" s="127">
        <f>D248-D249</f>
        <v>169.42099999999999</v>
      </c>
      <c r="E250" s="127">
        <f>E248-E249</f>
        <v>187.64699999999999</v>
      </c>
      <c r="F250" s="126">
        <v>208.53800000000001</v>
      </c>
      <c r="G250" s="128">
        <f>BA250-SUM(D250,E250,F250)</f>
        <v>258.45799999999997</v>
      </c>
      <c r="H250" s="127">
        <f>H248-H249</f>
        <v>206.41399999999999</v>
      </c>
      <c r="I250" s="126">
        <v>214.48400000000001</v>
      </c>
      <c r="J250" s="127">
        <f>J248-J249</f>
        <v>219.52199999999999</v>
      </c>
      <c r="K250" s="128">
        <f>BB250-SUM(H250,I250,J250)</f>
        <v>251.02399999999989</v>
      </c>
      <c r="L250" s="126">
        <v>236.792</v>
      </c>
      <c r="M250" s="127">
        <f>M248-M249</f>
        <v>234.53100000000001</v>
      </c>
      <c r="N250" s="126">
        <v>270.12900000000002</v>
      </c>
      <c r="O250" s="128">
        <f>BC250-SUM(L250,M250,N250)</f>
        <v>242.09699999999998</v>
      </c>
      <c r="P250" s="126">
        <v>264.32900000000001</v>
      </c>
      <c r="Q250" s="127">
        <f>Q248-Q249</f>
        <v>270.17</v>
      </c>
      <c r="R250" s="127">
        <f>R248-R249</f>
        <v>285.54000000000002</v>
      </c>
      <c r="S250" s="128">
        <f>BD250-SUM(P250,Q250,R250)</f>
        <v>335.45299999999997</v>
      </c>
      <c r="T250" s="127">
        <f>T248-T249</f>
        <v>320.56700000000001</v>
      </c>
      <c r="U250" s="127">
        <f>U248-U249</f>
        <v>337.33699999999999</v>
      </c>
      <c r="V250" s="126">
        <v>337.96100000000001</v>
      </c>
      <c r="W250" s="128">
        <f>BE250-SUM(T250,U250,V250)</f>
        <v>360.69900000000007</v>
      </c>
      <c r="X250" s="102"/>
      <c r="Y250" s="102"/>
      <c r="Z250" s="102"/>
      <c r="AA250" s="105"/>
      <c r="AB250" s="102"/>
      <c r="AC250" s="102"/>
      <c r="AD250" s="102"/>
      <c r="AE250" s="105"/>
      <c r="AF250" s="102"/>
      <c r="AG250" s="102"/>
      <c r="AH250" s="102"/>
      <c r="AI250" s="105"/>
      <c r="AJ250" s="102"/>
      <c r="AK250" s="102"/>
      <c r="AL250" s="102"/>
      <c r="AM250" s="105"/>
      <c r="AN250" s="102"/>
      <c r="AO250" s="102"/>
      <c r="AP250" s="103"/>
      <c r="AQ250" s="103"/>
      <c r="AR250" s="103"/>
      <c r="AS250" s="233"/>
      <c r="AT250" s="233"/>
      <c r="AU250" s="233"/>
      <c r="AV250" s="233"/>
      <c r="AW250" s="233"/>
      <c r="AX250" s="233"/>
      <c r="AY250" s="233"/>
      <c r="BA250" s="131">
        <f>BA248-BA249</f>
        <v>824.06399999999996</v>
      </c>
      <c r="BB250" s="131">
        <f>BB248-BB249</f>
        <v>891.44399999999996</v>
      </c>
      <c r="BC250" s="131">
        <f>BC248-BC249</f>
        <v>983.54899999999998</v>
      </c>
      <c r="BD250" s="130">
        <v>1155.492</v>
      </c>
      <c r="BE250" s="130">
        <v>1356.5640000000001</v>
      </c>
      <c r="BF250" s="108"/>
      <c r="BG250" s="108"/>
      <c r="BH250" s="108"/>
      <c r="BI250" s="108"/>
      <c r="BJ250" s="108"/>
      <c r="BK250" s="108"/>
      <c r="BL250" s="108"/>
    </row>
    <row r="251" spans="1:64" x14ac:dyDescent="0.35">
      <c r="A251" s="88"/>
      <c r="B251" s="187"/>
      <c r="C251" s="187"/>
      <c r="D251" s="81"/>
      <c r="E251" s="81"/>
      <c r="F251" s="81"/>
      <c r="G251" s="82"/>
      <c r="H251" s="81"/>
      <c r="I251" s="81"/>
      <c r="J251" s="81"/>
      <c r="K251" s="82"/>
      <c r="L251" s="81"/>
      <c r="M251" s="81"/>
      <c r="N251" s="81"/>
      <c r="O251" s="82"/>
      <c r="P251" s="81"/>
      <c r="Q251" s="81"/>
      <c r="R251" s="81"/>
      <c r="S251" s="82"/>
      <c r="T251" s="81"/>
      <c r="U251" s="81"/>
      <c r="V251" s="81"/>
      <c r="W251" s="82"/>
      <c r="X251" s="81"/>
      <c r="Y251" s="81"/>
      <c r="Z251" s="81"/>
      <c r="AA251" s="82"/>
      <c r="AB251" s="81"/>
      <c r="AC251" s="81"/>
      <c r="AD251" s="81"/>
      <c r="AE251" s="82"/>
      <c r="AF251" s="81"/>
      <c r="AG251" s="81"/>
      <c r="AH251" s="81"/>
      <c r="AI251" s="82"/>
      <c r="AJ251" s="81"/>
      <c r="AK251" s="81"/>
      <c r="AL251" s="81"/>
      <c r="AM251" s="82"/>
      <c r="AN251" s="81"/>
      <c r="AO251" s="81"/>
      <c r="AP251" s="82"/>
      <c r="AQ251" s="82"/>
      <c r="AR251" s="82"/>
      <c r="AS251" s="230"/>
      <c r="AT251" s="230"/>
      <c r="AU251" s="230"/>
      <c r="AV251" s="230"/>
      <c r="AW251" s="230"/>
      <c r="AX251" s="230"/>
      <c r="AY251" s="230"/>
      <c r="BA251" s="83"/>
      <c r="BB251" s="83"/>
      <c r="BC251" s="83"/>
      <c r="BD251" s="83"/>
      <c r="BE251" s="83"/>
      <c r="BF251" s="83"/>
      <c r="BG251" s="83"/>
      <c r="BH251" s="83"/>
      <c r="BI251" s="83"/>
      <c r="BJ251" s="83"/>
      <c r="BK251" s="83"/>
      <c r="BL251" s="83"/>
    </row>
    <row r="252" spans="1:64" x14ac:dyDescent="0.35">
      <c r="A252" s="88" t="s">
        <v>384</v>
      </c>
      <c r="B252" s="194" t="s">
        <v>792</v>
      </c>
      <c r="C252" s="193" t="s">
        <v>231</v>
      </c>
      <c r="D252" s="93">
        <v>0.63</v>
      </c>
      <c r="E252" s="93">
        <v>0.66</v>
      </c>
      <c r="F252" s="93">
        <v>0.67</v>
      </c>
      <c r="G252" s="82"/>
      <c r="H252" s="93">
        <v>0.66</v>
      </c>
      <c r="I252" s="93">
        <v>0.65</v>
      </c>
      <c r="J252" s="93">
        <v>0.65</v>
      </c>
      <c r="K252" s="82"/>
      <c r="L252" s="93">
        <v>0.66</v>
      </c>
      <c r="M252" s="93">
        <v>0.64</v>
      </c>
      <c r="N252" s="93">
        <v>0.67</v>
      </c>
      <c r="O252" s="82"/>
      <c r="P252" s="93">
        <v>0.65</v>
      </c>
      <c r="Q252" s="93">
        <v>0.66</v>
      </c>
      <c r="R252" s="93">
        <v>0.66</v>
      </c>
      <c r="S252" s="82"/>
      <c r="T252" s="93">
        <v>0.64</v>
      </c>
      <c r="U252" s="93">
        <v>0.65</v>
      </c>
      <c r="V252" s="93">
        <v>0.64</v>
      </c>
      <c r="W252" s="82"/>
      <c r="X252" s="81"/>
      <c r="Y252" s="81"/>
      <c r="Z252" s="81"/>
      <c r="AA252" s="82"/>
      <c r="AB252" s="81"/>
      <c r="AC252" s="81"/>
      <c r="AD252" s="81"/>
      <c r="AE252" s="82"/>
      <c r="AF252" s="81"/>
      <c r="AG252" s="81"/>
      <c r="AH252" s="81"/>
      <c r="AI252" s="82"/>
      <c r="AJ252" s="81"/>
      <c r="AK252" s="81"/>
      <c r="AL252" s="81"/>
      <c r="AM252" s="82"/>
      <c r="AN252" s="81"/>
      <c r="AO252" s="81"/>
      <c r="AP252" s="82"/>
      <c r="AQ252" s="82"/>
      <c r="AR252" s="82"/>
      <c r="AS252" s="230"/>
      <c r="AT252" s="230"/>
      <c r="AU252" s="230"/>
      <c r="AV252" s="230"/>
      <c r="AW252" s="230"/>
      <c r="AX252" s="230"/>
      <c r="AY252" s="230"/>
      <c r="BA252" s="136">
        <v>0.67</v>
      </c>
      <c r="BB252" s="136">
        <v>0.66</v>
      </c>
      <c r="BC252" s="136">
        <v>0.65</v>
      </c>
      <c r="BD252" s="136">
        <v>0.67</v>
      </c>
      <c r="BE252" s="136">
        <v>0.64</v>
      </c>
      <c r="BF252" s="83"/>
      <c r="BG252" s="83"/>
      <c r="BH252" s="83"/>
      <c r="BI252" s="83"/>
      <c r="BJ252" s="83"/>
      <c r="BK252" s="83"/>
      <c r="BL252" s="83"/>
    </row>
    <row r="253" spans="1:64" x14ac:dyDescent="0.35">
      <c r="A253" s="88"/>
      <c r="B253" s="187"/>
      <c r="C253" s="187"/>
      <c r="D253" s="81"/>
      <c r="E253" s="81"/>
      <c r="F253" s="81"/>
      <c r="G253" s="82"/>
      <c r="H253" s="81"/>
      <c r="I253" s="81"/>
      <c r="J253" s="81"/>
      <c r="K253" s="82"/>
      <c r="L253" s="81"/>
      <c r="M253" s="81"/>
      <c r="N253" s="81"/>
      <c r="O253" s="82"/>
      <c r="P253" s="81"/>
      <c r="Q253" s="81"/>
      <c r="R253" s="81"/>
      <c r="S253" s="82"/>
      <c r="T253" s="81"/>
      <c r="U253" s="81"/>
      <c r="V253" s="81"/>
      <c r="W253" s="82"/>
      <c r="X253" s="81"/>
      <c r="Y253" s="81"/>
      <c r="Z253" s="81"/>
      <c r="AA253" s="82"/>
      <c r="AB253" s="81"/>
      <c r="AC253" s="81"/>
      <c r="AD253" s="81"/>
      <c r="AE253" s="82"/>
      <c r="AF253" s="81"/>
      <c r="AG253" s="81"/>
      <c r="AH253" s="81"/>
      <c r="AI253" s="82"/>
      <c r="AJ253" s="81"/>
      <c r="AK253" s="81"/>
      <c r="AL253" s="81"/>
      <c r="AM253" s="82"/>
      <c r="AN253" s="81"/>
      <c r="AO253" s="81"/>
      <c r="AP253" s="82"/>
      <c r="AQ253" s="82"/>
      <c r="AR253" s="82"/>
      <c r="AS253" s="230"/>
      <c r="AT253" s="230"/>
      <c r="AU253" s="230"/>
      <c r="AV253" s="230"/>
      <c r="AW253" s="230"/>
      <c r="AX253" s="230"/>
      <c r="AY253" s="230"/>
      <c r="BA253" s="83"/>
      <c r="BB253" s="83"/>
      <c r="BC253" s="83"/>
      <c r="BD253" s="83"/>
      <c r="BE253" s="83"/>
      <c r="BF253" s="83"/>
      <c r="BG253" s="83"/>
      <c r="BH253" s="83"/>
      <c r="BI253" s="83"/>
      <c r="BJ253" s="83"/>
      <c r="BK253" s="83"/>
      <c r="BL253" s="83"/>
    </row>
    <row r="254" spans="1:64" x14ac:dyDescent="0.35">
      <c r="A254" s="87" t="s">
        <v>375</v>
      </c>
      <c r="B254" s="185"/>
      <c r="C254" s="185"/>
      <c r="D254" s="81"/>
      <c r="E254" s="81"/>
      <c r="F254" s="81"/>
      <c r="G254" s="98"/>
      <c r="H254" s="81"/>
      <c r="I254" s="81"/>
      <c r="J254" s="81"/>
      <c r="K254" s="82"/>
      <c r="L254" s="81"/>
      <c r="M254" s="81"/>
      <c r="N254" s="81"/>
      <c r="O254" s="82"/>
      <c r="P254" s="81"/>
      <c r="Q254" s="81"/>
      <c r="R254" s="81"/>
      <c r="S254" s="82"/>
      <c r="T254" s="81"/>
      <c r="U254" s="81"/>
      <c r="V254" s="81"/>
      <c r="W254" s="82"/>
      <c r="X254" s="81"/>
      <c r="Y254" s="81"/>
      <c r="Z254" s="81"/>
      <c r="AA254" s="82"/>
      <c r="AB254" s="81"/>
      <c r="AC254" s="81"/>
      <c r="AD254" s="81"/>
      <c r="AE254" s="82"/>
      <c r="AF254" s="81"/>
      <c r="AG254" s="81"/>
      <c r="AH254" s="81"/>
      <c r="AI254" s="82"/>
      <c r="AJ254" s="81"/>
      <c r="AK254" s="81"/>
      <c r="AL254" s="81"/>
      <c r="AM254" s="82"/>
      <c r="AN254" s="81"/>
      <c r="AO254" s="81"/>
      <c r="AP254" s="82"/>
      <c r="AQ254" s="82"/>
      <c r="AR254" s="82"/>
      <c r="AS254" s="230"/>
      <c r="AT254" s="230"/>
      <c r="AU254" s="230"/>
      <c r="AV254" s="230"/>
      <c r="AW254" s="230"/>
      <c r="AX254" s="230"/>
      <c r="AY254" s="230"/>
      <c r="BA254" s="99"/>
      <c r="BB254" s="99"/>
      <c r="BC254" s="99"/>
      <c r="BD254" s="99"/>
      <c r="BE254" s="99"/>
      <c r="BF254" s="83"/>
      <c r="BG254" s="83"/>
      <c r="BH254" s="83"/>
      <c r="BI254" s="83"/>
      <c r="BJ254" s="83"/>
      <c r="BK254" s="83"/>
      <c r="BL254" s="83"/>
    </row>
    <row r="255" spans="1:64" x14ac:dyDescent="0.35">
      <c r="A255" s="88" t="s">
        <v>164</v>
      </c>
      <c r="B255" s="194" t="s">
        <v>796</v>
      </c>
      <c r="C255" s="193" t="s">
        <v>231</v>
      </c>
      <c r="D255" s="90">
        <v>51.773000000000003</v>
      </c>
      <c r="E255" s="90">
        <v>55.152000000000001</v>
      </c>
      <c r="F255" s="90">
        <v>46.707999999999998</v>
      </c>
      <c r="G255" s="123">
        <f>BA255-SUM(D255,E255,F255)</f>
        <v>46.825999999999993</v>
      </c>
      <c r="H255" s="90">
        <v>44.585999999999999</v>
      </c>
      <c r="I255" s="90">
        <v>46.276000000000003</v>
      </c>
      <c r="J255" s="90">
        <v>47.375</v>
      </c>
      <c r="K255" s="123">
        <f>BB255-SUM(H255,I255,J255)</f>
        <v>50.432999999999993</v>
      </c>
      <c r="L255" s="90">
        <v>49.241</v>
      </c>
      <c r="M255" s="90">
        <v>48.219000000000001</v>
      </c>
      <c r="N255" s="90">
        <v>45.610999999999997</v>
      </c>
      <c r="O255" s="123">
        <f>BC255-SUM(L255,M255,N255)</f>
        <v>48.421999999999997</v>
      </c>
      <c r="P255" s="90">
        <v>45.371000000000002</v>
      </c>
      <c r="Q255" s="90">
        <v>43.4</v>
      </c>
      <c r="R255" s="90">
        <v>44.393000000000001</v>
      </c>
      <c r="S255" s="123">
        <f>BD255-SUM(P255,Q255,R255)</f>
        <v>43.670000000000016</v>
      </c>
      <c r="T255" s="90">
        <v>42.423999999999999</v>
      </c>
      <c r="U255" s="90">
        <v>43.523000000000003</v>
      </c>
      <c r="V255" s="90">
        <v>41.362000000000002</v>
      </c>
      <c r="W255" s="123">
        <f>BE255-SUM(T255,U255,V255)</f>
        <v>43.585000000000008</v>
      </c>
      <c r="X255" s="81"/>
      <c r="Y255" s="81"/>
      <c r="Z255" s="81"/>
      <c r="AA255" s="82"/>
      <c r="AB255" s="81"/>
      <c r="AC255" s="81"/>
      <c r="AD255" s="81"/>
      <c r="AE255" s="82"/>
      <c r="AF255" s="81"/>
      <c r="AG255" s="81"/>
      <c r="AH255" s="81"/>
      <c r="AI255" s="82"/>
      <c r="AJ255" s="81"/>
      <c r="AK255" s="81"/>
      <c r="AL255" s="81"/>
      <c r="AM255" s="82"/>
      <c r="AN255" s="81"/>
      <c r="AO255" s="81"/>
      <c r="AP255" s="82"/>
      <c r="AQ255" s="82"/>
      <c r="AR255" s="82"/>
      <c r="AS255" s="230"/>
      <c r="AT255" s="230"/>
      <c r="AU255" s="230"/>
      <c r="AV255" s="230"/>
      <c r="AW255" s="230"/>
      <c r="AX255" s="230"/>
      <c r="AY255" s="230"/>
      <c r="BA255" s="124">
        <v>200.459</v>
      </c>
      <c r="BB255" s="124">
        <v>188.67</v>
      </c>
      <c r="BC255" s="124">
        <v>191.49299999999999</v>
      </c>
      <c r="BD255" s="124">
        <v>176.834</v>
      </c>
      <c r="BE255" s="124">
        <v>170.89400000000001</v>
      </c>
      <c r="BF255" s="83"/>
      <c r="BG255" s="83"/>
      <c r="BH255" s="83"/>
      <c r="BI255" s="83"/>
      <c r="BJ255" s="83"/>
      <c r="BK255" s="83"/>
      <c r="BL255" s="83"/>
    </row>
    <row r="256" spans="1:64" x14ac:dyDescent="0.35">
      <c r="A256" s="115" t="s">
        <v>382</v>
      </c>
      <c r="B256" s="194" t="s">
        <v>796</v>
      </c>
      <c r="C256" s="193" t="s">
        <v>231</v>
      </c>
      <c r="D256" s="90">
        <v>4.6959999999999997</v>
      </c>
      <c r="E256" s="90">
        <v>2.6480000000000001</v>
      </c>
      <c r="F256" s="90">
        <v>2.5499999999999998</v>
      </c>
      <c r="G256" s="123">
        <f>BA256-SUM(D256,E256,F256)</f>
        <v>1.0710000000000015</v>
      </c>
      <c r="H256" s="90">
        <v>2.4049999999999998</v>
      </c>
      <c r="I256" s="90">
        <v>2.968</v>
      </c>
      <c r="J256" s="90">
        <v>1.96</v>
      </c>
      <c r="K256" s="123">
        <f>BB256-SUM(H256,I256,J256)</f>
        <v>2.0170000000000003</v>
      </c>
      <c r="L256" s="90">
        <v>2.0779999999999998</v>
      </c>
      <c r="M256" s="90">
        <v>2.5470000000000002</v>
      </c>
      <c r="N256" s="90">
        <v>2.0760000000000001</v>
      </c>
      <c r="O256" s="123">
        <f>BC256-SUM(L256,M256,N256)</f>
        <v>1.7199999999999989</v>
      </c>
      <c r="P256" s="90">
        <v>2.1080000000000001</v>
      </c>
      <c r="Q256" s="90">
        <v>1.905</v>
      </c>
      <c r="R256" s="90">
        <v>1.865</v>
      </c>
      <c r="S256" s="123">
        <f>BD256-SUM(P256,Q256,R256)</f>
        <v>1.8629999999999995</v>
      </c>
      <c r="T256" s="90">
        <v>1.7090000000000001</v>
      </c>
      <c r="U256" s="90">
        <v>1.6679999999999999</v>
      </c>
      <c r="V256" s="90">
        <v>1.853</v>
      </c>
      <c r="W256" s="123">
        <f>BE256-SUM(T256,U256,V256)</f>
        <v>1.7990000000000004</v>
      </c>
      <c r="X256" s="81"/>
      <c r="Y256" s="81"/>
      <c r="Z256" s="81"/>
      <c r="AA256" s="82"/>
      <c r="AB256" s="81"/>
      <c r="AC256" s="81"/>
      <c r="AD256" s="81"/>
      <c r="AE256" s="82"/>
      <c r="AF256" s="81"/>
      <c r="AG256" s="81"/>
      <c r="AH256" s="81"/>
      <c r="AI256" s="82"/>
      <c r="AJ256" s="81"/>
      <c r="AK256" s="81"/>
      <c r="AL256" s="81"/>
      <c r="AM256" s="82"/>
      <c r="AN256" s="81"/>
      <c r="AO256" s="81"/>
      <c r="AP256" s="82"/>
      <c r="AQ256" s="82"/>
      <c r="AR256" s="82"/>
      <c r="AS256" s="230"/>
      <c r="AT256" s="230"/>
      <c r="AU256" s="230"/>
      <c r="AV256" s="230"/>
      <c r="AW256" s="230"/>
      <c r="AX256" s="230"/>
      <c r="AY256" s="230"/>
      <c r="BA256" s="124">
        <v>10.965</v>
      </c>
      <c r="BB256" s="124">
        <v>9.35</v>
      </c>
      <c r="BC256" s="124">
        <v>8.4209999999999994</v>
      </c>
      <c r="BD256" s="124">
        <v>7.7409999999999997</v>
      </c>
      <c r="BE256" s="124">
        <v>7.0289999999999999</v>
      </c>
      <c r="BF256" s="83"/>
      <c r="BG256" s="83"/>
      <c r="BH256" s="83"/>
      <c r="BI256" s="83"/>
      <c r="BJ256" s="83"/>
      <c r="BK256" s="83"/>
      <c r="BL256" s="83"/>
    </row>
    <row r="257" spans="1:64" x14ac:dyDescent="0.35">
      <c r="A257" s="116" t="s">
        <v>386</v>
      </c>
      <c r="B257" s="192" t="s">
        <v>796</v>
      </c>
      <c r="C257" s="191" t="s">
        <v>231</v>
      </c>
      <c r="D257" s="126">
        <v>47.076999999999998</v>
      </c>
      <c r="E257" s="127">
        <f>E255-E256</f>
        <v>52.503999999999998</v>
      </c>
      <c r="F257" s="127">
        <f>F255-F256</f>
        <v>44.158000000000001</v>
      </c>
      <c r="G257" s="128">
        <f>BA257-SUM(D257,E257,F257)</f>
        <v>45.755000000000024</v>
      </c>
      <c r="H257" s="127">
        <f>H255-H256</f>
        <v>42.180999999999997</v>
      </c>
      <c r="I257" s="126">
        <v>43.308</v>
      </c>
      <c r="J257" s="127">
        <f>J255-J256</f>
        <v>45.414999999999999</v>
      </c>
      <c r="K257" s="128">
        <f>BB257-SUM(H257,I257,J257)</f>
        <v>48.415999999999997</v>
      </c>
      <c r="L257" s="127">
        <f>L255-L256</f>
        <v>47.162999999999997</v>
      </c>
      <c r="M257" s="126">
        <v>45.671999999999997</v>
      </c>
      <c r="N257" s="127">
        <f>N255-N256</f>
        <v>43.534999999999997</v>
      </c>
      <c r="O257" s="128">
        <f>BC257-SUM(L257,M257,N257)</f>
        <v>46.701999999999998</v>
      </c>
      <c r="P257" s="126">
        <v>43.262999999999998</v>
      </c>
      <c r="Q257" s="127">
        <f>Q255-Q256</f>
        <v>41.494999999999997</v>
      </c>
      <c r="R257" s="127">
        <f>R255-R256</f>
        <v>42.527999999999999</v>
      </c>
      <c r="S257" s="128">
        <f>BD257-SUM(P257,Q257,R257)</f>
        <v>41.806999999999988</v>
      </c>
      <c r="T257" s="126">
        <v>40.715000000000003</v>
      </c>
      <c r="U257" s="126">
        <v>41.854999999999997</v>
      </c>
      <c r="V257" s="127">
        <f>V255-V256</f>
        <v>39.509</v>
      </c>
      <c r="W257" s="128">
        <f>BE257-SUM(T257,U257,V257)</f>
        <v>41.786000000000016</v>
      </c>
      <c r="X257" s="102"/>
      <c r="Y257" s="102"/>
      <c r="Z257" s="102"/>
      <c r="AA257" s="105"/>
      <c r="AB257" s="102"/>
      <c r="AC257" s="102"/>
      <c r="AD257" s="102"/>
      <c r="AE257" s="105"/>
      <c r="AF257" s="102"/>
      <c r="AG257" s="102"/>
      <c r="AH257" s="102"/>
      <c r="AI257" s="105"/>
      <c r="AJ257" s="102"/>
      <c r="AK257" s="102"/>
      <c r="AL257" s="102"/>
      <c r="AM257" s="105"/>
      <c r="AN257" s="102"/>
      <c r="AO257" s="102"/>
      <c r="AP257" s="103"/>
      <c r="AQ257" s="103"/>
      <c r="AR257" s="103"/>
      <c r="AS257" s="233"/>
      <c r="AT257" s="233"/>
      <c r="AU257" s="233"/>
      <c r="AV257" s="233"/>
      <c r="AW257" s="233"/>
      <c r="AX257" s="233"/>
      <c r="AY257" s="233"/>
      <c r="BA257" s="131">
        <f>BA255-BA256</f>
        <v>189.494</v>
      </c>
      <c r="BB257" s="131">
        <f>BB255-BB256</f>
        <v>179.32</v>
      </c>
      <c r="BC257" s="131">
        <f>BC255-BC256</f>
        <v>183.072</v>
      </c>
      <c r="BD257" s="130">
        <v>169.09299999999999</v>
      </c>
      <c r="BE257" s="131">
        <f>BE255-BE256</f>
        <v>163.86500000000001</v>
      </c>
      <c r="BF257" s="108"/>
      <c r="BG257" s="108"/>
      <c r="BH257" s="108"/>
      <c r="BI257" s="108"/>
      <c r="BJ257" s="108"/>
      <c r="BK257" s="108"/>
      <c r="BL257" s="108"/>
    </row>
    <row r="258" spans="1:64" x14ac:dyDescent="0.35">
      <c r="A258" s="88"/>
      <c r="B258" s="187"/>
      <c r="C258" s="187"/>
      <c r="D258" s="81"/>
      <c r="E258" s="81"/>
      <c r="F258" s="81"/>
      <c r="G258" s="82"/>
      <c r="H258" s="81"/>
      <c r="I258" s="81"/>
      <c r="J258" s="81"/>
      <c r="K258" s="82"/>
      <c r="L258" s="81"/>
      <c r="M258" s="81"/>
      <c r="N258" s="81"/>
      <c r="O258" s="82"/>
      <c r="P258" s="81"/>
      <c r="Q258" s="81"/>
      <c r="R258" s="81"/>
      <c r="S258" s="82"/>
      <c r="T258" s="81"/>
      <c r="U258" s="81"/>
      <c r="V258" s="81"/>
      <c r="W258" s="82"/>
      <c r="X258" s="81"/>
      <c r="Y258" s="81"/>
      <c r="Z258" s="81"/>
      <c r="AA258" s="82"/>
      <c r="AB258" s="81"/>
      <c r="AC258" s="81"/>
      <c r="AD258" s="81"/>
      <c r="AE258" s="82"/>
      <c r="AF258" s="81"/>
      <c r="AG258" s="81"/>
      <c r="AH258" s="81"/>
      <c r="AI258" s="82"/>
      <c r="AJ258" s="81"/>
      <c r="AK258" s="81"/>
      <c r="AL258" s="81"/>
      <c r="AM258" s="82"/>
      <c r="AN258" s="81"/>
      <c r="AO258" s="81"/>
      <c r="AP258" s="82"/>
      <c r="AQ258" s="82"/>
      <c r="AR258" s="82"/>
      <c r="AS258" s="230"/>
      <c r="AT258" s="230"/>
      <c r="AU258" s="230"/>
      <c r="AV258" s="230"/>
      <c r="AW258" s="230"/>
      <c r="AX258" s="230"/>
      <c r="AY258" s="230"/>
      <c r="BA258" s="83"/>
      <c r="BB258" s="83"/>
      <c r="BC258" s="83"/>
      <c r="BD258" s="83"/>
      <c r="BE258" s="83"/>
      <c r="BF258" s="83"/>
      <c r="BG258" s="83"/>
      <c r="BH258" s="83"/>
      <c r="BI258" s="83"/>
      <c r="BJ258" s="83"/>
      <c r="BK258" s="83"/>
      <c r="BL258" s="83"/>
    </row>
    <row r="259" spans="1:64" x14ac:dyDescent="0.35">
      <c r="A259" s="88" t="s">
        <v>384</v>
      </c>
      <c r="B259" s="194" t="s">
        <v>792</v>
      </c>
      <c r="C259" s="193" t="s">
        <v>231</v>
      </c>
      <c r="D259" s="93">
        <v>0.91</v>
      </c>
      <c r="E259" s="93">
        <v>0.95</v>
      </c>
      <c r="F259" s="93">
        <v>0.95</v>
      </c>
      <c r="G259" s="82"/>
      <c r="H259" s="93">
        <v>0.95</v>
      </c>
      <c r="I259" s="93">
        <v>0.94</v>
      </c>
      <c r="J259" s="93">
        <v>0.96</v>
      </c>
      <c r="K259" s="82"/>
      <c r="L259" s="93">
        <v>0.96</v>
      </c>
      <c r="M259" s="93">
        <v>0.95</v>
      </c>
      <c r="N259" s="93">
        <v>0.95</v>
      </c>
      <c r="O259" s="82"/>
      <c r="P259" s="93">
        <v>0.95</v>
      </c>
      <c r="Q259" s="93">
        <v>0.96</v>
      </c>
      <c r="R259" s="93">
        <v>0.96</v>
      </c>
      <c r="S259" s="82"/>
      <c r="T259" s="93">
        <v>0.96</v>
      </c>
      <c r="U259" s="93">
        <v>0.96</v>
      </c>
      <c r="V259" s="93">
        <v>0.96</v>
      </c>
      <c r="W259" s="82"/>
      <c r="X259" s="81"/>
      <c r="Y259" s="81"/>
      <c r="Z259" s="81"/>
      <c r="AA259" s="82"/>
      <c r="AB259" s="81"/>
      <c r="AC259" s="81"/>
      <c r="AD259" s="81"/>
      <c r="AE259" s="82"/>
      <c r="AF259" s="81"/>
      <c r="AG259" s="81"/>
      <c r="AH259" s="81"/>
      <c r="AI259" s="82"/>
      <c r="AJ259" s="81"/>
      <c r="AK259" s="81"/>
      <c r="AL259" s="81"/>
      <c r="AM259" s="82"/>
      <c r="AN259" s="81"/>
      <c r="AO259" s="81"/>
      <c r="AP259" s="82"/>
      <c r="AQ259" s="82"/>
      <c r="AR259" s="82"/>
      <c r="AS259" s="230"/>
      <c r="AT259" s="230"/>
      <c r="AU259" s="230"/>
      <c r="AV259" s="230"/>
      <c r="AW259" s="230"/>
      <c r="AX259" s="230"/>
      <c r="AY259" s="230"/>
      <c r="BA259" s="136">
        <v>0.95</v>
      </c>
      <c r="BB259" s="136">
        <v>0.95</v>
      </c>
      <c r="BC259" s="136">
        <v>0.96</v>
      </c>
      <c r="BD259" s="136">
        <v>0.96</v>
      </c>
      <c r="BE259" s="136">
        <v>0.96</v>
      </c>
      <c r="BF259" s="83"/>
      <c r="BG259" s="83"/>
      <c r="BH259" s="83"/>
      <c r="BI259" s="83"/>
      <c r="BJ259" s="83"/>
      <c r="BK259" s="83"/>
      <c r="BL259" s="83"/>
    </row>
    <row r="260" spans="1:64" x14ac:dyDescent="0.35">
      <c r="A260" s="88"/>
      <c r="B260" s="187"/>
      <c r="C260" s="187"/>
      <c r="D260" s="81"/>
      <c r="E260" s="81"/>
      <c r="F260" s="81"/>
      <c r="G260" s="82"/>
      <c r="H260" s="81"/>
      <c r="I260" s="81"/>
      <c r="J260" s="81"/>
      <c r="K260" s="82"/>
      <c r="L260" s="81"/>
      <c r="M260" s="81"/>
      <c r="N260" s="81"/>
      <c r="O260" s="82"/>
      <c r="P260" s="81"/>
      <c r="Q260" s="81"/>
      <c r="R260" s="81"/>
      <c r="S260" s="82"/>
      <c r="T260" s="81"/>
      <c r="U260" s="81"/>
      <c r="V260" s="81"/>
      <c r="W260" s="82"/>
      <c r="X260" s="81"/>
      <c r="Y260" s="81"/>
      <c r="Z260" s="81"/>
      <c r="AA260" s="82"/>
      <c r="AB260" s="81"/>
      <c r="AC260" s="81"/>
      <c r="AD260" s="81"/>
      <c r="AE260" s="82"/>
      <c r="AF260" s="81"/>
      <c r="AG260" s="81"/>
      <c r="AH260" s="81"/>
      <c r="AI260" s="82"/>
      <c r="AJ260" s="81"/>
      <c r="AK260" s="81"/>
      <c r="AL260" s="81"/>
      <c r="AM260" s="82"/>
      <c r="AN260" s="81"/>
      <c r="AO260" s="81"/>
      <c r="AP260" s="82"/>
      <c r="AQ260" s="82"/>
      <c r="AR260" s="82"/>
      <c r="AS260" s="230"/>
      <c r="AT260" s="230"/>
      <c r="AU260" s="230"/>
      <c r="AV260" s="230"/>
      <c r="AW260" s="230"/>
      <c r="AX260" s="230"/>
      <c r="AY260" s="230"/>
      <c r="BA260" s="99"/>
      <c r="BB260" s="99"/>
      <c r="BC260" s="99"/>
      <c r="BD260" s="99"/>
      <c r="BE260" s="99"/>
      <c r="BF260" s="83"/>
      <c r="BG260" s="83"/>
      <c r="BH260" s="83"/>
      <c r="BI260" s="83"/>
      <c r="BJ260" s="83"/>
      <c r="BK260" s="83"/>
      <c r="BL260" s="83"/>
    </row>
    <row r="261" spans="1:64" x14ac:dyDescent="0.35">
      <c r="A261" s="87" t="s">
        <v>387</v>
      </c>
      <c r="B261" s="185"/>
      <c r="C261" s="185"/>
      <c r="D261" s="81"/>
      <c r="E261" s="81"/>
      <c r="F261" s="81"/>
      <c r="G261" s="82"/>
      <c r="H261" s="81"/>
      <c r="I261" s="81"/>
      <c r="J261" s="81"/>
      <c r="K261" s="82"/>
      <c r="L261" s="81"/>
      <c r="M261" s="81"/>
      <c r="N261" s="81"/>
      <c r="O261" s="82"/>
      <c r="P261" s="81"/>
      <c r="Q261" s="81"/>
      <c r="R261" s="81"/>
      <c r="S261" s="82"/>
      <c r="T261" s="81"/>
      <c r="U261" s="81"/>
      <c r="V261" s="81"/>
      <c r="W261" s="82"/>
      <c r="X261" s="81"/>
      <c r="Y261" s="81"/>
      <c r="Z261" s="81"/>
      <c r="AA261" s="82"/>
      <c r="AB261" s="81"/>
      <c r="AC261" s="81"/>
      <c r="AD261" s="81"/>
      <c r="AE261" s="82"/>
      <c r="AF261" s="81"/>
      <c r="AG261" s="81"/>
      <c r="AH261" s="81"/>
      <c r="AI261" s="82"/>
      <c r="AJ261" s="81"/>
      <c r="AK261" s="81"/>
      <c r="AL261" s="81"/>
      <c r="AM261" s="82"/>
      <c r="AN261" s="81"/>
      <c r="AO261" s="81"/>
      <c r="AP261" s="82"/>
      <c r="AQ261" s="82"/>
      <c r="AR261" s="82"/>
      <c r="AS261" s="230"/>
      <c r="AT261" s="230"/>
      <c r="AU261" s="230"/>
      <c r="AV261" s="230"/>
      <c r="AW261" s="230"/>
      <c r="AX261" s="230"/>
      <c r="AY261" s="230"/>
      <c r="BA261" s="99"/>
      <c r="BB261" s="99"/>
      <c r="BC261" s="99"/>
      <c r="BD261" s="99"/>
      <c r="BE261" s="99"/>
      <c r="BF261" s="99"/>
      <c r="BG261" s="83"/>
      <c r="BH261" s="83"/>
      <c r="BI261" s="83"/>
      <c r="BJ261" s="83"/>
      <c r="BK261" s="83"/>
      <c r="BL261" s="83"/>
    </row>
    <row r="262" spans="1:64" x14ac:dyDescent="0.35">
      <c r="A262" s="88" t="s">
        <v>164</v>
      </c>
      <c r="B262" s="194" t="s">
        <v>796</v>
      </c>
      <c r="C262" s="193" t="s">
        <v>230</v>
      </c>
      <c r="D262" s="81"/>
      <c r="E262" s="81"/>
      <c r="F262" s="81"/>
      <c r="G262" s="82"/>
      <c r="H262" s="81"/>
      <c r="I262" s="81"/>
      <c r="J262" s="81"/>
      <c r="K262" s="82"/>
      <c r="L262" s="81"/>
      <c r="M262" s="81"/>
      <c r="N262" s="81"/>
      <c r="O262" s="82"/>
      <c r="P262" s="81"/>
      <c r="Q262" s="81"/>
      <c r="R262" s="81"/>
      <c r="S262" s="82"/>
      <c r="T262" s="81"/>
      <c r="U262" s="81"/>
      <c r="V262" s="81"/>
      <c r="W262" s="82"/>
      <c r="X262" s="90">
        <v>554.10699999999997</v>
      </c>
      <c r="Y262" s="90">
        <v>585.952</v>
      </c>
      <c r="Z262" s="90">
        <v>613.98299999999995</v>
      </c>
      <c r="AA262" s="123">
        <f>BF262-SUM(X262,Y262,Z262)</f>
        <v>689.70299999999997</v>
      </c>
      <c r="AB262" s="90">
        <v>743.27599999999995</v>
      </c>
      <c r="AC262" s="90">
        <v>783.54200000000003</v>
      </c>
      <c r="AD262" s="90">
        <v>820.93499999999995</v>
      </c>
      <c r="AE262" s="123">
        <f>BG262-SUM(AB262,AC262,AD262)</f>
        <v>858.41600000000017</v>
      </c>
      <c r="AF262" s="90">
        <v>858</v>
      </c>
      <c r="AG262" s="90">
        <v>826</v>
      </c>
      <c r="AH262" s="90">
        <v>838</v>
      </c>
      <c r="AI262" s="82"/>
      <c r="AJ262" s="81"/>
      <c r="AK262" s="81"/>
      <c r="AL262" s="81"/>
      <c r="AM262" s="82"/>
      <c r="AN262" s="81"/>
      <c r="AP262" s="91"/>
      <c r="AQ262" s="91"/>
      <c r="AR262" s="91"/>
      <c r="AS262" s="232"/>
      <c r="AT262" s="232"/>
      <c r="AU262" s="232"/>
      <c r="AV262" s="232"/>
      <c r="AW262" s="232"/>
      <c r="AX262" s="232"/>
      <c r="AY262" s="232"/>
      <c r="BA262" s="83"/>
      <c r="BB262" s="83"/>
      <c r="BC262" s="83"/>
      <c r="BD262" s="83"/>
      <c r="BE262" s="83"/>
      <c r="BF262" s="124">
        <v>2443.7449999999999</v>
      </c>
      <c r="BG262" s="124">
        <v>3206.1689999999999</v>
      </c>
      <c r="BH262" s="83"/>
      <c r="BI262" s="83"/>
      <c r="BJ262" s="83"/>
      <c r="BK262" s="83"/>
      <c r="BL262" s="83"/>
    </row>
    <row r="263" spans="1:64" x14ac:dyDescent="0.35">
      <c r="A263" s="115" t="s">
        <v>382</v>
      </c>
      <c r="B263" s="194" t="s">
        <v>796</v>
      </c>
      <c r="C263" s="193" t="s">
        <v>230</v>
      </c>
      <c r="D263" s="81"/>
      <c r="E263" s="81"/>
      <c r="F263" s="81"/>
      <c r="G263" s="82"/>
      <c r="H263" s="81"/>
      <c r="I263" s="81"/>
      <c r="J263" s="81"/>
      <c r="K263" s="82"/>
      <c r="L263" s="81"/>
      <c r="M263" s="81"/>
      <c r="N263" s="81"/>
      <c r="O263" s="82"/>
      <c r="P263" s="81"/>
      <c r="Q263" s="81"/>
      <c r="R263" s="81"/>
      <c r="S263" s="82"/>
      <c r="T263" s="81"/>
      <c r="U263" s="81"/>
      <c r="V263" s="81"/>
      <c r="W263" s="82"/>
      <c r="X263" s="90">
        <v>198.792</v>
      </c>
      <c r="Y263" s="90">
        <v>220.696</v>
      </c>
      <c r="Z263" s="90">
        <v>227.73099999999999</v>
      </c>
      <c r="AA263" s="123">
        <f>BF263-SUM(X263,Y263,Z263)</f>
        <v>275.19499999999994</v>
      </c>
      <c r="AB263" s="90">
        <v>323.70800000000003</v>
      </c>
      <c r="AC263" s="90">
        <v>331.67500000000001</v>
      </c>
      <c r="AD263" s="90">
        <v>337.37299999999999</v>
      </c>
      <c r="AE263" s="123">
        <f>BG263-SUM(AB263,AC263,AD263)</f>
        <v>370.12999999999988</v>
      </c>
      <c r="AF263" s="90">
        <v>361</v>
      </c>
      <c r="AG263" s="90">
        <v>326</v>
      </c>
      <c r="AH263" s="90">
        <v>334</v>
      </c>
      <c r="AI263" s="82"/>
      <c r="AJ263" s="81"/>
      <c r="AK263" s="81"/>
      <c r="AL263" s="81"/>
      <c r="AM263" s="82"/>
      <c r="AN263" s="81"/>
      <c r="AP263" s="91"/>
      <c r="AQ263" s="91"/>
      <c r="AR263" s="91"/>
      <c r="AS263" s="232"/>
      <c r="AT263" s="232"/>
      <c r="AU263" s="232"/>
      <c r="AV263" s="232"/>
      <c r="AW263" s="232"/>
      <c r="AX263" s="232"/>
      <c r="AY263" s="232"/>
      <c r="BA263" s="83"/>
      <c r="BB263" s="83"/>
      <c r="BC263" s="83"/>
      <c r="BD263" s="83"/>
      <c r="BE263" s="83"/>
      <c r="BF263" s="124">
        <v>922.41399999999999</v>
      </c>
      <c r="BG263" s="124">
        <v>1362.886</v>
      </c>
      <c r="BH263" s="83"/>
      <c r="BI263" s="83"/>
      <c r="BJ263" s="83"/>
      <c r="BK263" s="83"/>
      <c r="BL263" s="83"/>
    </row>
    <row r="264" spans="1:64" x14ac:dyDescent="0.35">
      <c r="A264" s="116" t="s">
        <v>383</v>
      </c>
      <c r="B264" s="192" t="s">
        <v>796</v>
      </c>
      <c r="C264" s="191" t="s">
        <v>230</v>
      </c>
      <c r="D264" s="102"/>
      <c r="E264" s="102"/>
      <c r="F264" s="102"/>
      <c r="G264" s="105"/>
      <c r="H264" s="102"/>
      <c r="I264" s="102"/>
      <c r="J264" s="102"/>
      <c r="K264" s="105"/>
      <c r="L264" s="102"/>
      <c r="M264" s="102"/>
      <c r="N264" s="102"/>
      <c r="O264" s="105"/>
      <c r="P264" s="102"/>
      <c r="Q264" s="102"/>
      <c r="R264" s="102"/>
      <c r="S264" s="105"/>
      <c r="T264" s="102"/>
      <c r="U264" s="102"/>
      <c r="V264" s="102"/>
      <c r="W264" s="105"/>
      <c r="X264" s="126">
        <v>355.315</v>
      </c>
      <c r="Y264" s="127">
        <f>Y262-Y263</f>
        <v>365.25599999999997</v>
      </c>
      <c r="Z264" s="126">
        <v>386.25200000000001</v>
      </c>
      <c r="AA264" s="128">
        <f>BF264-SUM(X264,Y264,Z264)</f>
        <v>414.50800000000004</v>
      </c>
      <c r="AB264" s="126">
        <v>419.56799999999998</v>
      </c>
      <c r="AC264" s="127">
        <f>AC262-AC263</f>
        <v>451.86700000000002</v>
      </c>
      <c r="AD264" s="126">
        <v>483.56200000000001</v>
      </c>
      <c r="AE264" s="128">
        <f>BG264-SUM(AB264,AC264,AD264)</f>
        <v>488.28600000000006</v>
      </c>
      <c r="AF264" s="127">
        <f>AF262-AF263</f>
        <v>497</v>
      </c>
      <c r="AG264" s="127">
        <f>AG262-AG263</f>
        <v>500</v>
      </c>
      <c r="AH264" s="127">
        <f>AH262-AH263</f>
        <v>504</v>
      </c>
      <c r="AI264" s="105"/>
      <c r="AJ264" s="102"/>
      <c r="AK264" s="102"/>
      <c r="AL264" s="102"/>
      <c r="AM264" s="105"/>
      <c r="AN264" s="102"/>
      <c r="AO264" s="138"/>
      <c r="AP264" s="139"/>
      <c r="AQ264" s="139"/>
      <c r="AR264" s="139"/>
      <c r="AS264" s="241"/>
      <c r="AT264" s="241"/>
      <c r="AU264" s="241"/>
      <c r="AV264" s="241"/>
      <c r="AW264" s="241"/>
      <c r="AX264" s="241"/>
      <c r="AY264" s="241"/>
      <c r="BA264" s="108"/>
      <c r="BB264" s="108"/>
      <c r="BC264" s="108"/>
      <c r="BD264" s="108"/>
      <c r="BE264" s="108"/>
      <c r="BF264" s="131">
        <f>BF262-BF263</f>
        <v>1521.3309999999999</v>
      </c>
      <c r="BG264" s="131">
        <f>BG262-BG263</f>
        <v>1843.2829999999999</v>
      </c>
      <c r="BH264" s="109"/>
      <c r="BI264" s="109"/>
      <c r="BJ264" s="109"/>
      <c r="BK264" s="109"/>
      <c r="BL264" s="109"/>
    </row>
    <row r="265" spans="1:64" x14ac:dyDescent="0.35">
      <c r="A265" s="88"/>
      <c r="B265" s="187"/>
      <c r="C265" s="187"/>
      <c r="D265" s="81"/>
      <c r="E265" s="81"/>
      <c r="F265" s="81"/>
      <c r="G265" s="82"/>
      <c r="H265" s="81"/>
      <c r="I265" s="81"/>
      <c r="J265" s="81"/>
      <c r="K265" s="82"/>
      <c r="L265" s="81"/>
      <c r="M265" s="81"/>
      <c r="N265" s="81"/>
      <c r="O265" s="82"/>
      <c r="P265" s="81"/>
      <c r="Q265" s="81"/>
      <c r="R265" s="81"/>
      <c r="S265" s="82"/>
      <c r="T265" s="81"/>
      <c r="U265" s="81"/>
      <c r="V265" s="81"/>
      <c r="W265" s="82"/>
      <c r="X265" s="81"/>
      <c r="Y265" s="81"/>
      <c r="Z265" s="81"/>
      <c r="AA265" s="82"/>
      <c r="AB265" s="81"/>
      <c r="AC265" s="81"/>
      <c r="AD265" s="81"/>
      <c r="AE265" s="82"/>
      <c r="AF265" s="81"/>
      <c r="AG265" s="81"/>
      <c r="AH265" s="81"/>
      <c r="AI265" s="82"/>
      <c r="AJ265" s="81"/>
      <c r="AK265" s="81"/>
      <c r="AL265" s="81"/>
      <c r="AM265" s="82"/>
      <c r="AN265" s="81"/>
      <c r="AP265" s="91"/>
      <c r="AQ265" s="91"/>
      <c r="AR265" s="91"/>
      <c r="AS265" s="232"/>
      <c r="AT265" s="232"/>
      <c r="AU265" s="232"/>
      <c r="AV265" s="232"/>
      <c r="AW265" s="232"/>
      <c r="AX265" s="232"/>
      <c r="AY265" s="232"/>
      <c r="BA265" s="83"/>
      <c r="BB265" s="83"/>
      <c r="BC265" s="83"/>
      <c r="BD265" s="83"/>
      <c r="BE265" s="83"/>
      <c r="BF265" s="83"/>
      <c r="BG265" s="83"/>
      <c r="BH265" s="83"/>
      <c r="BI265" s="83"/>
      <c r="BJ265" s="83"/>
      <c r="BK265" s="83"/>
      <c r="BL265" s="83"/>
    </row>
    <row r="266" spans="1:64" x14ac:dyDescent="0.35">
      <c r="A266" s="88" t="s">
        <v>384</v>
      </c>
      <c r="B266" s="194" t="s">
        <v>792</v>
      </c>
      <c r="C266" s="193" t="s">
        <v>230</v>
      </c>
      <c r="D266" s="81"/>
      <c r="E266" s="81"/>
      <c r="F266" s="81"/>
      <c r="G266" s="82"/>
      <c r="H266" s="81"/>
      <c r="I266" s="81"/>
      <c r="J266" s="81"/>
      <c r="K266" s="82"/>
      <c r="L266" s="81"/>
      <c r="M266" s="81"/>
      <c r="N266" s="81"/>
      <c r="O266" s="82"/>
      <c r="P266" s="81"/>
      <c r="Q266" s="81"/>
      <c r="R266" s="81"/>
      <c r="S266" s="82"/>
      <c r="T266" s="81"/>
      <c r="U266" s="81"/>
      <c r="V266" s="81"/>
      <c r="W266" s="82"/>
      <c r="X266" s="93">
        <v>0.64</v>
      </c>
      <c r="Y266" s="93">
        <v>0.62</v>
      </c>
      <c r="Z266" s="93">
        <v>0.63</v>
      </c>
      <c r="AA266" s="82"/>
      <c r="AB266" s="93">
        <v>0.56000000000000005</v>
      </c>
      <c r="AC266" s="93">
        <v>0.57999999999999996</v>
      </c>
      <c r="AD266" s="93">
        <v>0.59</v>
      </c>
      <c r="AE266" s="82"/>
      <c r="AF266" s="93">
        <v>0.57999999999999996</v>
      </c>
      <c r="AG266" s="93">
        <v>0.61</v>
      </c>
      <c r="AH266" s="93">
        <v>0.6</v>
      </c>
      <c r="AI266" s="82"/>
      <c r="AJ266" s="81"/>
      <c r="AK266" s="81"/>
      <c r="AL266" s="81"/>
      <c r="AM266" s="82"/>
      <c r="AN266" s="81"/>
      <c r="AP266" s="91"/>
      <c r="AQ266" s="91"/>
      <c r="AR266" s="91"/>
      <c r="AS266" s="232"/>
      <c r="AT266" s="232"/>
      <c r="AU266" s="232"/>
      <c r="AV266" s="232"/>
      <c r="AW266" s="232"/>
      <c r="AX266" s="232"/>
      <c r="AY266" s="232"/>
      <c r="BA266" s="83"/>
      <c r="BB266" s="83"/>
      <c r="BC266" s="83"/>
      <c r="BD266" s="83"/>
      <c r="BE266" s="83"/>
      <c r="BF266" s="136">
        <v>0.62</v>
      </c>
      <c r="BG266" s="136">
        <v>0.56999999999999995</v>
      </c>
      <c r="BH266" s="83"/>
      <c r="BI266" s="83"/>
      <c r="BJ266" s="83"/>
      <c r="BK266" s="83"/>
      <c r="BL266" s="83"/>
    </row>
    <row r="267" spans="1:64" x14ac:dyDescent="0.35">
      <c r="A267" s="88"/>
      <c r="B267" s="187"/>
      <c r="C267" s="187"/>
      <c r="D267" s="81"/>
      <c r="E267" s="81"/>
      <c r="F267" s="81"/>
      <c r="G267" s="82"/>
      <c r="H267" s="81"/>
      <c r="I267" s="81"/>
      <c r="J267" s="81"/>
      <c r="K267" s="82"/>
      <c r="L267" s="81"/>
      <c r="M267" s="81"/>
      <c r="N267" s="81"/>
      <c r="O267" s="82"/>
      <c r="P267" s="81"/>
      <c r="Q267" s="81"/>
      <c r="R267" s="81"/>
      <c r="S267" s="82"/>
      <c r="T267" s="81"/>
      <c r="U267" s="81"/>
      <c r="V267" s="81"/>
      <c r="W267" s="82"/>
      <c r="X267" s="81"/>
      <c r="Y267" s="81"/>
      <c r="Z267" s="81"/>
      <c r="AA267" s="82"/>
      <c r="AB267" s="81"/>
      <c r="AC267" s="81"/>
      <c r="AD267" s="81"/>
      <c r="AE267" s="82"/>
      <c r="AF267" s="81"/>
      <c r="AG267" s="81"/>
      <c r="AH267" s="81"/>
      <c r="AI267" s="82"/>
      <c r="AJ267" s="81"/>
      <c r="AK267" s="81"/>
      <c r="AL267" s="81"/>
      <c r="AM267" s="82"/>
      <c r="AN267" s="81"/>
      <c r="AO267" s="81"/>
      <c r="AP267" s="82"/>
      <c r="AQ267" s="82"/>
      <c r="AR267" s="82"/>
      <c r="AS267" s="230"/>
      <c r="AT267" s="230"/>
      <c r="AU267" s="230"/>
      <c r="AV267" s="230"/>
      <c r="AW267" s="230"/>
      <c r="AX267" s="230"/>
      <c r="AY267" s="230"/>
      <c r="BA267" s="83"/>
      <c r="BB267" s="83"/>
      <c r="BC267" s="83"/>
      <c r="BD267" s="83"/>
      <c r="BE267" s="83"/>
      <c r="BF267" s="83"/>
      <c r="BG267" s="83"/>
      <c r="BH267" s="83"/>
      <c r="BI267" s="83"/>
      <c r="BJ267" s="83"/>
      <c r="BK267" s="83"/>
      <c r="BL267" s="83"/>
    </row>
    <row r="268" spans="1:64" x14ac:dyDescent="0.35">
      <c r="A268" s="87" t="s">
        <v>388</v>
      </c>
      <c r="B268" s="185"/>
      <c r="C268" s="185"/>
      <c r="D268" s="81"/>
      <c r="E268" s="81"/>
      <c r="F268" s="81"/>
      <c r="G268" s="82"/>
      <c r="H268" s="81"/>
      <c r="I268" s="81"/>
      <c r="J268" s="81"/>
      <c r="K268" s="82"/>
      <c r="L268" s="81"/>
      <c r="M268" s="81"/>
      <c r="N268" s="81"/>
      <c r="O268" s="82"/>
      <c r="P268" s="81"/>
      <c r="Q268" s="81"/>
      <c r="R268" s="81"/>
      <c r="S268" s="82"/>
      <c r="T268" s="81"/>
      <c r="U268" s="81"/>
      <c r="V268" s="81"/>
      <c r="W268" s="82"/>
      <c r="X268" s="81"/>
      <c r="Y268" s="81"/>
      <c r="Z268" s="81"/>
      <c r="AA268" s="82"/>
      <c r="AB268" s="81"/>
      <c r="AC268" s="81"/>
      <c r="AD268" s="81"/>
      <c r="AE268" s="82"/>
      <c r="AF268" s="81"/>
      <c r="AG268" s="81"/>
      <c r="AH268" s="81"/>
      <c r="AI268" s="82"/>
      <c r="AJ268" s="81"/>
      <c r="AK268" s="81"/>
      <c r="AL268" s="81"/>
      <c r="AM268" s="82"/>
      <c r="AN268" s="81"/>
      <c r="AO268" s="81"/>
      <c r="AP268" s="82"/>
      <c r="AQ268" s="82"/>
      <c r="AR268" s="82"/>
      <c r="AS268" s="230"/>
      <c r="AT268" s="230"/>
      <c r="AU268" s="230"/>
      <c r="AV268" s="230"/>
      <c r="AW268" s="230"/>
      <c r="AX268" s="230"/>
      <c r="AY268" s="230"/>
      <c r="BA268" s="83"/>
      <c r="BB268" s="83"/>
      <c r="BC268" s="83"/>
      <c r="BD268" s="83"/>
      <c r="BE268" s="83"/>
      <c r="BF268" s="83"/>
      <c r="BG268" s="83"/>
      <c r="BH268" s="83"/>
      <c r="BI268" s="83"/>
      <c r="BJ268" s="83"/>
      <c r="BK268" s="83"/>
      <c r="BL268" s="83"/>
    </row>
    <row r="269" spans="1:64" x14ac:dyDescent="0.35">
      <c r="A269" s="88" t="s">
        <v>164</v>
      </c>
      <c r="B269" s="194" t="s">
        <v>796</v>
      </c>
      <c r="C269" s="193" t="s">
        <v>230</v>
      </c>
      <c r="D269" s="81"/>
      <c r="E269" s="81"/>
      <c r="F269" s="81"/>
      <c r="G269" s="82"/>
      <c r="H269" s="81"/>
      <c r="I269" s="81"/>
      <c r="J269" s="81"/>
      <c r="K269" s="82"/>
      <c r="L269" s="81"/>
      <c r="M269" s="81"/>
      <c r="N269" s="81"/>
      <c r="O269" s="82"/>
      <c r="P269" s="81"/>
      <c r="Q269" s="81"/>
      <c r="R269" s="81"/>
      <c r="S269" s="82"/>
      <c r="T269" s="81"/>
      <c r="U269" s="81"/>
      <c r="V269" s="81"/>
      <c r="W269" s="82"/>
      <c r="X269" s="81"/>
      <c r="Y269" s="81"/>
      <c r="Z269" s="81"/>
      <c r="AA269" s="82"/>
      <c r="AB269" s="81"/>
      <c r="AC269" s="81"/>
      <c r="AD269" s="81"/>
      <c r="AE269" s="82"/>
      <c r="AF269" s="81"/>
      <c r="AG269" s="81"/>
      <c r="AH269" s="81"/>
      <c r="AI269" s="82"/>
      <c r="AJ269" s="90">
        <v>934</v>
      </c>
      <c r="AK269" s="90">
        <v>938</v>
      </c>
      <c r="AL269" s="90">
        <v>985</v>
      </c>
      <c r="AM269" s="123">
        <f>BI269-SUM(AJ269,AK269,AL269)</f>
        <v>1010</v>
      </c>
      <c r="AN269" s="90">
        <v>1057</v>
      </c>
      <c r="AO269" s="90">
        <v>1095</v>
      </c>
      <c r="AP269" s="89">
        <v>1120</v>
      </c>
      <c r="AQ269" s="89">
        <v>1150</v>
      </c>
      <c r="AR269" s="250">
        <v>1176</v>
      </c>
      <c r="AS269" s="265">
        <v>1222</v>
      </c>
      <c r="AT269" s="265">
        <v>1229</v>
      </c>
      <c r="AU269" s="265">
        <v>1266</v>
      </c>
      <c r="AV269" s="265">
        <v>1289</v>
      </c>
      <c r="AW269" s="265">
        <v>1327</v>
      </c>
      <c r="AX269" s="265">
        <v>1354</v>
      </c>
      <c r="AY269" s="265">
        <v>1396</v>
      </c>
      <c r="BA269" s="83"/>
      <c r="BB269" s="83"/>
      <c r="BC269" s="83"/>
      <c r="BD269" s="83"/>
      <c r="BE269" s="83"/>
      <c r="BF269" s="83"/>
      <c r="BG269" s="83"/>
      <c r="BH269" s="124">
        <v>3125</v>
      </c>
      <c r="BI269" s="124">
        <v>3867</v>
      </c>
      <c r="BJ269" s="207">
        <v>4422</v>
      </c>
      <c r="BK269" s="207">
        <v>4893</v>
      </c>
      <c r="BL269" s="207">
        <v>5366</v>
      </c>
    </row>
    <row r="270" spans="1:64" x14ac:dyDescent="0.35">
      <c r="A270" s="115" t="s">
        <v>382</v>
      </c>
      <c r="B270" s="194" t="s">
        <v>796</v>
      </c>
      <c r="C270" s="193" t="s">
        <v>230</v>
      </c>
      <c r="D270" s="81"/>
      <c r="E270" s="81"/>
      <c r="F270" s="81"/>
      <c r="G270" s="82"/>
      <c r="H270" s="81"/>
      <c r="I270" s="81"/>
      <c r="J270" s="81"/>
      <c r="K270" s="82"/>
      <c r="L270" s="81"/>
      <c r="M270" s="81"/>
      <c r="N270" s="81"/>
      <c r="O270" s="82"/>
      <c r="P270" s="81"/>
      <c r="Q270" s="81"/>
      <c r="R270" s="81"/>
      <c r="S270" s="82"/>
      <c r="T270" s="81"/>
      <c r="U270" s="81"/>
      <c r="V270" s="81"/>
      <c r="W270" s="82"/>
      <c r="X270" s="81"/>
      <c r="Y270" s="81"/>
      <c r="Z270" s="81"/>
      <c r="AA270" s="82"/>
      <c r="AB270" s="81"/>
      <c r="AC270" s="81"/>
      <c r="AD270" s="81"/>
      <c r="AE270" s="82"/>
      <c r="AF270" s="81"/>
      <c r="AG270" s="81"/>
      <c r="AH270" s="81"/>
      <c r="AI270" s="82"/>
      <c r="AJ270" s="90">
        <v>319</v>
      </c>
      <c r="AK270" s="90">
        <v>319</v>
      </c>
      <c r="AL270" s="90">
        <v>334</v>
      </c>
      <c r="AM270" s="123">
        <f>BI270-SUM(AJ270,AK270,AL270)</f>
        <v>349</v>
      </c>
      <c r="AN270" s="90">
        <v>352</v>
      </c>
      <c r="AO270" s="90">
        <v>374</v>
      </c>
      <c r="AP270" s="89">
        <v>385</v>
      </c>
      <c r="AQ270" s="89">
        <v>391</v>
      </c>
      <c r="AR270" s="250">
        <v>404</v>
      </c>
      <c r="AS270" s="265">
        <v>399</v>
      </c>
      <c r="AT270" s="265">
        <v>397</v>
      </c>
      <c r="AU270" s="265">
        <v>403</v>
      </c>
      <c r="AV270" s="265">
        <v>397</v>
      </c>
      <c r="AW270" s="265">
        <v>395</v>
      </c>
      <c r="AX270" s="265">
        <v>395</v>
      </c>
      <c r="AY270" s="265">
        <v>402</v>
      </c>
      <c r="BA270" s="83"/>
      <c r="BB270" s="83"/>
      <c r="BC270" s="83"/>
      <c r="BD270" s="83"/>
      <c r="BE270" s="83"/>
      <c r="BF270" s="83"/>
      <c r="BG270" s="83"/>
      <c r="BH270" s="124">
        <v>1126</v>
      </c>
      <c r="BI270" s="124">
        <v>1321</v>
      </c>
      <c r="BJ270" s="207">
        <v>1502</v>
      </c>
      <c r="BK270" s="207">
        <v>1603</v>
      </c>
      <c r="BL270" s="207">
        <v>1589</v>
      </c>
    </row>
    <row r="271" spans="1:64" x14ac:dyDescent="0.35">
      <c r="A271" s="116" t="s">
        <v>386</v>
      </c>
      <c r="B271" s="192" t="s">
        <v>796</v>
      </c>
      <c r="C271" s="191" t="s">
        <v>230</v>
      </c>
      <c r="D271" s="104"/>
      <c r="E271" s="104"/>
      <c r="F271" s="104"/>
      <c r="G271" s="105"/>
      <c r="H271" s="104"/>
      <c r="I271" s="104"/>
      <c r="J271" s="104"/>
      <c r="K271" s="105"/>
      <c r="L271" s="104"/>
      <c r="M271" s="104"/>
      <c r="N271" s="104"/>
      <c r="O271" s="105"/>
      <c r="P271" s="104"/>
      <c r="Q271" s="104"/>
      <c r="R271" s="104"/>
      <c r="S271" s="105"/>
      <c r="T271" s="104"/>
      <c r="U271" s="104"/>
      <c r="V271" s="104"/>
      <c r="W271" s="105"/>
      <c r="X271" s="104"/>
      <c r="Y271" s="104"/>
      <c r="Z271" s="104"/>
      <c r="AA271" s="105"/>
      <c r="AB271" s="104"/>
      <c r="AC271" s="104"/>
      <c r="AD271" s="104"/>
      <c r="AE271" s="105"/>
      <c r="AF271" s="104"/>
      <c r="AG271" s="104"/>
      <c r="AH271" s="104"/>
      <c r="AI271" s="105"/>
      <c r="AJ271" s="127">
        <f>AJ269-AJ270</f>
        <v>615</v>
      </c>
      <c r="AK271" s="127">
        <f>AK269-AK270</f>
        <v>619</v>
      </c>
      <c r="AL271" s="127">
        <f>AL269-AL270</f>
        <v>651</v>
      </c>
      <c r="AM271" s="128">
        <f>BI271-SUM(AJ271,AK271,AL271)</f>
        <v>661</v>
      </c>
      <c r="AN271" s="127">
        <f>AN269-AN270</f>
        <v>705</v>
      </c>
      <c r="AO271" s="127">
        <f>AO269-AO270</f>
        <v>721</v>
      </c>
      <c r="AP271" s="129">
        <f>AP269-AP270</f>
        <v>735</v>
      </c>
      <c r="AQ271" s="129">
        <v>759</v>
      </c>
      <c r="AR271" s="249">
        <v>772</v>
      </c>
      <c r="AS271" s="264">
        <v>823</v>
      </c>
      <c r="AT271" s="264">
        <v>832</v>
      </c>
      <c r="AU271" s="264">
        <v>863</v>
      </c>
      <c r="AV271" s="264">
        <v>892</v>
      </c>
      <c r="AW271" s="264">
        <v>932</v>
      </c>
      <c r="AX271" s="264">
        <v>959</v>
      </c>
      <c r="AY271" s="264">
        <v>994</v>
      </c>
      <c r="BA271" s="109"/>
      <c r="BB271" s="109"/>
      <c r="BC271" s="109"/>
      <c r="BD271" s="109"/>
      <c r="BE271" s="109"/>
      <c r="BF271" s="109"/>
      <c r="BG271" s="109"/>
      <c r="BH271" s="131">
        <f>BH269-BH270</f>
        <v>1999</v>
      </c>
      <c r="BI271" s="131">
        <f>BI269-BI270</f>
        <v>2546</v>
      </c>
      <c r="BJ271" s="209">
        <v>2920</v>
      </c>
      <c r="BK271" s="209">
        <v>3290</v>
      </c>
      <c r="BL271" s="209">
        <v>3777</v>
      </c>
    </row>
    <row r="272" spans="1:64" x14ac:dyDescent="0.35">
      <c r="A272" s="88"/>
      <c r="B272" s="187"/>
      <c r="C272" s="187"/>
      <c r="D272" s="81"/>
      <c r="E272" s="81"/>
      <c r="F272" s="81"/>
      <c r="G272" s="82"/>
      <c r="H272" s="81"/>
      <c r="I272" s="81"/>
      <c r="J272" s="81"/>
      <c r="K272" s="82"/>
      <c r="L272" s="81"/>
      <c r="M272" s="81"/>
      <c r="N272" s="81"/>
      <c r="O272" s="82"/>
      <c r="P272" s="81"/>
      <c r="Q272" s="81"/>
      <c r="R272" s="81"/>
      <c r="S272" s="82"/>
      <c r="T272" s="81"/>
      <c r="U272" s="81"/>
      <c r="V272" s="81"/>
      <c r="W272" s="82"/>
      <c r="X272" s="81"/>
      <c r="Y272" s="81"/>
      <c r="Z272" s="81"/>
      <c r="AA272" s="82"/>
      <c r="AB272" s="81"/>
      <c r="AC272" s="81"/>
      <c r="AD272" s="81"/>
      <c r="AE272" s="82"/>
      <c r="AF272" s="81"/>
      <c r="AG272" s="81"/>
      <c r="AH272" s="81"/>
      <c r="AI272" s="82"/>
      <c r="AJ272" s="81"/>
      <c r="AK272" s="81"/>
      <c r="AL272" s="81"/>
      <c r="AM272" s="82"/>
      <c r="AN272" s="81"/>
      <c r="AO272" s="81"/>
      <c r="AP272" s="82"/>
      <c r="AQ272" s="82"/>
      <c r="AR272" s="82"/>
      <c r="AS272" s="230"/>
      <c r="AT272" s="230"/>
      <c r="AU272" s="230"/>
      <c r="AV272" s="230"/>
      <c r="AW272" s="230"/>
      <c r="AX272" s="230"/>
      <c r="AY272" s="230"/>
      <c r="BA272" s="83"/>
      <c r="BB272" s="83"/>
      <c r="BC272" s="83"/>
      <c r="BD272" s="83"/>
      <c r="BE272" s="83"/>
      <c r="BF272" s="83"/>
      <c r="BG272" s="83"/>
      <c r="BH272" s="83"/>
      <c r="BI272" s="83"/>
      <c r="BJ272" s="83"/>
      <c r="BK272" s="83"/>
      <c r="BL272" s="83"/>
    </row>
    <row r="273" spans="1:64" x14ac:dyDescent="0.35">
      <c r="A273" s="88" t="s">
        <v>384</v>
      </c>
      <c r="B273" s="194" t="s">
        <v>792</v>
      </c>
      <c r="C273" s="193" t="s">
        <v>230</v>
      </c>
      <c r="D273" s="81"/>
      <c r="E273" s="81"/>
      <c r="F273" s="81"/>
      <c r="G273" s="82"/>
      <c r="H273" s="81"/>
      <c r="I273" s="81"/>
      <c r="J273" s="81"/>
      <c r="K273" s="82"/>
      <c r="L273" s="81"/>
      <c r="M273" s="81"/>
      <c r="N273" s="81"/>
      <c r="O273" s="82"/>
      <c r="P273" s="81"/>
      <c r="Q273" s="81"/>
      <c r="R273" s="81"/>
      <c r="S273" s="82"/>
      <c r="T273" s="81"/>
      <c r="U273" s="81"/>
      <c r="V273" s="81"/>
      <c r="W273" s="82"/>
      <c r="X273" s="81"/>
      <c r="Y273" s="81"/>
      <c r="Z273" s="81"/>
      <c r="AA273" s="82"/>
      <c r="AB273" s="81"/>
      <c r="AC273" s="81"/>
      <c r="AD273" s="81"/>
      <c r="AE273" s="82"/>
      <c r="AF273" s="81"/>
      <c r="AG273" s="81"/>
      <c r="AH273" s="81"/>
      <c r="AI273" s="82"/>
      <c r="AJ273" s="93">
        <v>0.66</v>
      </c>
      <c r="AK273" s="93">
        <v>0.66</v>
      </c>
      <c r="AL273" s="93">
        <v>0.66</v>
      </c>
      <c r="AM273" s="82"/>
      <c r="AN273" s="93">
        <v>0.67</v>
      </c>
      <c r="AO273" s="93">
        <v>0.66</v>
      </c>
      <c r="AP273" s="92">
        <v>0.66</v>
      </c>
      <c r="AQ273" s="92"/>
      <c r="AR273" s="251">
        <v>0.66</v>
      </c>
      <c r="AS273" s="266">
        <v>0.67</v>
      </c>
      <c r="AT273" s="266">
        <v>0.68</v>
      </c>
      <c r="AU273" s="235"/>
      <c r="AV273" s="266">
        <v>0.69</v>
      </c>
      <c r="AW273" s="266">
        <v>0.7</v>
      </c>
      <c r="AX273" s="266">
        <v>0.71</v>
      </c>
      <c r="AY273" s="235"/>
      <c r="BA273" s="83"/>
      <c r="BB273" s="83"/>
      <c r="BC273" s="83"/>
      <c r="BD273" s="83"/>
      <c r="BE273" s="83"/>
      <c r="BF273" s="83"/>
      <c r="BG273" s="83"/>
      <c r="BH273" s="136">
        <v>0.64</v>
      </c>
      <c r="BI273" s="136">
        <v>0.66</v>
      </c>
      <c r="BJ273" s="210">
        <v>0.66</v>
      </c>
      <c r="BK273" s="210">
        <v>0.67</v>
      </c>
      <c r="BL273" s="210">
        <v>0.7</v>
      </c>
    </row>
    <row r="274" spans="1:64" x14ac:dyDescent="0.35">
      <c r="A274" s="88"/>
      <c r="B274" s="187"/>
      <c r="C274" s="187"/>
      <c r="D274" s="81"/>
      <c r="E274" s="81"/>
      <c r="F274" s="81"/>
      <c r="G274" s="82"/>
      <c r="H274" s="81"/>
      <c r="I274" s="81"/>
      <c r="J274" s="81"/>
      <c r="K274" s="82"/>
      <c r="L274" s="81"/>
      <c r="M274" s="81"/>
      <c r="N274" s="81"/>
      <c r="O274" s="82"/>
      <c r="P274" s="81"/>
      <c r="Q274" s="81"/>
      <c r="R274" s="81"/>
      <c r="S274" s="82"/>
      <c r="T274" s="81"/>
      <c r="U274" s="81"/>
      <c r="V274" s="81"/>
      <c r="W274" s="82"/>
      <c r="X274" s="81"/>
      <c r="Y274" s="81"/>
      <c r="Z274" s="81"/>
      <c r="AA274" s="82"/>
      <c r="AB274" s="81"/>
      <c r="AC274" s="81"/>
      <c r="AD274" s="81"/>
      <c r="AE274" s="82"/>
      <c r="AF274" s="81"/>
      <c r="AG274" s="81"/>
      <c r="AH274" s="81"/>
      <c r="AI274" s="82"/>
      <c r="AJ274" s="81"/>
      <c r="AK274" s="81"/>
      <c r="AL274" s="81"/>
      <c r="AM274" s="82"/>
      <c r="AN274" s="81"/>
      <c r="AO274" s="81"/>
      <c r="AP274" s="82"/>
      <c r="AQ274" s="82"/>
      <c r="AR274" s="82"/>
      <c r="AS274" s="230"/>
      <c r="AT274" s="230"/>
      <c r="AU274" s="230"/>
      <c r="AV274" s="230"/>
      <c r="AW274" s="230"/>
      <c r="AX274" s="230"/>
      <c r="AY274" s="230"/>
      <c r="BA274" s="83"/>
      <c r="BB274" s="83"/>
      <c r="BC274" s="83"/>
      <c r="BD274" s="83"/>
      <c r="BE274" s="83"/>
      <c r="BF274" s="83"/>
      <c r="BG274" s="83"/>
      <c r="BH274" s="83"/>
      <c r="BI274" s="83"/>
      <c r="BJ274" s="83"/>
      <c r="BK274" s="83"/>
      <c r="BL274" s="83"/>
    </row>
    <row r="275" spans="1:64" x14ac:dyDescent="0.35">
      <c r="A275" s="87" t="s">
        <v>379</v>
      </c>
      <c r="B275" s="185"/>
      <c r="C275" s="185"/>
      <c r="D275" s="81"/>
      <c r="E275" s="81"/>
      <c r="F275" s="81"/>
      <c r="G275" s="82"/>
      <c r="H275" s="81"/>
      <c r="I275" s="81"/>
      <c r="J275" s="81"/>
      <c r="K275" s="82"/>
      <c r="L275" s="81"/>
      <c r="M275" s="81"/>
      <c r="N275" s="81"/>
      <c r="O275" s="82"/>
      <c r="P275" s="81"/>
      <c r="Q275" s="81"/>
      <c r="R275" s="81"/>
      <c r="S275" s="82"/>
      <c r="T275" s="81"/>
      <c r="U275" s="81"/>
      <c r="V275" s="81"/>
      <c r="W275" s="82"/>
      <c r="X275" s="81"/>
      <c r="Y275" s="81"/>
      <c r="Z275" s="81"/>
      <c r="AA275" s="82"/>
      <c r="AB275" s="81"/>
      <c r="AC275" s="81"/>
      <c r="AD275" s="81"/>
      <c r="AE275" s="82"/>
      <c r="AF275" s="81"/>
      <c r="AG275" s="81"/>
      <c r="AH275" s="81"/>
      <c r="AI275" s="82"/>
      <c r="AJ275" s="81"/>
      <c r="AK275" s="81"/>
      <c r="AL275" s="81"/>
      <c r="AM275" s="82"/>
      <c r="AN275" s="81"/>
      <c r="AO275" s="81"/>
      <c r="AP275" s="82"/>
      <c r="AQ275" s="82"/>
      <c r="AR275" s="82"/>
      <c r="AS275" s="230"/>
      <c r="AT275" s="230"/>
      <c r="AU275" s="230"/>
      <c r="AV275" s="230"/>
      <c r="AW275" s="230"/>
      <c r="AX275" s="230"/>
      <c r="AY275" s="230"/>
      <c r="BA275" s="83"/>
      <c r="BB275" s="83"/>
      <c r="BC275" s="83"/>
      <c r="BD275" s="83"/>
      <c r="BE275" s="83"/>
      <c r="BF275" s="99"/>
      <c r="BG275" s="83"/>
      <c r="BH275" s="83"/>
      <c r="BI275" s="83"/>
      <c r="BJ275" s="83"/>
      <c r="BK275" s="83"/>
      <c r="BL275" s="83"/>
    </row>
    <row r="276" spans="1:64" x14ac:dyDescent="0.35">
      <c r="A276" s="88" t="s">
        <v>164</v>
      </c>
      <c r="B276" s="194" t="s">
        <v>796</v>
      </c>
      <c r="C276" s="193" t="s">
        <v>230</v>
      </c>
      <c r="D276" s="81"/>
      <c r="E276" s="81"/>
      <c r="F276" s="81"/>
      <c r="G276" s="82"/>
      <c r="H276" s="81"/>
      <c r="I276" s="81"/>
      <c r="J276" s="81"/>
      <c r="K276" s="82"/>
      <c r="L276" s="81"/>
      <c r="M276" s="81"/>
      <c r="N276" s="81"/>
      <c r="O276" s="82"/>
      <c r="P276" s="81"/>
      <c r="Q276" s="81"/>
      <c r="R276" s="81"/>
      <c r="S276" s="82"/>
      <c r="T276" s="81"/>
      <c r="U276" s="81"/>
      <c r="V276" s="81"/>
      <c r="W276" s="82"/>
      <c r="X276" s="90">
        <v>64.278999999999996</v>
      </c>
      <c r="Y276" s="90">
        <v>62.984000000000002</v>
      </c>
      <c r="Z276" s="90">
        <v>68.218000000000004</v>
      </c>
      <c r="AA276" s="123">
        <f>BF276-SUM(X276,Y276,Z276)</f>
        <v>65.466999999999985</v>
      </c>
      <c r="AB276" s="90">
        <v>81.027000000000001</v>
      </c>
      <c r="AC276" s="90">
        <v>70.587000000000003</v>
      </c>
      <c r="AD276" s="90">
        <v>51.030999999999999</v>
      </c>
      <c r="AE276" s="123">
        <f>BG276-SUM(AB276,AC276,AD276)</f>
        <v>55.499999999999972</v>
      </c>
      <c r="AF276" s="90">
        <v>64</v>
      </c>
      <c r="AG276" s="90">
        <v>70</v>
      </c>
      <c r="AH276" s="90">
        <v>50</v>
      </c>
      <c r="AI276" s="82"/>
      <c r="AJ276" s="81"/>
      <c r="AK276" s="81"/>
      <c r="AL276" s="81"/>
      <c r="AM276" s="82"/>
      <c r="AN276" s="81"/>
      <c r="AP276" s="91"/>
      <c r="AQ276" s="91"/>
      <c r="AR276" s="91"/>
      <c r="AS276" s="232"/>
      <c r="AT276" s="232"/>
      <c r="AU276" s="232"/>
      <c r="AV276" s="232"/>
      <c r="AW276" s="232"/>
      <c r="AX276" s="232"/>
      <c r="AY276" s="232"/>
      <c r="BA276" s="83"/>
      <c r="BB276" s="83"/>
      <c r="BC276" s="83"/>
      <c r="BD276" s="83"/>
      <c r="BE276" s="83"/>
      <c r="BF276" s="124">
        <v>260.94799999999998</v>
      </c>
      <c r="BG276" s="124">
        <v>258.14499999999998</v>
      </c>
      <c r="BH276" s="83"/>
      <c r="BI276" s="83"/>
      <c r="BJ276" s="83"/>
      <c r="BK276" s="83"/>
      <c r="BL276" s="83"/>
    </row>
    <row r="277" spans="1:64" x14ac:dyDescent="0.35">
      <c r="A277" s="115" t="s">
        <v>382</v>
      </c>
      <c r="B277" s="194" t="s">
        <v>796</v>
      </c>
      <c r="C277" s="193" t="s">
        <v>230</v>
      </c>
      <c r="D277" s="81"/>
      <c r="E277" s="81"/>
      <c r="F277" s="81"/>
      <c r="G277" s="82"/>
      <c r="H277" s="81"/>
      <c r="I277" s="81"/>
      <c r="J277" s="81"/>
      <c r="K277" s="82"/>
      <c r="L277" s="81"/>
      <c r="M277" s="81"/>
      <c r="N277" s="81"/>
      <c r="O277" s="82"/>
      <c r="P277" s="81"/>
      <c r="Q277" s="81"/>
      <c r="R277" s="81"/>
      <c r="S277" s="82"/>
      <c r="T277" s="81"/>
      <c r="U277" s="81"/>
      <c r="V277" s="81"/>
      <c r="W277" s="82"/>
      <c r="X277" s="90">
        <v>4.641</v>
      </c>
      <c r="Y277" s="90">
        <v>5.8879999999999999</v>
      </c>
      <c r="Z277" s="90">
        <v>6.3440000000000003</v>
      </c>
      <c r="AA277" s="123">
        <f>BF277-SUM(X277,Y277,Z277)</f>
        <v>6.3260000000000005</v>
      </c>
      <c r="AB277" s="90">
        <v>5.383</v>
      </c>
      <c r="AC277" s="90">
        <v>5.0789999999999997</v>
      </c>
      <c r="AD277" s="90">
        <v>4.883</v>
      </c>
      <c r="AE277" s="123">
        <f>BG277-SUM(AB277,AC277,AD277)</f>
        <v>4.8500000000000014</v>
      </c>
      <c r="AF277" s="90">
        <v>4</v>
      </c>
      <c r="AG277" s="90">
        <v>5</v>
      </c>
      <c r="AH277" s="90">
        <v>6</v>
      </c>
      <c r="AI277" s="82"/>
      <c r="AJ277" s="81"/>
      <c r="AK277" s="81"/>
      <c r="AL277" s="81"/>
      <c r="AM277" s="82"/>
      <c r="AN277" s="81"/>
      <c r="AP277" s="91"/>
      <c r="AQ277" s="91"/>
      <c r="AR277" s="91"/>
      <c r="AS277" s="232"/>
      <c r="AT277" s="232"/>
      <c r="AU277" s="232"/>
      <c r="AV277" s="232"/>
      <c r="AW277" s="232"/>
      <c r="AX277" s="232"/>
      <c r="AY277" s="232"/>
      <c r="BA277" s="83"/>
      <c r="BB277" s="83"/>
      <c r="BC277" s="83"/>
      <c r="BD277" s="83"/>
      <c r="BE277" s="83"/>
      <c r="BF277" s="124">
        <v>23.199000000000002</v>
      </c>
      <c r="BG277" s="124">
        <v>20.195</v>
      </c>
      <c r="BH277" s="83"/>
      <c r="BI277" s="83"/>
      <c r="BJ277" s="83"/>
      <c r="BK277" s="83"/>
      <c r="BL277" s="83"/>
    </row>
    <row r="278" spans="1:64" x14ac:dyDescent="0.35">
      <c r="A278" s="116" t="s">
        <v>383</v>
      </c>
      <c r="B278" s="192" t="s">
        <v>796</v>
      </c>
      <c r="C278" s="191" t="s">
        <v>230</v>
      </c>
      <c r="D278" s="102"/>
      <c r="E278" s="102"/>
      <c r="F278" s="102"/>
      <c r="G278" s="105"/>
      <c r="H278" s="102"/>
      <c r="I278" s="102"/>
      <c r="J278" s="102"/>
      <c r="K278" s="105"/>
      <c r="L278" s="102"/>
      <c r="M278" s="102"/>
      <c r="N278" s="102"/>
      <c r="O278" s="105"/>
      <c r="P278" s="102"/>
      <c r="Q278" s="102"/>
      <c r="R278" s="102"/>
      <c r="S278" s="105"/>
      <c r="T278" s="102"/>
      <c r="U278" s="102"/>
      <c r="V278" s="102"/>
      <c r="W278" s="105"/>
      <c r="X278" s="127">
        <f>X276-X277</f>
        <v>59.637999999999998</v>
      </c>
      <c r="Y278" s="126">
        <v>57.095999999999997</v>
      </c>
      <c r="Z278" s="127">
        <f>Z276-Z277</f>
        <v>61.874000000000002</v>
      </c>
      <c r="AA278" s="128">
        <f>BF278-SUM(X278,Y278,Z278)</f>
        <v>59.140999999999991</v>
      </c>
      <c r="AB278" s="127">
        <f>AB276-AB277</f>
        <v>75.644000000000005</v>
      </c>
      <c r="AC278" s="126">
        <v>65.507999999999996</v>
      </c>
      <c r="AD278" s="126">
        <v>46.148000000000003</v>
      </c>
      <c r="AE278" s="128">
        <f>BG278-SUM(AB278,AC278,AD278)</f>
        <v>50.650000000000006</v>
      </c>
      <c r="AF278" s="127">
        <f>AF276-AF277</f>
        <v>60</v>
      </c>
      <c r="AG278" s="127">
        <f>AG276-AG277</f>
        <v>65</v>
      </c>
      <c r="AH278" s="127">
        <f>AH276-AH277</f>
        <v>44</v>
      </c>
      <c r="AI278" s="105"/>
      <c r="AJ278" s="102"/>
      <c r="AK278" s="104"/>
      <c r="AL278" s="102"/>
      <c r="AM278" s="105"/>
      <c r="AN278" s="102"/>
      <c r="AO278" s="138"/>
      <c r="AP278" s="139"/>
      <c r="AQ278" s="139"/>
      <c r="AR278" s="139"/>
      <c r="AS278" s="241"/>
      <c r="AT278" s="241"/>
      <c r="AU278" s="241"/>
      <c r="AV278" s="241"/>
      <c r="AW278" s="241"/>
      <c r="AX278" s="241"/>
      <c r="AY278" s="241"/>
      <c r="BA278" s="108"/>
      <c r="BB278" s="108"/>
      <c r="BC278" s="108"/>
      <c r="BD278" s="108"/>
      <c r="BE278" s="108"/>
      <c r="BF278" s="130">
        <v>237.749</v>
      </c>
      <c r="BG278" s="131">
        <f>BG276-BG277</f>
        <v>237.95</v>
      </c>
      <c r="BH278" s="109"/>
      <c r="BI278" s="109"/>
      <c r="BJ278" s="109"/>
      <c r="BK278" s="109"/>
      <c r="BL278" s="109"/>
    </row>
    <row r="279" spans="1:64" x14ac:dyDescent="0.35">
      <c r="A279" s="88"/>
      <c r="B279" s="187"/>
      <c r="C279" s="187"/>
      <c r="D279" s="81"/>
      <c r="E279" s="81"/>
      <c r="F279" s="81"/>
      <c r="G279" s="82"/>
      <c r="H279" s="81"/>
      <c r="I279" s="81"/>
      <c r="J279" s="81"/>
      <c r="K279" s="82"/>
      <c r="L279" s="81"/>
      <c r="M279" s="81"/>
      <c r="N279" s="81"/>
      <c r="O279" s="82"/>
      <c r="P279" s="81"/>
      <c r="Q279" s="81"/>
      <c r="R279" s="81"/>
      <c r="S279" s="82"/>
      <c r="T279" s="81"/>
      <c r="U279" s="81"/>
      <c r="V279" s="81"/>
      <c r="W279" s="82"/>
      <c r="X279" s="81"/>
      <c r="Y279" s="81"/>
      <c r="Z279" s="81"/>
      <c r="AA279" s="82"/>
      <c r="AB279" s="81"/>
      <c r="AC279" s="81"/>
      <c r="AD279" s="81"/>
      <c r="AE279" s="82"/>
      <c r="AF279" s="81"/>
      <c r="AG279" s="81"/>
      <c r="AH279" s="81"/>
      <c r="AI279" s="82"/>
      <c r="AJ279" s="81"/>
      <c r="AK279" s="81"/>
      <c r="AL279" s="81"/>
      <c r="AM279" s="82"/>
      <c r="AN279" s="81"/>
      <c r="AP279" s="91"/>
      <c r="AQ279" s="91"/>
      <c r="AR279" s="91"/>
      <c r="AS279" s="232"/>
      <c r="AT279" s="232"/>
      <c r="AU279" s="232"/>
      <c r="AV279" s="232"/>
      <c r="AW279" s="232"/>
      <c r="AX279" s="232"/>
      <c r="AY279" s="232"/>
      <c r="BA279" s="83"/>
      <c r="BB279" s="83"/>
      <c r="BC279" s="83"/>
      <c r="BD279" s="83"/>
      <c r="BE279" s="83"/>
      <c r="BF279" s="83"/>
      <c r="BG279" s="83"/>
      <c r="BH279" s="83"/>
      <c r="BI279" s="83"/>
      <c r="BJ279" s="83"/>
      <c r="BK279" s="83"/>
      <c r="BL279" s="83"/>
    </row>
    <row r="280" spans="1:64" x14ac:dyDescent="0.35">
      <c r="A280" s="88" t="s">
        <v>384</v>
      </c>
      <c r="B280" s="194" t="s">
        <v>792</v>
      </c>
      <c r="C280" s="193" t="s">
        <v>230</v>
      </c>
      <c r="D280" s="81"/>
      <c r="E280" s="81"/>
      <c r="F280" s="81"/>
      <c r="G280" s="82"/>
      <c r="H280" s="81"/>
      <c r="I280" s="81"/>
      <c r="J280" s="81"/>
      <c r="K280" s="82"/>
      <c r="L280" s="81"/>
      <c r="M280" s="81"/>
      <c r="N280" s="81"/>
      <c r="O280" s="82"/>
      <c r="P280" s="81"/>
      <c r="Q280" s="81"/>
      <c r="R280" s="81"/>
      <c r="S280" s="82"/>
      <c r="T280" s="81"/>
      <c r="U280" s="81"/>
      <c r="V280" s="81"/>
      <c r="W280" s="82"/>
      <c r="X280" s="93">
        <v>0.93</v>
      </c>
      <c r="Y280" s="93">
        <v>0.91</v>
      </c>
      <c r="Z280" s="93">
        <v>0.91</v>
      </c>
      <c r="AA280" s="82"/>
      <c r="AB280" s="93">
        <v>0.93</v>
      </c>
      <c r="AC280" s="93">
        <v>0.93</v>
      </c>
      <c r="AD280" s="93">
        <v>0.9</v>
      </c>
      <c r="AE280" s="82"/>
      <c r="AF280" s="93">
        <v>0.94</v>
      </c>
      <c r="AG280" s="93">
        <v>0.93</v>
      </c>
      <c r="AH280" s="93">
        <v>0.88</v>
      </c>
      <c r="AI280" s="82"/>
      <c r="AJ280" s="81"/>
      <c r="AK280" s="81"/>
      <c r="AL280" s="81"/>
      <c r="AM280" s="82"/>
      <c r="AN280" s="81"/>
      <c r="AP280" s="91"/>
      <c r="AQ280" s="91"/>
      <c r="AR280" s="91"/>
      <c r="AS280" s="232"/>
      <c r="AT280" s="232"/>
      <c r="AU280" s="232"/>
      <c r="AV280" s="232"/>
      <c r="AW280" s="232"/>
      <c r="AX280" s="232"/>
      <c r="AY280" s="232"/>
      <c r="BA280" s="83"/>
      <c r="BB280" s="83"/>
      <c r="BC280" s="83"/>
      <c r="BD280" s="83"/>
      <c r="BE280" s="83"/>
      <c r="BF280" s="136">
        <v>0.91</v>
      </c>
      <c r="BG280" s="136">
        <v>0.92</v>
      </c>
      <c r="BH280" s="83"/>
      <c r="BI280" s="83"/>
      <c r="BJ280" s="83"/>
      <c r="BK280" s="83"/>
      <c r="BL280" s="83"/>
    </row>
    <row r="281" spans="1:64" x14ac:dyDescent="0.35">
      <c r="A281" s="88"/>
      <c r="B281" s="187"/>
      <c r="C281" s="187"/>
      <c r="D281" s="81"/>
      <c r="E281" s="81"/>
      <c r="F281" s="81"/>
      <c r="G281" s="82"/>
      <c r="H281" s="81"/>
      <c r="I281" s="81"/>
      <c r="J281" s="81"/>
      <c r="K281" s="82"/>
      <c r="L281" s="81"/>
      <c r="M281" s="81"/>
      <c r="N281" s="81"/>
      <c r="O281" s="82"/>
      <c r="P281" s="81"/>
      <c r="Q281" s="81"/>
      <c r="R281" s="81"/>
      <c r="S281" s="82"/>
      <c r="T281" s="81"/>
      <c r="U281" s="81"/>
      <c r="V281" s="81"/>
      <c r="W281" s="82"/>
      <c r="X281" s="81"/>
      <c r="Y281" s="81"/>
      <c r="Z281" s="81"/>
      <c r="AA281" s="82"/>
      <c r="AB281" s="81"/>
      <c r="AC281" s="81"/>
      <c r="AD281" s="81"/>
      <c r="AE281" s="82"/>
      <c r="AF281" s="81"/>
      <c r="AG281" s="81"/>
      <c r="AH281" s="81"/>
      <c r="AI281" s="82"/>
      <c r="AJ281" s="81"/>
      <c r="AK281" s="81"/>
      <c r="AL281" s="81"/>
      <c r="AM281" s="82"/>
      <c r="AN281" s="81"/>
      <c r="AO281" s="81"/>
      <c r="AP281" s="82"/>
      <c r="AQ281" s="82"/>
      <c r="AR281" s="82"/>
      <c r="AS281" s="230"/>
      <c r="AT281" s="230"/>
      <c r="AU281" s="230"/>
      <c r="AV281" s="230"/>
      <c r="AW281" s="230"/>
      <c r="AX281" s="230"/>
      <c r="AY281" s="230"/>
      <c r="BA281" s="83"/>
      <c r="BB281" s="83"/>
      <c r="BC281" s="83"/>
      <c r="BD281" s="83"/>
      <c r="BE281" s="83"/>
      <c r="BF281" s="83"/>
      <c r="BG281" s="83"/>
      <c r="BH281" s="83"/>
      <c r="BI281" s="83"/>
      <c r="BJ281" s="83"/>
      <c r="BK281" s="83"/>
      <c r="BL281" s="83"/>
    </row>
    <row r="282" spans="1:64" x14ac:dyDescent="0.35">
      <c r="A282" s="87" t="s">
        <v>103</v>
      </c>
      <c r="B282" s="185"/>
      <c r="C282" s="185"/>
      <c r="D282" s="81"/>
      <c r="E282" s="81"/>
      <c r="F282" s="81"/>
      <c r="G282" s="82"/>
      <c r="H282" s="81"/>
      <c r="I282" s="81"/>
      <c r="J282" s="81"/>
      <c r="K282" s="82"/>
      <c r="L282" s="81"/>
      <c r="M282" s="81"/>
      <c r="N282" s="81"/>
      <c r="O282" s="82"/>
      <c r="P282" s="81"/>
      <c r="Q282" s="81"/>
      <c r="R282" s="81"/>
      <c r="S282" s="82"/>
      <c r="T282" s="81"/>
      <c r="U282" s="81"/>
      <c r="V282" s="81"/>
      <c r="W282" s="82"/>
      <c r="X282" s="81"/>
      <c r="Y282" s="81"/>
      <c r="Z282" s="81"/>
      <c r="AA282" s="82"/>
      <c r="AB282" s="81"/>
      <c r="AC282" s="81"/>
      <c r="AD282" s="81"/>
      <c r="AE282" s="82"/>
      <c r="AF282" s="81"/>
      <c r="AG282" s="81"/>
      <c r="AH282" s="81"/>
      <c r="AI282" s="82"/>
      <c r="AJ282" s="81"/>
      <c r="AK282" s="81"/>
      <c r="AL282" s="81"/>
      <c r="AM282" s="82"/>
      <c r="AN282" s="81"/>
      <c r="AO282" s="81"/>
      <c r="AP282" s="82"/>
      <c r="AQ282" s="82"/>
      <c r="AR282" s="82"/>
      <c r="AS282" s="230"/>
      <c r="AT282" s="230"/>
      <c r="AU282" s="230"/>
      <c r="AV282" s="230"/>
      <c r="AW282" s="230"/>
      <c r="AX282" s="230"/>
      <c r="AY282" s="230"/>
      <c r="BA282" s="83"/>
      <c r="BB282" s="83"/>
      <c r="BC282" s="83"/>
      <c r="BD282" s="83"/>
      <c r="BE282" s="83"/>
      <c r="BF282" s="83"/>
      <c r="BG282" s="83"/>
      <c r="BH282" s="83"/>
      <c r="BI282" s="83"/>
      <c r="BJ282" s="83"/>
      <c r="BK282" s="83"/>
      <c r="BL282" s="83"/>
    </row>
    <row r="283" spans="1:64" x14ac:dyDescent="0.35">
      <c r="A283" s="88" t="s">
        <v>164</v>
      </c>
      <c r="B283" s="194" t="s">
        <v>794</v>
      </c>
      <c r="C283" s="193" t="s">
        <v>230</v>
      </c>
      <c r="D283" s="81"/>
      <c r="E283" s="81"/>
      <c r="F283" s="81"/>
      <c r="G283" s="82"/>
      <c r="H283" s="81"/>
      <c r="I283" s="81"/>
      <c r="J283" s="81"/>
      <c r="K283" s="82"/>
      <c r="L283" s="81"/>
      <c r="M283" s="81"/>
      <c r="N283" s="81"/>
      <c r="O283" s="82"/>
      <c r="P283" s="81"/>
      <c r="Q283" s="81"/>
      <c r="R283" s="81"/>
      <c r="S283" s="82"/>
      <c r="T283" s="81"/>
      <c r="U283" s="81"/>
      <c r="V283" s="81"/>
      <c r="W283" s="82"/>
      <c r="X283" s="81"/>
      <c r="Y283" s="81"/>
      <c r="Z283" s="81"/>
      <c r="AA283" s="82"/>
      <c r="AB283" s="81"/>
      <c r="AC283" s="81"/>
      <c r="AD283" s="81"/>
      <c r="AE283" s="82"/>
      <c r="AF283" s="81"/>
      <c r="AG283" s="81"/>
      <c r="AH283" s="81"/>
      <c r="AI283" s="82"/>
      <c r="AJ283" s="90">
        <v>112</v>
      </c>
      <c r="AK283" s="90">
        <v>110</v>
      </c>
      <c r="AL283" s="90">
        <v>85</v>
      </c>
      <c r="AM283" s="123">
        <f>BI283-SUM(AJ283,AK283,AL283)</f>
        <v>91</v>
      </c>
      <c r="AN283" s="90">
        <v>95</v>
      </c>
      <c r="AO283" s="90">
        <v>91</v>
      </c>
      <c r="AP283" s="89">
        <v>81</v>
      </c>
      <c r="AQ283" s="89">
        <v>75</v>
      </c>
      <c r="AR283" s="250">
        <v>84</v>
      </c>
      <c r="AS283" s="265">
        <v>83</v>
      </c>
      <c r="AT283" s="265">
        <v>67</v>
      </c>
      <c r="AU283" s="265">
        <v>66</v>
      </c>
      <c r="AV283" s="265">
        <v>77</v>
      </c>
      <c r="AW283" s="265">
        <v>74</v>
      </c>
      <c r="AX283" s="265">
        <v>59</v>
      </c>
      <c r="AY283" s="265">
        <v>65</v>
      </c>
      <c r="BA283" s="83"/>
      <c r="BB283" s="83"/>
      <c r="BC283" s="83"/>
      <c r="BD283" s="83"/>
      <c r="BE283" s="83"/>
      <c r="BF283" s="83"/>
      <c r="BG283" s="83"/>
      <c r="BH283" s="124">
        <v>510</v>
      </c>
      <c r="BI283" s="124">
        <v>398</v>
      </c>
      <c r="BJ283" s="207">
        <v>342</v>
      </c>
      <c r="BK283" s="207">
        <v>300</v>
      </c>
      <c r="BL283" s="207">
        <v>275</v>
      </c>
    </row>
    <row r="284" spans="1:64" x14ac:dyDescent="0.35">
      <c r="A284" s="115" t="s">
        <v>382</v>
      </c>
      <c r="B284" s="194" t="s">
        <v>794</v>
      </c>
      <c r="C284" s="193" t="s">
        <v>230</v>
      </c>
      <c r="D284" s="81"/>
      <c r="E284" s="81"/>
      <c r="F284" s="81"/>
      <c r="G284" s="82"/>
      <c r="H284" s="81"/>
      <c r="I284" s="81"/>
      <c r="J284" s="81"/>
      <c r="K284" s="82"/>
      <c r="L284" s="81"/>
      <c r="M284" s="81"/>
      <c r="N284" s="81"/>
      <c r="O284" s="82"/>
      <c r="P284" s="81"/>
      <c r="Q284" s="81"/>
      <c r="R284" s="81"/>
      <c r="S284" s="82"/>
      <c r="T284" s="81"/>
      <c r="U284" s="81"/>
      <c r="V284" s="81"/>
      <c r="W284" s="82"/>
      <c r="X284" s="81"/>
      <c r="Y284" s="81"/>
      <c r="Z284" s="81"/>
      <c r="AA284" s="82"/>
      <c r="AB284" s="81"/>
      <c r="AC284" s="81"/>
      <c r="AD284" s="81"/>
      <c r="AE284" s="82"/>
      <c r="AF284" s="81"/>
      <c r="AG284" s="81"/>
      <c r="AH284" s="81"/>
      <c r="AI284" s="82"/>
      <c r="AJ284" s="90">
        <v>30</v>
      </c>
      <c r="AK284" s="90">
        <v>26</v>
      </c>
      <c r="AL284" s="90">
        <v>27</v>
      </c>
      <c r="AM284" s="123">
        <f>BI284-SUM(AJ284,AK284,AL284)</f>
        <v>32</v>
      </c>
      <c r="AN284" s="90">
        <v>26</v>
      </c>
      <c r="AO284" s="90">
        <v>24</v>
      </c>
      <c r="AP284" s="89">
        <v>25</v>
      </c>
      <c r="AQ284" s="89">
        <v>27</v>
      </c>
      <c r="AR284" s="250">
        <v>22</v>
      </c>
      <c r="AS284" s="265">
        <v>21</v>
      </c>
      <c r="AT284" s="265">
        <v>22</v>
      </c>
      <c r="AU284" s="265">
        <v>21</v>
      </c>
      <c r="AV284" s="265">
        <v>22</v>
      </c>
      <c r="AW284" s="265">
        <v>22</v>
      </c>
      <c r="AX284" s="265">
        <v>22</v>
      </c>
      <c r="AY284" s="265">
        <v>23</v>
      </c>
      <c r="BA284" s="83"/>
      <c r="BB284" s="83"/>
      <c r="BC284" s="83"/>
      <c r="BD284" s="83"/>
      <c r="BE284" s="83"/>
      <c r="BF284" s="83"/>
      <c r="BG284" s="83"/>
      <c r="BH284" s="124">
        <v>244</v>
      </c>
      <c r="BI284" s="124">
        <v>115</v>
      </c>
      <c r="BJ284" s="207">
        <v>102</v>
      </c>
      <c r="BK284" s="207">
        <v>86</v>
      </c>
      <c r="BL284" s="207">
        <v>89</v>
      </c>
    </row>
    <row r="285" spans="1:64" x14ac:dyDescent="0.35">
      <c r="A285" s="116" t="s">
        <v>383</v>
      </c>
      <c r="B285" s="192" t="s">
        <v>794</v>
      </c>
      <c r="C285" s="191" t="s">
        <v>230</v>
      </c>
      <c r="D285" s="104"/>
      <c r="E285" s="104"/>
      <c r="F285" s="104"/>
      <c r="G285" s="105"/>
      <c r="H285" s="104"/>
      <c r="I285" s="104"/>
      <c r="J285" s="104"/>
      <c r="K285" s="105"/>
      <c r="L285" s="104"/>
      <c r="M285" s="104"/>
      <c r="N285" s="104"/>
      <c r="O285" s="105"/>
      <c r="P285" s="104"/>
      <c r="Q285" s="104"/>
      <c r="R285" s="104"/>
      <c r="S285" s="105"/>
      <c r="T285" s="104"/>
      <c r="U285" s="104"/>
      <c r="V285" s="104"/>
      <c r="W285" s="105"/>
      <c r="X285" s="104"/>
      <c r="Y285" s="104"/>
      <c r="Z285" s="104"/>
      <c r="AA285" s="105"/>
      <c r="AB285" s="104"/>
      <c r="AC285" s="104"/>
      <c r="AD285" s="104"/>
      <c r="AE285" s="105"/>
      <c r="AF285" s="104"/>
      <c r="AG285" s="104"/>
      <c r="AH285" s="104"/>
      <c r="AI285" s="105"/>
      <c r="AJ285" s="127">
        <f>AJ283-AJ284</f>
        <v>82</v>
      </c>
      <c r="AK285" s="127">
        <f>AK283-AK284</f>
        <v>84</v>
      </c>
      <c r="AL285" s="127">
        <f>AL283-AL284</f>
        <v>58</v>
      </c>
      <c r="AM285" s="128">
        <f>BI285-SUM(AJ285,AK285,AL285)</f>
        <v>59</v>
      </c>
      <c r="AN285" s="127">
        <f>AN283-AN284</f>
        <v>69</v>
      </c>
      <c r="AO285" s="127">
        <f>AO283-AO284</f>
        <v>67</v>
      </c>
      <c r="AP285" s="129">
        <f>AP283-AP284</f>
        <v>56</v>
      </c>
      <c r="AQ285" s="129">
        <v>48</v>
      </c>
      <c r="AR285" s="249">
        <v>62</v>
      </c>
      <c r="AS285" s="264">
        <v>62</v>
      </c>
      <c r="AT285" s="264">
        <v>45</v>
      </c>
      <c r="AU285" s="264">
        <v>45</v>
      </c>
      <c r="AV285" s="264">
        <v>55</v>
      </c>
      <c r="AW285" s="264">
        <v>52</v>
      </c>
      <c r="AX285" s="264">
        <v>37</v>
      </c>
      <c r="AY285" s="264">
        <v>42</v>
      </c>
      <c r="BA285" s="109"/>
      <c r="BB285" s="109"/>
      <c r="BC285" s="109"/>
      <c r="BD285" s="109"/>
      <c r="BE285" s="109"/>
      <c r="BF285" s="109"/>
      <c r="BG285" s="109"/>
      <c r="BH285" s="131">
        <f>BH283-BH284</f>
        <v>266</v>
      </c>
      <c r="BI285" s="131">
        <f>BI283-BI284</f>
        <v>283</v>
      </c>
      <c r="BJ285" s="209">
        <v>240</v>
      </c>
      <c r="BK285" s="209">
        <v>214</v>
      </c>
      <c r="BL285" s="209">
        <v>186</v>
      </c>
    </row>
    <row r="286" spans="1:64" x14ac:dyDescent="0.35">
      <c r="A286" s="88"/>
      <c r="B286" s="187"/>
      <c r="C286" s="187"/>
      <c r="D286" s="81"/>
      <c r="E286" s="81"/>
      <c r="F286" s="81"/>
      <c r="G286" s="82"/>
      <c r="H286" s="81"/>
      <c r="I286" s="81"/>
      <c r="J286" s="81"/>
      <c r="K286" s="82"/>
      <c r="L286" s="81"/>
      <c r="M286" s="81"/>
      <c r="N286" s="81"/>
      <c r="O286" s="82"/>
      <c r="P286" s="81"/>
      <c r="Q286" s="81"/>
      <c r="R286" s="81"/>
      <c r="S286" s="82"/>
      <c r="T286" s="81"/>
      <c r="U286" s="81"/>
      <c r="V286" s="81"/>
      <c r="W286" s="82"/>
      <c r="X286" s="81"/>
      <c r="Y286" s="81"/>
      <c r="Z286" s="81"/>
      <c r="AA286" s="82"/>
      <c r="AB286" s="81"/>
      <c r="AC286" s="81"/>
      <c r="AD286" s="81"/>
      <c r="AE286" s="82"/>
      <c r="AF286" s="81"/>
      <c r="AG286" s="81"/>
      <c r="AH286" s="81"/>
      <c r="AI286" s="82"/>
      <c r="AJ286" s="81"/>
      <c r="AK286" s="81"/>
      <c r="AL286" s="81"/>
      <c r="AM286" s="82"/>
      <c r="AN286" s="81"/>
      <c r="AO286" s="81"/>
      <c r="AP286" s="82"/>
      <c r="AQ286" s="82"/>
      <c r="AR286" s="82"/>
      <c r="AS286" s="230"/>
      <c r="AT286" s="230"/>
      <c r="AU286" s="230"/>
      <c r="AV286" s="230"/>
      <c r="AW286" s="230"/>
      <c r="AX286" s="230"/>
      <c r="AY286" s="230"/>
      <c r="BA286" s="83"/>
      <c r="BB286" s="83"/>
      <c r="BC286" s="83"/>
      <c r="BD286" s="83"/>
      <c r="BE286" s="83"/>
      <c r="BF286" s="83"/>
      <c r="BG286" s="83"/>
      <c r="BH286" s="83"/>
      <c r="BI286" s="83"/>
      <c r="BJ286" s="83"/>
      <c r="BK286" s="83"/>
      <c r="BL286" s="83"/>
    </row>
    <row r="287" spans="1:64" x14ac:dyDescent="0.35">
      <c r="A287" s="88" t="s">
        <v>384</v>
      </c>
      <c r="B287" s="194" t="s">
        <v>792</v>
      </c>
      <c r="C287" s="193" t="s">
        <v>230</v>
      </c>
      <c r="D287" s="81"/>
      <c r="E287" s="81"/>
      <c r="F287" s="81"/>
      <c r="G287" s="82"/>
      <c r="H287" s="81"/>
      <c r="I287" s="81"/>
      <c r="J287" s="81"/>
      <c r="K287" s="82"/>
      <c r="L287" s="81"/>
      <c r="M287" s="81"/>
      <c r="N287" s="81"/>
      <c r="O287" s="82"/>
      <c r="P287" s="81"/>
      <c r="Q287" s="81"/>
      <c r="R287" s="81"/>
      <c r="S287" s="82"/>
      <c r="T287" s="81"/>
      <c r="U287" s="81"/>
      <c r="V287" s="81"/>
      <c r="W287" s="82"/>
      <c r="X287" s="81"/>
      <c r="Y287" s="81"/>
      <c r="Z287" s="81"/>
      <c r="AA287" s="82"/>
      <c r="AB287" s="81"/>
      <c r="AC287" s="81"/>
      <c r="AD287" s="81"/>
      <c r="AE287" s="82"/>
      <c r="AF287" s="81"/>
      <c r="AG287" s="81"/>
      <c r="AH287" s="81"/>
      <c r="AI287" s="82"/>
      <c r="AJ287" s="93">
        <v>0.73</v>
      </c>
      <c r="AK287" s="93">
        <v>0.76</v>
      </c>
      <c r="AL287" s="93">
        <v>0.68</v>
      </c>
      <c r="AM287" s="82"/>
      <c r="AN287" s="93">
        <v>0.73</v>
      </c>
      <c r="AO287" s="93">
        <v>0.74</v>
      </c>
      <c r="AP287" s="92">
        <v>0.69</v>
      </c>
      <c r="AQ287" s="92"/>
      <c r="AR287" s="251">
        <v>0.74</v>
      </c>
      <c r="AS287" s="266">
        <v>0.75</v>
      </c>
      <c r="AT287" s="266">
        <v>0.67</v>
      </c>
      <c r="AU287" s="235"/>
      <c r="AV287" s="266">
        <v>0.71</v>
      </c>
      <c r="AW287" s="266">
        <v>0.7</v>
      </c>
      <c r="AX287" s="266">
        <v>0.63</v>
      </c>
      <c r="AY287" s="235"/>
      <c r="BA287" s="83"/>
      <c r="BB287" s="83"/>
      <c r="BC287" s="83"/>
      <c r="BD287" s="83"/>
      <c r="BE287" s="83"/>
      <c r="BF287" s="83"/>
      <c r="BG287" s="83"/>
      <c r="BH287" s="136">
        <v>0.52</v>
      </c>
      <c r="BI287" s="136">
        <v>0.71</v>
      </c>
      <c r="BJ287" s="210">
        <v>0.7</v>
      </c>
      <c r="BK287" s="210">
        <v>0.71</v>
      </c>
      <c r="BL287" s="210">
        <v>0.68</v>
      </c>
    </row>
    <row r="288" spans="1:64" x14ac:dyDescent="0.35">
      <c r="A288" s="88"/>
      <c r="B288" s="187"/>
      <c r="C288" s="187"/>
      <c r="D288" s="81"/>
      <c r="E288" s="81"/>
      <c r="F288" s="81"/>
      <c r="G288" s="82"/>
      <c r="H288" s="81"/>
      <c r="I288" s="81"/>
      <c r="J288" s="81"/>
      <c r="K288" s="82"/>
      <c r="L288" s="81"/>
      <c r="M288" s="81"/>
      <c r="N288" s="81"/>
      <c r="O288" s="82"/>
      <c r="P288" s="81"/>
      <c r="Q288" s="81"/>
      <c r="R288" s="81"/>
      <c r="S288" s="82"/>
      <c r="T288" s="81"/>
      <c r="U288" s="81"/>
      <c r="V288" s="81"/>
      <c r="W288" s="82"/>
      <c r="X288" s="81"/>
      <c r="Y288" s="81"/>
      <c r="Z288" s="81"/>
      <c r="AA288" s="82"/>
      <c r="AB288" s="81"/>
      <c r="AC288" s="81"/>
      <c r="AD288" s="81"/>
      <c r="AE288" s="82"/>
      <c r="AF288" s="81"/>
      <c r="AG288" s="81"/>
      <c r="AH288" s="81"/>
      <c r="AI288" s="82"/>
      <c r="AJ288" s="81"/>
      <c r="AK288" s="81"/>
      <c r="AL288" s="81"/>
      <c r="AM288" s="82"/>
      <c r="AN288" s="81"/>
      <c r="AO288" s="81"/>
      <c r="AP288" s="82"/>
      <c r="AQ288" s="82"/>
      <c r="AR288" s="82"/>
      <c r="AS288" s="230"/>
      <c r="AT288" s="230"/>
      <c r="AU288" s="230"/>
      <c r="AV288" s="230"/>
      <c r="AW288" s="230"/>
      <c r="AX288" s="230"/>
      <c r="AY288" s="230"/>
      <c r="BA288" s="83"/>
      <c r="BB288" s="83"/>
      <c r="BC288" s="83"/>
      <c r="BD288" s="83"/>
      <c r="BE288" s="83"/>
      <c r="BF288" s="83"/>
      <c r="BG288" s="83"/>
      <c r="BH288" s="83"/>
      <c r="BI288" s="83"/>
      <c r="BJ288" s="83"/>
      <c r="BK288" s="83"/>
      <c r="BL288" s="83"/>
    </row>
    <row r="289" spans="1:64" x14ac:dyDescent="0.35">
      <c r="A289" s="87" t="s">
        <v>389</v>
      </c>
      <c r="B289" s="185"/>
      <c r="C289" s="185"/>
      <c r="D289" s="81"/>
      <c r="E289" s="81"/>
      <c r="F289" s="81"/>
      <c r="G289" s="82"/>
      <c r="H289" s="81"/>
      <c r="I289" s="81"/>
      <c r="J289" s="81"/>
      <c r="K289" s="82"/>
      <c r="L289" s="81"/>
      <c r="M289" s="81"/>
      <c r="N289" s="81"/>
      <c r="O289" s="82"/>
      <c r="P289" s="81"/>
      <c r="Q289" s="81"/>
      <c r="R289" s="81"/>
      <c r="S289" s="82"/>
      <c r="T289" s="81"/>
      <c r="U289" s="81"/>
      <c r="V289" s="81"/>
      <c r="W289" s="82"/>
      <c r="X289" s="81"/>
      <c r="Y289" s="81"/>
      <c r="Z289" s="81"/>
      <c r="AA289" s="82"/>
      <c r="AB289" s="81"/>
      <c r="AC289" s="81"/>
      <c r="AD289" s="81"/>
      <c r="AE289" s="82"/>
      <c r="AF289" s="81"/>
      <c r="AG289" s="81"/>
      <c r="AH289" s="81"/>
      <c r="AI289" s="82"/>
      <c r="AJ289" s="81"/>
      <c r="AK289" s="81"/>
      <c r="AL289" s="81"/>
      <c r="AM289" s="82"/>
      <c r="AN289" s="81"/>
      <c r="AO289" s="81"/>
      <c r="AP289" s="82"/>
      <c r="AQ289" s="82"/>
      <c r="AR289" s="82"/>
      <c r="AS289" s="230"/>
      <c r="AT289" s="230"/>
      <c r="AU289" s="230"/>
      <c r="AV289" s="230"/>
      <c r="AW289" s="230"/>
      <c r="AX289" s="230"/>
      <c r="AY289" s="230"/>
      <c r="BA289" s="99"/>
      <c r="BB289" s="99"/>
      <c r="BC289" s="99"/>
      <c r="BD289" s="99"/>
      <c r="BE289" s="99"/>
      <c r="BF289" s="83"/>
      <c r="BG289" s="83"/>
      <c r="BH289" s="83"/>
      <c r="BI289" s="83"/>
      <c r="BJ289" s="83"/>
      <c r="BK289" s="83"/>
      <c r="BL289" s="83"/>
    </row>
    <row r="290" spans="1:64" x14ac:dyDescent="0.35">
      <c r="A290" s="88" t="s">
        <v>164</v>
      </c>
      <c r="B290" s="194" t="s">
        <v>796</v>
      </c>
      <c r="C290" s="193" t="s">
        <v>230</v>
      </c>
      <c r="D290" s="90">
        <v>1007.873</v>
      </c>
      <c r="E290" s="90">
        <v>1010.549</v>
      </c>
      <c r="F290" s="90">
        <v>995.11900000000003</v>
      </c>
      <c r="G290" s="123">
        <f>BA290-SUM(D290,E290,F290)</f>
        <v>1041.6989999999996</v>
      </c>
      <c r="H290" s="90">
        <v>1000.12</v>
      </c>
      <c r="I290" s="90">
        <v>1068.2080000000001</v>
      </c>
      <c r="J290" s="90">
        <v>1005.409</v>
      </c>
      <c r="K290" s="123">
        <f>BB290-SUM(H290,I290,J290)</f>
        <v>1073.3279999999995</v>
      </c>
      <c r="L290" s="90">
        <v>1109.181</v>
      </c>
      <c r="M290" s="90">
        <v>1162.1579999999999</v>
      </c>
      <c r="N290" s="90">
        <v>1217.768</v>
      </c>
      <c r="O290" s="123">
        <f>BC290-SUM(L290,M290,N290)</f>
        <v>1306.4040000000005</v>
      </c>
      <c r="P290" s="90">
        <v>1383.335</v>
      </c>
      <c r="Q290" s="90">
        <v>1398.7090000000001</v>
      </c>
      <c r="R290" s="90">
        <v>1463.9670000000001</v>
      </c>
      <c r="S290" s="123">
        <f>BD290-SUM(P290,Q290,R290)</f>
        <v>1608.4189999999999</v>
      </c>
      <c r="T290" s="90">
        <v>1681.646</v>
      </c>
      <c r="U290" s="90">
        <v>1772.19</v>
      </c>
      <c r="V290" s="90">
        <v>1841.0740000000001</v>
      </c>
      <c r="W290" s="123">
        <f>BE290-SUM(T290,U290,V290)</f>
        <v>2006.5950000000003</v>
      </c>
      <c r="X290" s="90">
        <v>2078.9470000000001</v>
      </c>
      <c r="Y290" s="90">
        <v>2195.36</v>
      </c>
      <c r="Z290" s="90">
        <v>2291.076</v>
      </c>
      <c r="AA290" s="123">
        <f>BF290-SUM(X290,Y290,Z290)</f>
        <v>2464.6249999999991</v>
      </c>
      <c r="AB290" s="90">
        <v>2600.9459999999999</v>
      </c>
      <c r="AC290" s="90">
        <v>2744.28</v>
      </c>
      <c r="AD290" s="90">
        <v>2834.1260000000002</v>
      </c>
      <c r="AE290" s="123">
        <f>BG290-SUM(AB290,AC290,AD290)</f>
        <v>2991.9449999999997</v>
      </c>
      <c r="AF290" s="90">
        <v>3091</v>
      </c>
      <c r="AG290" s="90">
        <v>3128</v>
      </c>
      <c r="AH290" s="90">
        <v>3225</v>
      </c>
      <c r="AI290" s="123">
        <f>BH290-SUM(AF290,AG290,AH290)</f>
        <v>3424</v>
      </c>
      <c r="AJ290" s="90">
        <v>3905</v>
      </c>
      <c r="AK290" s="90">
        <v>3835</v>
      </c>
      <c r="AL290" s="90">
        <v>3935</v>
      </c>
      <c r="AM290" s="123">
        <f>BI290-SUM(AJ290,AK290,AL290)</f>
        <v>4110</v>
      </c>
      <c r="AN290" s="90">
        <v>4262</v>
      </c>
      <c r="AO290" s="90">
        <v>4386</v>
      </c>
      <c r="AP290" s="89">
        <v>4433</v>
      </c>
      <c r="AQ290" s="89">
        <v>4525</v>
      </c>
      <c r="AR290" s="250">
        <v>4655</v>
      </c>
      <c r="AS290" s="265">
        <v>4816</v>
      </c>
      <c r="AT290" s="265">
        <v>4890</v>
      </c>
      <c r="AU290" s="265">
        <v>5048</v>
      </c>
      <c r="AV290" s="265">
        <v>5182</v>
      </c>
      <c r="AW290" s="265">
        <v>5309</v>
      </c>
      <c r="AX290" s="265">
        <v>5408</v>
      </c>
      <c r="AY290" s="265">
        <v>5606</v>
      </c>
      <c r="BA290" s="124">
        <v>4055.24</v>
      </c>
      <c r="BB290" s="124">
        <v>4147.0649999999996</v>
      </c>
      <c r="BC290" s="124">
        <v>4795.5110000000004</v>
      </c>
      <c r="BD290" s="124">
        <v>5854.43</v>
      </c>
      <c r="BE290" s="124">
        <v>7301.5050000000001</v>
      </c>
      <c r="BF290" s="124">
        <v>9030.0079999999998</v>
      </c>
      <c r="BG290" s="124">
        <v>11171.297</v>
      </c>
      <c r="BH290" s="124">
        <v>12868</v>
      </c>
      <c r="BI290" s="124">
        <v>15785</v>
      </c>
      <c r="BJ290" s="207">
        <v>17606</v>
      </c>
      <c r="BK290" s="207">
        <v>19409</v>
      </c>
      <c r="BL290" s="207">
        <v>21505</v>
      </c>
    </row>
    <row r="291" spans="1:64" x14ac:dyDescent="0.35">
      <c r="A291" s="115" t="s">
        <v>382</v>
      </c>
      <c r="B291" s="194" t="s">
        <v>796</v>
      </c>
      <c r="C291" s="193" t="s">
        <v>230</v>
      </c>
      <c r="D291" s="90">
        <v>156.684</v>
      </c>
      <c r="E291" s="90">
        <v>135.28100000000001</v>
      </c>
      <c r="F291" s="90">
        <v>147.07599999999999</v>
      </c>
      <c r="G291" s="123">
        <f>BA291-SUM(D291,E291,F291)</f>
        <v>147.51599999999996</v>
      </c>
      <c r="H291" s="90">
        <v>148.50899999999999</v>
      </c>
      <c r="I291" s="90">
        <v>154.904</v>
      </c>
      <c r="J291" s="90">
        <v>157.72399999999999</v>
      </c>
      <c r="K291" s="123">
        <f>BB291-SUM(H291,I291,J291)</f>
        <v>160.94300000000004</v>
      </c>
      <c r="L291" s="90">
        <v>166.798</v>
      </c>
      <c r="M291" s="90">
        <v>185.173</v>
      </c>
      <c r="N291" s="90">
        <v>190.98500000000001</v>
      </c>
      <c r="O291" s="123">
        <f>BC291-SUM(L291,M291,N291)</f>
        <v>201.36099999999999</v>
      </c>
      <c r="P291" s="90">
        <v>198.572</v>
      </c>
      <c r="Q291" s="90">
        <v>202.07900000000001</v>
      </c>
      <c r="R291" s="90">
        <v>202.70099999999999</v>
      </c>
      <c r="S291" s="123">
        <f>BD291-SUM(P291,Q291,R291)</f>
        <v>216.55600000000004</v>
      </c>
      <c r="T291" s="90">
        <v>237.33699999999999</v>
      </c>
      <c r="U291" s="90">
        <v>239.36</v>
      </c>
      <c r="V291" s="90">
        <v>262.92200000000003</v>
      </c>
      <c r="W291" s="123">
        <f>BE291-SUM(T291,U291,V291)</f>
        <v>270.87199999999996</v>
      </c>
      <c r="X291" s="90">
        <v>258.90199999999999</v>
      </c>
      <c r="Y291" s="90">
        <v>281.34399999999999</v>
      </c>
      <c r="Z291" s="90">
        <v>295.49200000000002</v>
      </c>
      <c r="AA291" s="123">
        <f>BF291-SUM(X291,Y291,Z291)</f>
        <v>359.26099999999997</v>
      </c>
      <c r="AB291" s="90">
        <v>397.286</v>
      </c>
      <c r="AC291" s="90">
        <v>407.488</v>
      </c>
      <c r="AD291" s="90">
        <v>415.96300000000002</v>
      </c>
      <c r="AE291" s="123">
        <f>BG291-SUM(AB291,AC291,AD291)</f>
        <v>451.98299999999995</v>
      </c>
      <c r="AF291" s="90">
        <v>452</v>
      </c>
      <c r="AG291" s="90">
        <v>415</v>
      </c>
      <c r="AH291" s="90">
        <v>427</v>
      </c>
      <c r="AI291" s="123">
        <f>BH291-SUM(AF291,AG291,AH291)</f>
        <v>428</v>
      </c>
      <c r="AJ291" s="90">
        <v>447</v>
      </c>
      <c r="AK291" s="90">
        <v>444</v>
      </c>
      <c r="AL291" s="90">
        <v>467</v>
      </c>
      <c r="AM291" s="123">
        <f>BI291-SUM(AJ291,AK291,AL291)</f>
        <v>507</v>
      </c>
      <c r="AN291" s="90">
        <v>512</v>
      </c>
      <c r="AO291" s="90">
        <v>539</v>
      </c>
      <c r="AP291" s="89">
        <v>546</v>
      </c>
      <c r="AQ291" s="89">
        <v>568</v>
      </c>
      <c r="AR291" s="250">
        <v>568</v>
      </c>
      <c r="AS291" s="265">
        <v>572</v>
      </c>
      <c r="AT291" s="265">
        <v>580</v>
      </c>
      <c r="AU291" s="265">
        <v>634</v>
      </c>
      <c r="AV291" s="265">
        <v>590</v>
      </c>
      <c r="AW291" s="265">
        <v>598</v>
      </c>
      <c r="AX291" s="265">
        <v>554</v>
      </c>
      <c r="AY291" s="265">
        <v>616</v>
      </c>
      <c r="BA291" s="124">
        <v>586.55700000000002</v>
      </c>
      <c r="BB291" s="124">
        <v>622.08000000000004</v>
      </c>
      <c r="BC291" s="124">
        <v>744.31700000000001</v>
      </c>
      <c r="BD291" s="124">
        <v>819.90800000000002</v>
      </c>
      <c r="BE291" s="124">
        <v>1010.491</v>
      </c>
      <c r="BF291" s="124">
        <v>1194.999</v>
      </c>
      <c r="BG291" s="124">
        <v>1672.72</v>
      </c>
      <c r="BH291" s="124">
        <v>1722</v>
      </c>
      <c r="BI291" s="124">
        <v>1865</v>
      </c>
      <c r="BJ291" s="207">
        <v>2165</v>
      </c>
      <c r="BK291" s="207">
        <v>2354</v>
      </c>
      <c r="BL291" s="207">
        <v>2358</v>
      </c>
    </row>
    <row r="292" spans="1:64" x14ac:dyDescent="0.35">
      <c r="A292" s="116" t="s">
        <v>383</v>
      </c>
      <c r="B292" s="192" t="s">
        <v>796</v>
      </c>
      <c r="C292" s="191" t="s">
        <v>230</v>
      </c>
      <c r="D292" s="126">
        <v>851.18899999999996</v>
      </c>
      <c r="E292" s="127">
        <f>E290-E291</f>
        <v>875.26800000000003</v>
      </c>
      <c r="F292" s="127">
        <f>F290-F291</f>
        <v>848.04300000000001</v>
      </c>
      <c r="G292" s="128">
        <f>BA292-SUM(D292,E292,F292)</f>
        <v>894.18299999999999</v>
      </c>
      <c r="H292" s="127">
        <f>H290-H291</f>
        <v>851.61099999999999</v>
      </c>
      <c r="I292" s="126">
        <v>913.30399999999997</v>
      </c>
      <c r="J292" s="127">
        <f>J290-J291</f>
        <v>847.68499999999995</v>
      </c>
      <c r="K292" s="128">
        <f>BB292-SUM(H292,I292,J292)</f>
        <v>912.38500000000022</v>
      </c>
      <c r="L292" s="127">
        <f>L290-L291</f>
        <v>942.38300000000004</v>
      </c>
      <c r="M292" s="126">
        <v>976.98500000000001</v>
      </c>
      <c r="N292" s="127">
        <f>N290-N291</f>
        <v>1026.7829999999999</v>
      </c>
      <c r="O292" s="128">
        <f>BC292-SUM(L292,M292,N292)</f>
        <v>1105.0430000000001</v>
      </c>
      <c r="P292" s="127">
        <f>P290-P291</f>
        <v>1184.7629999999999</v>
      </c>
      <c r="Q292" s="127">
        <f>Q290-Q291</f>
        <v>1196.6300000000001</v>
      </c>
      <c r="R292" s="127">
        <f>R290-R291</f>
        <v>1261.2660000000001</v>
      </c>
      <c r="S292" s="128">
        <f>BD292-SUM(P292,Q292,R292)</f>
        <v>1391.8629999999998</v>
      </c>
      <c r="T292" s="127">
        <f>T290-T291</f>
        <v>1444.309</v>
      </c>
      <c r="U292" s="127">
        <f>U290-U291</f>
        <v>1532.83</v>
      </c>
      <c r="V292" s="127">
        <f>V290-V291</f>
        <v>1578.152</v>
      </c>
      <c r="W292" s="128">
        <f>BE292-SUM(T292,U292,V292)</f>
        <v>1735.723</v>
      </c>
      <c r="X292" s="127">
        <f>X290-X291</f>
        <v>1820.0450000000001</v>
      </c>
      <c r="Y292" s="127">
        <f>Y290-Y291</f>
        <v>1914.0160000000001</v>
      </c>
      <c r="Z292" s="127">
        <f>Z290-Z291</f>
        <v>1995.5840000000001</v>
      </c>
      <c r="AA292" s="128">
        <f>BF292-SUM(X292,Y292,Z292)</f>
        <v>2105.3639999999996</v>
      </c>
      <c r="AB292" s="127">
        <f>AB290-AB291</f>
        <v>2203.66</v>
      </c>
      <c r="AC292" s="126">
        <v>2336.7919999999999</v>
      </c>
      <c r="AD292" s="127">
        <f>AD290-AD291</f>
        <v>2418.163</v>
      </c>
      <c r="AE292" s="128">
        <f>BG292-SUM(AB292,AC292,AD292)</f>
        <v>2539.9619999999995</v>
      </c>
      <c r="AF292" s="127">
        <f>AF290-AF291</f>
        <v>2639</v>
      </c>
      <c r="AG292" s="127">
        <f>AG290-AG291</f>
        <v>2713</v>
      </c>
      <c r="AH292" s="127">
        <f>AH290-AH291</f>
        <v>2798</v>
      </c>
      <c r="AI292" s="128">
        <f>BH292-SUM(AF292,AG292,AH292)</f>
        <v>2996</v>
      </c>
      <c r="AJ292" s="127">
        <f>AJ290-AJ291</f>
        <v>3458</v>
      </c>
      <c r="AK292" s="127">
        <f>AK290-AK291</f>
        <v>3391</v>
      </c>
      <c r="AL292" s="127">
        <f>AL290-AL291</f>
        <v>3468</v>
      </c>
      <c r="AM292" s="128">
        <f>BI292-SUM(AJ292,AK292,AL292)</f>
        <v>3603</v>
      </c>
      <c r="AN292" s="127">
        <f>AN290-AN291</f>
        <v>3750</v>
      </c>
      <c r="AO292" s="127">
        <f>AO290-AO291</f>
        <v>3847</v>
      </c>
      <c r="AP292" s="129">
        <f>AP290-AP291</f>
        <v>3887</v>
      </c>
      <c r="AQ292" s="129">
        <v>3957</v>
      </c>
      <c r="AR292" s="249">
        <v>4087</v>
      </c>
      <c r="AS292" s="264">
        <v>4244</v>
      </c>
      <c r="AT292" s="264">
        <v>4310</v>
      </c>
      <c r="AU292" s="264">
        <v>4414</v>
      </c>
      <c r="AV292" s="264">
        <v>4592</v>
      </c>
      <c r="AW292" s="264">
        <v>4711</v>
      </c>
      <c r="AX292" s="264">
        <v>4854</v>
      </c>
      <c r="AY292" s="264">
        <v>4990</v>
      </c>
      <c r="BA292" s="131">
        <f>BA290-BA291</f>
        <v>3468.683</v>
      </c>
      <c r="BB292" s="130">
        <v>3524.9850000000001</v>
      </c>
      <c r="BC292" s="130">
        <v>4051.194</v>
      </c>
      <c r="BD292" s="131">
        <f>BD290-BD291</f>
        <v>5034.5219999999999</v>
      </c>
      <c r="BE292" s="131">
        <f>BE290-BE291</f>
        <v>6291.0140000000001</v>
      </c>
      <c r="BF292" s="131">
        <f>BF290-BF291</f>
        <v>7835.009</v>
      </c>
      <c r="BG292" s="130">
        <v>9498.5769999999993</v>
      </c>
      <c r="BH292" s="131">
        <f>BH290-BH291</f>
        <v>11146</v>
      </c>
      <c r="BI292" s="131">
        <f>BI290-BI291</f>
        <v>13920</v>
      </c>
      <c r="BJ292" s="209">
        <v>15441</v>
      </c>
      <c r="BK292" s="209">
        <v>17055</v>
      </c>
      <c r="BL292" s="209">
        <v>19147</v>
      </c>
    </row>
    <row r="293" spans="1:64" x14ac:dyDescent="0.35">
      <c r="A293" s="88"/>
      <c r="B293" s="187"/>
      <c r="C293" s="187"/>
      <c r="D293" s="81"/>
      <c r="E293" s="81"/>
      <c r="F293" s="81"/>
      <c r="G293" s="82"/>
      <c r="H293" s="81"/>
      <c r="I293" s="81"/>
      <c r="J293" s="81"/>
      <c r="K293" s="82"/>
      <c r="L293" s="81"/>
      <c r="M293" s="81"/>
      <c r="N293" s="81"/>
      <c r="O293" s="82"/>
      <c r="P293" s="81"/>
      <c r="Q293" s="81"/>
      <c r="R293" s="81"/>
      <c r="S293" s="82"/>
      <c r="T293" s="81"/>
      <c r="U293" s="81"/>
      <c r="V293" s="81"/>
      <c r="W293" s="82"/>
      <c r="X293" s="81"/>
      <c r="Y293" s="81"/>
      <c r="Z293" s="81"/>
      <c r="AA293" s="82"/>
      <c r="AB293" s="81"/>
      <c r="AC293" s="81"/>
      <c r="AD293" s="81"/>
      <c r="AE293" s="82"/>
      <c r="AF293" s="81"/>
      <c r="AG293" s="81"/>
      <c r="AH293" s="81"/>
      <c r="AI293" s="82"/>
      <c r="AJ293" s="81"/>
      <c r="AK293" s="81"/>
      <c r="AL293" s="81"/>
      <c r="AM293" s="82"/>
      <c r="AN293" s="81"/>
      <c r="AO293" s="81"/>
      <c r="AP293" s="82"/>
      <c r="AQ293" s="82"/>
      <c r="AR293" s="82"/>
      <c r="AS293" s="230"/>
      <c r="AT293" s="230"/>
      <c r="AU293" s="230"/>
      <c r="AV293" s="230"/>
      <c r="AW293" s="230"/>
      <c r="AX293" s="230"/>
      <c r="AY293" s="230"/>
      <c r="BA293" s="83"/>
      <c r="BB293" s="83"/>
      <c r="BC293" s="83"/>
      <c r="BD293" s="83"/>
      <c r="BE293" s="83"/>
      <c r="BF293" s="83"/>
      <c r="BG293" s="83"/>
      <c r="BH293" s="83"/>
      <c r="BI293" s="83"/>
      <c r="BJ293" s="83"/>
      <c r="BK293" s="83"/>
      <c r="BL293" s="83"/>
    </row>
    <row r="294" spans="1:64" x14ac:dyDescent="0.35">
      <c r="A294" s="88" t="s">
        <v>384</v>
      </c>
      <c r="B294" s="194" t="s">
        <v>792</v>
      </c>
      <c r="C294" s="193" t="s">
        <v>230</v>
      </c>
      <c r="D294" s="93">
        <v>0.84</v>
      </c>
      <c r="E294" s="93">
        <v>0.87</v>
      </c>
      <c r="F294" s="93">
        <v>0.85</v>
      </c>
      <c r="G294" s="82"/>
      <c r="H294" s="93">
        <v>0.85</v>
      </c>
      <c r="I294" s="93">
        <v>0.85</v>
      </c>
      <c r="J294" s="93">
        <v>0.84</v>
      </c>
      <c r="K294" s="82"/>
      <c r="L294" s="93">
        <v>0.85</v>
      </c>
      <c r="M294" s="93">
        <v>0.84</v>
      </c>
      <c r="N294" s="93">
        <v>0.84</v>
      </c>
      <c r="O294" s="82"/>
      <c r="P294" s="93">
        <v>0.86</v>
      </c>
      <c r="Q294" s="93">
        <v>0.86</v>
      </c>
      <c r="R294" s="93">
        <v>0.86</v>
      </c>
      <c r="S294" s="82"/>
      <c r="T294" s="93">
        <v>0.86</v>
      </c>
      <c r="U294" s="93">
        <v>0.86</v>
      </c>
      <c r="V294" s="93">
        <v>0.86</v>
      </c>
      <c r="W294" s="82"/>
      <c r="X294" s="93">
        <v>0.88</v>
      </c>
      <c r="Y294" s="93">
        <v>0.87</v>
      </c>
      <c r="Z294" s="93">
        <v>0.87</v>
      </c>
      <c r="AA294" s="82"/>
      <c r="AB294" s="93">
        <v>0.85</v>
      </c>
      <c r="AC294" s="93">
        <v>0.85</v>
      </c>
      <c r="AD294" s="93">
        <v>0.85</v>
      </c>
      <c r="AE294" s="82"/>
      <c r="AF294" s="93">
        <v>0.85</v>
      </c>
      <c r="AG294" s="93">
        <v>0.87</v>
      </c>
      <c r="AH294" s="93">
        <v>0.87</v>
      </c>
      <c r="AI294" s="82"/>
      <c r="AJ294" s="93">
        <v>0.89</v>
      </c>
      <c r="AK294" s="93">
        <v>0.88</v>
      </c>
      <c r="AL294" s="93">
        <v>0.88</v>
      </c>
      <c r="AM294" s="82"/>
      <c r="AN294" s="93">
        <v>0.88</v>
      </c>
      <c r="AO294" s="93">
        <v>0.88</v>
      </c>
      <c r="AP294" s="92">
        <v>0.88</v>
      </c>
      <c r="AQ294" s="92"/>
      <c r="AR294" s="251">
        <v>0.88</v>
      </c>
      <c r="AS294" s="266">
        <v>0.88</v>
      </c>
      <c r="AT294" s="266">
        <v>0.88</v>
      </c>
      <c r="AU294" s="235"/>
      <c r="AV294" s="266">
        <v>0.89</v>
      </c>
      <c r="AW294" s="266">
        <v>0.89</v>
      </c>
      <c r="AX294" s="266">
        <v>0.9</v>
      </c>
      <c r="AY294" s="235"/>
      <c r="BA294" s="136">
        <v>0.86</v>
      </c>
      <c r="BB294" s="136">
        <v>0.85</v>
      </c>
      <c r="BC294" s="136">
        <v>0.84</v>
      </c>
      <c r="BD294" s="136">
        <v>0.86</v>
      </c>
      <c r="BE294" s="136">
        <v>0.86</v>
      </c>
      <c r="BF294" s="136">
        <v>0.87</v>
      </c>
      <c r="BG294" s="136">
        <v>0.85</v>
      </c>
      <c r="BH294" s="136">
        <v>0.87</v>
      </c>
      <c r="BI294" s="136">
        <v>0.88</v>
      </c>
      <c r="BJ294" s="210">
        <v>0.88</v>
      </c>
      <c r="BK294" s="210">
        <v>0.88</v>
      </c>
      <c r="BL294" s="210">
        <v>0.89</v>
      </c>
    </row>
    <row r="295" spans="1:64" x14ac:dyDescent="0.35">
      <c r="B295" s="186"/>
      <c r="C295" s="186"/>
      <c r="D295" s="81"/>
      <c r="E295" s="81"/>
      <c r="F295" s="81"/>
      <c r="G295" s="82"/>
      <c r="H295" s="81"/>
      <c r="I295" s="81"/>
      <c r="J295" s="81"/>
      <c r="K295" s="82"/>
      <c r="L295" s="81"/>
      <c r="M295" s="81"/>
      <c r="N295" s="81"/>
      <c r="O295" s="82"/>
      <c r="P295" s="81"/>
      <c r="Q295" s="81"/>
      <c r="R295" s="81"/>
      <c r="S295" s="82"/>
      <c r="T295" s="81"/>
      <c r="U295" s="81"/>
      <c r="V295" s="81"/>
      <c r="W295" s="82"/>
      <c r="X295" s="81"/>
      <c r="Y295" s="81"/>
      <c r="Z295" s="81"/>
      <c r="AA295" s="82"/>
      <c r="AB295" s="81"/>
      <c r="AC295" s="81"/>
      <c r="AD295" s="81"/>
      <c r="AE295" s="82"/>
      <c r="AF295" s="81"/>
      <c r="AG295" s="81"/>
      <c r="AH295" s="81"/>
      <c r="AI295" s="82"/>
      <c r="AJ295" s="81"/>
      <c r="AK295" s="81"/>
      <c r="AL295" s="81"/>
      <c r="AM295" s="82"/>
      <c r="AN295" s="81"/>
      <c r="AO295" s="81"/>
      <c r="AP295" s="82"/>
      <c r="AQ295" s="82"/>
      <c r="AR295" s="82"/>
      <c r="AS295" s="230"/>
      <c r="AT295" s="230"/>
      <c r="AU295" s="230"/>
      <c r="AV295" s="230"/>
      <c r="AW295" s="230"/>
      <c r="AX295" s="230"/>
      <c r="AY295" s="230"/>
      <c r="BA295" s="83"/>
      <c r="BB295" s="83"/>
      <c r="BC295" s="83"/>
      <c r="BD295" s="83"/>
      <c r="BE295" s="83"/>
      <c r="BF295" s="83"/>
      <c r="BG295" s="83"/>
      <c r="BH295" s="83"/>
      <c r="BI295" s="83"/>
      <c r="BJ295" s="83"/>
      <c r="BK295" s="83"/>
      <c r="BL295" s="83"/>
    </row>
    <row r="296" spans="1:64" x14ac:dyDescent="0.35">
      <c r="A296" s="70" t="s">
        <v>390</v>
      </c>
      <c r="B296" s="196"/>
      <c r="C296" s="196"/>
      <c r="D296" s="84"/>
      <c r="E296" s="84"/>
      <c r="F296" s="84"/>
      <c r="G296" s="85"/>
      <c r="H296" s="84"/>
      <c r="I296" s="84"/>
      <c r="J296" s="84"/>
      <c r="K296" s="85"/>
      <c r="L296" s="84"/>
      <c r="M296" s="84"/>
      <c r="N296" s="84"/>
      <c r="O296" s="85"/>
      <c r="P296" s="84"/>
      <c r="Q296" s="84"/>
      <c r="R296" s="84"/>
      <c r="S296" s="85"/>
      <c r="T296" s="84"/>
      <c r="U296" s="84"/>
      <c r="V296" s="84"/>
      <c r="W296" s="85"/>
      <c r="X296" s="84"/>
      <c r="Y296" s="84"/>
      <c r="Z296" s="84"/>
      <c r="AA296" s="85"/>
      <c r="AB296" s="84"/>
      <c r="AC296" s="84"/>
      <c r="AD296" s="84"/>
      <c r="AE296" s="85"/>
      <c r="AF296" s="84"/>
      <c r="AG296" s="84"/>
      <c r="AH296" s="84"/>
      <c r="AI296" s="85"/>
      <c r="AJ296" s="84"/>
      <c r="AK296" s="84"/>
      <c r="AL296" s="84"/>
      <c r="AM296" s="85"/>
      <c r="AN296" s="84"/>
      <c r="AO296" s="84"/>
      <c r="AP296" s="85"/>
      <c r="AQ296" s="85"/>
      <c r="AR296" s="85"/>
      <c r="AS296" s="231"/>
      <c r="AT296" s="231"/>
      <c r="AU296" s="231"/>
      <c r="AV296" s="231"/>
      <c r="AW296" s="231"/>
      <c r="AX296" s="231"/>
      <c r="AY296" s="231"/>
      <c r="BA296" s="86"/>
      <c r="BB296" s="86"/>
      <c r="BC296" s="86"/>
      <c r="BD296" s="86"/>
      <c r="BE296" s="86"/>
      <c r="BF296" s="86"/>
      <c r="BG296" s="86"/>
      <c r="BH296" s="86"/>
      <c r="BI296" s="86"/>
      <c r="BJ296" s="86"/>
      <c r="BK296" s="86"/>
      <c r="BL296" s="86"/>
    </row>
    <row r="297" spans="1:64" x14ac:dyDescent="0.35">
      <c r="A297" s="96" t="s">
        <v>164</v>
      </c>
      <c r="B297" s="185"/>
      <c r="C297" s="185"/>
      <c r="G297" s="91"/>
      <c r="K297" s="91"/>
      <c r="O297" s="91"/>
      <c r="S297" s="91"/>
      <c r="W297" s="91"/>
      <c r="AA297" s="91"/>
      <c r="AE297" s="91"/>
      <c r="AI297" s="91"/>
      <c r="AM297" s="91"/>
      <c r="AP297" s="91"/>
      <c r="AQ297" s="91"/>
      <c r="AR297" s="91"/>
      <c r="AS297" s="232"/>
      <c r="AT297" s="232"/>
      <c r="AU297" s="232"/>
      <c r="AV297" s="232"/>
      <c r="AW297" s="232"/>
      <c r="AX297" s="232"/>
      <c r="AY297" s="232"/>
      <c r="BA297" s="135"/>
      <c r="BB297" s="135"/>
      <c r="BC297" s="135"/>
      <c r="BD297" s="135"/>
      <c r="BE297" s="135"/>
      <c r="BF297" s="135"/>
      <c r="BG297" s="135"/>
      <c r="BH297" s="135"/>
      <c r="BI297" s="135"/>
      <c r="BJ297" s="135"/>
      <c r="BK297" s="135"/>
      <c r="BL297" s="135"/>
    </row>
    <row r="298" spans="1:64" x14ac:dyDescent="0.35">
      <c r="A298" s="88" t="s">
        <v>391</v>
      </c>
      <c r="B298" s="184" t="s">
        <v>792</v>
      </c>
      <c r="C298" s="183" t="s">
        <v>230</v>
      </c>
      <c r="D298" s="93">
        <v>0.5</v>
      </c>
      <c r="E298" s="93">
        <v>0.52</v>
      </c>
      <c r="F298" s="93">
        <v>0.54</v>
      </c>
      <c r="G298" s="82"/>
      <c r="H298" s="93">
        <v>0.54</v>
      </c>
      <c r="I298" s="93">
        <v>0.54</v>
      </c>
      <c r="J298" s="93">
        <v>0.57999999999999996</v>
      </c>
      <c r="K298" s="82"/>
      <c r="L298" s="93">
        <v>0.57999999999999996</v>
      </c>
      <c r="M298" s="93">
        <v>0.57999999999999996</v>
      </c>
      <c r="N298" s="93">
        <v>0.56999999999999995</v>
      </c>
      <c r="O298" s="82"/>
      <c r="P298" s="93">
        <v>0.57999999999999996</v>
      </c>
      <c r="Q298" s="93">
        <v>0.59</v>
      </c>
      <c r="R298" s="93">
        <v>0.57999999999999996</v>
      </c>
      <c r="S298" s="82"/>
      <c r="T298" s="93">
        <v>0.57999999999999996</v>
      </c>
      <c r="U298" s="93">
        <v>0.57999999999999996</v>
      </c>
      <c r="V298" s="93">
        <v>0.57999999999999996</v>
      </c>
      <c r="W298" s="82"/>
      <c r="X298" s="93">
        <v>0.56000000000000005</v>
      </c>
      <c r="Y298" s="93">
        <v>0.56000000000000005</v>
      </c>
      <c r="Z298" s="93">
        <v>0.56999999999999995</v>
      </c>
      <c r="AA298" s="92">
        <v>0.56999999999999995</v>
      </c>
      <c r="AB298" s="93">
        <v>0.57999999999999996</v>
      </c>
      <c r="AC298" s="93">
        <v>0.57999999999999996</v>
      </c>
      <c r="AD298" s="93">
        <v>0.57999999999999996</v>
      </c>
      <c r="AE298" s="92">
        <v>0.59</v>
      </c>
      <c r="AF298" s="93">
        <v>0.57999999999999996</v>
      </c>
      <c r="AG298" s="93">
        <v>0.57999999999999996</v>
      </c>
      <c r="AH298" s="93">
        <v>0.57999999999999996</v>
      </c>
      <c r="AI298" s="92">
        <v>0.57999999999999996</v>
      </c>
      <c r="AJ298" s="93">
        <v>0.56999999999999995</v>
      </c>
      <c r="AK298" s="93">
        <v>0.56999999999999995</v>
      </c>
      <c r="AL298" s="93">
        <v>0.56999999999999995</v>
      </c>
      <c r="AM298" s="92">
        <v>0.56999999999999995</v>
      </c>
      <c r="AN298" s="93">
        <v>0.56999999999999995</v>
      </c>
      <c r="AO298" s="93">
        <v>0.57999999999999996</v>
      </c>
      <c r="AP298" s="92">
        <v>0.59</v>
      </c>
      <c r="AQ298" s="92"/>
      <c r="AR298" s="251">
        <v>0.6</v>
      </c>
      <c r="AS298" s="266">
        <v>0.6</v>
      </c>
      <c r="AT298" s="266">
        <v>0.6</v>
      </c>
      <c r="AU298" s="235"/>
      <c r="AV298" s="266">
        <v>0.6</v>
      </c>
      <c r="AW298" s="266">
        <v>0.6</v>
      </c>
      <c r="AX298" s="266">
        <v>0.6</v>
      </c>
      <c r="AY298" s="235"/>
      <c r="BA298" s="136">
        <v>0.53</v>
      </c>
      <c r="BB298" s="136">
        <v>0.56000000000000005</v>
      </c>
      <c r="BC298" s="136">
        <v>0.57999999999999996</v>
      </c>
      <c r="BD298" s="136">
        <v>0.57999999999999996</v>
      </c>
      <c r="BE298" s="136">
        <v>0.57999999999999996</v>
      </c>
      <c r="BF298" s="136">
        <v>0.56999999999999995</v>
      </c>
      <c r="BG298" s="136">
        <v>0.57999999999999996</v>
      </c>
      <c r="BH298" s="136">
        <v>0.57999999999999996</v>
      </c>
      <c r="BI298" s="136">
        <v>0.56999999999999995</v>
      </c>
      <c r="BJ298" s="210">
        <v>0.57999999999999996</v>
      </c>
      <c r="BK298" s="210">
        <v>0.61</v>
      </c>
      <c r="BL298" s="210">
        <v>0.6</v>
      </c>
    </row>
    <row r="299" spans="1:64" x14ac:dyDescent="0.35">
      <c r="A299" s="88" t="s">
        <v>392</v>
      </c>
      <c r="B299" s="184" t="s">
        <v>792</v>
      </c>
      <c r="C299" s="183" t="s">
        <v>230</v>
      </c>
      <c r="D299" s="93">
        <v>0.3</v>
      </c>
      <c r="E299" s="93">
        <v>0.26</v>
      </c>
      <c r="F299" s="93">
        <v>0.26</v>
      </c>
      <c r="G299" s="82"/>
      <c r="H299" s="93">
        <v>0.28999999999999998</v>
      </c>
      <c r="I299" s="93">
        <v>0.28000000000000003</v>
      </c>
      <c r="J299" s="93">
        <v>0.27</v>
      </c>
      <c r="K299" s="82"/>
      <c r="L299" s="93">
        <v>0.28000000000000003</v>
      </c>
      <c r="M299" s="93">
        <v>0.28000000000000003</v>
      </c>
      <c r="N299" s="93">
        <v>0.28999999999999998</v>
      </c>
      <c r="O299" s="82"/>
      <c r="P299" s="93">
        <v>0.28000000000000003</v>
      </c>
      <c r="Q299" s="93">
        <v>0.27</v>
      </c>
      <c r="R299" s="93">
        <v>0.27</v>
      </c>
      <c r="S299" s="82"/>
      <c r="T299" s="93">
        <v>0.27</v>
      </c>
      <c r="U299" s="93">
        <v>0.27</v>
      </c>
      <c r="V299" s="93">
        <v>0.27</v>
      </c>
      <c r="W299" s="82"/>
      <c r="X299" s="93">
        <v>0.28000000000000003</v>
      </c>
      <c r="Y299" s="93">
        <v>0.28000000000000003</v>
      </c>
      <c r="Z299" s="93">
        <v>0.28000000000000003</v>
      </c>
      <c r="AA299" s="92">
        <v>0.28000000000000003</v>
      </c>
      <c r="AB299" s="93">
        <v>0.27</v>
      </c>
      <c r="AC299" s="93">
        <v>0.27</v>
      </c>
      <c r="AD299" s="93">
        <v>0.27</v>
      </c>
      <c r="AE299" s="92">
        <v>0.26</v>
      </c>
      <c r="AF299" s="93">
        <v>0.27</v>
      </c>
      <c r="AG299" s="93">
        <v>0.26</v>
      </c>
      <c r="AH299" s="93">
        <v>0.26</v>
      </c>
      <c r="AI299" s="92">
        <v>0.26</v>
      </c>
      <c r="AJ299" s="93">
        <v>0.27</v>
      </c>
      <c r="AK299" s="93">
        <v>0.27</v>
      </c>
      <c r="AL299" s="93">
        <v>0.27</v>
      </c>
      <c r="AM299" s="92">
        <v>0.27</v>
      </c>
      <c r="AN299" s="93">
        <v>0.27</v>
      </c>
      <c r="AO299" s="93">
        <v>0.26</v>
      </c>
      <c r="AP299" s="92">
        <v>0.26</v>
      </c>
      <c r="AQ299" s="92"/>
      <c r="AR299" s="251">
        <v>0.25</v>
      </c>
      <c r="AS299" s="266">
        <v>0.25</v>
      </c>
      <c r="AT299" s="266">
        <v>0.25</v>
      </c>
      <c r="AU299" s="266">
        <v>0.25</v>
      </c>
      <c r="AV299" s="266">
        <v>0.25</v>
      </c>
      <c r="AW299" s="266">
        <v>0.26</v>
      </c>
      <c r="AX299" s="266">
        <v>0.26</v>
      </c>
      <c r="AY299" s="266">
        <v>0.26</v>
      </c>
      <c r="BA299" s="136">
        <v>0.28000000000000003</v>
      </c>
      <c r="BB299" s="136">
        <v>0.28000000000000003</v>
      </c>
      <c r="BC299" s="136">
        <v>0.28000000000000003</v>
      </c>
      <c r="BD299" s="136">
        <v>0.28000000000000003</v>
      </c>
      <c r="BE299" s="136">
        <v>0.27</v>
      </c>
      <c r="BF299" s="136">
        <v>0.28000000000000003</v>
      </c>
      <c r="BG299" s="136">
        <v>0.27</v>
      </c>
      <c r="BH299" s="136">
        <v>0.26</v>
      </c>
      <c r="BI299" s="136">
        <v>0.27</v>
      </c>
      <c r="BJ299" s="210">
        <v>0.26</v>
      </c>
      <c r="BK299" s="210">
        <v>0.25</v>
      </c>
      <c r="BL299" s="210">
        <v>0.26</v>
      </c>
    </row>
    <row r="300" spans="1:64" x14ac:dyDescent="0.35">
      <c r="A300" s="88" t="s">
        <v>393</v>
      </c>
      <c r="B300" s="184" t="s">
        <v>792</v>
      </c>
      <c r="C300" s="183" t="s">
        <v>230</v>
      </c>
      <c r="D300" s="93">
        <v>0.2</v>
      </c>
      <c r="E300" s="93">
        <v>0.22</v>
      </c>
      <c r="F300" s="93">
        <v>0.2</v>
      </c>
      <c r="G300" s="82"/>
      <c r="H300" s="93">
        <v>0.17</v>
      </c>
      <c r="I300" s="93">
        <v>0.18</v>
      </c>
      <c r="J300" s="93">
        <v>0.15</v>
      </c>
      <c r="K300" s="82"/>
      <c r="L300" s="93">
        <v>0.14000000000000001</v>
      </c>
      <c r="M300" s="93">
        <v>0.14000000000000001</v>
      </c>
      <c r="N300" s="93">
        <v>0.14000000000000001</v>
      </c>
      <c r="O300" s="82"/>
      <c r="P300" s="93">
        <v>0.14000000000000001</v>
      </c>
      <c r="Q300" s="93">
        <v>0.14000000000000001</v>
      </c>
      <c r="R300" s="93">
        <v>0.15</v>
      </c>
      <c r="S300" s="82"/>
      <c r="T300" s="93">
        <v>0.15</v>
      </c>
      <c r="U300" s="93">
        <v>0.15</v>
      </c>
      <c r="V300" s="93">
        <v>0.15</v>
      </c>
      <c r="W300" s="82"/>
      <c r="X300" s="93">
        <v>0.16</v>
      </c>
      <c r="Y300" s="93">
        <v>0.15</v>
      </c>
      <c r="Z300" s="93">
        <v>0.15</v>
      </c>
      <c r="AA300" s="92">
        <v>0.15</v>
      </c>
      <c r="AB300" s="93">
        <v>0.15</v>
      </c>
      <c r="AC300" s="93">
        <v>0.15</v>
      </c>
      <c r="AD300" s="93">
        <v>0.15</v>
      </c>
      <c r="AE300" s="92">
        <v>0.15</v>
      </c>
      <c r="AF300" s="93">
        <v>0.15</v>
      </c>
      <c r="AG300" s="93">
        <v>0.16</v>
      </c>
      <c r="AH300" s="93">
        <v>0.16</v>
      </c>
      <c r="AI300" s="92">
        <v>0.16</v>
      </c>
      <c r="AJ300" s="93">
        <v>0.16</v>
      </c>
      <c r="AK300" s="93">
        <v>0.16</v>
      </c>
      <c r="AL300" s="93">
        <v>0.16</v>
      </c>
      <c r="AM300" s="92">
        <v>0.16</v>
      </c>
      <c r="AN300" s="93">
        <v>0.16</v>
      </c>
      <c r="AO300" s="93">
        <v>0.16</v>
      </c>
      <c r="AP300" s="92">
        <v>0.15</v>
      </c>
      <c r="AQ300" s="92"/>
      <c r="AR300" s="251">
        <v>0.15</v>
      </c>
      <c r="AS300" s="266">
        <v>0.15</v>
      </c>
      <c r="AT300" s="266">
        <v>0.15</v>
      </c>
      <c r="AU300" s="235"/>
      <c r="AV300" s="266">
        <v>0.15</v>
      </c>
      <c r="AW300" s="266">
        <v>0.14000000000000001</v>
      </c>
      <c r="AX300" s="266">
        <v>0.14000000000000001</v>
      </c>
      <c r="AY300" s="235"/>
      <c r="BA300" s="136">
        <v>0.19</v>
      </c>
      <c r="BB300" s="136">
        <v>0.16</v>
      </c>
      <c r="BC300" s="136">
        <v>0.14000000000000001</v>
      </c>
      <c r="BD300" s="136">
        <v>0.14000000000000001</v>
      </c>
      <c r="BE300" s="136">
        <v>0.15</v>
      </c>
      <c r="BF300" s="136">
        <v>0.15</v>
      </c>
      <c r="BG300" s="136">
        <v>0.15</v>
      </c>
      <c r="BH300" s="136">
        <v>0.16</v>
      </c>
      <c r="BI300" s="136">
        <v>0.16</v>
      </c>
      <c r="BJ300" s="210">
        <v>0.16</v>
      </c>
      <c r="BK300" s="210">
        <v>0.14000000000000001</v>
      </c>
      <c r="BL300" s="210">
        <v>0.14000000000000001</v>
      </c>
    </row>
    <row r="301" spans="1:64" x14ac:dyDescent="0.35">
      <c r="B301" s="186"/>
      <c r="C301" s="186"/>
      <c r="G301" s="91"/>
      <c r="K301" s="91"/>
      <c r="O301" s="91"/>
      <c r="S301" s="91"/>
      <c r="W301" s="91"/>
      <c r="AA301" s="91"/>
      <c r="AE301" s="91"/>
      <c r="AI301" s="91"/>
      <c r="AM301" s="91"/>
      <c r="AP301" s="91"/>
      <c r="AQ301" s="91"/>
      <c r="AR301" s="91"/>
      <c r="AS301" s="232"/>
      <c r="AT301" s="232"/>
      <c r="AU301" s="232"/>
      <c r="AV301" s="232"/>
      <c r="AW301" s="232"/>
      <c r="AX301" s="232"/>
      <c r="AY301" s="232"/>
      <c r="BA301" s="135"/>
      <c r="BB301" s="135"/>
      <c r="BC301" s="135"/>
      <c r="BD301" s="135"/>
      <c r="BE301" s="135"/>
      <c r="BF301" s="135"/>
      <c r="BG301" s="135"/>
      <c r="BH301" s="135"/>
      <c r="BI301" s="135"/>
      <c r="BJ301" s="135"/>
      <c r="BK301" s="135"/>
      <c r="BL301" s="135"/>
    </row>
    <row r="302" spans="1:64" x14ac:dyDescent="0.35">
      <c r="A302" s="96" t="s">
        <v>164</v>
      </c>
      <c r="B302" s="185"/>
      <c r="C302" s="185"/>
      <c r="D302" s="81"/>
      <c r="E302" s="140"/>
      <c r="F302" s="140"/>
      <c r="G302" s="98"/>
      <c r="H302" s="81"/>
      <c r="I302" s="140"/>
      <c r="J302" s="140"/>
      <c r="K302" s="98"/>
      <c r="L302" s="81"/>
      <c r="M302" s="140"/>
      <c r="N302" s="140"/>
      <c r="O302" s="98"/>
      <c r="P302" s="81"/>
      <c r="Q302" s="140"/>
      <c r="R302" s="140"/>
      <c r="S302" s="98"/>
      <c r="T302" s="81"/>
      <c r="U302" s="140"/>
      <c r="V302" s="140"/>
      <c r="W302" s="98"/>
      <c r="X302" s="81"/>
      <c r="Y302" s="140"/>
      <c r="Z302" s="140"/>
      <c r="AA302" s="98"/>
      <c r="AB302" s="81"/>
      <c r="AC302" s="140"/>
      <c r="AD302" s="140"/>
      <c r="AE302" s="141"/>
      <c r="AF302" s="140"/>
      <c r="AG302" s="140"/>
      <c r="AH302" s="140"/>
      <c r="AI302" s="141"/>
      <c r="AJ302" s="140"/>
      <c r="AK302" s="140"/>
      <c r="AL302" s="140"/>
      <c r="AM302" s="141"/>
      <c r="AN302" s="140"/>
      <c r="AO302" s="140"/>
      <c r="AP302" s="141"/>
      <c r="AQ302" s="141"/>
      <c r="AR302" s="141"/>
      <c r="AS302" s="242"/>
      <c r="AT302" s="242"/>
      <c r="AU302" s="242"/>
      <c r="AV302" s="242"/>
      <c r="AW302" s="242"/>
      <c r="AX302" s="242"/>
      <c r="AY302" s="242"/>
      <c r="BA302" s="99"/>
      <c r="BB302" s="99"/>
      <c r="BC302" s="99"/>
      <c r="BD302" s="99"/>
      <c r="BE302" s="99"/>
      <c r="BF302" s="99"/>
      <c r="BG302" s="99"/>
      <c r="BH302" s="142"/>
      <c r="BI302" s="142"/>
      <c r="BJ302" s="142"/>
      <c r="BK302" s="142"/>
      <c r="BL302" s="142"/>
    </row>
    <row r="303" spans="1:64" x14ac:dyDescent="0.35">
      <c r="A303" s="88" t="s">
        <v>391</v>
      </c>
      <c r="B303" s="194" t="s">
        <v>794</v>
      </c>
      <c r="C303" s="193" t="s">
        <v>230</v>
      </c>
      <c r="D303" s="90">
        <v>500.3</v>
      </c>
      <c r="E303" s="90">
        <v>525.4</v>
      </c>
      <c r="F303" s="90">
        <v>534</v>
      </c>
      <c r="G303" s="123">
        <f>BA303-SUM(D303,E303,F303)</f>
        <v>574.70000000000005</v>
      </c>
      <c r="H303" s="90">
        <v>536.6</v>
      </c>
      <c r="I303" s="90">
        <v>579.20000000000005</v>
      </c>
      <c r="J303" s="90">
        <v>582</v>
      </c>
      <c r="K303" s="123">
        <f>BB303-SUM(H303,I303,J303)</f>
        <v>616.59999999999991</v>
      </c>
      <c r="L303" s="90">
        <v>644.6</v>
      </c>
      <c r="M303" s="90">
        <v>669.2</v>
      </c>
      <c r="N303" s="90">
        <v>698.1</v>
      </c>
      <c r="O303" s="123">
        <f>BC303-SUM(L303,M303,N303)</f>
        <v>776.19999999999982</v>
      </c>
      <c r="P303" s="90">
        <v>806.5</v>
      </c>
      <c r="Q303" s="90">
        <v>820</v>
      </c>
      <c r="R303" s="90">
        <v>851.9</v>
      </c>
      <c r="S303" s="123">
        <f>BD303-SUM(P303,Q303,R303)</f>
        <v>921.69999999999982</v>
      </c>
      <c r="T303" s="90">
        <v>975.8</v>
      </c>
      <c r="U303" s="90">
        <v>1026.7</v>
      </c>
      <c r="V303" s="90">
        <v>1063.0999999999999</v>
      </c>
      <c r="W303" s="123">
        <f>BE303-SUM(T303,U303,V303)</f>
        <v>1150.9000000000001</v>
      </c>
      <c r="X303" s="90">
        <v>1170.7</v>
      </c>
      <c r="Y303" s="90">
        <v>1239.5999999999999</v>
      </c>
      <c r="Z303" s="90">
        <v>1299.5999999999999</v>
      </c>
      <c r="AA303" s="123">
        <f>BF303-SUM(X303,Y303,Z303)</f>
        <v>1406.9</v>
      </c>
      <c r="AB303" s="90">
        <v>1509.9</v>
      </c>
      <c r="AC303" s="90">
        <v>1599.2</v>
      </c>
      <c r="AD303" s="90">
        <v>1639.4</v>
      </c>
      <c r="AE303" s="123">
        <f>BG303-SUM(AB303,AC303,AD303)</f>
        <v>1757.3999999999996</v>
      </c>
      <c r="AF303" s="90">
        <v>1797</v>
      </c>
      <c r="AG303" s="90">
        <v>1811</v>
      </c>
      <c r="AH303" s="90">
        <v>1873</v>
      </c>
      <c r="AI303" s="123">
        <f>BH303-SUM(AF303,AG303,AH303)</f>
        <v>1973</v>
      </c>
      <c r="AJ303" s="90">
        <v>2224</v>
      </c>
      <c r="AK303" s="90">
        <v>2185</v>
      </c>
      <c r="AL303" s="90">
        <v>2242</v>
      </c>
      <c r="AM303" s="123">
        <f>BI303-SUM(AJ303,AK303,AL303)</f>
        <v>2345</v>
      </c>
      <c r="AN303" s="90">
        <v>2446</v>
      </c>
      <c r="AO303" s="90">
        <v>2524</v>
      </c>
      <c r="AP303" s="89">
        <v>2600</v>
      </c>
      <c r="AQ303" s="89">
        <v>2681</v>
      </c>
      <c r="AR303" s="250">
        <v>2779</v>
      </c>
      <c r="AS303" s="265">
        <v>2879</v>
      </c>
      <c r="AT303" s="265">
        <v>2943</v>
      </c>
      <c r="AU303" s="265">
        <v>3053</v>
      </c>
      <c r="AV303" s="265">
        <v>3110</v>
      </c>
      <c r="AW303" s="265">
        <v>3188</v>
      </c>
      <c r="AX303" s="265">
        <v>3241</v>
      </c>
      <c r="AY303" s="265">
        <v>3352</v>
      </c>
      <c r="BA303" s="124">
        <v>2134.4</v>
      </c>
      <c r="BB303" s="124">
        <v>2314.4</v>
      </c>
      <c r="BC303" s="124">
        <v>2788.1</v>
      </c>
      <c r="BD303" s="124">
        <v>3400.1</v>
      </c>
      <c r="BE303" s="124">
        <v>4216.5</v>
      </c>
      <c r="BF303" s="124">
        <v>5116.8</v>
      </c>
      <c r="BG303" s="124">
        <v>6505.9</v>
      </c>
      <c r="BH303" s="124">
        <v>7454</v>
      </c>
      <c r="BI303" s="124">
        <v>8996</v>
      </c>
      <c r="BJ303" s="207">
        <v>10251</v>
      </c>
      <c r="BK303" s="207">
        <v>11654</v>
      </c>
      <c r="BL303" s="207">
        <v>12891</v>
      </c>
    </row>
    <row r="304" spans="1:64" x14ac:dyDescent="0.35">
      <c r="A304" s="88" t="s">
        <v>392</v>
      </c>
      <c r="B304" s="194" t="s">
        <v>794</v>
      </c>
      <c r="C304" s="193" t="s">
        <v>230</v>
      </c>
      <c r="D304" s="90">
        <v>297.5</v>
      </c>
      <c r="E304" s="90">
        <v>262.8</v>
      </c>
      <c r="F304" s="90">
        <v>263.89999999999998</v>
      </c>
      <c r="G304" s="123">
        <f>BA304-SUM(D304,E304,F304)</f>
        <v>305.00000000000011</v>
      </c>
      <c r="H304" s="90">
        <v>299.8</v>
      </c>
      <c r="I304" s="90">
        <v>296.60000000000002</v>
      </c>
      <c r="J304" s="90">
        <v>275.2</v>
      </c>
      <c r="K304" s="123">
        <f>BB304-SUM(H304,I304,J304)</f>
        <v>308.29999999999995</v>
      </c>
      <c r="L304" s="90">
        <v>307.10000000000002</v>
      </c>
      <c r="M304" s="90">
        <v>323.89999999999998</v>
      </c>
      <c r="N304" s="90">
        <v>350.1</v>
      </c>
      <c r="O304" s="123">
        <f>BC304-SUM(L304,M304,N304)</f>
        <v>355.30000000000007</v>
      </c>
      <c r="P304" s="90">
        <v>385.6</v>
      </c>
      <c r="Q304" s="90">
        <v>380.6</v>
      </c>
      <c r="R304" s="90">
        <v>400.2</v>
      </c>
      <c r="S304" s="123">
        <f>BD304-SUM(P304,Q304,R304)</f>
        <v>452.79999999999995</v>
      </c>
      <c r="T304" s="90">
        <v>459.1</v>
      </c>
      <c r="U304" s="90">
        <v>475.9</v>
      </c>
      <c r="V304" s="90">
        <v>500.8</v>
      </c>
      <c r="W304" s="123">
        <f>BE304-SUM(T304,U304,V304)</f>
        <v>549.29999999999995</v>
      </c>
      <c r="X304" s="90">
        <v>587.20000000000005</v>
      </c>
      <c r="Y304" s="90">
        <v>621.79999999999995</v>
      </c>
      <c r="Z304" s="90">
        <v>646.70000000000005</v>
      </c>
      <c r="AA304" s="123">
        <f>BF304-SUM(X304,Y304,Z304)</f>
        <v>694.3</v>
      </c>
      <c r="AB304" s="90">
        <v>702.9</v>
      </c>
      <c r="AC304" s="90">
        <v>729.3</v>
      </c>
      <c r="AD304" s="90">
        <v>754.9</v>
      </c>
      <c r="AE304" s="123">
        <f>BG304-SUM(AB304,AC304,AD304)</f>
        <v>788.09999999999991</v>
      </c>
      <c r="AF304" s="90">
        <v>817</v>
      </c>
      <c r="AG304" s="90">
        <v>825</v>
      </c>
      <c r="AH304" s="90">
        <v>851</v>
      </c>
      <c r="AI304" s="123">
        <f>BH304-SUM(AF304,AG304,AH304)</f>
        <v>907</v>
      </c>
      <c r="AJ304" s="90">
        <v>1052</v>
      </c>
      <c r="AK304" s="90">
        <v>1026</v>
      </c>
      <c r="AL304" s="90">
        <v>1061</v>
      </c>
      <c r="AM304" s="123">
        <f>BI304-SUM(AJ304,AK304,AL304)</f>
        <v>1113</v>
      </c>
      <c r="AN304" s="90">
        <v>1136</v>
      </c>
      <c r="AO304" s="90">
        <v>1157</v>
      </c>
      <c r="AP304" s="89">
        <v>1143</v>
      </c>
      <c r="AQ304" s="89">
        <v>1157</v>
      </c>
      <c r="AR304" s="250">
        <v>1173</v>
      </c>
      <c r="AS304" s="265">
        <v>1213</v>
      </c>
      <c r="AT304" s="265">
        <v>1229</v>
      </c>
      <c r="AU304" s="265">
        <v>1266</v>
      </c>
      <c r="AV304" s="265">
        <v>1319</v>
      </c>
      <c r="AW304" s="265">
        <v>1361</v>
      </c>
      <c r="AX304" s="265">
        <v>1405</v>
      </c>
      <c r="AY304" s="265">
        <v>1469</v>
      </c>
      <c r="BA304" s="124">
        <v>1129.2</v>
      </c>
      <c r="BB304" s="124">
        <v>1179.9000000000001</v>
      </c>
      <c r="BC304" s="124">
        <v>1336.4</v>
      </c>
      <c r="BD304" s="124">
        <v>1619.2</v>
      </c>
      <c r="BE304" s="124">
        <v>1985.1</v>
      </c>
      <c r="BF304" s="124">
        <v>2550</v>
      </c>
      <c r="BG304" s="124">
        <v>2975.2</v>
      </c>
      <c r="BH304" s="124">
        <v>3400</v>
      </c>
      <c r="BI304" s="124">
        <v>4252</v>
      </c>
      <c r="BJ304" s="207">
        <v>4593</v>
      </c>
      <c r="BK304" s="207">
        <v>4881</v>
      </c>
      <c r="BL304" s="207">
        <v>5554</v>
      </c>
    </row>
    <row r="305" spans="1:64" x14ac:dyDescent="0.35">
      <c r="A305" s="88" t="s">
        <v>393</v>
      </c>
      <c r="B305" s="194" t="s">
        <v>794</v>
      </c>
      <c r="C305" s="193" t="s">
        <v>230</v>
      </c>
      <c r="D305" s="90">
        <v>210.1</v>
      </c>
      <c r="E305" s="90">
        <v>222.3</v>
      </c>
      <c r="F305" s="90">
        <v>197.2</v>
      </c>
      <c r="G305" s="123">
        <f>BA305-SUM(D305,E305,F305)</f>
        <v>162.00000000000011</v>
      </c>
      <c r="H305" s="90">
        <v>163.69999999999999</v>
      </c>
      <c r="I305" s="90">
        <v>192.4</v>
      </c>
      <c r="J305" s="90">
        <v>148.19999999999999</v>
      </c>
      <c r="K305" s="123">
        <f>BB305-SUM(H305,I305,J305)</f>
        <v>148.49999999999994</v>
      </c>
      <c r="L305" s="90">
        <v>157.5</v>
      </c>
      <c r="M305" s="90">
        <v>169.1</v>
      </c>
      <c r="N305" s="90">
        <v>169.6</v>
      </c>
      <c r="O305" s="123">
        <f>BC305-SUM(L305,M305,N305)</f>
        <v>174.79999999999995</v>
      </c>
      <c r="P305" s="90">
        <v>191.2</v>
      </c>
      <c r="Q305" s="90">
        <v>198.1</v>
      </c>
      <c r="R305" s="90">
        <v>211.9</v>
      </c>
      <c r="S305" s="123">
        <f>BD305-SUM(P305,Q305,R305)</f>
        <v>233.90000000000009</v>
      </c>
      <c r="T305" s="90">
        <v>246.7</v>
      </c>
      <c r="U305" s="90">
        <v>269.60000000000002</v>
      </c>
      <c r="V305" s="90">
        <v>277.2</v>
      </c>
      <c r="W305" s="123">
        <f>BE305-SUM(T305,U305,V305)</f>
        <v>306.40000000000009</v>
      </c>
      <c r="X305" s="90">
        <v>321</v>
      </c>
      <c r="Y305" s="90">
        <v>334</v>
      </c>
      <c r="Z305" s="90">
        <v>344.8</v>
      </c>
      <c r="AA305" s="123">
        <f>BF305-SUM(X305,Y305,Z305)</f>
        <v>363.40000000000009</v>
      </c>
      <c r="AB305" s="90">
        <v>388.1</v>
      </c>
      <c r="AC305" s="90">
        <v>415.8</v>
      </c>
      <c r="AD305" s="90">
        <v>439.8</v>
      </c>
      <c r="AE305" s="123">
        <f>BG305-SUM(AB305,AC305,AD305)</f>
        <v>446.5</v>
      </c>
      <c r="AF305" s="90">
        <v>477</v>
      </c>
      <c r="AG305" s="90">
        <v>492</v>
      </c>
      <c r="AH305" s="90">
        <v>501</v>
      </c>
      <c r="AI305" s="123">
        <f>BH305-SUM(AF305,AG305,AH305)</f>
        <v>544</v>
      </c>
      <c r="AJ305" s="90">
        <v>629</v>
      </c>
      <c r="AK305" s="90">
        <v>624</v>
      </c>
      <c r="AL305" s="90">
        <v>632</v>
      </c>
      <c r="AM305" s="123">
        <f>BI305-SUM(AJ305,AK305,AL305)</f>
        <v>652</v>
      </c>
      <c r="AN305" s="90">
        <v>680</v>
      </c>
      <c r="AO305" s="90">
        <v>705</v>
      </c>
      <c r="AP305" s="89">
        <v>690</v>
      </c>
      <c r="AQ305" s="89">
        <v>687</v>
      </c>
      <c r="AR305" s="250">
        <v>703</v>
      </c>
      <c r="AS305" s="265">
        <v>724</v>
      </c>
      <c r="AT305" s="265">
        <v>718</v>
      </c>
      <c r="AU305" s="265">
        <v>729</v>
      </c>
      <c r="AV305" s="265">
        <v>753</v>
      </c>
      <c r="AW305" s="265">
        <v>760</v>
      </c>
      <c r="AX305" s="265">
        <v>762</v>
      </c>
      <c r="AY305" s="265">
        <v>785</v>
      </c>
      <c r="BA305" s="124">
        <v>791.6</v>
      </c>
      <c r="BB305" s="124">
        <v>652.79999999999995</v>
      </c>
      <c r="BC305" s="124">
        <v>671</v>
      </c>
      <c r="BD305" s="124">
        <v>835.1</v>
      </c>
      <c r="BE305" s="124">
        <v>1099.9000000000001</v>
      </c>
      <c r="BF305" s="124">
        <v>1363.2</v>
      </c>
      <c r="BG305" s="124">
        <v>1690.2</v>
      </c>
      <c r="BH305" s="124">
        <v>2014</v>
      </c>
      <c r="BI305" s="124">
        <v>2537</v>
      </c>
      <c r="BJ305" s="207">
        <v>2762</v>
      </c>
      <c r="BK305" s="207">
        <v>2874</v>
      </c>
      <c r="BL305" s="207">
        <v>3060</v>
      </c>
    </row>
    <row r="306" spans="1:64" x14ac:dyDescent="0.35">
      <c r="A306" s="101" t="s">
        <v>98</v>
      </c>
      <c r="B306" s="192" t="s">
        <v>794</v>
      </c>
      <c r="C306" s="191" t="s">
        <v>230</v>
      </c>
      <c r="D306" s="127">
        <f>SUM(D303:D305)</f>
        <v>1007.9</v>
      </c>
      <c r="E306" s="127">
        <f>SUM(E303:E305)</f>
        <v>1010.5</v>
      </c>
      <c r="F306" s="126">
        <v>995.1</v>
      </c>
      <c r="G306" s="128">
        <f>BA306-SUM(D306,E306,F306)</f>
        <v>1041.6999999999998</v>
      </c>
      <c r="H306" s="126">
        <v>1000.1</v>
      </c>
      <c r="I306" s="127">
        <f>SUM(I303:I305)</f>
        <v>1068.2</v>
      </c>
      <c r="J306" s="126">
        <v>1005.4</v>
      </c>
      <c r="K306" s="128">
        <f>BB306-SUM(H306,I306,J306)</f>
        <v>1073.4000000000001</v>
      </c>
      <c r="L306" s="127">
        <f>SUM(L303:L305)</f>
        <v>1109.2</v>
      </c>
      <c r="M306" s="127">
        <f>SUM(M303:M305)</f>
        <v>1162.2</v>
      </c>
      <c r="N306" s="127">
        <f>SUM(N303:N305)</f>
        <v>1217.8</v>
      </c>
      <c r="O306" s="128">
        <f>BC306-SUM(L306,M306,N306)</f>
        <v>1306.3000000000002</v>
      </c>
      <c r="P306" s="127">
        <f>SUM(P303:P305)</f>
        <v>1383.3</v>
      </c>
      <c r="Q306" s="126">
        <v>1398.7</v>
      </c>
      <c r="R306" s="127">
        <f>SUM(R303:R305)</f>
        <v>1464</v>
      </c>
      <c r="S306" s="128">
        <f>BD306-SUM(P306,Q306,R306)</f>
        <v>1608.3999999999996</v>
      </c>
      <c r="T306" s="126">
        <v>1681.6</v>
      </c>
      <c r="U306" s="126">
        <v>1772.2</v>
      </c>
      <c r="V306" s="127">
        <f>SUM(V303:V305)</f>
        <v>1841.1</v>
      </c>
      <c r="W306" s="128">
        <f>BE306-SUM(T306,U306,V306)</f>
        <v>2006.6000000000004</v>
      </c>
      <c r="X306" s="127">
        <f>SUM(X303:X305)</f>
        <v>2078.9</v>
      </c>
      <c r="Y306" s="126">
        <v>2195.4</v>
      </c>
      <c r="Z306" s="127">
        <f>SUM(Z303:Z305)</f>
        <v>2291.1</v>
      </c>
      <c r="AA306" s="128">
        <f>BF306-SUM(X306,Y306,Z306)</f>
        <v>2464.6000000000004</v>
      </c>
      <c r="AB306" s="127">
        <f>SUM(AB303:AB305)</f>
        <v>2600.9</v>
      </c>
      <c r="AC306" s="127">
        <f>SUM(AC303:AC305)</f>
        <v>2744.3</v>
      </c>
      <c r="AD306" s="126">
        <v>2834.1</v>
      </c>
      <c r="AE306" s="128">
        <f>BG306-SUM(AB306,AC306,AD306)</f>
        <v>2991.9999999999982</v>
      </c>
      <c r="AF306" s="127">
        <f>SUM(AF303:AF305)</f>
        <v>3091</v>
      </c>
      <c r="AG306" s="127">
        <f>SUM(AG303:AG305)</f>
        <v>3128</v>
      </c>
      <c r="AH306" s="127">
        <f>SUM(AH303:AH305)</f>
        <v>3225</v>
      </c>
      <c r="AI306" s="128">
        <f>BH306-SUM(AF306,AG306,AH306)</f>
        <v>3424</v>
      </c>
      <c r="AJ306" s="127">
        <f>SUM(AJ303:AJ305)</f>
        <v>3905</v>
      </c>
      <c r="AK306" s="127">
        <f>SUM(AK303:AK305)</f>
        <v>3835</v>
      </c>
      <c r="AL306" s="127">
        <f>SUM(AL303:AL305)</f>
        <v>3935</v>
      </c>
      <c r="AM306" s="128">
        <f>BI306-SUM(AJ306,AK306,AL306)</f>
        <v>4110</v>
      </c>
      <c r="AN306" s="127">
        <f>SUM(AN303:AN305)</f>
        <v>4262</v>
      </c>
      <c r="AO306" s="127">
        <f>SUM(AO303:AO305)</f>
        <v>4386</v>
      </c>
      <c r="AP306" s="129">
        <f>SUM(AP303:AP305)</f>
        <v>4433</v>
      </c>
      <c r="AQ306" s="129">
        <v>4525</v>
      </c>
      <c r="AR306" s="249">
        <v>4655</v>
      </c>
      <c r="AS306" s="264">
        <v>4816</v>
      </c>
      <c r="AT306" s="264">
        <v>4890</v>
      </c>
      <c r="AU306" s="264">
        <v>5048</v>
      </c>
      <c r="AV306" s="264">
        <v>5182</v>
      </c>
      <c r="AW306" s="264">
        <v>5309</v>
      </c>
      <c r="AX306" s="264">
        <v>5408</v>
      </c>
      <c r="AY306" s="264">
        <v>5606</v>
      </c>
      <c r="BA306" s="130">
        <v>4055.2</v>
      </c>
      <c r="BB306" s="131">
        <f>SUM(BB303:BB305)</f>
        <v>4147.1000000000004</v>
      </c>
      <c r="BC306" s="131">
        <f>SUM(BC303:BC305)</f>
        <v>4795.5</v>
      </c>
      <c r="BD306" s="130">
        <v>5854.4</v>
      </c>
      <c r="BE306" s="131">
        <f>SUM(BE303:BE305)</f>
        <v>7301.5</v>
      </c>
      <c r="BF306" s="131">
        <f>SUM(BF303:BF305)</f>
        <v>9030</v>
      </c>
      <c r="BG306" s="131">
        <f>SUM(BG303:BG305)</f>
        <v>11171.3</v>
      </c>
      <c r="BH306" s="131">
        <f>SUM(BH303:BH305)</f>
        <v>12868</v>
      </c>
      <c r="BI306" s="131">
        <f>SUM(BI303:BI305)</f>
        <v>15785</v>
      </c>
      <c r="BJ306" s="209">
        <v>17606</v>
      </c>
      <c r="BK306" s="209">
        <v>19409</v>
      </c>
      <c r="BL306" s="209">
        <v>21505</v>
      </c>
    </row>
    <row r="307" spans="1:64" x14ac:dyDescent="0.35">
      <c r="B307" s="186"/>
      <c r="C307" s="186"/>
      <c r="D307" s="81"/>
      <c r="E307" s="81"/>
      <c r="F307" s="81"/>
      <c r="G307" s="82"/>
      <c r="H307" s="81"/>
      <c r="I307" s="81"/>
      <c r="J307" s="81"/>
      <c r="K307" s="82"/>
      <c r="L307" s="81"/>
      <c r="M307" s="81"/>
      <c r="N307" s="81"/>
      <c r="O307" s="82"/>
      <c r="P307" s="81"/>
      <c r="Q307" s="81"/>
      <c r="R307" s="81"/>
      <c r="S307" s="82"/>
      <c r="T307" s="81"/>
      <c r="U307" s="81"/>
      <c r="V307" s="81"/>
      <c r="W307" s="82"/>
      <c r="X307" s="81"/>
      <c r="Y307" s="81"/>
      <c r="Z307" s="81"/>
      <c r="AA307" s="82"/>
      <c r="AB307" s="81"/>
      <c r="AC307" s="81"/>
      <c r="AD307" s="81"/>
      <c r="AE307" s="82"/>
      <c r="AF307" s="81"/>
      <c r="AG307" s="81"/>
      <c r="AH307" s="81"/>
      <c r="AI307" s="82"/>
      <c r="AJ307" s="81"/>
      <c r="AK307" s="81"/>
      <c r="AL307" s="81"/>
      <c r="AM307" s="82"/>
      <c r="AN307" s="81"/>
      <c r="AO307" s="81"/>
      <c r="AP307" s="82"/>
      <c r="AQ307" s="82"/>
      <c r="AR307" s="82"/>
      <c r="AS307" s="230"/>
      <c r="AT307" s="230"/>
      <c r="AU307" s="230"/>
      <c r="AV307" s="230"/>
      <c r="AW307" s="230"/>
      <c r="AX307" s="230"/>
      <c r="AY307" s="230"/>
      <c r="BA307" s="83"/>
      <c r="BB307" s="83"/>
      <c r="BC307" s="83"/>
      <c r="BD307" s="83"/>
      <c r="BE307" s="83"/>
      <c r="BF307" s="83"/>
      <c r="BG307" s="83"/>
      <c r="BH307" s="83"/>
      <c r="BI307" s="83"/>
      <c r="BJ307" s="83"/>
      <c r="BK307" s="83"/>
      <c r="BL307" s="83"/>
    </row>
    <row r="308" spans="1:64" x14ac:dyDescent="0.35">
      <c r="A308" s="96" t="s">
        <v>394</v>
      </c>
      <c r="B308" s="185"/>
      <c r="C308" s="185"/>
      <c r="D308" s="81"/>
      <c r="E308" s="81"/>
      <c r="F308" s="81"/>
      <c r="G308" s="82"/>
      <c r="H308" s="81"/>
      <c r="I308" s="81"/>
      <c r="J308" s="81"/>
      <c r="K308" s="82"/>
      <c r="L308" s="81"/>
      <c r="M308" s="81"/>
      <c r="N308" s="81"/>
      <c r="O308" s="82"/>
      <c r="P308" s="81"/>
      <c r="Q308" s="81"/>
      <c r="R308" s="81"/>
      <c r="S308" s="82"/>
      <c r="T308" s="81"/>
      <c r="U308" s="81"/>
      <c r="V308" s="81"/>
      <c r="W308" s="82"/>
      <c r="X308" s="81"/>
      <c r="Y308" s="81"/>
      <c r="Z308" s="81"/>
      <c r="AA308" s="82"/>
      <c r="AB308" s="81"/>
      <c r="AC308" s="81"/>
      <c r="AD308" s="81"/>
      <c r="AE308" s="82"/>
      <c r="AF308" s="81"/>
      <c r="AG308" s="81"/>
      <c r="AH308" s="81"/>
      <c r="AI308" s="82"/>
      <c r="AJ308" s="81"/>
      <c r="AK308" s="81"/>
      <c r="AL308" s="81"/>
      <c r="AM308" s="82"/>
      <c r="AN308" s="81"/>
      <c r="AO308" s="81"/>
      <c r="AP308" s="82"/>
      <c r="AQ308" s="82"/>
      <c r="AR308" s="82"/>
      <c r="AS308" s="230"/>
      <c r="AT308" s="230"/>
      <c r="AU308" s="230"/>
      <c r="AV308" s="230"/>
      <c r="AW308" s="230"/>
      <c r="AX308" s="230"/>
      <c r="AY308" s="230"/>
      <c r="BA308" s="83"/>
      <c r="BB308" s="83"/>
      <c r="BC308" s="83"/>
      <c r="BD308" s="83"/>
      <c r="BE308" s="83"/>
      <c r="BF308" s="83"/>
      <c r="BG308" s="83"/>
      <c r="BH308" s="83"/>
      <c r="BI308" s="83"/>
      <c r="BJ308" s="83"/>
      <c r="BK308" s="83"/>
      <c r="BL308" s="83"/>
    </row>
    <row r="309" spans="1:64" x14ac:dyDescent="0.35">
      <c r="A309" s="114" t="s">
        <v>391</v>
      </c>
      <c r="B309" s="188"/>
      <c r="C309" s="188"/>
      <c r="D309" s="81"/>
      <c r="E309" s="81"/>
      <c r="F309" s="81"/>
      <c r="G309" s="82"/>
      <c r="H309" s="81"/>
      <c r="I309" s="81"/>
      <c r="J309" s="81"/>
      <c r="K309" s="82"/>
      <c r="L309" s="81"/>
      <c r="M309" s="81"/>
      <c r="N309" s="81"/>
      <c r="O309" s="82"/>
      <c r="P309" s="81"/>
      <c r="Q309" s="81"/>
      <c r="R309" s="81"/>
      <c r="S309" s="82"/>
      <c r="T309" s="81"/>
      <c r="U309" s="81"/>
      <c r="V309" s="81"/>
      <c r="W309" s="82"/>
      <c r="X309" s="81"/>
      <c r="Y309" s="81"/>
      <c r="Z309" s="81"/>
      <c r="AA309" s="82"/>
      <c r="AB309" s="81"/>
      <c r="AC309" s="81"/>
      <c r="AD309" s="81"/>
      <c r="AE309" s="82"/>
      <c r="AF309" s="81"/>
      <c r="AG309" s="81"/>
      <c r="AH309" s="81"/>
      <c r="AI309" s="82"/>
      <c r="AJ309" s="81"/>
      <c r="AK309" s="81"/>
      <c r="AL309" s="81"/>
      <c r="AM309" s="82"/>
      <c r="AN309" s="81"/>
      <c r="AO309" s="81"/>
      <c r="AP309" s="82"/>
      <c r="AQ309" s="82"/>
      <c r="AR309" s="82"/>
      <c r="AS309" s="230"/>
      <c r="AT309" s="230"/>
      <c r="AU309" s="230"/>
      <c r="AV309" s="230"/>
      <c r="AW309" s="230"/>
      <c r="AX309" s="230"/>
      <c r="AY309" s="230"/>
      <c r="BA309" s="83"/>
      <c r="BB309" s="83"/>
      <c r="BC309" s="83"/>
      <c r="BD309" s="83"/>
      <c r="BE309" s="83"/>
      <c r="BF309" s="83"/>
      <c r="BG309" s="83"/>
      <c r="BH309" s="83"/>
      <c r="BI309" s="83"/>
      <c r="BJ309" s="83"/>
      <c r="BK309" s="83"/>
      <c r="BL309" s="83"/>
    </row>
    <row r="310" spans="1:64" x14ac:dyDescent="0.35">
      <c r="A310" s="115" t="s">
        <v>395</v>
      </c>
      <c r="B310" s="194" t="s">
        <v>796</v>
      </c>
      <c r="C310" s="193" t="s">
        <v>231</v>
      </c>
      <c r="D310" s="81"/>
      <c r="E310" s="81"/>
      <c r="F310" s="81"/>
      <c r="G310" s="89">
        <v>533.79200000000003</v>
      </c>
      <c r="H310" s="81"/>
      <c r="I310" s="81"/>
      <c r="J310" s="81"/>
      <c r="K310" s="89">
        <v>651.28099999999995</v>
      </c>
      <c r="L310" s="81"/>
      <c r="M310" s="81"/>
      <c r="N310" s="81"/>
      <c r="O310" s="89">
        <v>621.12199999999996</v>
      </c>
      <c r="P310" s="81"/>
      <c r="Q310" s="81"/>
      <c r="R310" s="81"/>
      <c r="S310" s="89">
        <v>642.82299999999998</v>
      </c>
      <c r="T310" s="81"/>
      <c r="U310" s="81"/>
      <c r="V310" s="81"/>
      <c r="W310" s="89">
        <v>753.39300000000003</v>
      </c>
      <c r="X310" s="81"/>
      <c r="Y310" s="81"/>
      <c r="Z310" s="81"/>
      <c r="AA310" s="89">
        <v>882.14499999999998</v>
      </c>
      <c r="AB310" s="81"/>
      <c r="AC310" s="81"/>
      <c r="AD310" s="81"/>
      <c r="AE310" s="89">
        <v>1126.4059999999999</v>
      </c>
      <c r="AF310" s="81"/>
      <c r="AG310" s="81"/>
      <c r="AH310" s="81"/>
      <c r="AI310" s="89">
        <v>1328</v>
      </c>
      <c r="AJ310" s="81"/>
      <c r="AK310" s="81"/>
      <c r="AL310" s="81"/>
      <c r="AM310" s="89">
        <v>1480</v>
      </c>
      <c r="AN310" s="81"/>
      <c r="AO310" s="81"/>
      <c r="AP310" s="82"/>
      <c r="AQ310" s="82">
        <v>1690</v>
      </c>
      <c r="AR310" s="82"/>
      <c r="AS310" s="230"/>
      <c r="AT310" s="230"/>
      <c r="AU310" s="268">
        <v>1740</v>
      </c>
      <c r="AV310" s="230"/>
      <c r="AW310" s="230"/>
      <c r="AX310" s="230"/>
      <c r="AY310" s="268">
        <v>1651</v>
      </c>
      <c r="BA310" s="83"/>
      <c r="BB310" s="83"/>
      <c r="BC310" s="83"/>
      <c r="BD310" s="83"/>
      <c r="BE310" s="83"/>
      <c r="BF310" s="83"/>
      <c r="BG310" s="83"/>
      <c r="BH310" s="83"/>
      <c r="BI310" s="83"/>
      <c r="BJ310" s="83"/>
      <c r="BK310" s="83"/>
      <c r="BL310" s="83"/>
    </row>
    <row r="311" spans="1:64" x14ac:dyDescent="0.35">
      <c r="A311" s="115" t="s">
        <v>396</v>
      </c>
      <c r="B311" s="194" t="s">
        <v>796</v>
      </c>
      <c r="C311" s="193" t="s">
        <v>231</v>
      </c>
      <c r="D311" s="81"/>
      <c r="E311" s="81"/>
      <c r="F311" s="81"/>
      <c r="G311" s="89">
        <v>1.27</v>
      </c>
      <c r="H311" s="81"/>
      <c r="I311" s="81"/>
      <c r="J311" s="81"/>
      <c r="K311" s="89">
        <v>0.65600000000000003</v>
      </c>
      <c r="L311" s="81"/>
      <c r="M311" s="81"/>
      <c r="N311" s="81"/>
      <c r="O311" s="89">
        <v>0.42699999999999999</v>
      </c>
      <c r="P311" s="81"/>
      <c r="Q311" s="81"/>
      <c r="R311" s="81"/>
      <c r="S311" s="89">
        <v>0.55900000000000005</v>
      </c>
      <c r="T311" s="81"/>
      <c r="U311" s="81"/>
      <c r="V311" s="81"/>
      <c r="W311" s="89">
        <v>2.7970000000000002</v>
      </c>
      <c r="X311" s="81"/>
      <c r="Y311" s="81"/>
      <c r="Z311" s="81"/>
      <c r="AA311" s="89">
        <v>30.475000000000001</v>
      </c>
      <c r="AB311" s="81"/>
      <c r="AC311" s="81"/>
      <c r="AD311" s="81"/>
      <c r="AE311" s="89">
        <v>2.7349999999999999</v>
      </c>
      <c r="AF311" s="81"/>
      <c r="AG311" s="81"/>
      <c r="AH311" s="81"/>
      <c r="AI311" s="89">
        <v>2</v>
      </c>
      <c r="AJ311" s="81"/>
      <c r="AK311" s="81"/>
      <c r="AL311" s="81"/>
      <c r="AM311" s="89">
        <v>1</v>
      </c>
      <c r="AN311" s="81"/>
      <c r="AO311" s="81"/>
      <c r="AP311" s="82"/>
      <c r="AQ311" s="82">
        <v>1</v>
      </c>
      <c r="AR311" s="82"/>
      <c r="AS311" s="230"/>
      <c r="AT311" s="230"/>
      <c r="AU311" s="268">
        <v>1</v>
      </c>
      <c r="AV311" s="230"/>
      <c r="AW311" s="230"/>
      <c r="AX311" s="230"/>
      <c r="AY311" s="268">
        <v>1</v>
      </c>
      <c r="BA311" s="83"/>
      <c r="BB311" s="83"/>
      <c r="BC311" s="83"/>
      <c r="BD311" s="83"/>
      <c r="BE311" s="83"/>
      <c r="BF311" s="83"/>
      <c r="BG311" s="83"/>
      <c r="BH311" s="83"/>
      <c r="BI311" s="83"/>
      <c r="BJ311" s="83"/>
      <c r="BK311" s="83"/>
      <c r="BL311" s="83"/>
    </row>
    <row r="312" spans="1:64" x14ac:dyDescent="0.35">
      <c r="A312" s="116" t="s">
        <v>397</v>
      </c>
      <c r="B312" s="192" t="s">
        <v>796</v>
      </c>
      <c r="C312" s="191" t="s">
        <v>231</v>
      </c>
      <c r="D312" s="102"/>
      <c r="E312" s="102"/>
      <c r="F312" s="102"/>
      <c r="G312" s="129">
        <f>SUM(G310:G311)</f>
        <v>535.06200000000001</v>
      </c>
      <c r="H312" s="102"/>
      <c r="I312" s="102"/>
      <c r="J312" s="102"/>
      <c r="K312" s="143">
        <v>651.93700000000001</v>
      </c>
      <c r="L312" s="102"/>
      <c r="M312" s="102"/>
      <c r="N312" s="102"/>
      <c r="O312" s="129">
        <f>SUM(O310:O311)</f>
        <v>621.54899999999998</v>
      </c>
      <c r="P312" s="102"/>
      <c r="Q312" s="102"/>
      <c r="R312" s="102"/>
      <c r="S312" s="129">
        <f>SUM(S310:S311)</f>
        <v>643.38199999999995</v>
      </c>
      <c r="T312" s="102"/>
      <c r="U312" s="102"/>
      <c r="V312" s="102"/>
      <c r="W312" s="129">
        <f>SUM(W310:W311)</f>
        <v>756.19</v>
      </c>
      <c r="X312" s="102"/>
      <c r="Y312" s="102"/>
      <c r="Z312" s="102"/>
      <c r="AA312" s="129">
        <f>SUM(AA310:AA311)</f>
        <v>912.62</v>
      </c>
      <c r="AB312" s="102"/>
      <c r="AC312" s="102"/>
      <c r="AD312" s="102"/>
      <c r="AE312" s="143">
        <v>1129.1410000000001</v>
      </c>
      <c r="AF312" s="102"/>
      <c r="AG312" s="102"/>
      <c r="AH312" s="102"/>
      <c r="AI312" s="129">
        <f>SUM(AI310:AI311)</f>
        <v>1330</v>
      </c>
      <c r="AJ312" s="102"/>
      <c r="AK312" s="102"/>
      <c r="AL312" s="102"/>
      <c r="AM312" s="129">
        <f>SUM(AM310:AM311)</f>
        <v>1481</v>
      </c>
      <c r="AN312" s="102"/>
      <c r="AO312" s="102"/>
      <c r="AP312" s="103"/>
      <c r="AQ312" s="103">
        <v>1691</v>
      </c>
      <c r="AR312" s="103"/>
      <c r="AS312" s="233"/>
      <c r="AT312" s="233"/>
      <c r="AU312" s="264">
        <v>1741</v>
      </c>
      <c r="AV312" s="233"/>
      <c r="AW312" s="233"/>
      <c r="AX312" s="233"/>
      <c r="AY312" s="264">
        <v>1652</v>
      </c>
      <c r="BA312" s="108"/>
      <c r="BB312" s="108"/>
      <c r="BC312" s="108"/>
      <c r="BD312" s="108"/>
      <c r="BE312" s="108"/>
      <c r="BF312" s="108"/>
      <c r="BG312" s="108"/>
      <c r="BH312" s="108"/>
      <c r="BI312" s="108"/>
      <c r="BJ312" s="108"/>
      <c r="BK312" s="108"/>
      <c r="BL312" s="108"/>
    </row>
    <row r="313" spans="1:64" x14ac:dyDescent="0.35">
      <c r="A313" s="88"/>
      <c r="B313" s="187"/>
      <c r="C313" s="187"/>
      <c r="D313" s="81"/>
      <c r="E313" s="81"/>
      <c r="F313" s="81"/>
      <c r="G313" s="82"/>
      <c r="H313" s="81"/>
      <c r="I313" s="81"/>
      <c r="J313" s="81"/>
      <c r="K313" s="82"/>
      <c r="L313" s="81"/>
      <c r="M313" s="81"/>
      <c r="N313" s="81"/>
      <c r="O313" s="82"/>
      <c r="P313" s="81"/>
      <c r="Q313" s="81"/>
      <c r="R313" s="81"/>
      <c r="S313" s="82"/>
      <c r="T313" s="81"/>
      <c r="U313" s="81"/>
      <c r="V313" s="81"/>
      <c r="W313" s="82"/>
      <c r="X313" s="81"/>
      <c r="Y313" s="81"/>
      <c r="Z313" s="81"/>
      <c r="AA313" s="82"/>
      <c r="AB313" s="81"/>
      <c r="AC313" s="81"/>
      <c r="AD313" s="81"/>
      <c r="AE313" s="82"/>
      <c r="AF313" s="81"/>
      <c r="AG313" s="81"/>
      <c r="AH313" s="81"/>
      <c r="AI313" s="82"/>
      <c r="AJ313" s="81"/>
      <c r="AK313" s="81"/>
      <c r="AL313" s="81"/>
      <c r="AM313" s="82"/>
      <c r="AN313" s="81"/>
      <c r="AO313" s="81"/>
      <c r="AP313" s="82"/>
      <c r="AQ313" s="82"/>
      <c r="AR313" s="82"/>
      <c r="AS313" s="230"/>
      <c r="AT313" s="230"/>
      <c r="AU313" s="230"/>
      <c r="AV313" s="230"/>
      <c r="AW313" s="230"/>
      <c r="AX313" s="230"/>
      <c r="AY313" s="230"/>
      <c r="BA313" s="83"/>
      <c r="BB313" s="83"/>
      <c r="BC313" s="83"/>
      <c r="BD313" s="83"/>
      <c r="BE313" s="83"/>
      <c r="BF313" s="83"/>
      <c r="BG313" s="83"/>
      <c r="BH313" s="83"/>
      <c r="BI313" s="83"/>
      <c r="BJ313" s="83"/>
      <c r="BK313" s="83"/>
      <c r="BL313" s="83"/>
    </row>
    <row r="314" spans="1:64" x14ac:dyDescent="0.35">
      <c r="A314" s="88" t="s">
        <v>392</v>
      </c>
      <c r="B314" s="194" t="s">
        <v>796</v>
      </c>
      <c r="C314" s="193" t="s">
        <v>231</v>
      </c>
      <c r="D314" s="81"/>
      <c r="E314" s="81"/>
      <c r="F314" s="81"/>
      <c r="G314" s="89">
        <v>52.018000000000001</v>
      </c>
      <c r="H314" s="81"/>
      <c r="I314" s="81"/>
      <c r="J314" s="81"/>
      <c r="K314" s="89">
        <v>46.38</v>
      </c>
      <c r="L314" s="81"/>
      <c r="M314" s="81"/>
      <c r="N314" s="81"/>
      <c r="O314" s="89">
        <v>43.942999999999998</v>
      </c>
      <c r="P314" s="81"/>
      <c r="Q314" s="81"/>
      <c r="R314" s="81"/>
      <c r="S314" s="89">
        <v>48.661999999999999</v>
      </c>
      <c r="T314" s="81"/>
      <c r="U314" s="81"/>
      <c r="V314" s="81"/>
      <c r="W314" s="89">
        <v>54.180999999999997</v>
      </c>
      <c r="X314" s="81"/>
      <c r="Y314" s="81"/>
      <c r="Z314" s="81"/>
      <c r="AA314" s="89">
        <v>51.033000000000001</v>
      </c>
      <c r="AB314" s="81"/>
      <c r="AC314" s="81"/>
      <c r="AD314" s="81"/>
      <c r="AE314" s="89">
        <v>54.393999999999998</v>
      </c>
      <c r="AF314" s="81"/>
      <c r="AG314" s="81"/>
      <c r="AH314" s="81"/>
      <c r="AI314" s="89">
        <v>64</v>
      </c>
      <c r="AJ314" s="81"/>
      <c r="AK314" s="81"/>
      <c r="AL314" s="81"/>
      <c r="AM314" s="89">
        <v>63</v>
      </c>
      <c r="AN314" s="81"/>
      <c r="AO314" s="81"/>
      <c r="AP314" s="82"/>
      <c r="AQ314" s="82">
        <v>69</v>
      </c>
      <c r="AR314" s="82"/>
      <c r="AS314" s="230"/>
      <c r="AT314" s="230"/>
      <c r="AU314" s="268">
        <v>87</v>
      </c>
      <c r="AV314" s="230"/>
      <c r="AW314" s="230"/>
      <c r="AX314" s="230"/>
      <c r="AY314" s="268">
        <v>86</v>
      </c>
      <c r="BA314" s="83"/>
      <c r="BB314" s="83"/>
      <c r="BC314" s="83"/>
      <c r="BD314" s="83"/>
      <c r="BE314" s="83"/>
      <c r="BF314" s="83"/>
      <c r="BG314" s="83"/>
      <c r="BH314" s="83"/>
      <c r="BI314" s="83"/>
      <c r="BJ314" s="83"/>
      <c r="BK314" s="83"/>
      <c r="BL314" s="83"/>
    </row>
    <row r="315" spans="1:64" x14ac:dyDescent="0.35">
      <c r="A315" s="88"/>
      <c r="B315" s="187"/>
      <c r="C315" s="187"/>
      <c r="D315" s="81"/>
      <c r="E315" s="81"/>
      <c r="F315" s="81"/>
      <c r="G315" s="82"/>
      <c r="H315" s="81"/>
      <c r="I315" s="81"/>
      <c r="J315" s="81"/>
      <c r="K315" s="82"/>
      <c r="L315" s="81"/>
      <c r="M315" s="81"/>
      <c r="N315" s="81"/>
      <c r="O315" s="82"/>
      <c r="P315" s="81"/>
      <c r="Q315" s="81"/>
      <c r="R315" s="81"/>
      <c r="S315" s="82"/>
      <c r="T315" s="81"/>
      <c r="U315" s="81"/>
      <c r="V315" s="81"/>
      <c r="W315" s="82"/>
      <c r="X315" s="81"/>
      <c r="Y315" s="81"/>
      <c r="Z315" s="81"/>
      <c r="AA315" s="82"/>
      <c r="AB315" s="81"/>
      <c r="AC315" s="81"/>
      <c r="AD315" s="81"/>
      <c r="AE315" s="82"/>
      <c r="AF315" s="81"/>
      <c r="AG315" s="81"/>
      <c r="AH315" s="81"/>
      <c r="AI315" s="82"/>
      <c r="AJ315" s="81"/>
      <c r="AK315" s="81"/>
      <c r="AL315" s="81"/>
      <c r="AM315" s="82"/>
      <c r="AN315" s="81"/>
      <c r="AO315" s="81"/>
      <c r="AP315" s="82"/>
      <c r="AQ315" s="82"/>
      <c r="AR315" s="82"/>
      <c r="AS315" s="230"/>
      <c r="AT315" s="230"/>
      <c r="AU315" s="230"/>
      <c r="AV315" s="230"/>
      <c r="AW315" s="230"/>
      <c r="AX315" s="230"/>
      <c r="AY315" s="230"/>
      <c r="BA315" s="83"/>
      <c r="BB315" s="83"/>
      <c r="BC315" s="83"/>
      <c r="BD315" s="83"/>
      <c r="BE315" s="83"/>
      <c r="BF315" s="83"/>
      <c r="BG315" s="83"/>
      <c r="BH315" s="83"/>
      <c r="BI315" s="83"/>
      <c r="BJ315" s="83"/>
      <c r="BK315" s="83"/>
      <c r="BL315" s="83"/>
    </row>
    <row r="316" spans="1:64" x14ac:dyDescent="0.35">
      <c r="A316" s="114" t="s">
        <v>398</v>
      </c>
      <c r="B316" s="188"/>
      <c r="C316" s="188"/>
      <c r="D316" s="81"/>
      <c r="E316" s="81"/>
      <c r="F316" s="81"/>
      <c r="G316" s="82"/>
      <c r="H316" s="81"/>
      <c r="I316" s="81"/>
      <c r="J316" s="81"/>
      <c r="K316" s="82"/>
      <c r="L316" s="81"/>
      <c r="M316" s="81"/>
      <c r="N316" s="81"/>
      <c r="O316" s="82"/>
      <c r="P316" s="81"/>
      <c r="Q316" s="81"/>
      <c r="R316" s="81"/>
      <c r="S316" s="82"/>
      <c r="T316" s="81"/>
      <c r="U316" s="81"/>
      <c r="V316" s="81"/>
      <c r="W316" s="82"/>
      <c r="X316" s="81"/>
      <c r="Y316" s="81"/>
      <c r="Z316" s="81"/>
      <c r="AA316" s="82"/>
      <c r="AB316" s="81"/>
      <c r="AC316" s="81"/>
      <c r="AD316" s="81"/>
      <c r="AE316" s="82"/>
      <c r="AF316" s="81"/>
      <c r="AG316" s="81"/>
      <c r="AH316" s="81"/>
      <c r="AI316" s="82"/>
      <c r="AJ316" s="81"/>
      <c r="AK316" s="81"/>
      <c r="AL316" s="81"/>
      <c r="AM316" s="82"/>
      <c r="AN316" s="81"/>
      <c r="AO316" s="81"/>
      <c r="AP316" s="82"/>
      <c r="AQ316" s="82"/>
      <c r="AR316" s="82"/>
      <c r="AS316" s="230"/>
      <c r="AT316" s="230"/>
      <c r="AU316" s="230"/>
      <c r="AV316" s="230"/>
      <c r="AW316" s="230"/>
      <c r="AX316" s="230"/>
      <c r="AY316" s="230"/>
      <c r="BA316" s="83"/>
      <c r="BB316" s="83"/>
      <c r="BC316" s="83"/>
      <c r="BD316" s="83"/>
      <c r="BE316" s="83"/>
      <c r="BF316" s="83"/>
      <c r="BG316" s="83"/>
      <c r="BH316" s="83"/>
      <c r="BI316" s="83"/>
      <c r="BJ316" s="83"/>
      <c r="BK316" s="83"/>
      <c r="BL316" s="83"/>
    </row>
    <row r="317" spans="1:64" x14ac:dyDescent="0.35">
      <c r="A317" s="115" t="s">
        <v>399</v>
      </c>
      <c r="B317" s="194" t="s">
        <v>796</v>
      </c>
      <c r="C317" s="193" t="s">
        <v>231</v>
      </c>
      <c r="D317" s="81"/>
      <c r="E317" s="81"/>
      <c r="F317" s="81"/>
      <c r="G317" s="89">
        <v>58.012999999999998</v>
      </c>
      <c r="H317" s="81"/>
      <c r="I317" s="81"/>
      <c r="J317" s="81"/>
      <c r="K317" s="89">
        <v>76.427999999999997</v>
      </c>
      <c r="L317" s="81"/>
      <c r="M317" s="81"/>
      <c r="N317" s="81"/>
      <c r="O317" s="89">
        <v>111.66200000000001</v>
      </c>
      <c r="P317" s="81"/>
      <c r="Q317" s="81"/>
      <c r="R317" s="81"/>
      <c r="S317" s="89">
        <v>106.322</v>
      </c>
      <c r="T317" s="81"/>
      <c r="U317" s="81"/>
      <c r="V317" s="81"/>
      <c r="W317" s="89">
        <v>109.051</v>
      </c>
      <c r="X317" s="81"/>
      <c r="Y317" s="81"/>
      <c r="Z317" s="81"/>
      <c r="AA317" s="89">
        <v>93.259</v>
      </c>
      <c r="AB317" s="81"/>
      <c r="AC317" s="81"/>
      <c r="AD317" s="81"/>
      <c r="AE317" s="82"/>
      <c r="AF317" s="81"/>
      <c r="AG317" s="81"/>
      <c r="AH317" s="81"/>
      <c r="AI317" s="82"/>
      <c r="AJ317" s="81"/>
      <c r="AK317" s="81"/>
      <c r="AL317" s="81"/>
      <c r="AM317" s="82"/>
      <c r="AN317" s="81"/>
      <c r="AO317" s="81"/>
      <c r="AP317" s="82"/>
      <c r="AQ317" s="82"/>
      <c r="AR317" s="82"/>
      <c r="AS317" s="230"/>
      <c r="AT317" s="230"/>
      <c r="AU317" s="230"/>
      <c r="AV317" s="230"/>
      <c r="AW317" s="230"/>
      <c r="AX317" s="230"/>
      <c r="AY317" s="230"/>
      <c r="BA317" s="83"/>
      <c r="BB317" s="83"/>
      <c r="BC317" s="83"/>
      <c r="BD317" s="83"/>
      <c r="BE317" s="83"/>
      <c r="BF317" s="83"/>
      <c r="BG317" s="83"/>
      <c r="BH317" s="83"/>
      <c r="BI317" s="83"/>
      <c r="BJ317" s="83"/>
      <c r="BK317" s="83"/>
      <c r="BL317" s="83"/>
    </row>
    <row r="318" spans="1:64" x14ac:dyDescent="0.35">
      <c r="A318" s="115" t="s">
        <v>396</v>
      </c>
      <c r="B318" s="194" t="s">
        <v>796</v>
      </c>
      <c r="C318" s="193" t="s">
        <v>231</v>
      </c>
      <c r="D318" s="81"/>
      <c r="E318" s="81"/>
      <c r="F318" s="81"/>
      <c r="G318" s="89">
        <v>14.680999999999999</v>
      </c>
      <c r="H318" s="81"/>
      <c r="I318" s="81"/>
      <c r="J318" s="81"/>
      <c r="K318" s="89">
        <v>10.378</v>
      </c>
      <c r="L318" s="81"/>
      <c r="M318" s="81"/>
      <c r="N318" s="81"/>
      <c r="O318" s="89">
        <v>10.266999999999999</v>
      </c>
      <c r="P318" s="81"/>
      <c r="Q318" s="81"/>
      <c r="R318" s="81"/>
      <c r="S318" s="89">
        <v>17.898</v>
      </c>
      <c r="T318" s="81"/>
      <c r="U318" s="81"/>
      <c r="V318" s="81"/>
      <c r="W318" s="89">
        <v>17.553999999999998</v>
      </c>
      <c r="X318" s="81"/>
      <c r="Y318" s="81"/>
      <c r="Z318" s="81"/>
      <c r="AA318" s="89">
        <v>18.16</v>
      </c>
      <c r="AB318" s="81"/>
      <c r="AC318" s="81"/>
      <c r="AD318" s="81"/>
      <c r="AE318" s="82"/>
      <c r="AF318" s="81"/>
      <c r="AG318" s="81"/>
      <c r="AH318" s="81"/>
      <c r="AI318" s="82"/>
      <c r="AJ318" s="81"/>
      <c r="AK318" s="81"/>
      <c r="AL318" s="81"/>
      <c r="AM318" s="82"/>
      <c r="AN318" s="81"/>
      <c r="AO318" s="81"/>
      <c r="AP318" s="82"/>
      <c r="AQ318" s="82"/>
      <c r="AR318" s="82"/>
      <c r="AS318" s="230"/>
      <c r="AT318" s="230"/>
      <c r="AU318" s="230"/>
      <c r="AV318" s="230"/>
      <c r="AW318" s="230"/>
      <c r="AX318" s="230"/>
      <c r="AY318" s="230"/>
      <c r="BA318" s="83"/>
      <c r="BB318" s="83"/>
      <c r="BC318" s="83"/>
      <c r="BD318" s="83"/>
      <c r="BE318" s="83"/>
      <c r="BF318" s="83"/>
      <c r="BG318" s="83"/>
      <c r="BH318" s="83"/>
      <c r="BI318" s="83"/>
      <c r="BJ318" s="83"/>
      <c r="BK318" s="83"/>
      <c r="BL318" s="83"/>
    </row>
    <row r="319" spans="1:64" x14ac:dyDescent="0.35">
      <c r="A319" s="116" t="s">
        <v>400</v>
      </c>
      <c r="B319" s="192" t="s">
        <v>796</v>
      </c>
      <c r="C319" s="191" t="s">
        <v>231</v>
      </c>
      <c r="D319" s="102"/>
      <c r="E319" s="102"/>
      <c r="F319" s="102"/>
      <c r="G319" s="129">
        <f>SUM(G317:G318)</f>
        <v>72.694000000000003</v>
      </c>
      <c r="H319" s="102"/>
      <c r="I319" s="102"/>
      <c r="J319" s="102"/>
      <c r="K319" s="129">
        <f>SUM(K317:K318)</f>
        <v>86.805999999999997</v>
      </c>
      <c r="L319" s="102"/>
      <c r="M319" s="102"/>
      <c r="N319" s="102"/>
      <c r="O319" s="129">
        <f>SUM(O317:O318)</f>
        <v>121.929</v>
      </c>
      <c r="P319" s="102"/>
      <c r="Q319" s="102"/>
      <c r="R319" s="102"/>
      <c r="S319" s="129">
        <f>SUM(S317:S318)</f>
        <v>124.22</v>
      </c>
      <c r="T319" s="102"/>
      <c r="U319" s="102"/>
      <c r="V319" s="102"/>
      <c r="W319" s="129">
        <f>SUM(W317:W318)</f>
        <v>126.605</v>
      </c>
      <c r="X319" s="102"/>
      <c r="Y319" s="102"/>
      <c r="Z319" s="102"/>
      <c r="AA319" s="129">
        <f>SUM(AA317:AA318)</f>
        <v>111.419</v>
      </c>
      <c r="AB319" s="102"/>
      <c r="AC319" s="102"/>
      <c r="AD319" s="102"/>
      <c r="AE319" s="143">
        <v>109.48</v>
      </c>
      <c r="AF319" s="102"/>
      <c r="AG319" s="102"/>
      <c r="AH319" s="102"/>
      <c r="AI319" s="143">
        <v>123</v>
      </c>
      <c r="AJ319" s="102"/>
      <c r="AK319" s="102"/>
      <c r="AL319" s="102"/>
      <c r="AM319" s="143">
        <v>129</v>
      </c>
      <c r="AN319" s="102"/>
      <c r="AO319" s="102"/>
      <c r="AP319" s="103"/>
      <c r="AQ319" s="103">
        <v>148</v>
      </c>
      <c r="AR319" s="103"/>
      <c r="AS319" s="233"/>
      <c r="AT319" s="233"/>
      <c r="AU319" s="264">
        <v>202</v>
      </c>
      <c r="AV319" s="233"/>
      <c r="AW319" s="233"/>
      <c r="AX319" s="233"/>
      <c r="AY319" s="264">
        <v>198</v>
      </c>
      <c r="BA319" s="108"/>
      <c r="BB319" s="108"/>
      <c r="BC319" s="108"/>
      <c r="BD319" s="108"/>
      <c r="BE319" s="108"/>
      <c r="BF319" s="108"/>
      <c r="BG319" s="108"/>
      <c r="BH319" s="108"/>
      <c r="BI319" s="108"/>
      <c r="BJ319" s="108"/>
      <c r="BK319" s="108"/>
      <c r="BL319" s="108"/>
    </row>
    <row r="320" spans="1:64" x14ac:dyDescent="0.35">
      <c r="A320" s="88"/>
      <c r="B320" s="187"/>
      <c r="C320" s="187"/>
      <c r="D320" s="81"/>
      <c r="E320" s="81"/>
      <c r="F320" s="81"/>
      <c r="G320" s="82"/>
      <c r="H320" s="81"/>
      <c r="I320" s="81"/>
      <c r="J320" s="81"/>
      <c r="K320" s="82"/>
      <c r="L320" s="81"/>
      <c r="M320" s="81"/>
      <c r="N320" s="81"/>
      <c r="O320" s="82"/>
      <c r="P320" s="81"/>
      <c r="Q320" s="81"/>
      <c r="R320" s="81"/>
      <c r="S320" s="82"/>
      <c r="T320" s="81"/>
      <c r="U320" s="81"/>
      <c r="V320" s="81"/>
      <c r="W320" s="82"/>
      <c r="X320" s="81"/>
      <c r="Y320" s="81"/>
      <c r="Z320" s="81"/>
      <c r="AA320" s="82"/>
      <c r="AB320" s="81"/>
      <c r="AC320" s="81"/>
      <c r="AD320" s="81"/>
      <c r="AE320" s="82"/>
      <c r="AF320" s="81"/>
      <c r="AG320" s="81"/>
      <c r="AH320" s="81"/>
      <c r="AI320" s="82"/>
      <c r="AJ320" s="81"/>
      <c r="AK320" s="81"/>
      <c r="AL320" s="81"/>
      <c r="AM320" s="82"/>
      <c r="AN320" s="81"/>
      <c r="AO320" s="81"/>
      <c r="AP320" s="82"/>
      <c r="AQ320" s="82"/>
      <c r="AR320" s="82"/>
      <c r="AS320" s="230"/>
      <c r="AT320" s="230"/>
      <c r="AU320" s="230"/>
      <c r="AV320" s="230"/>
      <c r="AW320" s="230"/>
      <c r="AX320" s="230"/>
      <c r="AY320" s="230"/>
      <c r="BA320" s="83"/>
      <c r="BB320" s="83"/>
      <c r="BC320" s="83"/>
      <c r="BD320" s="83"/>
      <c r="BE320" s="83"/>
      <c r="BF320" s="83"/>
      <c r="BG320" s="83"/>
      <c r="BH320" s="83"/>
      <c r="BI320" s="83"/>
      <c r="BJ320" s="83"/>
      <c r="BK320" s="83"/>
      <c r="BL320" s="83"/>
    </row>
    <row r="321" spans="1:64" x14ac:dyDescent="0.35">
      <c r="A321" s="101" t="s">
        <v>401</v>
      </c>
      <c r="B321" s="192" t="s">
        <v>796</v>
      </c>
      <c r="C321" s="191" t="s">
        <v>231</v>
      </c>
      <c r="D321" s="102"/>
      <c r="E321" s="102"/>
      <c r="F321" s="102"/>
      <c r="G321" s="129">
        <f>G312+G314+G319</f>
        <v>659.774</v>
      </c>
      <c r="H321" s="102"/>
      <c r="I321" s="102"/>
      <c r="J321" s="102"/>
      <c r="K321" s="129">
        <f>K312+K314+K319</f>
        <v>785.12300000000005</v>
      </c>
      <c r="L321" s="102"/>
      <c r="M321" s="102"/>
      <c r="N321" s="102"/>
      <c r="O321" s="143">
        <v>787.42100000000005</v>
      </c>
      <c r="P321" s="102"/>
      <c r="Q321" s="102"/>
      <c r="R321" s="102"/>
      <c r="S321" s="129">
        <f>S312+S314+S319</f>
        <v>816.26400000000001</v>
      </c>
      <c r="T321" s="102"/>
      <c r="U321" s="102"/>
      <c r="V321" s="102"/>
      <c r="W321" s="143">
        <v>936.976</v>
      </c>
      <c r="X321" s="102"/>
      <c r="Y321" s="102"/>
      <c r="Z321" s="102"/>
      <c r="AA321" s="143">
        <v>1075.0719999999999</v>
      </c>
      <c r="AB321" s="102"/>
      <c r="AC321" s="102"/>
      <c r="AD321" s="102"/>
      <c r="AE321" s="129">
        <f>AE312+AE314+AE319</f>
        <v>1293.0150000000001</v>
      </c>
      <c r="AF321" s="102"/>
      <c r="AG321" s="102"/>
      <c r="AH321" s="102"/>
      <c r="AI321" s="129">
        <f>AI312+AI314+AI319</f>
        <v>1517</v>
      </c>
      <c r="AJ321" s="102"/>
      <c r="AK321" s="102"/>
      <c r="AL321" s="102"/>
      <c r="AM321" s="129">
        <f>AM312+AM314+AM319</f>
        <v>1673</v>
      </c>
      <c r="AN321" s="102"/>
      <c r="AO321" s="102"/>
      <c r="AP321" s="103"/>
      <c r="AQ321" s="103">
        <v>1908</v>
      </c>
      <c r="AR321" s="249">
        <v>1967</v>
      </c>
      <c r="AS321" s="264">
        <v>2032</v>
      </c>
      <c r="AT321" s="264">
        <v>2036</v>
      </c>
      <c r="AU321" s="264">
        <v>2030</v>
      </c>
      <c r="AV321" s="264">
        <v>1988</v>
      </c>
      <c r="AW321" s="264">
        <v>1969</v>
      </c>
      <c r="AX321" s="264">
        <v>1969</v>
      </c>
      <c r="AY321" s="264">
        <v>1936</v>
      </c>
      <c r="BA321" s="108"/>
      <c r="BB321" s="108"/>
      <c r="BC321" s="108"/>
      <c r="BD321" s="108"/>
      <c r="BE321" s="108"/>
      <c r="BF321" s="108"/>
      <c r="BG321" s="108"/>
      <c r="BH321" s="108"/>
      <c r="BI321" s="108"/>
      <c r="BJ321" s="209">
        <v>1908</v>
      </c>
      <c r="BK321" s="209">
        <v>2030</v>
      </c>
      <c r="BL321" s="209">
        <v>1936</v>
      </c>
    </row>
    <row r="322" spans="1:64" x14ac:dyDescent="0.35">
      <c r="B322" s="186"/>
      <c r="C322" s="186"/>
      <c r="D322" s="81"/>
      <c r="E322" s="81"/>
      <c r="F322" s="81"/>
      <c r="G322" s="82"/>
      <c r="H322" s="81"/>
      <c r="I322" s="81"/>
      <c r="J322" s="81"/>
      <c r="K322" s="82"/>
      <c r="L322" s="81"/>
      <c r="M322" s="81"/>
      <c r="N322" s="81"/>
      <c r="O322" s="82"/>
      <c r="P322" s="81"/>
      <c r="Q322" s="81"/>
      <c r="R322" s="81"/>
      <c r="S322" s="82"/>
      <c r="T322" s="81"/>
      <c r="U322" s="81"/>
      <c r="V322" s="81"/>
      <c r="W322" s="82"/>
      <c r="X322" s="81"/>
      <c r="Y322" s="81"/>
      <c r="Z322" s="81"/>
      <c r="AA322" s="82"/>
      <c r="AB322" s="81"/>
      <c r="AC322" s="81"/>
      <c r="AD322" s="81"/>
      <c r="AE322" s="82"/>
      <c r="AF322" s="81"/>
      <c r="AG322" s="81"/>
      <c r="AH322" s="81"/>
      <c r="AI322" s="82"/>
      <c r="AJ322" s="81"/>
      <c r="AK322" s="81"/>
      <c r="AL322" s="81"/>
      <c r="AM322" s="82"/>
      <c r="AN322" s="81"/>
      <c r="AO322" s="81"/>
      <c r="AP322" s="82"/>
      <c r="AQ322" s="82"/>
      <c r="AR322" s="82"/>
      <c r="AS322" s="230"/>
      <c r="AT322" s="230"/>
      <c r="AU322" s="230"/>
      <c r="AV322" s="230"/>
      <c r="AW322" s="230"/>
      <c r="AX322" s="230"/>
      <c r="AY322" s="230"/>
      <c r="BA322" s="83"/>
      <c r="BB322" s="83"/>
      <c r="BC322" s="83"/>
      <c r="BD322" s="83"/>
      <c r="BE322" s="83"/>
      <c r="BF322" s="83"/>
      <c r="BG322" s="83"/>
      <c r="BH322" s="83"/>
      <c r="BI322" s="83"/>
      <c r="BJ322" s="83"/>
      <c r="BK322" s="83"/>
      <c r="BL322" s="83"/>
    </row>
    <row r="323" spans="1:64" x14ac:dyDescent="0.35">
      <c r="A323" s="96" t="s">
        <v>164</v>
      </c>
      <c r="B323" s="185"/>
      <c r="C323" s="185"/>
      <c r="D323" s="81"/>
      <c r="E323" s="81"/>
      <c r="F323" s="81"/>
      <c r="G323" s="82"/>
      <c r="H323" s="81"/>
      <c r="I323" s="81"/>
      <c r="J323" s="81"/>
      <c r="K323" s="82"/>
      <c r="L323" s="81"/>
      <c r="M323" s="81"/>
      <c r="N323" s="81"/>
      <c r="O323" s="82"/>
      <c r="P323" s="81"/>
      <c r="Q323" s="81"/>
      <c r="R323" s="81"/>
      <c r="S323" s="82"/>
      <c r="T323" s="81"/>
      <c r="U323" s="81"/>
      <c r="V323" s="81"/>
      <c r="W323" s="82"/>
      <c r="X323" s="81"/>
      <c r="Y323" s="81"/>
      <c r="Z323" s="81"/>
      <c r="AA323" s="82"/>
      <c r="AB323" s="81"/>
      <c r="AC323" s="81"/>
      <c r="AD323" s="81"/>
      <c r="AE323" s="82"/>
      <c r="AF323" s="81"/>
      <c r="AG323" s="81"/>
      <c r="AH323" s="81"/>
      <c r="AI323" s="82"/>
      <c r="AJ323" s="81"/>
      <c r="AK323" s="81"/>
      <c r="AL323" s="81"/>
      <c r="AM323" s="82"/>
      <c r="AN323" s="81"/>
      <c r="AO323" s="81"/>
      <c r="AP323" s="82"/>
      <c r="AQ323" s="82"/>
      <c r="AR323" s="82"/>
      <c r="AS323" s="230"/>
      <c r="AT323" s="230"/>
      <c r="AU323" s="230"/>
      <c r="AV323" s="230"/>
      <c r="AW323" s="230"/>
      <c r="AX323" s="230"/>
      <c r="AY323" s="230"/>
      <c r="BA323" s="83"/>
      <c r="BB323" s="83"/>
      <c r="BC323" s="83"/>
      <c r="BD323" s="83"/>
      <c r="BE323" s="83"/>
      <c r="BF323" s="83"/>
      <c r="BG323" s="83"/>
      <c r="BH323" s="83"/>
      <c r="BI323" s="83"/>
      <c r="BJ323" s="83"/>
      <c r="BK323" s="83"/>
      <c r="BL323" s="83"/>
    </row>
    <row r="324" spans="1:64" x14ac:dyDescent="0.35">
      <c r="A324" s="114" t="s">
        <v>391</v>
      </c>
      <c r="B324" s="188"/>
      <c r="C324" s="188"/>
      <c r="D324" s="81"/>
      <c r="E324" s="81"/>
      <c r="F324" s="81"/>
      <c r="G324" s="82"/>
      <c r="H324" s="81"/>
      <c r="I324" s="81"/>
      <c r="J324" s="81"/>
      <c r="K324" s="82"/>
      <c r="L324" s="81"/>
      <c r="M324" s="81"/>
      <c r="N324" s="81"/>
      <c r="O324" s="82"/>
      <c r="P324" s="81"/>
      <c r="Q324" s="81"/>
      <c r="R324" s="81"/>
      <c r="S324" s="82"/>
      <c r="T324" s="81"/>
      <c r="U324" s="81"/>
      <c r="V324" s="81"/>
      <c r="W324" s="82"/>
      <c r="X324" s="81"/>
      <c r="Y324" s="81"/>
      <c r="Z324" s="81"/>
      <c r="AA324" s="82"/>
      <c r="AB324" s="81"/>
      <c r="AC324" s="81"/>
      <c r="AD324" s="81"/>
      <c r="AE324" s="82"/>
      <c r="AF324" s="81"/>
      <c r="AG324" s="81"/>
      <c r="AH324" s="81"/>
      <c r="AI324" s="82"/>
      <c r="AJ324" s="81"/>
      <c r="AK324" s="81"/>
      <c r="AL324" s="81"/>
      <c r="AM324" s="82"/>
      <c r="AN324" s="81"/>
      <c r="AO324" s="81"/>
      <c r="AP324" s="82"/>
      <c r="AQ324" s="82"/>
      <c r="AR324" s="82"/>
      <c r="AS324" s="230"/>
      <c r="AT324" s="230"/>
      <c r="AU324" s="230"/>
      <c r="AV324" s="230"/>
      <c r="AW324" s="230"/>
      <c r="AX324" s="230"/>
      <c r="AY324" s="230"/>
      <c r="BA324" s="83"/>
      <c r="BB324" s="83"/>
      <c r="BC324" s="83"/>
      <c r="BD324" s="83"/>
      <c r="BE324" s="83"/>
      <c r="BF324" s="83"/>
      <c r="BG324" s="83"/>
      <c r="BH324" s="83"/>
      <c r="BI324" s="83"/>
      <c r="BJ324" s="83"/>
      <c r="BK324" s="83"/>
      <c r="BL324" s="83"/>
    </row>
    <row r="325" spans="1:64" x14ac:dyDescent="0.35">
      <c r="A325" s="115" t="s">
        <v>395</v>
      </c>
      <c r="B325" s="194" t="s">
        <v>797</v>
      </c>
      <c r="C325" s="193" t="s">
        <v>231</v>
      </c>
      <c r="D325" s="81"/>
      <c r="E325" s="81"/>
      <c r="F325" s="81"/>
      <c r="G325" s="82"/>
      <c r="H325" s="81"/>
      <c r="I325" s="81"/>
      <c r="J325" s="81"/>
      <c r="K325" s="82"/>
      <c r="L325" s="81"/>
      <c r="M325" s="81"/>
      <c r="N325" s="81"/>
      <c r="O325" s="82"/>
      <c r="P325" s="81"/>
      <c r="Q325" s="81"/>
      <c r="R325" s="81"/>
      <c r="S325" s="82"/>
      <c r="T325" s="81"/>
      <c r="U325" s="81"/>
      <c r="V325" s="81"/>
      <c r="W325" s="82"/>
      <c r="X325" s="81"/>
      <c r="Y325" s="81"/>
      <c r="Z325" s="81"/>
      <c r="AA325" s="82"/>
      <c r="AB325" s="81"/>
      <c r="AC325" s="81"/>
      <c r="AD325" s="81"/>
      <c r="AE325" s="82"/>
      <c r="AF325" s="81"/>
      <c r="AG325" s="81"/>
      <c r="AH325" s="81"/>
      <c r="AI325" s="82"/>
      <c r="AJ325" s="81"/>
      <c r="AK325" s="81"/>
      <c r="AL325" s="81"/>
      <c r="AM325" s="82"/>
      <c r="AN325" s="81"/>
      <c r="AO325" s="81"/>
      <c r="AP325" s="82"/>
      <c r="AQ325" s="82"/>
      <c r="AR325" s="82"/>
      <c r="AS325" s="230"/>
      <c r="AT325" s="230"/>
      <c r="AU325" s="230"/>
      <c r="AV325" s="230"/>
      <c r="AW325" s="230"/>
      <c r="AX325" s="230"/>
      <c r="AY325" s="230"/>
      <c r="BA325" s="124">
        <v>1935.4290000000001</v>
      </c>
      <c r="BB325" s="124">
        <v>2115.1480000000001</v>
      </c>
      <c r="BC325" s="124">
        <v>2548.0239999999999</v>
      </c>
      <c r="BD325" s="124">
        <v>3087.7640000000001</v>
      </c>
      <c r="BE325" s="124">
        <v>3830.8449999999998</v>
      </c>
      <c r="BF325" s="124">
        <v>4632.4690000000001</v>
      </c>
      <c r="BG325" s="124">
        <v>5904.1850000000004</v>
      </c>
      <c r="BH325" s="124">
        <v>6746</v>
      </c>
      <c r="BI325" s="124">
        <v>8104</v>
      </c>
      <c r="BJ325" s="207">
        <v>9217</v>
      </c>
      <c r="BK325" s="207">
        <v>10460</v>
      </c>
      <c r="BL325" s="207">
        <v>11499</v>
      </c>
    </row>
    <row r="326" spans="1:64" x14ac:dyDescent="0.35">
      <c r="A326" s="115" t="s">
        <v>396</v>
      </c>
      <c r="B326" s="194" t="s">
        <v>797</v>
      </c>
      <c r="C326" s="193" t="s">
        <v>231</v>
      </c>
      <c r="D326" s="81"/>
      <c r="E326" s="81"/>
      <c r="F326" s="81"/>
      <c r="G326" s="82"/>
      <c r="H326" s="81"/>
      <c r="I326" s="81"/>
      <c r="J326" s="81"/>
      <c r="K326" s="82"/>
      <c r="L326" s="81"/>
      <c r="M326" s="81"/>
      <c r="N326" s="81"/>
      <c r="O326" s="82"/>
      <c r="P326" s="81"/>
      <c r="Q326" s="81"/>
      <c r="R326" s="81"/>
      <c r="S326" s="82"/>
      <c r="T326" s="81"/>
      <c r="U326" s="81"/>
      <c r="V326" s="81"/>
      <c r="W326" s="82"/>
      <c r="X326" s="81"/>
      <c r="Y326" s="81"/>
      <c r="Z326" s="81"/>
      <c r="AA326" s="82"/>
      <c r="AB326" s="81"/>
      <c r="AC326" s="81"/>
      <c r="AD326" s="81"/>
      <c r="AE326" s="82"/>
      <c r="AF326" s="81"/>
      <c r="AG326" s="81"/>
      <c r="AH326" s="81"/>
      <c r="AI326" s="82"/>
      <c r="AJ326" s="81"/>
      <c r="AK326" s="81"/>
      <c r="AL326" s="81"/>
      <c r="AM326" s="82"/>
      <c r="AN326" s="81"/>
      <c r="AO326" s="81"/>
      <c r="AP326" s="82"/>
      <c r="AQ326" s="82"/>
      <c r="AR326" s="82"/>
      <c r="AS326" s="230"/>
      <c r="AT326" s="230"/>
      <c r="AU326" s="230"/>
      <c r="AV326" s="230"/>
      <c r="AW326" s="230"/>
      <c r="AX326" s="230"/>
      <c r="AY326" s="230"/>
      <c r="BA326" s="124">
        <v>198.953</v>
      </c>
      <c r="BB326" s="124">
        <v>199.221</v>
      </c>
      <c r="BC326" s="124">
        <v>240.02</v>
      </c>
      <c r="BD326" s="124">
        <v>312.37099999999998</v>
      </c>
      <c r="BE326" s="124">
        <v>385.68599999999998</v>
      </c>
      <c r="BF326" s="124">
        <v>484.29599999999999</v>
      </c>
      <c r="BG326" s="124">
        <v>601.721</v>
      </c>
      <c r="BH326" s="124">
        <v>708</v>
      </c>
      <c r="BI326" s="124">
        <v>892</v>
      </c>
      <c r="BJ326" s="207">
        <v>1034</v>
      </c>
      <c r="BK326" s="207">
        <v>1194</v>
      </c>
      <c r="BL326" s="207">
        <v>1392</v>
      </c>
    </row>
    <row r="327" spans="1:64" x14ac:dyDescent="0.35">
      <c r="A327" s="116" t="s">
        <v>397</v>
      </c>
      <c r="B327" s="192" t="s">
        <v>797</v>
      </c>
      <c r="C327" s="191" t="s">
        <v>231</v>
      </c>
      <c r="D327" s="102"/>
      <c r="E327" s="102"/>
      <c r="F327" s="102"/>
      <c r="G327" s="103"/>
      <c r="H327" s="102"/>
      <c r="I327" s="102"/>
      <c r="J327" s="102"/>
      <c r="K327" s="103"/>
      <c r="L327" s="102"/>
      <c r="M327" s="102"/>
      <c r="N327" s="102"/>
      <c r="O327" s="103"/>
      <c r="P327" s="102"/>
      <c r="Q327" s="102"/>
      <c r="R327" s="102"/>
      <c r="S327" s="103"/>
      <c r="T327" s="102"/>
      <c r="U327" s="102"/>
      <c r="V327" s="102"/>
      <c r="W327" s="103"/>
      <c r="X327" s="102"/>
      <c r="Y327" s="102"/>
      <c r="Z327" s="102"/>
      <c r="AA327" s="103"/>
      <c r="AB327" s="102"/>
      <c r="AC327" s="102"/>
      <c r="AD327" s="102"/>
      <c r="AE327" s="103"/>
      <c r="AF327" s="102"/>
      <c r="AG327" s="102"/>
      <c r="AH327" s="102"/>
      <c r="AI327" s="103"/>
      <c r="AJ327" s="102"/>
      <c r="AK327" s="102"/>
      <c r="AL327" s="102"/>
      <c r="AM327" s="103"/>
      <c r="AN327" s="102"/>
      <c r="AO327" s="102"/>
      <c r="AP327" s="103"/>
      <c r="AQ327" s="103"/>
      <c r="AR327" s="249">
        <v>2779</v>
      </c>
      <c r="AS327" s="264">
        <v>2879</v>
      </c>
      <c r="AT327" s="264">
        <v>2943</v>
      </c>
      <c r="AU327" s="264">
        <v>3053</v>
      </c>
      <c r="AV327" s="264">
        <v>3110</v>
      </c>
      <c r="AW327" s="264">
        <v>3188</v>
      </c>
      <c r="AX327" s="264">
        <v>3241</v>
      </c>
      <c r="AY327" s="264">
        <v>3352</v>
      </c>
      <c r="BA327" s="131">
        <f t="shared" ref="BA327:BF327" si="2">SUM(BA325:BA326)</f>
        <v>2134.3820000000001</v>
      </c>
      <c r="BB327" s="131">
        <f t="shared" si="2"/>
        <v>2314.3690000000001</v>
      </c>
      <c r="BC327" s="131">
        <f t="shared" si="2"/>
        <v>2788.0439999999999</v>
      </c>
      <c r="BD327" s="131">
        <f t="shared" si="2"/>
        <v>3400.1350000000002</v>
      </c>
      <c r="BE327" s="131">
        <f t="shared" si="2"/>
        <v>4216.5309999999999</v>
      </c>
      <c r="BF327" s="131">
        <f t="shared" si="2"/>
        <v>5116.7650000000003</v>
      </c>
      <c r="BG327" s="130">
        <v>6505.9059999999999</v>
      </c>
      <c r="BH327" s="131">
        <f>SUM(BH325:BH326)</f>
        <v>7454</v>
      </c>
      <c r="BI327" s="131">
        <f>SUM(BI325:BI326)</f>
        <v>8996</v>
      </c>
      <c r="BJ327" s="209">
        <v>10251</v>
      </c>
      <c r="BK327" s="209">
        <v>11654</v>
      </c>
      <c r="BL327" s="209">
        <v>12891</v>
      </c>
    </row>
    <row r="328" spans="1:64" x14ac:dyDescent="0.35">
      <c r="A328" s="114"/>
      <c r="B328" s="188"/>
      <c r="C328" s="188"/>
      <c r="D328" s="97"/>
      <c r="E328" s="97"/>
      <c r="F328" s="97"/>
      <c r="G328" s="98"/>
      <c r="H328" s="97"/>
      <c r="I328" s="97"/>
      <c r="J328" s="97"/>
      <c r="K328" s="98"/>
      <c r="L328" s="97"/>
      <c r="M328" s="97"/>
      <c r="N328" s="97"/>
      <c r="O328" s="98"/>
      <c r="P328" s="97"/>
      <c r="Q328" s="97"/>
      <c r="R328" s="97"/>
      <c r="S328" s="98"/>
      <c r="T328" s="97"/>
      <c r="U328" s="97"/>
      <c r="V328" s="97"/>
      <c r="W328" s="98"/>
      <c r="X328" s="97"/>
      <c r="Y328" s="97"/>
      <c r="Z328" s="97"/>
      <c r="AA328" s="98"/>
      <c r="AB328" s="97"/>
      <c r="AC328" s="97"/>
      <c r="AD328" s="97"/>
      <c r="AE328" s="98"/>
      <c r="AF328" s="97"/>
      <c r="AG328" s="97"/>
      <c r="AH328" s="97"/>
      <c r="AI328" s="98"/>
      <c r="AJ328" s="97"/>
      <c r="AK328" s="97"/>
      <c r="AL328" s="97"/>
      <c r="AM328" s="98"/>
      <c r="AN328" s="97"/>
      <c r="AO328" s="97"/>
      <c r="AP328" s="98"/>
      <c r="AQ328" s="98"/>
      <c r="AR328" s="98"/>
      <c r="AS328" s="233"/>
      <c r="AT328" s="233"/>
      <c r="AU328" s="233"/>
      <c r="AV328" s="233"/>
      <c r="AW328" s="233"/>
      <c r="AX328" s="233"/>
      <c r="AY328" s="233"/>
      <c r="BA328" s="99"/>
      <c r="BB328" s="99"/>
      <c r="BC328" s="99"/>
      <c r="BD328" s="99"/>
      <c r="BE328" s="99"/>
      <c r="BF328" s="99"/>
      <c r="BG328" s="99"/>
      <c r="BH328" s="99"/>
      <c r="BI328" s="99"/>
      <c r="BJ328" s="99"/>
      <c r="BK328" s="99"/>
      <c r="BL328" s="99"/>
    </row>
    <row r="329" spans="1:64" x14ac:dyDescent="0.35">
      <c r="A329" s="114" t="s">
        <v>402</v>
      </c>
      <c r="B329" s="188"/>
      <c r="C329" s="188"/>
      <c r="D329" s="97"/>
      <c r="E329" s="97"/>
      <c r="F329" s="97"/>
      <c r="G329" s="98"/>
      <c r="H329" s="97"/>
      <c r="I329" s="97"/>
      <c r="J329" s="97"/>
      <c r="K329" s="98"/>
      <c r="L329" s="97"/>
      <c r="M329" s="97"/>
      <c r="N329" s="97"/>
      <c r="O329" s="98"/>
      <c r="P329" s="97"/>
      <c r="Q329" s="97"/>
      <c r="R329" s="97"/>
      <c r="S329" s="98"/>
      <c r="T329" s="97"/>
      <c r="U329" s="97"/>
      <c r="V329" s="97"/>
      <c r="W329" s="98"/>
      <c r="X329" s="97"/>
      <c r="Y329" s="97"/>
      <c r="Z329" s="97"/>
      <c r="AA329" s="98"/>
      <c r="AB329" s="97"/>
      <c r="AC329" s="97"/>
      <c r="AD329" s="97"/>
      <c r="AE329" s="98"/>
      <c r="AF329" s="97"/>
      <c r="AG329" s="97"/>
      <c r="AH329" s="97"/>
      <c r="AI329" s="98"/>
      <c r="AJ329" s="97"/>
      <c r="AK329" s="97"/>
      <c r="AL329" s="97"/>
      <c r="AM329" s="98"/>
      <c r="AN329" s="97"/>
      <c r="AO329" s="97"/>
      <c r="AP329" s="98"/>
      <c r="AQ329" s="98"/>
      <c r="AR329" s="98"/>
      <c r="AS329" s="233"/>
      <c r="AT329" s="233"/>
      <c r="AU329" s="233"/>
      <c r="AV329" s="233"/>
      <c r="AW329" s="233"/>
      <c r="AX329" s="233"/>
      <c r="AY329" s="233"/>
      <c r="BA329" s="99"/>
      <c r="BB329" s="99"/>
      <c r="BC329" s="99"/>
      <c r="BD329" s="99"/>
      <c r="BE329" s="99"/>
      <c r="BF329" s="99"/>
      <c r="BG329" s="99"/>
      <c r="BH329" s="99"/>
      <c r="BI329" s="99"/>
      <c r="BJ329" s="99"/>
      <c r="BK329" s="99"/>
      <c r="BL329" s="99"/>
    </row>
    <row r="330" spans="1:64" x14ac:dyDescent="0.35">
      <c r="A330" s="115" t="s">
        <v>403</v>
      </c>
      <c r="B330" s="194" t="s">
        <v>797</v>
      </c>
      <c r="C330" s="193" t="s">
        <v>231</v>
      </c>
      <c r="D330" s="81"/>
      <c r="E330" s="81"/>
      <c r="F330" s="81"/>
      <c r="G330" s="82"/>
      <c r="H330" s="81"/>
      <c r="I330" s="81"/>
      <c r="J330" s="81"/>
      <c r="K330" s="82"/>
      <c r="L330" s="81"/>
      <c r="M330" s="81"/>
      <c r="N330" s="81"/>
      <c r="O330" s="82"/>
      <c r="P330" s="81"/>
      <c r="Q330" s="81"/>
      <c r="R330" s="81"/>
      <c r="S330" s="82"/>
      <c r="T330" s="81"/>
      <c r="U330" s="81"/>
      <c r="V330" s="81"/>
      <c r="W330" s="82"/>
      <c r="X330" s="81"/>
      <c r="Y330" s="81"/>
      <c r="Z330" s="81"/>
      <c r="AA330" s="82"/>
      <c r="AB330" s="81"/>
      <c r="AC330" s="81"/>
      <c r="AD330" s="81"/>
      <c r="AE330" s="82"/>
      <c r="AF330" s="81"/>
      <c r="AG330" s="81"/>
      <c r="AH330" s="81"/>
      <c r="AI330" s="82"/>
      <c r="AJ330" s="81"/>
      <c r="AK330" s="81"/>
      <c r="AL330" s="81"/>
      <c r="AM330" s="82"/>
      <c r="AN330" s="81"/>
      <c r="AO330" s="81"/>
      <c r="AP330" s="82"/>
      <c r="AQ330" s="82"/>
      <c r="AR330" s="82"/>
      <c r="AS330" s="230"/>
      <c r="AT330" s="230"/>
      <c r="AU330" s="230"/>
      <c r="AV330" s="230"/>
      <c r="AW330" s="230"/>
      <c r="AX330" s="230"/>
      <c r="AY330" s="230"/>
      <c r="BA330" s="83"/>
      <c r="BB330" s="83"/>
      <c r="BC330" s="83"/>
      <c r="BD330" s="83"/>
      <c r="BE330" s="83"/>
      <c r="BF330" s="83"/>
      <c r="BG330" s="83"/>
      <c r="BH330" s="124">
        <v>880</v>
      </c>
      <c r="BI330" s="83"/>
      <c r="BJ330" s="83"/>
      <c r="BK330" s="83"/>
      <c r="BL330" s="83"/>
    </row>
    <row r="331" spans="1:64" x14ac:dyDescent="0.35">
      <c r="A331" s="115" t="s">
        <v>396</v>
      </c>
      <c r="B331" s="194" t="s">
        <v>797</v>
      </c>
      <c r="C331" s="193" t="s">
        <v>231</v>
      </c>
      <c r="D331" s="81"/>
      <c r="E331" s="81"/>
      <c r="F331" s="81"/>
      <c r="G331" s="82"/>
      <c r="H331" s="81"/>
      <c r="I331" s="81"/>
      <c r="J331" s="81"/>
      <c r="K331" s="82"/>
      <c r="L331" s="81"/>
      <c r="M331" s="81"/>
      <c r="N331" s="81"/>
      <c r="O331" s="82"/>
      <c r="P331" s="81"/>
      <c r="Q331" s="81"/>
      <c r="R331" s="81"/>
      <c r="S331" s="82"/>
      <c r="T331" s="81"/>
      <c r="U331" s="81"/>
      <c r="V331" s="81"/>
      <c r="W331" s="82"/>
      <c r="X331" s="81"/>
      <c r="Y331" s="81"/>
      <c r="Z331" s="81"/>
      <c r="AA331" s="82"/>
      <c r="AB331" s="81"/>
      <c r="AC331" s="81"/>
      <c r="AD331" s="81"/>
      <c r="AE331" s="82"/>
      <c r="AF331" s="81"/>
      <c r="AG331" s="81"/>
      <c r="AH331" s="81"/>
      <c r="AI331" s="82"/>
      <c r="AJ331" s="81"/>
      <c r="AK331" s="81"/>
      <c r="AL331" s="81"/>
      <c r="AM331" s="82"/>
      <c r="AN331" s="81"/>
      <c r="AO331" s="81"/>
      <c r="AP331" s="82"/>
      <c r="AQ331" s="82"/>
      <c r="AR331" s="82"/>
      <c r="AS331" s="230"/>
      <c r="AT331" s="230"/>
      <c r="AU331" s="230"/>
      <c r="AV331" s="230"/>
      <c r="AW331" s="230"/>
      <c r="AX331" s="230"/>
      <c r="AY331" s="230"/>
      <c r="BA331" s="83"/>
      <c r="BB331" s="83"/>
      <c r="BC331" s="83"/>
      <c r="BD331" s="83"/>
      <c r="BE331" s="83"/>
      <c r="BF331" s="83"/>
      <c r="BG331" s="83"/>
      <c r="BH331" s="124">
        <v>2520</v>
      </c>
      <c r="BI331" s="83"/>
      <c r="BJ331" s="83"/>
      <c r="BK331" s="83"/>
      <c r="BL331" s="83"/>
    </row>
    <row r="332" spans="1:64" x14ac:dyDescent="0.35">
      <c r="A332" s="116" t="s">
        <v>404</v>
      </c>
      <c r="B332" s="192" t="s">
        <v>797</v>
      </c>
      <c r="C332" s="191" t="s">
        <v>231</v>
      </c>
      <c r="D332" s="102"/>
      <c r="E332" s="102"/>
      <c r="F332" s="102"/>
      <c r="G332" s="103"/>
      <c r="H332" s="102"/>
      <c r="I332" s="102"/>
      <c r="J332" s="102"/>
      <c r="K332" s="103"/>
      <c r="L332" s="102"/>
      <c r="M332" s="102"/>
      <c r="N332" s="102"/>
      <c r="O332" s="103"/>
      <c r="P332" s="102"/>
      <c r="Q332" s="102"/>
      <c r="R332" s="102"/>
      <c r="S332" s="103"/>
      <c r="T332" s="102"/>
      <c r="U332" s="102"/>
      <c r="V332" s="102"/>
      <c r="W332" s="103"/>
      <c r="X332" s="102"/>
      <c r="Y332" s="102"/>
      <c r="Z332" s="102"/>
      <c r="AA332" s="103"/>
      <c r="AB332" s="102"/>
      <c r="AC332" s="102"/>
      <c r="AD332" s="102"/>
      <c r="AE332" s="103"/>
      <c r="AF332" s="102"/>
      <c r="AG332" s="102"/>
      <c r="AH332" s="102"/>
      <c r="AI332" s="103"/>
      <c r="AJ332" s="102"/>
      <c r="AK332" s="102"/>
      <c r="AL332" s="102"/>
      <c r="AM332" s="103"/>
      <c r="AN332" s="102"/>
      <c r="AO332" s="102"/>
      <c r="AP332" s="103"/>
      <c r="AQ332" s="103"/>
      <c r="AR332" s="261">
        <v>1173</v>
      </c>
      <c r="AS332" s="274">
        <v>1213</v>
      </c>
      <c r="AT332" s="274">
        <v>1229</v>
      </c>
      <c r="AU332" s="274">
        <v>1266</v>
      </c>
      <c r="AV332" s="274">
        <v>1319</v>
      </c>
      <c r="AW332" s="274">
        <v>1361</v>
      </c>
      <c r="AX332" s="274">
        <v>1405</v>
      </c>
      <c r="AY332" s="274">
        <v>1469</v>
      </c>
      <c r="BA332" s="130">
        <v>1129.18</v>
      </c>
      <c r="BB332" s="130">
        <v>1179.864</v>
      </c>
      <c r="BC332" s="130">
        <v>1336.4480000000001</v>
      </c>
      <c r="BD332" s="130">
        <v>1619.153</v>
      </c>
      <c r="BE332" s="130">
        <v>1985.105</v>
      </c>
      <c r="BF332" s="130">
        <v>2550.0619999999999</v>
      </c>
      <c r="BG332" s="130">
        <v>2975.2429999999999</v>
      </c>
      <c r="BH332" s="131">
        <f>SUM(BH330:BH331)</f>
        <v>3400</v>
      </c>
      <c r="BI332" s="130">
        <v>4252</v>
      </c>
      <c r="BJ332" s="211">
        <v>4593</v>
      </c>
      <c r="BK332" s="211">
        <v>4881</v>
      </c>
      <c r="BL332" s="211">
        <v>5554</v>
      </c>
    </row>
    <row r="333" spans="1:64" x14ac:dyDescent="0.35">
      <c r="A333" s="114"/>
      <c r="B333" s="188"/>
      <c r="C333" s="188"/>
      <c r="D333" s="97"/>
      <c r="E333" s="97"/>
      <c r="F333" s="97"/>
      <c r="G333" s="98"/>
      <c r="H333" s="97"/>
      <c r="I333" s="97"/>
      <c r="J333" s="97"/>
      <c r="K333" s="98"/>
      <c r="L333" s="97"/>
      <c r="M333" s="97"/>
      <c r="N333" s="97"/>
      <c r="O333" s="98"/>
      <c r="P333" s="97"/>
      <c r="Q333" s="97"/>
      <c r="R333" s="97"/>
      <c r="S333" s="98"/>
      <c r="T333" s="97"/>
      <c r="U333" s="97"/>
      <c r="V333" s="97"/>
      <c r="W333" s="98"/>
      <c r="X333" s="97"/>
      <c r="Y333" s="97"/>
      <c r="Z333" s="97"/>
      <c r="AA333" s="98"/>
      <c r="AB333" s="97"/>
      <c r="AC333" s="97"/>
      <c r="AD333" s="97"/>
      <c r="AE333" s="98"/>
      <c r="AF333" s="97"/>
      <c r="AG333" s="97"/>
      <c r="AH333" s="97"/>
      <c r="AI333" s="98"/>
      <c r="AJ333" s="97"/>
      <c r="AK333" s="97"/>
      <c r="AL333" s="97"/>
      <c r="AM333" s="98"/>
      <c r="AN333" s="97"/>
      <c r="AO333" s="97"/>
      <c r="AP333" s="98"/>
      <c r="AQ333" s="98"/>
      <c r="AR333" s="98"/>
      <c r="AS333" s="233"/>
      <c r="AT333" s="233"/>
      <c r="AU333" s="233"/>
      <c r="AV333" s="233"/>
      <c r="AW333" s="233"/>
      <c r="AX333" s="233"/>
      <c r="AY333" s="233"/>
      <c r="BA333" s="99"/>
      <c r="BB333" s="99"/>
      <c r="BC333" s="99"/>
      <c r="BD333" s="99"/>
      <c r="BE333" s="99"/>
      <c r="BF333" s="99"/>
      <c r="BG333" s="99"/>
      <c r="BH333" s="99"/>
      <c r="BI333" s="99"/>
      <c r="BJ333" s="99"/>
      <c r="BK333" s="99"/>
      <c r="BL333" s="99"/>
    </row>
    <row r="334" spans="1:64" x14ac:dyDescent="0.35">
      <c r="A334" s="114" t="s">
        <v>405</v>
      </c>
      <c r="B334" s="188"/>
      <c r="C334" s="188"/>
      <c r="D334" s="97"/>
      <c r="E334" s="97"/>
      <c r="F334" s="97"/>
      <c r="G334" s="98"/>
      <c r="H334" s="97"/>
      <c r="I334" s="97"/>
      <c r="J334" s="97"/>
      <c r="K334" s="98"/>
      <c r="L334" s="97"/>
      <c r="M334" s="97"/>
      <c r="N334" s="97"/>
      <c r="O334" s="98"/>
      <c r="P334" s="97"/>
      <c r="Q334" s="97"/>
      <c r="R334" s="97"/>
      <c r="S334" s="98"/>
      <c r="T334" s="97"/>
      <c r="U334" s="97"/>
      <c r="V334" s="97"/>
      <c r="W334" s="98"/>
      <c r="X334" s="97"/>
      <c r="Y334" s="97"/>
      <c r="Z334" s="97"/>
      <c r="AA334" s="98"/>
      <c r="AB334" s="97"/>
      <c r="AC334" s="97"/>
      <c r="AD334" s="97"/>
      <c r="AE334" s="98"/>
      <c r="AF334" s="97"/>
      <c r="AG334" s="97"/>
      <c r="AH334" s="97"/>
      <c r="AI334" s="98"/>
      <c r="AJ334" s="97"/>
      <c r="AK334" s="97"/>
      <c r="AL334" s="97"/>
      <c r="AM334" s="98"/>
      <c r="AN334" s="97"/>
      <c r="AO334" s="97"/>
      <c r="AP334" s="98"/>
      <c r="AQ334" s="98"/>
      <c r="AR334" s="98"/>
      <c r="AS334" s="233"/>
      <c r="AT334" s="233"/>
      <c r="AU334" s="233"/>
      <c r="AV334" s="233"/>
      <c r="AW334" s="233"/>
      <c r="AX334" s="233"/>
      <c r="AY334" s="233"/>
      <c r="BA334" s="99"/>
      <c r="BB334" s="99"/>
      <c r="BC334" s="99"/>
      <c r="BD334" s="99"/>
      <c r="BE334" s="99"/>
      <c r="BF334" s="99"/>
      <c r="BG334" s="99"/>
      <c r="BH334" s="99"/>
      <c r="BI334" s="99"/>
      <c r="BJ334" s="99"/>
      <c r="BK334" s="99"/>
      <c r="BL334" s="99"/>
    </row>
    <row r="335" spans="1:64" x14ac:dyDescent="0.35">
      <c r="A335" s="115" t="s">
        <v>406</v>
      </c>
      <c r="B335" s="194" t="s">
        <v>797</v>
      </c>
      <c r="C335" s="193" t="s">
        <v>231</v>
      </c>
      <c r="D335" s="81"/>
      <c r="E335" s="81"/>
      <c r="F335" s="81"/>
      <c r="G335" s="82"/>
      <c r="H335" s="81"/>
      <c r="I335" s="81"/>
      <c r="J335" s="81"/>
      <c r="K335" s="82"/>
      <c r="L335" s="81"/>
      <c r="M335" s="81"/>
      <c r="N335" s="81"/>
      <c r="O335" s="82"/>
      <c r="P335" s="81"/>
      <c r="Q335" s="81"/>
      <c r="R335" s="81"/>
      <c r="S335" s="82"/>
      <c r="T335" s="81"/>
      <c r="U335" s="81"/>
      <c r="V335" s="81"/>
      <c r="W335" s="82"/>
      <c r="X335" s="81"/>
      <c r="Y335" s="81"/>
      <c r="Z335" s="81"/>
      <c r="AA335" s="82"/>
      <c r="AB335" s="81"/>
      <c r="AC335" s="81"/>
      <c r="AD335" s="81"/>
      <c r="AE335" s="82"/>
      <c r="AF335" s="81"/>
      <c r="AG335" s="81"/>
      <c r="AH335" s="81"/>
      <c r="AI335" s="82"/>
      <c r="AJ335" s="81"/>
      <c r="AK335" s="81"/>
      <c r="AL335" s="81"/>
      <c r="AM335" s="82"/>
      <c r="AN335" s="81"/>
      <c r="AO335" s="81"/>
      <c r="AP335" s="82"/>
      <c r="AQ335" s="82"/>
      <c r="AR335" s="82"/>
      <c r="AS335" s="230"/>
      <c r="AT335" s="230"/>
      <c r="AU335" s="230"/>
      <c r="AV335" s="230"/>
      <c r="AW335" s="230"/>
      <c r="AX335" s="230"/>
      <c r="AY335" s="230"/>
      <c r="BA335" s="124">
        <v>472.11</v>
      </c>
      <c r="BB335" s="124">
        <v>365.57</v>
      </c>
      <c r="BC335" s="124">
        <v>347.74</v>
      </c>
      <c r="BD335" s="124">
        <v>401.20499999999998</v>
      </c>
      <c r="BE335" s="124">
        <v>524.25400000000002</v>
      </c>
      <c r="BF335" s="124">
        <v>609.36099999999999</v>
      </c>
      <c r="BG335" s="124">
        <v>751.54200000000003</v>
      </c>
      <c r="BH335" s="124">
        <v>893</v>
      </c>
      <c r="BI335" s="83"/>
      <c r="BJ335" s="83"/>
      <c r="BK335" s="83"/>
      <c r="BL335" s="83"/>
    </row>
    <row r="336" spans="1:64" x14ac:dyDescent="0.35">
      <c r="A336" s="115" t="s">
        <v>396</v>
      </c>
      <c r="B336" s="194" t="s">
        <v>797</v>
      </c>
      <c r="C336" s="193" t="s">
        <v>231</v>
      </c>
      <c r="D336" s="81"/>
      <c r="E336" s="81"/>
      <c r="F336" s="81"/>
      <c r="G336" s="82"/>
      <c r="H336" s="81"/>
      <c r="I336" s="81"/>
      <c r="J336" s="81"/>
      <c r="K336" s="82"/>
      <c r="L336" s="81"/>
      <c r="M336" s="81"/>
      <c r="N336" s="81"/>
      <c r="O336" s="82"/>
      <c r="P336" s="81"/>
      <c r="Q336" s="81"/>
      <c r="R336" s="81"/>
      <c r="S336" s="82"/>
      <c r="T336" s="81"/>
      <c r="U336" s="81"/>
      <c r="V336" s="81"/>
      <c r="W336" s="82"/>
      <c r="X336" s="81"/>
      <c r="Y336" s="81"/>
      <c r="Z336" s="81"/>
      <c r="AA336" s="82"/>
      <c r="AB336" s="81"/>
      <c r="AC336" s="81"/>
      <c r="AD336" s="81"/>
      <c r="AE336" s="82"/>
      <c r="AF336" s="81"/>
      <c r="AG336" s="81"/>
      <c r="AH336" s="81"/>
      <c r="AI336" s="82"/>
      <c r="AJ336" s="81"/>
      <c r="AK336" s="81"/>
      <c r="AL336" s="81"/>
      <c r="AM336" s="82"/>
      <c r="AN336" s="81"/>
      <c r="AO336" s="81"/>
      <c r="AP336" s="82"/>
      <c r="AQ336" s="82"/>
      <c r="AR336" s="82"/>
      <c r="AS336" s="230"/>
      <c r="AT336" s="230"/>
      <c r="AU336" s="230"/>
      <c r="AV336" s="230"/>
      <c r="AW336" s="230"/>
      <c r="AX336" s="230"/>
      <c r="AY336" s="230"/>
      <c r="BA336" s="124">
        <v>319.56799999999998</v>
      </c>
      <c r="BB336" s="124">
        <v>287.262</v>
      </c>
      <c r="BC336" s="124">
        <v>323.279</v>
      </c>
      <c r="BD336" s="124">
        <v>433.93700000000001</v>
      </c>
      <c r="BE336" s="124">
        <v>575.61500000000001</v>
      </c>
      <c r="BF336" s="124">
        <v>753.82</v>
      </c>
      <c r="BG336" s="124">
        <v>938.60599999999999</v>
      </c>
      <c r="BH336" s="124">
        <v>1121</v>
      </c>
      <c r="BI336" s="83"/>
      <c r="BJ336" s="83"/>
      <c r="BK336" s="83"/>
      <c r="BL336" s="83"/>
    </row>
    <row r="337" spans="1:64" x14ac:dyDescent="0.35">
      <c r="A337" s="116" t="s">
        <v>400</v>
      </c>
      <c r="B337" s="192" t="s">
        <v>797</v>
      </c>
      <c r="C337" s="191" t="s">
        <v>231</v>
      </c>
      <c r="D337" s="102"/>
      <c r="E337" s="102"/>
      <c r="F337" s="102"/>
      <c r="G337" s="103"/>
      <c r="H337" s="102"/>
      <c r="I337" s="102"/>
      <c r="J337" s="102"/>
      <c r="K337" s="103"/>
      <c r="L337" s="102"/>
      <c r="M337" s="102"/>
      <c r="N337" s="102"/>
      <c r="O337" s="103"/>
      <c r="P337" s="102"/>
      <c r="Q337" s="102"/>
      <c r="R337" s="102"/>
      <c r="S337" s="103"/>
      <c r="T337" s="102"/>
      <c r="U337" s="102"/>
      <c r="V337" s="102"/>
      <c r="W337" s="103"/>
      <c r="X337" s="102"/>
      <c r="Y337" s="102"/>
      <c r="Z337" s="102"/>
      <c r="AA337" s="103"/>
      <c r="AB337" s="102"/>
      <c r="AC337" s="102"/>
      <c r="AD337" s="102"/>
      <c r="AE337" s="103"/>
      <c r="AF337" s="102"/>
      <c r="AG337" s="102"/>
      <c r="AH337" s="102"/>
      <c r="AI337" s="103"/>
      <c r="AJ337" s="102"/>
      <c r="AK337" s="102"/>
      <c r="AL337" s="102"/>
      <c r="AM337" s="103"/>
      <c r="AN337" s="102"/>
      <c r="AO337" s="102"/>
      <c r="AP337" s="103"/>
      <c r="AQ337" s="103"/>
      <c r="AR337" s="249">
        <v>703</v>
      </c>
      <c r="AS337" s="264">
        <v>724</v>
      </c>
      <c r="AT337" s="264">
        <v>718</v>
      </c>
      <c r="AU337" s="264">
        <v>729</v>
      </c>
      <c r="AV337" s="264">
        <v>753</v>
      </c>
      <c r="AW337" s="264">
        <v>760</v>
      </c>
      <c r="AX337" s="264">
        <v>762</v>
      </c>
      <c r="AY337" s="264">
        <v>785</v>
      </c>
      <c r="BA337" s="131">
        <f>SUM(BA335:BA336)</f>
        <v>791.678</v>
      </c>
      <c r="BB337" s="131">
        <f>SUM(BB335:BB336)</f>
        <v>652.83199999999999</v>
      </c>
      <c r="BC337" s="131">
        <f>SUM(BC335:BC336)</f>
        <v>671.01900000000001</v>
      </c>
      <c r="BD337" s="131">
        <f>SUM(BD335:BD336)</f>
        <v>835.14200000000005</v>
      </c>
      <c r="BE337" s="130">
        <v>1099.8689999999999</v>
      </c>
      <c r="BF337" s="131">
        <f>SUM(BF335:BF336)</f>
        <v>1363.181</v>
      </c>
      <c r="BG337" s="130">
        <v>1690.1479999999999</v>
      </c>
      <c r="BH337" s="131">
        <f>SUM(BH335:BH336)</f>
        <v>2014</v>
      </c>
      <c r="BI337" s="130">
        <v>2537</v>
      </c>
      <c r="BJ337" s="211">
        <v>2762</v>
      </c>
      <c r="BK337" s="211">
        <v>2874</v>
      </c>
      <c r="BL337" s="211">
        <v>3060</v>
      </c>
    </row>
    <row r="338" spans="1:64" x14ac:dyDescent="0.35">
      <c r="A338" s="96"/>
      <c r="B338" s="185"/>
      <c r="C338" s="185"/>
      <c r="D338" s="97"/>
      <c r="E338" s="97"/>
      <c r="F338" s="97"/>
      <c r="G338" s="98"/>
      <c r="H338" s="97"/>
      <c r="I338" s="97"/>
      <c r="J338" s="97"/>
      <c r="K338" s="98"/>
      <c r="L338" s="97"/>
      <c r="M338" s="97"/>
      <c r="N338" s="97"/>
      <c r="O338" s="98"/>
      <c r="P338" s="97"/>
      <c r="Q338" s="97"/>
      <c r="R338" s="97"/>
      <c r="S338" s="98"/>
      <c r="T338" s="97"/>
      <c r="U338" s="97"/>
      <c r="V338" s="97"/>
      <c r="W338" s="98"/>
      <c r="X338" s="97"/>
      <c r="Y338" s="97"/>
      <c r="Z338" s="97"/>
      <c r="AA338" s="98"/>
      <c r="AB338" s="97"/>
      <c r="AC338" s="97"/>
      <c r="AD338" s="97"/>
      <c r="AE338" s="98"/>
      <c r="AF338" s="97"/>
      <c r="AG338" s="97"/>
      <c r="AH338" s="97"/>
      <c r="AI338" s="98"/>
      <c r="AJ338" s="97"/>
      <c r="AK338" s="97"/>
      <c r="AL338" s="97"/>
      <c r="AM338" s="98"/>
      <c r="AN338" s="97"/>
      <c r="AO338" s="97"/>
      <c r="AP338" s="98"/>
      <c r="AQ338" s="98"/>
      <c r="AR338" s="98"/>
      <c r="AS338" s="233"/>
      <c r="AT338" s="233"/>
      <c r="AU338" s="233"/>
      <c r="AV338" s="233"/>
      <c r="AW338" s="233"/>
      <c r="AX338" s="233"/>
      <c r="AY338" s="233"/>
      <c r="BA338" s="99"/>
      <c r="BB338" s="99"/>
      <c r="BC338" s="99"/>
      <c r="BD338" s="99"/>
      <c r="BE338" s="99"/>
      <c r="BF338" s="99"/>
      <c r="BG338" s="99"/>
      <c r="BH338" s="99"/>
      <c r="BI338" s="99"/>
      <c r="BJ338" s="99"/>
      <c r="BK338" s="99"/>
      <c r="BL338" s="99"/>
    </row>
    <row r="339" spans="1:64" x14ac:dyDescent="0.35">
      <c r="A339" s="101" t="s">
        <v>98</v>
      </c>
      <c r="B339" s="192" t="s">
        <v>797</v>
      </c>
      <c r="C339" s="191" t="s">
        <v>231</v>
      </c>
      <c r="D339" s="102"/>
      <c r="E339" s="102"/>
      <c r="F339" s="102"/>
      <c r="G339" s="103"/>
      <c r="H339" s="102"/>
      <c r="I339" s="102"/>
      <c r="J339" s="102"/>
      <c r="K339" s="103"/>
      <c r="L339" s="102"/>
      <c r="M339" s="102"/>
      <c r="N339" s="102"/>
      <c r="O339" s="103"/>
      <c r="P339" s="102"/>
      <c r="Q339" s="102"/>
      <c r="R339" s="102"/>
      <c r="S339" s="103"/>
      <c r="T339" s="102"/>
      <c r="U339" s="102"/>
      <c r="V339" s="102"/>
      <c r="W339" s="103"/>
      <c r="X339" s="102"/>
      <c r="Y339" s="102"/>
      <c r="Z339" s="102"/>
      <c r="AA339" s="103"/>
      <c r="AB339" s="102"/>
      <c r="AC339" s="102"/>
      <c r="AD339" s="102"/>
      <c r="AE339" s="103"/>
      <c r="AF339" s="102"/>
      <c r="AG339" s="102"/>
      <c r="AH339" s="102"/>
      <c r="AI339" s="103"/>
      <c r="AJ339" s="102"/>
      <c r="AK339" s="102"/>
      <c r="AL339" s="102"/>
      <c r="AM339" s="103"/>
      <c r="AN339" s="102"/>
      <c r="AO339" s="102"/>
      <c r="AP339" s="103"/>
      <c r="AQ339" s="103"/>
      <c r="AR339" s="261">
        <v>4655</v>
      </c>
      <c r="AS339" s="274">
        <v>4816</v>
      </c>
      <c r="AT339" s="274">
        <v>4890</v>
      </c>
      <c r="AU339" s="274">
        <v>5048</v>
      </c>
      <c r="AV339" s="274">
        <v>5182</v>
      </c>
      <c r="AW339" s="274">
        <v>5309</v>
      </c>
      <c r="AX339" s="274">
        <v>5408</v>
      </c>
      <c r="AY339" s="274">
        <v>5606</v>
      </c>
      <c r="BA339" s="130">
        <v>4055.24</v>
      </c>
      <c r="BB339" s="130">
        <v>4147.0649999999996</v>
      </c>
      <c r="BC339" s="131">
        <f>SUM(BC337,BC332,BC327)</f>
        <v>4795.5110000000004</v>
      </c>
      <c r="BD339" s="131">
        <f>SUM(BD337,BD332,BD327)</f>
        <v>5854.43</v>
      </c>
      <c r="BE339" s="131">
        <f>SUM(BE337,BE332,BE327)</f>
        <v>7301.5050000000001</v>
      </c>
      <c r="BF339" s="131">
        <f>SUM(BF337,BF332,BF327)</f>
        <v>9030.0079999999998</v>
      </c>
      <c r="BG339" s="130">
        <v>11171.297</v>
      </c>
      <c r="BH339" s="131">
        <f>SUM(BH337,BH332,BH327)</f>
        <v>12868</v>
      </c>
      <c r="BI339" s="131">
        <f>SUM(BI337,BI332,BI327)</f>
        <v>15785</v>
      </c>
      <c r="BJ339" s="209">
        <v>17606</v>
      </c>
      <c r="BK339" s="209">
        <v>19409</v>
      </c>
      <c r="BL339" s="209">
        <v>21505</v>
      </c>
    </row>
    <row r="340" spans="1:64" x14ac:dyDescent="0.35">
      <c r="A340" s="121"/>
      <c r="B340" s="202"/>
      <c r="C340" s="202"/>
      <c r="D340" s="97"/>
      <c r="E340" s="97"/>
      <c r="F340" s="97"/>
      <c r="G340" s="82"/>
      <c r="H340" s="81"/>
      <c r="I340" s="81"/>
      <c r="J340" s="81"/>
      <c r="K340" s="82"/>
      <c r="L340" s="81"/>
      <c r="M340" s="81"/>
      <c r="N340" s="81"/>
      <c r="O340" s="82"/>
      <c r="P340" s="81"/>
      <c r="Q340" s="81"/>
      <c r="R340" s="81"/>
      <c r="S340" s="82"/>
      <c r="T340" s="81"/>
      <c r="U340" s="81"/>
      <c r="V340" s="81"/>
      <c r="W340" s="82"/>
      <c r="X340" s="81"/>
      <c r="Y340" s="81"/>
      <c r="Z340" s="81"/>
      <c r="AA340" s="82"/>
      <c r="AB340" s="81"/>
      <c r="AC340" s="81"/>
      <c r="AD340" s="81"/>
      <c r="AE340" s="82"/>
      <c r="AF340" s="81"/>
      <c r="AG340" s="81"/>
      <c r="AH340" s="81"/>
      <c r="AI340" s="82"/>
      <c r="AJ340" s="81"/>
      <c r="AK340" s="81"/>
      <c r="AL340" s="81"/>
      <c r="AM340" s="82"/>
      <c r="AN340" s="81"/>
      <c r="AO340" s="81"/>
      <c r="AP340" s="82"/>
      <c r="AQ340" s="82"/>
      <c r="AR340" s="82"/>
      <c r="AS340" s="230"/>
      <c r="AT340" s="230"/>
      <c r="AU340" s="230"/>
      <c r="AV340" s="230"/>
      <c r="AW340" s="230"/>
      <c r="AX340" s="230"/>
      <c r="AY340" s="230"/>
      <c r="BA340" s="83"/>
      <c r="BB340" s="83"/>
      <c r="BC340" s="83"/>
      <c r="BD340" s="83"/>
      <c r="BE340" s="83"/>
      <c r="BF340" s="83"/>
      <c r="BG340" s="83"/>
      <c r="BH340" s="83"/>
      <c r="BI340" s="83"/>
      <c r="BJ340" s="83"/>
      <c r="BK340" s="83"/>
      <c r="BL340" s="83"/>
    </row>
    <row r="341" spans="1:64" x14ac:dyDescent="0.35">
      <c r="A341" s="70" t="s">
        <v>407</v>
      </c>
      <c r="B341" s="196"/>
      <c r="C341" s="196"/>
      <c r="D341" s="84"/>
      <c r="E341" s="84"/>
      <c r="F341" s="84"/>
      <c r="G341" s="85"/>
      <c r="H341" s="84"/>
      <c r="I341" s="84"/>
      <c r="J341" s="84"/>
      <c r="K341" s="85"/>
      <c r="L341" s="84"/>
      <c r="M341" s="84"/>
      <c r="N341" s="84"/>
      <c r="O341" s="85"/>
      <c r="P341" s="84"/>
      <c r="Q341" s="84"/>
      <c r="R341" s="84"/>
      <c r="S341" s="85"/>
      <c r="T341" s="84"/>
      <c r="U341" s="84"/>
      <c r="V341" s="84"/>
      <c r="W341" s="85"/>
      <c r="X341" s="84"/>
      <c r="Y341" s="84"/>
      <c r="Z341" s="84"/>
      <c r="AA341" s="85"/>
      <c r="AB341" s="84"/>
      <c r="AC341" s="84"/>
      <c r="AD341" s="84"/>
      <c r="AE341" s="85"/>
      <c r="AF341" s="84"/>
      <c r="AG341" s="84"/>
      <c r="AH341" s="84"/>
      <c r="AI341" s="85"/>
      <c r="AJ341" s="84"/>
      <c r="AK341" s="84"/>
      <c r="AL341" s="84"/>
      <c r="AM341" s="85"/>
      <c r="AN341" s="84"/>
      <c r="AO341" s="84"/>
      <c r="AP341" s="85"/>
      <c r="AQ341" s="85"/>
      <c r="AR341" s="85"/>
      <c r="AS341" s="231"/>
      <c r="AT341" s="231"/>
      <c r="AU341" s="231"/>
      <c r="AV341" s="231"/>
      <c r="AW341" s="231"/>
      <c r="AX341" s="231"/>
      <c r="AY341" s="231"/>
      <c r="BA341" s="86"/>
      <c r="BB341" s="86"/>
      <c r="BC341" s="86"/>
      <c r="BD341" s="86"/>
      <c r="BE341" s="86"/>
      <c r="BF341" s="86"/>
      <c r="BG341" s="86"/>
      <c r="BH341" s="86"/>
      <c r="BI341" s="86"/>
      <c r="BJ341" s="86"/>
      <c r="BK341" s="86"/>
      <c r="BL341" s="86"/>
    </row>
    <row r="342" spans="1:64" x14ac:dyDescent="0.35">
      <c r="A342" s="96" t="s">
        <v>164</v>
      </c>
      <c r="B342" s="185"/>
      <c r="C342" s="185"/>
      <c r="D342" s="81"/>
      <c r="E342" s="81"/>
      <c r="F342" s="81"/>
      <c r="G342" s="82"/>
      <c r="H342" s="81"/>
      <c r="I342" s="81"/>
      <c r="J342" s="81"/>
      <c r="K342" s="82"/>
      <c r="L342" s="81"/>
      <c r="M342" s="81"/>
      <c r="N342" s="81"/>
      <c r="O342" s="82"/>
      <c r="P342" s="81"/>
      <c r="Q342" s="81"/>
      <c r="R342" s="81"/>
      <c r="S342" s="82"/>
      <c r="T342" s="81"/>
      <c r="U342" s="81"/>
      <c r="V342" s="81"/>
      <c r="W342" s="82"/>
      <c r="X342" s="81"/>
      <c r="Y342" s="81"/>
      <c r="Z342" s="81"/>
      <c r="AA342" s="82"/>
      <c r="AB342" s="81"/>
      <c r="AC342" s="81"/>
      <c r="AD342" s="81"/>
      <c r="AE342" s="82"/>
      <c r="AF342" s="81"/>
      <c r="AG342" s="81"/>
      <c r="AH342" s="81"/>
      <c r="AI342" s="82"/>
      <c r="AJ342" s="81"/>
      <c r="AK342" s="81"/>
      <c r="AL342" s="81"/>
      <c r="AM342" s="82"/>
      <c r="AN342" s="81"/>
      <c r="AO342" s="81"/>
      <c r="AP342" s="82"/>
      <c r="AQ342" s="82"/>
      <c r="AR342" s="82"/>
      <c r="AS342" s="230"/>
      <c r="AT342" s="230"/>
      <c r="AU342" s="230"/>
      <c r="AV342" s="230"/>
      <c r="AW342" s="230"/>
      <c r="AX342" s="230"/>
      <c r="AY342" s="230"/>
      <c r="BA342" s="83"/>
      <c r="BB342" s="83"/>
      <c r="BC342" s="83"/>
      <c r="BD342" s="83"/>
      <c r="BE342" s="83"/>
      <c r="BF342" s="83"/>
      <c r="BG342" s="83"/>
      <c r="BH342" s="83"/>
      <c r="BI342" s="83"/>
      <c r="BJ342" s="83"/>
      <c r="BK342" s="83"/>
      <c r="BL342" s="83"/>
    </row>
    <row r="343" spans="1:64" x14ac:dyDescent="0.35">
      <c r="A343" s="88" t="s">
        <v>104</v>
      </c>
      <c r="B343" s="194" t="s">
        <v>796</v>
      </c>
      <c r="C343" s="193" t="s">
        <v>232</v>
      </c>
      <c r="D343" s="90">
        <v>224.26599999999999</v>
      </c>
      <c r="E343" s="90">
        <v>254.52099999999999</v>
      </c>
      <c r="F343" s="90">
        <v>299.346</v>
      </c>
      <c r="G343" s="89">
        <v>359.72300000000001</v>
      </c>
      <c r="H343" s="90">
        <v>423.56299999999999</v>
      </c>
      <c r="I343" s="90">
        <v>476.69400000000002</v>
      </c>
      <c r="J343" s="90">
        <v>547.37300000000005</v>
      </c>
      <c r="K343" s="89">
        <v>628.95399999999995</v>
      </c>
      <c r="L343" s="90">
        <v>713.44200000000001</v>
      </c>
      <c r="M343" s="90">
        <v>773.96299999999997</v>
      </c>
      <c r="N343" s="90">
        <v>829.06500000000005</v>
      </c>
      <c r="O343" s="89">
        <v>907.43399999999997</v>
      </c>
      <c r="P343" s="90">
        <v>1070.25</v>
      </c>
      <c r="Q343" s="90">
        <v>1083.7080000000001</v>
      </c>
      <c r="R343" s="90">
        <v>1168.6020000000001</v>
      </c>
      <c r="S343" s="89">
        <v>1262.2729999999999</v>
      </c>
      <c r="T343" s="90">
        <v>1383.856</v>
      </c>
      <c r="U343" s="90">
        <v>1483.69</v>
      </c>
      <c r="V343" s="90">
        <v>1570.336</v>
      </c>
      <c r="W343" s="89">
        <v>1695.9870000000001</v>
      </c>
      <c r="X343" s="90">
        <v>1793.3579999999999</v>
      </c>
      <c r="Y343" s="90">
        <v>1923.1310000000001</v>
      </c>
      <c r="Z343" s="90">
        <v>2021.5050000000001</v>
      </c>
      <c r="AA343" s="89">
        <v>2184.1579999999999</v>
      </c>
      <c r="AB343" s="90">
        <v>2304.9670000000001</v>
      </c>
      <c r="AC343" s="90">
        <v>2456.0970000000002</v>
      </c>
      <c r="AD343" s="90">
        <v>2546.5709999999999</v>
      </c>
      <c r="AE343" s="89">
        <v>2686.8290000000002</v>
      </c>
      <c r="AF343" s="90">
        <v>2825</v>
      </c>
      <c r="AG343" s="90">
        <v>2874</v>
      </c>
      <c r="AH343" s="90">
        <v>3000</v>
      </c>
      <c r="AI343" s="89">
        <v>3115</v>
      </c>
      <c r="AJ343" s="90">
        <v>3584</v>
      </c>
      <c r="AK343" s="90">
        <v>3520</v>
      </c>
      <c r="AL343" s="90">
        <v>3657</v>
      </c>
      <c r="AM343" s="89">
        <v>3812</v>
      </c>
      <c r="AN343" s="90">
        <v>3958</v>
      </c>
      <c r="AO343" s="90">
        <v>4070</v>
      </c>
      <c r="AP343" s="89">
        <v>4128</v>
      </c>
      <c r="AQ343" s="89">
        <v>4232</v>
      </c>
      <c r="AR343" s="250">
        <v>4373</v>
      </c>
      <c r="AS343" s="265">
        <v>4517</v>
      </c>
      <c r="AT343" s="265">
        <v>4631</v>
      </c>
      <c r="AU343" s="265">
        <v>4763</v>
      </c>
      <c r="AV343" s="265">
        <v>4916</v>
      </c>
      <c r="AW343" s="265">
        <v>5060</v>
      </c>
      <c r="AX343" s="265">
        <v>5180</v>
      </c>
      <c r="AY343" s="265">
        <v>5365</v>
      </c>
      <c r="BA343" s="124">
        <v>1137.856</v>
      </c>
      <c r="BB343" s="124">
        <v>2076.5839999999998</v>
      </c>
      <c r="BC343" s="124">
        <v>3223.904</v>
      </c>
      <c r="BD343" s="124">
        <v>4584.8329999999996</v>
      </c>
      <c r="BE343" s="124">
        <v>6133.8689999999997</v>
      </c>
      <c r="BF343" s="124">
        <v>7922.152</v>
      </c>
      <c r="BG343" s="124">
        <v>9994.4629999999997</v>
      </c>
      <c r="BH343" s="124">
        <v>11626</v>
      </c>
      <c r="BI343" s="124">
        <v>14573</v>
      </c>
      <c r="BJ343" s="207">
        <v>16388</v>
      </c>
      <c r="BK343" s="207">
        <v>18284</v>
      </c>
      <c r="BL343" s="207">
        <v>20521</v>
      </c>
    </row>
    <row r="344" spans="1:64" x14ac:dyDescent="0.35">
      <c r="A344" s="88" t="s">
        <v>408</v>
      </c>
      <c r="B344" s="194" t="s">
        <v>796</v>
      </c>
      <c r="C344" s="193" t="s">
        <v>232</v>
      </c>
      <c r="D344" s="90">
        <v>675.78899999999999</v>
      </c>
      <c r="E344" s="90">
        <v>644.899</v>
      </c>
      <c r="F344" s="90">
        <v>582.178</v>
      </c>
      <c r="G344" s="89">
        <v>567.23199999999997</v>
      </c>
      <c r="H344" s="90">
        <v>471.45400000000001</v>
      </c>
      <c r="I344" s="90">
        <v>479.24700000000001</v>
      </c>
      <c r="J344" s="90">
        <v>349.15100000000001</v>
      </c>
      <c r="K344" s="89">
        <v>327.95100000000002</v>
      </c>
      <c r="L344" s="90">
        <v>290.774</v>
      </c>
      <c r="M344" s="90">
        <v>274.53800000000001</v>
      </c>
      <c r="N344" s="90">
        <v>275.33800000000002</v>
      </c>
      <c r="O344" s="89">
        <v>284.49599999999998</v>
      </c>
      <c r="P344" s="90">
        <v>201.11199999999999</v>
      </c>
      <c r="Q344" s="90">
        <v>196.5</v>
      </c>
      <c r="R344" s="90">
        <v>180.96</v>
      </c>
      <c r="S344" s="89">
        <v>221.92599999999999</v>
      </c>
      <c r="T344" s="90">
        <v>183.38499999999999</v>
      </c>
      <c r="U344" s="90">
        <v>171.54499999999999</v>
      </c>
      <c r="V344" s="90">
        <v>158.96100000000001</v>
      </c>
      <c r="W344" s="89">
        <v>192.876</v>
      </c>
      <c r="X344" s="90">
        <v>171.608</v>
      </c>
      <c r="Y344" s="90">
        <v>150.99299999999999</v>
      </c>
      <c r="Z344" s="90">
        <v>149.12700000000001</v>
      </c>
      <c r="AA344" s="89">
        <v>150.42500000000001</v>
      </c>
      <c r="AB344" s="90">
        <v>170.554</v>
      </c>
      <c r="AC344" s="90">
        <v>152.816</v>
      </c>
      <c r="AD344" s="90">
        <v>157.321</v>
      </c>
      <c r="AE344" s="89">
        <v>167.09700000000001</v>
      </c>
      <c r="AF344" s="90">
        <v>143</v>
      </c>
      <c r="AG344" s="90">
        <v>128</v>
      </c>
      <c r="AH344" s="90">
        <v>109</v>
      </c>
      <c r="AI344" s="89">
        <v>127</v>
      </c>
      <c r="AJ344" s="90">
        <v>155</v>
      </c>
      <c r="AK344" s="90">
        <v>153</v>
      </c>
      <c r="AL344" s="90">
        <v>119</v>
      </c>
      <c r="AM344" s="89">
        <v>128</v>
      </c>
      <c r="AN344" s="90">
        <v>145</v>
      </c>
      <c r="AO344" s="90">
        <v>146</v>
      </c>
      <c r="AP344" s="89">
        <v>126</v>
      </c>
      <c r="AQ344" s="89">
        <v>115</v>
      </c>
      <c r="AR344" s="250">
        <v>120</v>
      </c>
      <c r="AS344" s="265">
        <v>130</v>
      </c>
      <c r="AT344" s="265">
        <v>96</v>
      </c>
      <c r="AU344" s="265">
        <v>114</v>
      </c>
      <c r="AV344" s="265">
        <v>119</v>
      </c>
      <c r="AW344" s="265">
        <v>104</v>
      </c>
      <c r="AX344" s="265">
        <v>82</v>
      </c>
      <c r="AY344" s="265">
        <v>81</v>
      </c>
      <c r="BA344" s="124">
        <v>2470.098</v>
      </c>
      <c r="BB344" s="124">
        <v>1627.8030000000001</v>
      </c>
      <c r="BC344" s="124">
        <v>1125.146</v>
      </c>
      <c r="BD344" s="124">
        <v>800.49800000000005</v>
      </c>
      <c r="BE344" s="124">
        <v>706.76700000000005</v>
      </c>
      <c r="BF344" s="124">
        <v>622.15300000000002</v>
      </c>
      <c r="BG344" s="124">
        <v>647.78800000000001</v>
      </c>
      <c r="BH344" s="124">
        <v>507</v>
      </c>
      <c r="BI344" s="124">
        <v>555</v>
      </c>
      <c r="BJ344" s="207">
        <v>532</v>
      </c>
      <c r="BK344" s="207">
        <v>460</v>
      </c>
      <c r="BL344" s="207">
        <v>386</v>
      </c>
    </row>
    <row r="345" spans="1:64" x14ac:dyDescent="0.35">
      <c r="A345" s="88" t="s">
        <v>111</v>
      </c>
      <c r="B345" s="194" t="s">
        <v>796</v>
      </c>
      <c r="C345" s="193" t="s">
        <v>232</v>
      </c>
      <c r="D345" s="81"/>
      <c r="E345" s="81"/>
      <c r="F345" s="81"/>
      <c r="G345" s="82"/>
      <c r="H345" s="81"/>
      <c r="I345" s="81"/>
      <c r="J345" s="81"/>
      <c r="K345" s="82"/>
      <c r="L345" s="81"/>
      <c r="M345" s="81"/>
      <c r="N345" s="81"/>
      <c r="O345" s="82"/>
      <c r="P345" s="81"/>
      <c r="Q345" s="81"/>
      <c r="R345" s="81"/>
      <c r="S345" s="82"/>
      <c r="T345" s="81"/>
      <c r="U345" s="81"/>
      <c r="V345" s="81"/>
      <c r="W345" s="82"/>
      <c r="X345" s="81"/>
      <c r="Y345" s="81"/>
      <c r="Z345" s="81"/>
      <c r="AA345" s="82"/>
      <c r="AB345" s="81"/>
      <c r="AC345" s="81"/>
      <c r="AD345" s="81"/>
      <c r="AE345" s="82"/>
      <c r="AF345" s="81"/>
      <c r="AG345" s="81"/>
      <c r="AH345" s="81"/>
      <c r="AI345" s="89">
        <v>182</v>
      </c>
      <c r="AJ345" s="90">
        <v>166</v>
      </c>
      <c r="AK345" s="90">
        <v>162</v>
      </c>
      <c r="AL345" s="90">
        <v>159</v>
      </c>
      <c r="AM345" s="89">
        <v>170</v>
      </c>
      <c r="AN345" s="90">
        <v>159</v>
      </c>
      <c r="AO345" s="90">
        <v>170</v>
      </c>
      <c r="AP345" s="89">
        <v>179</v>
      </c>
      <c r="AQ345" s="89">
        <v>178</v>
      </c>
      <c r="AR345" s="250">
        <v>162</v>
      </c>
      <c r="AS345" s="265">
        <v>169</v>
      </c>
      <c r="AT345" s="265">
        <v>163</v>
      </c>
      <c r="AU345" s="265">
        <v>171</v>
      </c>
      <c r="AV345" s="265">
        <v>147</v>
      </c>
      <c r="AW345" s="265">
        <v>145</v>
      </c>
      <c r="AX345" s="265">
        <v>146</v>
      </c>
      <c r="AY345" s="265">
        <v>160</v>
      </c>
      <c r="BA345" s="83"/>
      <c r="BB345" s="83"/>
      <c r="BC345" s="83"/>
      <c r="BD345" s="83"/>
      <c r="BE345" s="83"/>
      <c r="BF345" s="83"/>
      <c r="BG345" s="83"/>
      <c r="BH345" s="124">
        <v>735</v>
      </c>
      <c r="BI345" s="124">
        <v>657</v>
      </c>
      <c r="BJ345" s="207">
        <v>686</v>
      </c>
      <c r="BK345" s="207">
        <v>665</v>
      </c>
      <c r="BL345" s="207">
        <v>598</v>
      </c>
    </row>
    <row r="346" spans="1:64" x14ac:dyDescent="0.35">
      <c r="A346" s="88" t="s">
        <v>372</v>
      </c>
      <c r="B346" s="194" t="s">
        <v>796</v>
      </c>
      <c r="C346" s="193" t="s">
        <v>232</v>
      </c>
      <c r="D346" s="90">
        <v>107.818</v>
      </c>
      <c r="E346" s="90">
        <v>111.129</v>
      </c>
      <c r="F346" s="90">
        <v>113.595</v>
      </c>
      <c r="G346" s="89">
        <v>114.744</v>
      </c>
      <c r="H346" s="90">
        <v>105.10299999999999</v>
      </c>
      <c r="I346" s="90">
        <v>112.267</v>
      </c>
      <c r="J346" s="90">
        <v>108.88500000000001</v>
      </c>
      <c r="K346" s="89">
        <v>116.423</v>
      </c>
      <c r="L346" s="90">
        <v>104.965</v>
      </c>
      <c r="M346" s="90">
        <v>113.657</v>
      </c>
      <c r="N346" s="90">
        <v>113.36499999999999</v>
      </c>
      <c r="O346" s="89">
        <v>114.474</v>
      </c>
      <c r="P346" s="90">
        <v>111.973</v>
      </c>
      <c r="Q346" s="90">
        <v>118.501</v>
      </c>
      <c r="R346" s="90">
        <v>114.405</v>
      </c>
      <c r="S346" s="89">
        <v>124.22</v>
      </c>
      <c r="T346" s="90">
        <v>114.405</v>
      </c>
      <c r="U346" s="90">
        <v>116.955</v>
      </c>
      <c r="V346" s="90">
        <v>111.777</v>
      </c>
      <c r="W346" s="89">
        <v>117.732</v>
      </c>
      <c r="X346" s="90">
        <v>113.98099999999999</v>
      </c>
      <c r="Y346" s="90">
        <v>121.236</v>
      </c>
      <c r="Z346" s="90">
        <v>120.444</v>
      </c>
      <c r="AA346" s="89">
        <v>130.042</v>
      </c>
      <c r="AB346" s="90">
        <v>125.425</v>
      </c>
      <c r="AC346" s="90">
        <v>135.36699999999999</v>
      </c>
      <c r="AD346" s="90">
        <v>130.23400000000001</v>
      </c>
      <c r="AE346" s="89">
        <v>138.018</v>
      </c>
      <c r="AF346" s="90">
        <v>123</v>
      </c>
      <c r="AG346" s="90">
        <v>126</v>
      </c>
      <c r="AH346" s="90">
        <v>116</v>
      </c>
      <c r="AI346" s="82"/>
      <c r="AJ346" s="81"/>
      <c r="AK346" s="81"/>
      <c r="AL346" s="81"/>
      <c r="AM346" s="82"/>
      <c r="AN346" s="81"/>
      <c r="AO346" s="81"/>
      <c r="AP346" s="82"/>
      <c r="AQ346" s="82"/>
      <c r="AR346" s="82"/>
      <c r="AS346" s="230"/>
      <c r="AT346" s="230"/>
      <c r="AU346" s="230"/>
      <c r="AV346" s="230"/>
      <c r="AW346" s="230"/>
      <c r="AX346" s="230"/>
      <c r="AY346" s="230"/>
      <c r="BA346" s="124">
        <v>447.286</v>
      </c>
      <c r="BB346" s="124">
        <v>442.678</v>
      </c>
      <c r="BC346" s="124">
        <v>446.46100000000001</v>
      </c>
      <c r="BD346" s="124">
        <v>469.09899999999999</v>
      </c>
      <c r="BE346" s="124">
        <v>460.86900000000003</v>
      </c>
      <c r="BF346" s="124">
        <v>485.70299999999997</v>
      </c>
      <c r="BG346" s="124">
        <v>529.04600000000005</v>
      </c>
      <c r="BH346" s="135"/>
      <c r="BI346" s="83"/>
      <c r="BJ346" s="83"/>
      <c r="BK346" s="83"/>
      <c r="BL346" s="83"/>
    </row>
    <row r="347" spans="1:64" x14ac:dyDescent="0.35">
      <c r="A347" s="101" t="s">
        <v>98</v>
      </c>
      <c r="B347" s="192" t="s">
        <v>796</v>
      </c>
      <c r="C347" s="191" t="s">
        <v>232</v>
      </c>
      <c r="D347" s="126">
        <v>1007.873</v>
      </c>
      <c r="E347" s="127">
        <f>SUM(E343:E346)</f>
        <v>1010.549</v>
      </c>
      <c r="F347" s="127">
        <f>SUM(F343:F346)</f>
        <v>995.11900000000003</v>
      </c>
      <c r="G347" s="143">
        <v>1041.6990000000001</v>
      </c>
      <c r="H347" s="127">
        <f>SUM(H343:H346)</f>
        <v>1000.12</v>
      </c>
      <c r="I347" s="127">
        <f>SUM(I343:I346)</f>
        <v>1068.2080000000001</v>
      </c>
      <c r="J347" s="126">
        <v>1005.409</v>
      </c>
      <c r="K347" s="129">
        <f>SUM(K343:K346)</f>
        <v>1073.328</v>
      </c>
      <c r="L347" s="127">
        <f>SUM(L343:L346)</f>
        <v>1109.181</v>
      </c>
      <c r="M347" s="127">
        <f>SUM(M343:M346)</f>
        <v>1162.1579999999999</v>
      </c>
      <c r="N347" s="127">
        <f>SUM(N343:N346)</f>
        <v>1217.768</v>
      </c>
      <c r="O347" s="143">
        <v>1306.404</v>
      </c>
      <c r="P347" s="127">
        <f>SUM(P343:P346)</f>
        <v>1383.335</v>
      </c>
      <c r="Q347" s="127">
        <f>SUM(Q343:Q346)</f>
        <v>1398.7090000000001</v>
      </c>
      <c r="R347" s="127">
        <f>SUM(R343:R346)</f>
        <v>1463.9670000000001</v>
      </c>
      <c r="S347" s="143">
        <v>1608.4190000000001</v>
      </c>
      <c r="T347" s="127">
        <f t="shared" ref="T347:AA347" si="3">SUM(T343:T346)</f>
        <v>1681.646</v>
      </c>
      <c r="U347" s="127">
        <f t="shared" si="3"/>
        <v>1772.19</v>
      </c>
      <c r="V347" s="127">
        <f t="shared" si="3"/>
        <v>1841.0740000000001</v>
      </c>
      <c r="W347" s="129">
        <f t="shared" si="3"/>
        <v>2006.595</v>
      </c>
      <c r="X347" s="127">
        <f t="shared" si="3"/>
        <v>2078.9470000000001</v>
      </c>
      <c r="Y347" s="127">
        <f t="shared" si="3"/>
        <v>2195.36</v>
      </c>
      <c r="Z347" s="127">
        <f t="shared" si="3"/>
        <v>2291.076</v>
      </c>
      <c r="AA347" s="129">
        <f t="shared" si="3"/>
        <v>2464.625</v>
      </c>
      <c r="AB347" s="126">
        <v>2600.9459999999999</v>
      </c>
      <c r="AC347" s="127">
        <f>SUM(AC343:AC346)</f>
        <v>2744.28</v>
      </c>
      <c r="AD347" s="126">
        <v>2834.1260000000002</v>
      </c>
      <c r="AE347" s="143">
        <v>2991.944</v>
      </c>
      <c r="AF347" s="127">
        <f t="shared" ref="AF347:AP347" si="4">SUM(AF343:AF346)</f>
        <v>3091</v>
      </c>
      <c r="AG347" s="127">
        <f t="shared" si="4"/>
        <v>3128</v>
      </c>
      <c r="AH347" s="127">
        <f t="shared" si="4"/>
        <v>3225</v>
      </c>
      <c r="AI347" s="129">
        <f t="shared" si="4"/>
        <v>3424</v>
      </c>
      <c r="AJ347" s="127">
        <f t="shared" si="4"/>
        <v>3905</v>
      </c>
      <c r="AK347" s="127">
        <f t="shared" si="4"/>
        <v>3835</v>
      </c>
      <c r="AL347" s="127">
        <f t="shared" si="4"/>
        <v>3935</v>
      </c>
      <c r="AM347" s="129">
        <f t="shared" si="4"/>
        <v>4110</v>
      </c>
      <c r="AN347" s="127">
        <f t="shared" si="4"/>
        <v>4262</v>
      </c>
      <c r="AO347" s="127">
        <f t="shared" si="4"/>
        <v>4386</v>
      </c>
      <c r="AP347" s="129">
        <f t="shared" si="4"/>
        <v>4433</v>
      </c>
      <c r="AQ347" s="129">
        <v>4525</v>
      </c>
      <c r="AR347" s="249">
        <v>4655</v>
      </c>
      <c r="AS347" s="264">
        <v>4816</v>
      </c>
      <c r="AT347" s="264">
        <v>4890</v>
      </c>
      <c r="AU347" s="264">
        <v>5048</v>
      </c>
      <c r="AV347" s="264">
        <v>5182</v>
      </c>
      <c r="AW347" s="264">
        <v>5309</v>
      </c>
      <c r="AX347" s="264">
        <v>5408</v>
      </c>
      <c r="AY347" s="264">
        <v>5606</v>
      </c>
      <c r="BA347" s="132">
        <f>SUM(BA343:BA346)</f>
        <v>4055.24</v>
      </c>
      <c r="BB347" s="132">
        <f>SUM(BB343:BB346)</f>
        <v>4147.0649999999996</v>
      </c>
      <c r="BC347" s="132">
        <f>SUM(BC343:BC346)</f>
        <v>4795.5110000000004</v>
      </c>
      <c r="BD347" s="132">
        <f>SUM(BD343:BD346)</f>
        <v>5854.43</v>
      </c>
      <c r="BE347" s="130">
        <v>7301.5050000000001</v>
      </c>
      <c r="BF347" s="132">
        <f>SUM(BF343:BF346)</f>
        <v>9030.0079999999998</v>
      </c>
      <c r="BG347" s="132">
        <f>SUM(BG343:BG346)</f>
        <v>11171.297</v>
      </c>
      <c r="BH347" s="132">
        <f>SUM(BH343:BH346)</f>
        <v>12868</v>
      </c>
      <c r="BI347" s="131">
        <f>SUM(BI343:BI346)</f>
        <v>15785</v>
      </c>
      <c r="BJ347" s="209">
        <v>17606</v>
      </c>
      <c r="BK347" s="209">
        <v>19409</v>
      </c>
      <c r="BL347" s="209">
        <v>21505</v>
      </c>
    </row>
    <row r="348" spans="1:64" x14ac:dyDescent="0.35">
      <c r="B348" s="186"/>
      <c r="C348" s="186"/>
      <c r="D348" s="81"/>
      <c r="E348" s="81"/>
      <c r="F348" s="81"/>
      <c r="G348" s="82"/>
      <c r="H348" s="81"/>
      <c r="I348" s="81"/>
      <c r="J348" s="81"/>
      <c r="K348" s="82"/>
      <c r="L348" s="81"/>
      <c r="M348" s="81"/>
      <c r="N348" s="81"/>
      <c r="O348" s="82"/>
      <c r="P348" s="81"/>
      <c r="Q348" s="81"/>
      <c r="R348" s="81"/>
      <c r="S348" s="82"/>
      <c r="T348" s="81"/>
      <c r="U348" s="81"/>
      <c r="V348" s="81"/>
      <c r="W348" s="82"/>
      <c r="X348" s="81"/>
      <c r="Y348" s="81"/>
      <c r="Z348" s="81"/>
      <c r="AA348" s="82"/>
      <c r="AB348" s="81"/>
      <c r="AC348" s="81"/>
      <c r="AD348" s="81"/>
      <c r="AE348" s="82"/>
      <c r="AF348" s="81"/>
      <c r="AG348" s="81"/>
      <c r="AH348" s="81"/>
      <c r="AI348" s="82"/>
      <c r="AJ348" s="81"/>
      <c r="AK348" s="81"/>
      <c r="AL348" s="81"/>
      <c r="AM348" s="82"/>
      <c r="AN348" s="81"/>
      <c r="AO348" s="81"/>
      <c r="AP348" s="82"/>
      <c r="AQ348" s="82"/>
      <c r="AR348" s="82"/>
      <c r="AS348" s="230"/>
      <c r="AT348" s="230"/>
      <c r="AU348" s="230"/>
      <c r="AV348" s="230"/>
      <c r="AW348" s="230"/>
      <c r="AX348" s="230"/>
      <c r="AY348" s="230"/>
      <c r="BA348" s="83"/>
      <c r="BB348" s="83"/>
      <c r="BC348" s="83"/>
      <c r="BD348" s="83"/>
      <c r="BE348" s="83"/>
      <c r="BF348" s="83"/>
      <c r="BG348" s="83"/>
      <c r="BH348" s="83"/>
      <c r="BI348" s="83"/>
      <c r="BJ348" s="83"/>
      <c r="BK348" s="83"/>
      <c r="BL348" s="83"/>
    </row>
    <row r="349" spans="1:64" x14ac:dyDescent="0.35">
      <c r="A349" s="114" t="s">
        <v>382</v>
      </c>
      <c r="B349" s="188"/>
      <c r="C349" s="188"/>
      <c r="D349" s="81"/>
      <c r="E349" s="81"/>
      <c r="F349" s="81"/>
      <c r="G349" s="82"/>
      <c r="H349" s="81"/>
      <c r="I349" s="81"/>
      <c r="J349" s="81"/>
      <c r="K349" s="82"/>
      <c r="L349" s="81"/>
      <c r="M349" s="81"/>
      <c r="N349" s="81"/>
      <c r="O349" s="82"/>
      <c r="P349" s="81"/>
      <c r="Q349" s="81"/>
      <c r="R349" s="81"/>
      <c r="S349" s="82"/>
      <c r="T349" s="81"/>
      <c r="U349" s="81"/>
      <c r="V349" s="81"/>
      <c r="W349" s="82"/>
      <c r="X349" s="81"/>
      <c r="Y349" s="81"/>
      <c r="Z349" s="81"/>
      <c r="AA349" s="82"/>
      <c r="AB349" s="81"/>
      <c r="AC349" s="81"/>
      <c r="AD349" s="81"/>
      <c r="AE349" s="82"/>
      <c r="AF349" s="81"/>
      <c r="AG349" s="81"/>
      <c r="AH349" s="81"/>
      <c r="AI349" s="82"/>
      <c r="AJ349" s="81"/>
      <c r="AK349" s="81"/>
      <c r="AL349" s="81"/>
      <c r="AM349" s="82"/>
      <c r="AN349" s="81"/>
      <c r="AO349" s="81"/>
      <c r="AP349" s="82"/>
      <c r="AQ349" s="82"/>
      <c r="AR349" s="82"/>
      <c r="AS349" s="230"/>
      <c r="AT349" s="230"/>
      <c r="AU349" s="230"/>
      <c r="AV349" s="230"/>
      <c r="AW349" s="230"/>
      <c r="AX349" s="230"/>
      <c r="AY349" s="230"/>
      <c r="BA349" s="83"/>
      <c r="BB349" s="83"/>
      <c r="BC349" s="83"/>
      <c r="BD349" s="83"/>
      <c r="BE349" s="83"/>
      <c r="BF349" s="83"/>
      <c r="BG349" s="83"/>
      <c r="BH349" s="83"/>
      <c r="BI349" s="83"/>
      <c r="BJ349" s="83"/>
      <c r="BK349" s="83"/>
      <c r="BL349" s="83"/>
    </row>
    <row r="350" spans="1:64" x14ac:dyDescent="0.35">
      <c r="A350" s="115" t="s">
        <v>104</v>
      </c>
      <c r="B350" s="194" t="s">
        <v>796</v>
      </c>
      <c r="C350" s="193" t="s">
        <v>232</v>
      </c>
      <c r="D350" s="90">
        <v>62.58</v>
      </c>
      <c r="E350" s="90">
        <v>66.527000000000001</v>
      </c>
      <c r="F350" s="90">
        <v>71.656000000000006</v>
      </c>
      <c r="G350" s="89">
        <v>77.313999999999993</v>
      </c>
      <c r="H350" s="90">
        <v>76.731999999999999</v>
      </c>
      <c r="I350" s="90">
        <v>84.147000000000006</v>
      </c>
      <c r="J350" s="90">
        <v>86.67</v>
      </c>
      <c r="K350" s="89">
        <v>87.882999999999996</v>
      </c>
      <c r="L350" s="90">
        <v>95.527000000000001</v>
      </c>
      <c r="M350" s="90">
        <v>103.694</v>
      </c>
      <c r="N350" s="90">
        <v>103.605</v>
      </c>
      <c r="O350" s="89">
        <v>106.36799999999999</v>
      </c>
      <c r="P350" s="90">
        <v>107.27500000000001</v>
      </c>
      <c r="Q350" s="90">
        <v>115.399</v>
      </c>
      <c r="R350" s="90">
        <v>116.99</v>
      </c>
      <c r="S350" s="89">
        <v>122.196</v>
      </c>
      <c r="T350" s="90">
        <v>141.18100000000001</v>
      </c>
      <c r="U350" s="90">
        <v>142.73400000000001</v>
      </c>
      <c r="V350" s="90">
        <v>168.91499999999999</v>
      </c>
      <c r="W350" s="89">
        <v>170.21799999999999</v>
      </c>
      <c r="X350" s="90">
        <v>164.685</v>
      </c>
      <c r="Y350" s="90">
        <v>186.35499999999999</v>
      </c>
      <c r="Z350" s="90">
        <v>199.15700000000001</v>
      </c>
      <c r="AA350" s="89">
        <v>257.024</v>
      </c>
      <c r="AB350" s="90">
        <v>288.03100000000001</v>
      </c>
      <c r="AC350" s="90">
        <v>296.476</v>
      </c>
      <c r="AD350" s="90">
        <v>303.88499999999999</v>
      </c>
      <c r="AE350" s="89">
        <v>334.12900000000002</v>
      </c>
      <c r="AF350" s="90">
        <v>355</v>
      </c>
      <c r="AG350" s="90">
        <v>317</v>
      </c>
      <c r="AH350" s="90">
        <v>328</v>
      </c>
      <c r="AI350" s="89">
        <v>283</v>
      </c>
      <c r="AJ350" s="90">
        <v>324</v>
      </c>
      <c r="AK350" s="90">
        <v>328</v>
      </c>
      <c r="AL350" s="90">
        <v>344</v>
      </c>
      <c r="AM350" s="89">
        <v>378</v>
      </c>
      <c r="AN350" s="90">
        <v>393</v>
      </c>
      <c r="AO350" s="90">
        <v>410</v>
      </c>
      <c r="AP350" s="89">
        <v>413</v>
      </c>
      <c r="AQ350" s="89">
        <v>430</v>
      </c>
      <c r="AR350" s="250">
        <v>434</v>
      </c>
      <c r="AS350" s="265">
        <v>436</v>
      </c>
      <c r="AT350" s="265">
        <v>447</v>
      </c>
      <c r="AU350" s="265">
        <v>505</v>
      </c>
      <c r="AV350" s="265">
        <v>455</v>
      </c>
      <c r="AW350" s="265">
        <v>456</v>
      </c>
      <c r="AX350" s="265">
        <v>413</v>
      </c>
      <c r="AY350" s="265">
        <v>475</v>
      </c>
      <c r="BA350" s="124">
        <v>278.077</v>
      </c>
      <c r="BB350" s="124">
        <v>335.43200000000002</v>
      </c>
      <c r="BC350" s="124">
        <v>409.19400000000002</v>
      </c>
      <c r="BD350" s="124">
        <v>461.86</v>
      </c>
      <c r="BE350" s="124">
        <v>623.048</v>
      </c>
      <c r="BF350" s="124">
        <v>807.221</v>
      </c>
      <c r="BG350" s="124">
        <v>1222.52</v>
      </c>
      <c r="BH350" s="124">
        <v>1108</v>
      </c>
      <c r="BI350" s="124">
        <v>1374</v>
      </c>
      <c r="BJ350" s="207">
        <v>1646</v>
      </c>
      <c r="BK350" s="207">
        <v>1822</v>
      </c>
      <c r="BL350" s="207">
        <v>1799</v>
      </c>
    </row>
    <row r="351" spans="1:64" x14ac:dyDescent="0.35">
      <c r="A351" s="115" t="s">
        <v>408</v>
      </c>
      <c r="B351" s="194" t="s">
        <v>796</v>
      </c>
      <c r="C351" s="193" t="s">
        <v>232</v>
      </c>
      <c r="D351" s="90">
        <v>51.981999999999999</v>
      </c>
      <c r="E351" s="90">
        <v>26.805</v>
      </c>
      <c r="F351" s="90">
        <v>32.564</v>
      </c>
      <c r="G351" s="89">
        <v>26.803000000000001</v>
      </c>
      <c r="H351" s="90">
        <v>27.498000000000001</v>
      </c>
      <c r="I351" s="90">
        <v>24.498999999999999</v>
      </c>
      <c r="J351" s="90">
        <v>23.172000000000001</v>
      </c>
      <c r="K351" s="89">
        <v>21.93</v>
      </c>
      <c r="L351" s="90">
        <v>19.702999999999999</v>
      </c>
      <c r="M351" s="90">
        <v>21.466999999999999</v>
      </c>
      <c r="N351" s="90">
        <v>24.545000000000002</v>
      </c>
      <c r="O351" s="89">
        <v>24.32</v>
      </c>
      <c r="P351" s="90">
        <v>20.298999999999999</v>
      </c>
      <c r="Q351" s="90">
        <v>15.756</v>
      </c>
      <c r="R351" s="90">
        <v>15.435</v>
      </c>
      <c r="S351" s="89">
        <v>17.427</v>
      </c>
      <c r="T351" s="90">
        <v>14.333</v>
      </c>
      <c r="U351" s="90">
        <v>15.488</v>
      </c>
      <c r="V351" s="90">
        <v>11.709</v>
      </c>
      <c r="W351" s="89">
        <v>15.552</v>
      </c>
      <c r="X351" s="90">
        <v>12.877000000000001</v>
      </c>
      <c r="Y351" s="90">
        <v>10.779</v>
      </c>
      <c r="Z351" s="90">
        <v>11.454000000000001</v>
      </c>
      <c r="AA351" s="89">
        <v>10.898999999999999</v>
      </c>
      <c r="AB351" s="90">
        <v>12.105</v>
      </c>
      <c r="AC351" s="90">
        <v>9.3450000000000006</v>
      </c>
      <c r="AD351" s="90">
        <v>9.1460000000000008</v>
      </c>
      <c r="AE351" s="89">
        <v>9.0289999999999999</v>
      </c>
      <c r="AF351" s="90">
        <v>7</v>
      </c>
      <c r="AG351" s="90">
        <v>9</v>
      </c>
      <c r="AH351" s="90">
        <v>10</v>
      </c>
      <c r="AI351" s="89">
        <v>10</v>
      </c>
      <c r="AJ351" s="90">
        <v>10</v>
      </c>
      <c r="AK351" s="90">
        <v>9</v>
      </c>
      <c r="AL351" s="90">
        <v>10</v>
      </c>
      <c r="AM351" s="89">
        <v>12</v>
      </c>
      <c r="AN351" s="90">
        <v>10</v>
      </c>
      <c r="AO351" s="90">
        <v>9</v>
      </c>
      <c r="AP351" s="89">
        <v>8</v>
      </c>
      <c r="AQ351" s="89">
        <v>8</v>
      </c>
      <c r="AR351" s="250">
        <v>8</v>
      </c>
      <c r="AS351" s="265">
        <v>8</v>
      </c>
      <c r="AT351" s="265">
        <v>7</v>
      </c>
      <c r="AU351" s="265">
        <v>6</v>
      </c>
      <c r="AV351" s="265">
        <v>5</v>
      </c>
      <c r="AW351" s="265">
        <v>8</v>
      </c>
      <c r="AX351" s="265">
        <v>6</v>
      </c>
      <c r="AY351" s="265">
        <v>6</v>
      </c>
      <c r="BA351" s="124">
        <v>138.154</v>
      </c>
      <c r="BB351" s="124">
        <v>97.099000000000004</v>
      </c>
      <c r="BC351" s="124">
        <v>90.034999999999997</v>
      </c>
      <c r="BD351" s="124">
        <v>68.917000000000002</v>
      </c>
      <c r="BE351" s="124">
        <v>57.082000000000001</v>
      </c>
      <c r="BF351" s="124">
        <v>46.009</v>
      </c>
      <c r="BG351" s="124">
        <v>39.625</v>
      </c>
      <c r="BH351" s="124">
        <v>36</v>
      </c>
      <c r="BI351" s="124">
        <v>41</v>
      </c>
      <c r="BJ351" s="207">
        <v>35</v>
      </c>
      <c r="BK351" s="207">
        <v>29</v>
      </c>
      <c r="BL351" s="207">
        <v>25</v>
      </c>
    </row>
    <row r="352" spans="1:64" x14ac:dyDescent="0.35">
      <c r="A352" s="115" t="s">
        <v>111</v>
      </c>
      <c r="B352" s="194" t="s">
        <v>796</v>
      </c>
      <c r="C352" s="193" t="s">
        <v>232</v>
      </c>
      <c r="D352" s="81"/>
      <c r="E352" s="81"/>
      <c r="F352" s="81"/>
      <c r="G352" s="82"/>
      <c r="H352" s="81"/>
      <c r="I352" s="81"/>
      <c r="J352" s="81"/>
      <c r="K352" s="82"/>
      <c r="L352" s="81"/>
      <c r="M352" s="81"/>
      <c r="N352" s="81"/>
      <c r="O352" s="82"/>
      <c r="P352" s="81"/>
      <c r="Q352" s="81"/>
      <c r="R352" s="81"/>
      <c r="S352" s="82"/>
      <c r="T352" s="81"/>
      <c r="U352" s="81"/>
      <c r="V352" s="81"/>
      <c r="W352" s="82"/>
      <c r="X352" s="81"/>
      <c r="Y352" s="81"/>
      <c r="Z352" s="81"/>
      <c r="AA352" s="82"/>
      <c r="AB352" s="81"/>
      <c r="AC352" s="81"/>
      <c r="AD352" s="81"/>
      <c r="AE352" s="82"/>
      <c r="AF352" s="81"/>
      <c r="AG352" s="81"/>
      <c r="AH352" s="81"/>
      <c r="AI352" s="89">
        <v>135</v>
      </c>
      <c r="AJ352" s="90">
        <v>113</v>
      </c>
      <c r="AK352" s="90">
        <v>107</v>
      </c>
      <c r="AL352" s="90">
        <v>113</v>
      </c>
      <c r="AM352" s="89">
        <v>117</v>
      </c>
      <c r="AN352" s="90">
        <v>109</v>
      </c>
      <c r="AO352" s="90">
        <v>120</v>
      </c>
      <c r="AP352" s="89">
        <v>125</v>
      </c>
      <c r="AQ352" s="89">
        <v>130</v>
      </c>
      <c r="AR352" s="250">
        <v>126</v>
      </c>
      <c r="AS352" s="265">
        <v>128</v>
      </c>
      <c r="AT352" s="265">
        <v>126</v>
      </c>
      <c r="AU352" s="265">
        <v>123</v>
      </c>
      <c r="AV352" s="265">
        <v>130</v>
      </c>
      <c r="AW352" s="265">
        <v>134</v>
      </c>
      <c r="AX352" s="265">
        <v>135</v>
      </c>
      <c r="AY352" s="265">
        <v>135</v>
      </c>
      <c r="BA352" s="83"/>
      <c r="BB352" s="83"/>
      <c r="BC352" s="83"/>
      <c r="BD352" s="83"/>
      <c r="BE352" s="83"/>
      <c r="BF352" s="83"/>
      <c r="BG352" s="83"/>
      <c r="BH352" s="124">
        <v>578</v>
      </c>
      <c r="BI352" s="124">
        <v>450</v>
      </c>
      <c r="BJ352" s="207">
        <v>484</v>
      </c>
      <c r="BK352" s="207">
        <v>503</v>
      </c>
      <c r="BL352" s="207">
        <v>534</v>
      </c>
    </row>
    <row r="353" spans="1:64" x14ac:dyDescent="0.35">
      <c r="A353" s="115" t="s">
        <v>372</v>
      </c>
      <c r="B353" s="194" t="s">
        <v>796</v>
      </c>
      <c r="C353" s="193" t="s">
        <v>232</v>
      </c>
      <c r="D353" s="90">
        <v>42.122</v>
      </c>
      <c r="E353" s="90">
        <v>41.948999999999998</v>
      </c>
      <c r="F353" s="90">
        <v>42.856000000000002</v>
      </c>
      <c r="G353" s="89">
        <v>43.399000000000001</v>
      </c>
      <c r="H353" s="90">
        <v>44.279000000000003</v>
      </c>
      <c r="I353" s="90">
        <v>46.258000000000003</v>
      </c>
      <c r="J353" s="90">
        <v>47.881999999999998</v>
      </c>
      <c r="K353" s="89">
        <v>51.13</v>
      </c>
      <c r="L353" s="90">
        <v>51.567999999999998</v>
      </c>
      <c r="M353" s="90">
        <v>60.012</v>
      </c>
      <c r="N353" s="90">
        <v>62.835000000000001</v>
      </c>
      <c r="O353" s="89">
        <v>70.673000000000002</v>
      </c>
      <c r="P353" s="90">
        <v>70.998000000000005</v>
      </c>
      <c r="Q353" s="90">
        <v>70.924000000000007</v>
      </c>
      <c r="R353" s="90">
        <v>70.275999999999996</v>
      </c>
      <c r="S353" s="89">
        <v>76.933000000000007</v>
      </c>
      <c r="T353" s="90">
        <v>81.822999999999993</v>
      </c>
      <c r="U353" s="90">
        <v>81.138000000000005</v>
      </c>
      <c r="V353" s="90">
        <v>82.298000000000002</v>
      </c>
      <c r="W353" s="89">
        <v>85.102000000000004</v>
      </c>
      <c r="X353" s="90">
        <v>81.34</v>
      </c>
      <c r="Y353" s="90">
        <v>84.21</v>
      </c>
      <c r="Z353" s="90">
        <v>84.881</v>
      </c>
      <c r="AA353" s="89">
        <v>91.337999999999994</v>
      </c>
      <c r="AB353" s="90">
        <v>97.15</v>
      </c>
      <c r="AC353" s="90">
        <v>101.667</v>
      </c>
      <c r="AD353" s="90">
        <v>102.932</v>
      </c>
      <c r="AE353" s="89">
        <v>108.825</v>
      </c>
      <c r="AF353" s="90">
        <v>90</v>
      </c>
      <c r="AG353" s="90">
        <v>89</v>
      </c>
      <c r="AH353" s="90">
        <v>89</v>
      </c>
      <c r="AI353" s="82"/>
      <c r="AJ353" s="81"/>
      <c r="AK353" s="81"/>
      <c r="AL353" s="81"/>
      <c r="AM353" s="82"/>
      <c r="AN353" s="81"/>
      <c r="AO353" s="81"/>
      <c r="AP353" s="82"/>
      <c r="AQ353" s="82"/>
      <c r="AR353" s="82"/>
      <c r="AS353" s="230"/>
      <c r="AT353" s="230"/>
      <c r="AU353" s="230"/>
      <c r="AV353" s="230"/>
      <c r="AW353" s="230"/>
      <c r="AX353" s="230"/>
      <c r="AY353" s="230"/>
      <c r="BA353" s="124">
        <v>170.32599999999999</v>
      </c>
      <c r="BB353" s="124">
        <v>189.54900000000001</v>
      </c>
      <c r="BC353" s="124">
        <v>245.08799999999999</v>
      </c>
      <c r="BD353" s="124">
        <v>289.13099999999997</v>
      </c>
      <c r="BE353" s="124">
        <v>330.36099999999999</v>
      </c>
      <c r="BF353" s="124">
        <v>341.76900000000001</v>
      </c>
      <c r="BG353" s="124">
        <v>410.57499999999999</v>
      </c>
      <c r="BH353" s="135"/>
      <c r="BI353" s="83"/>
      <c r="BJ353" s="83"/>
      <c r="BK353" s="83"/>
      <c r="BL353" s="83"/>
    </row>
    <row r="354" spans="1:64" x14ac:dyDescent="0.35">
      <c r="A354" s="116" t="s">
        <v>409</v>
      </c>
      <c r="B354" s="192" t="s">
        <v>796</v>
      </c>
      <c r="C354" s="191" t="s">
        <v>232</v>
      </c>
      <c r="D354" s="127">
        <f>SUM(D350:D353)</f>
        <v>156.684</v>
      </c>
      <c r="E354" s="127">
        <f>SUM(E350:E353)</f>
        <v>135.28100000000001</v>
      </c>
      <c r="F354" s="127">
        <f>SUM(F350:F353)</f>
        <v>147.07599999999999</v>
      </c>
      <c r="G354" s="129">
        <f>SUM(G350:G353)</f>
        <v>147.51599999999999</v>
      </c>
      <c r="H354" s="126">
        <v>148.50899999999999</v>
      </c>
      <c r="I354" s="127">
        <f>SUM(I350:I353)</f>
        <v>154.904</v>
      </c>
      <c r="J354" s="127">
        <f>SUM(J350:J353)</f>
        <v>157.72399999999999</v>
      </c>
      <c r="K354" s="143">
        <v>160.94300000000001</v>
      </c>
      <c r="L354" s="127">
        <f t="shared" ref="L354:Q354" si="5">SUM(L350:L353)</f>
        <v>166.798</v>
      </c>
      <c r="M354" s="127">
        <f t="shared" si="5"/>
        <v>185.173</v>
      </c>
      <c r="N354" s="127">
        <f t="shared" si="5"/>
        <v>190.98500000000001</v>
      </c>
      <c r="O354" s="129">
        <f t="shared" si="5"/>
        <v>201.36099999999999</v>
      </c>
      <c r="P354" s="127">
        <f t="shared" si="5"/>
        <v>198.572</v>
      </c>
      <c r="Q354" s="127">
        <f t="shared" si="5"/>
        <v>202.07900000000001</v>
      </c>
      <c r="R354" s="126">
        <v>202.70099999999999</v>
      </c>
      <c r="S354" s="143">
        <v>216.55600000000001</v>
      </c>
      <c r="T354" s="127">
        <f>SUM(T350:T353)</f>
        <v>237.33699999999999</v>
      </c>
      <c r="U354" s="127">
        <f>SUM(U350:U353)</f>
        <v>239.36</v>
      </c>
      <c r="V354" s="127">
        <f>SUM(V350:V353)</f>
        <v>262.92200000000003</v>
      </c>
      <c r="W354" s="143">
        <v>270.87200000000001</v>
      </c>
      <c r="X354" s="126">
        <v>258.90199999999999</v>
      </c>
      <c r="Y354" s="127">
        <f>SUM(Y350:Y353)</f>
        <v>281.34399999999999</v>
      </c>
      <c r="Z354" s="127">
        <f>SUM(Z350:Z353)</f>
        <v>295.49200000000002</v>
      </c>
      <c r="AA354" s="143">
        <v>359.26100000000002</v>
      </c>
      <c r="AB354" s="126">
        <v>397.286</v>
      </c>
      <c r="AC354" s="126">
        <v>407.488</v>
      </c>
      <c r="AD354" s="127">
        <f t="shared" ref="AD354:AP354" si="6">SUM(AD350:AD353)</f>
        <v>415.96300000000002</v>
      </c>
      <c r="AE354" s="129">
        <f t="shared" si="6"/>
        <v>451.983</v>
      </c>
      <c r="AF354" s="127">
        <f t="shared" si="6"/>
        <v>452</v>
      </c>
      <c r="AG354" s="127">
        <f t="shared" si="6"/>
        <v>415</v>
      </c>
      <c r="AH354" s="127">
        <f t="shared" si="6"/>
        <v>427</v>
      </c>
      <c r="AI354" s="129">
        <f t="shared" si="6"/>
        <v>428</v>
      </c>
      <c r="AJ354" s="127">
        <f t="shared" si="6"/>
        <v>447</v>
      </c>
      <c r="AK354" s="127">
        <f t="shared" si="6"/>
        <v>444</v>
      </c>
      <c r="AL354" s="127">
        <f t="shared" si="6"/>
        <v>467</v>
      </c>
      <c r="AM354" s="129">
        <f t="shared" si="6"/>
        <v>507</v>
      </c>
      <c r="AN354" s="127">
        <f t="shared" si="6"/>
        <v>512</v>
      </c>
      <c r="AO354" s="127">
        <f t="shared" si="6"/>
        <v>539</v>
      </c>
      <c r="AP354" s="129">
        <f t="shared" si="6"/>
        <v>546</v>
      </c>
      <c r="AQ354" s="129">
        <v>568</v>
      </c>
      <c r="AR354" s="249">
        <v>568</v>
      </c>
      <c r="AS354" s="264">
        <v>572</v>
      </c>
      <c r="AT354" s="264">
        <v>580</v>
      </c>
      <c r="AU354" s="264">
        <v>634</v>
      </c>
      <c r="AV354" s="264">
        <v>590</v>
      </c>
      <c r="AW354" s="264">
        <v>598</v>
      </c>
      <c r="AX354" s="264">
        <v>554</v>
      </c>
      <c r="AY354" s="264">
        <v>616</v>
      </c>
      <c r="BA354" s="132">
        <f t="shared" ref="BA354:BI354" si="7">SUM(BA350:BA353)</f>
        <v>586.55700000000002</v>
      </c>
      <c r="BB354" s="132">
        <f t="shared" si="7"/>
        <v>622.08000000000004</v>
      </c>
      <c r="BC354" s="132">
        <f t="shared" si="7"/>
        <v>744.31700000000001</v>
      </c>
      <c r="BD354" s="132">
        <f t="shared" si="7"/>
        <v>819.90800000000002</v>
      </c>
      <c r="BE354" s="132">
        <f t="shared" si="7"/>
        <v>1010.491</v>
      </c>
      <c r="BF354" s="132">
        <f t="shared" si="7"/>
        <v>1194.999</v>
      </c>
      <c r="BG354" s="132">
        <f t="shared" si="7"/>
        <v>1672.72</v>
      </c>
      <c r="BH354" s="132">
        <f t="shared" si="7"/>
        <v>1722</v>
      </c>
      <c r="BI354" s="131">
        <f t="shared" si="7"/>
        <v>1865</v>
      </c>
      <c r="BJ354" s="209">
        <v>2165</v>
      </c>
      <c r="BK354" s="209">
        <v>2354</v>
      </c>
      <c r="BL354" s="209">
        <v>2358</v>
      </c>
    </row>
    <row r="355" spans="1:64" x14ac:dyDescent="0.35">
      <c r="B355" s="186"/>
      <c r="C355" s="186"/>
      <c r="D355" s="81"/>
      <c r="E355" s="81"/>
      <c r="F355" s="81"/>
      <c r="G355" s="82"/>
      <c r="H355" s="81"/>
      <c r="I355" s="81"/>
      <c r="J355" s="81"/>
      <c r="K355" s="82"/>
      <c r="L355" s="81"/>
      <c r="M355" s="81"/>
      <c r="N355" s="81"/>
      <c r="O355" s="82"/>
      <c r="P355" s="81"/>
      <c r="Q355" s="81"/>
      <c r="R355" s="81"/>
      <c r="S355" s="82"/>
      <c r="T355" s="81"/>
      <c r="U355" s="81"/>
      <c r="V355" s="81"/>
      <c r="W355" s="82"/>
      <c r="X355" s="81"/>
      <c r="Y355" s="81"/>
      <c r="Z355" s="81"/>
      <c r="AA355" s="82"/>
      <c r="AB355" s="81"/>
      <c r="AC355" s="81"/>
      <c r="AD355" s="81"/>
      <c r="AE355" s="82"/>
      <c r="AF355" s="81"/>
      <c r="AG355" s="81"/>
      <c r="AH355" s="81"/>
      <c r="AI355" s="82"/>
      <c r="AJ355" s="81"/>
      <c r="AK355" s="81"/>
      <c r="AL355" s="81"/>
      <c r="AM355" s="82"/>
      <c r="AN355" s="81"/>
      <c r="AO355" s="81"/>
      <c r="AP355" s="82"/>
      <c r="AQ355" s="82"/>
      <c r="AR355" s="82"/>
      <c r="AS355" s="230"/>
      <c r="AT355" s="230"/>
      <c r="AU355" s="230"/>
      <c r="AV355" s="230"/>
      <c r="AW355" s="230"/>
      <c r="AX355" s="230"/>
      <c r="AY355" s="230"/>
      <c r="BA355" s="83"/>
      <c r="BB355" s="83"/>
      <c r="BC355" s="83"/>
      <c r="BD355" s="83"/>
      <c r="BE355" s="83"/>
      <c r="BF355" s="83"/>
      <c r="BG355" s="83"/>
      <c r="BH355" s="83"/>
      <c r="BI355" s="83"/>
      <c r="BJ355" s="83"/>
      <c r="BK355" s="83"/>
      <c r="BL355" s="83"/>
    </row>
    <row r="356" spans="1:64" x14ac:dyDescent="0.35">
      <c r="A356" s="101" t="s">
        <v>386</v>
      </c>
      <c r="B356" s="192" t="s">
        <v>796</v>
      </c>
      <c r="C356" s="191" t="s">
        <v>232</v>
      </c>
      <c r="D356" s="126">
        <v>851.18899999999996</v>
      </c>
      <c r="E356" s="127">
        <f>E347-E354</f>
        <v>875.26800000000003</v>
      </c>
      <c r="F356" s="127">
        <f>F347-F354</f>
        <v>848.04300000000001</v>
      </c>
      <c r="G356" s="143">
        <v>894.18299999999999</v>
      </c>
      <c r="H356" s="127">
        <f>H347-H354</f>
        <v>851.61099999999999</v>
      </c>
      <c r="I356" s="126">
        <v>913.30399999999997</v>
      </c>
      <c r="J356" s="127">
        <f>J347-J354</f>
        <v>847.68499999999995</v>
      </c>
      <c r="K356" s="129">
        <f>K347-K354</f>
        <v>912.38499999999999</v>
      </c>
      <c r="L356" s="127">
        <f>L347-L354</f>
        <v>942.38300000000004</v>
      </c>
      <c r="M356" s="126">
        <v>976.98500000000001</v>
      </c>
      <c r="N356" s="127">
        <f>N347-N354</f>
        <v>1026.7829999999999</v>
      </c>
      <c r="O356" s="143">
        <v>1105.0429999999999</v>
      </c>
      <c r="P356" s="127">
        <f t="shared" ref="P356:AB356" si="8">P347-P354</f>
        <v>1184.7629999999999</v>
      </c>
      <c r="Q356" s="127">
        <f t="shared" si="8"/>
        <v>1196.6300000000001</v>
      </c>
      <c r="R356" s="127">
        <f t="shared" si="8"/>
        <v>1261.2660000000001</v>
      </c>
      <c r="S356" s="129">
        <f t="shared" si="8"/>
        <v>1391.8630000000001</v>
      </c>
      <c r="T356" s="127">
        <f t="shared" si="8"/>
        <v>1444.309</v>
      </c>
      <c r="U356" s="127">
        <f t="shared" si="8"/>
        <v>1532.83</v>
      </c>
      <c r="V356" s="127">
        <f t="shared" si="8"/>
        <v>1578.152</v>
      </c>
      <c r="W356" s="129">
        <f t="shared" si="8"/>
        <v>1735.723</v>
      </c>
      <c r="X356" s="127">
        <f t="shared" si="8"/>
        <v>1820.0450000000001</v>
      </c>
      <c r="Y356" s="127">
        <f t="shared" si="8"/>
        <v>1914.0160000000001</v>
      </c>
      <c r="Z356" s="127">
        <f t="shared" si="8"/>
        <v>1995.5840000000001</v>
      </c>
      <c r="AA356" s="129">
        <f t="shared" si="8"/>
        <v>2105.364</v>
      </c>
      <c r="AB356" s="127">
        <f t="shared" si="8"/>
        <v>2203.66</v>
      </c>
      <c r="AC356" s="126">
        <v>2336.7919999999999</v>
      </c>
      <c r="AD356" s="127">
        <f t="shared" ref="AD356:AP356" si="9">AD347-AD354</f>
        <v>2418.163</v>
      </c>
      <c r="AE356" s="129">
        <f t="shared" si="9"/>
        <v>2539.9609999999998</v>
      </c>
      <c r="AF356" s="127">
        <f t="shared" si="9"/>
        <v>2639</v>
      </c>
      <c r="AG356" s="127">
        <f t="shared" si="9"/>
        <v>2713</v>
      </c>
      <c r="AH356" s="127">
        <f t="shared" si="9"/>
        <v>2798</v>
      </c>
      <c r="AI356" s="129">
        <f t="shared" si="9"/>
        <v>2996</v>
      </c>
      <c r="AJ356" s="127">
        <f t="shared" si="9"/>
        <v>3458</v>
      </c>
      <c r="AK356" s="127">
        <f t="shared" si="9"/>
        <v>3391</v>
      </c>
      <c r="AL356" s="127">
        <f t="shared" si="9"/>
        <v>3468</v>
      </c>
      <c r="AM356" s="129">
        <f t="shared" si="9"/>
        <v>3603</v>
      </c>
      <c r="AN356" s="127">
        <f t="shared" si="9"/>
        <v>3750</v>
      </c>
      <c r="AO356" s="127">
        <f t="shared" si="9"/>
        <v>3847</v>
      </c>
      <c r="AP356" s="129">
        <f t="shared" si="9"/>
        <v>3887</v>
      </c>
      <c r="AQ356" s="129">
        <v>3957</v>
      </c>
      <c r="AR356" s="249">
        <v>4087</v>
      </c>
      <c r="AS356" s="264">
        <v>4244</v>
      </c>
      <c r="AT356" s="264">
        <v>4310</v>
      </c>
      <c r="AU356" s="264">
        <v>4414</v>
      </c>
      <c r="AV356" s="264">
        <v>4592</v>
      </c>
      <c r="AW356" s="264">
        <v>4711</v>
      </c>
      <c r="AX356" s="264">
        <v>4854</v>
      </c>
      <c r="AY356" s="264">
        <v>4990</v>
      </c>
      <c r="BA356" s="132">
        <f>BA347-BA354</f>
        <v>3468.683</v>
      </c>
      <c r="BB356" s="130">
        <v>3524.9850000000001</v>
      </c>
      <c r="BC356" s="130">
        <v>4051.194</v>
      </c>
      <c r="BD356" s="132">
        <f>BD347-BD354</f>
        <v>5034.5219999999999</v>
      </c>
      <c r="BE356" s="132">
        <f>BE347-BE354</f>
        <v>6291.0140000000001</v>
      </c>
      <c r="BF356" s="132">
        <f>BF347-BF354</f>
        <v>7835.009</v>
      </c>
      <c r="BG356" s="130">
        <v>9498.5769999999993</v>
      </c>
      <c r="BH356" s="132">
        <f>BH347-BH354</f>
        <v>11146</v>
      </c>
      <c r="BI356" s="131">
        <f>BI347-BI354</f>
        <v>13920</v>
      </c>
      <c r="BJ356" s="209">
        <v>15441</v>
      </c>
      <c r="BK356" s="209">
        <v>17055</v>
      </c>
      <c r="BL356" s="209">
        <v>19147</v>
      </c>
    </row>
    <row r="357" spans="1:64" x14ac:dyDescent="0.35">
      <c r="A357" s="88"/>
      <c r="B357" s="187"/>
      <c r="C357" s="187"/>
      <c r="D357" s="81"/>
      <c r="E357" s="81"/>
      <c r="F357" s="81"/>
      <c r="G357" s="82"/>
      <c r="H357" s="81"/>
      <c r="I357" s="81"/>
      <c r="J357" s="81"/>
      <c r="K357" s="82"/>
      <c r="L357" s="81"/>
      <c r="M357" s="81"/>
      <c r="N357" s="81"/>
      <c r="O357" s="82"/>
      <c r="P357" s="81"/>
      <c r="Q357" s="81"/>
      <c r="R357" s="81"/>
      <c r="S357" s="82"/>
      <c r="T357" s="81"/>
      <c r="U357" s="81"/>
      <c r="V357" s="81"/>
      <c r="W357" s="82"/>
      <c r="X357" s="81"/>
      <c r="Y357" s="81"/>
      <c r="Z357" s="81"/>
      <c r="AA357" s="82"/>
      <c r="AB357" s="81"/>
      <c r="AC357" s="81"/>
      <c r="AD357" s="81"/>
      <c r="AE357" s="82"/>
      <c r="AF357" s="81"/>
      <c r="AG357" s="81"/>
      <c r="AH357" s="81"/>
      <c r="AI357" s="82"/>
      <c r="AJ357" s="81"/>
      <c r="AK357" s="81"/>
      <c r="AL357" s="81"/>
      <c r="AM357" s="82"/>
      <c r="AN357" s="81"/>
      <c r="AO357" s="81"/>
      <c r="AP357" s="82"/>
      <c r="AQ357" s="82"/>
      <c r="AR357" s="82"/>
      <c r="AS357" s="230"/>
      <c r="AT357" s="230"/>
      <c r="AU357" s="230"/>
      <c r="AV357" s="230"/>
      <c r="AW357" s="230"/>
      <c r="AX357" s="230"/>
      <c r="AY357" s="230"/>
      <c r="BA357" s="83"/>
      <c r="BB357" s="83"/>
      <c r="BC357" s="83"/>
      <c r="BD357" s="83"/>
      <c r="BE357" s="83"/>
      <c r="BF357" s="83"/>
      <c r="BG357" s="83"/>
      <c r="BH357" s="83"/>
      <c r="BI357" s="83"/>
      <c r="BJ357" s="83"/>
      <c r="BK357" s="83"/>
      <c r="BL357" s="83"/>
    </row>
    <row r="358" spans="1:64" x14ac:dyDescent="0.35">
      <c r="A358" s="114" t="s">
        <v>410</v>
      </c>
      <c r="B358" s="188"/>
      <c r="C358" s="188"/>
      <c r="D358" s="81"/>
      <c r="E358" s="81"/>
      <c r="F358" s="81"/>
      <c r="G358" s="82"/>
      <c r="H358" s="81"/>
      <c r="I358" s="81"/>
      <c r="J358" s="81"/>
      <c r="K358" s="82"/>
      <c r="L358" s="81"/>
      <c r="M358" s="81"/>
      <c r="N358" s="81"/>
      <c r="O358" s="82"/>
      <c r="P358" s="81"/>
      <c r="Q358" s="81"/>
      <c r="R358" s="81"/>
      <c r="S358" s="82"/>
      <c r="T358" s="81"/>
      <c r="U358" s="81"/>
      <c r="V358" s="81"/>
      <c r="W358" s="82"/>
      <c r="X358" s="81"/>
      <c r="Y358" s="81"/>
      <c r="Z358" s="81"/>
      <c r="AA358" s="82"/>
      <c r="AB358" s="81"/>
      <c r="AC358" s="81"/>
      <c r="AD358" s="81"/>
      <c r="AE358" s="82"/>
      <c r="AF358" s="81"/>
      <c r="AG358" s="81"/>
      <c r="AH358" s="81"/>
      <c r="AI358" s="82"/>
      <c r="AJ358" s="81"/>
      <c r="AK358" s="81"/>
      <c r="AL358" s="81"/>
      <c r="AM358" s="82"/>
      <c r="AN358" s="81"/>
      <c r="AO358" s="81"/>
      <c r="AP358" s="82"/>
      <c r="AQ358" s="82"/>
      <c r="AR358" s="82"/>
      <c r="AS358" s="230"/>
      <c r="AT358" s="230"/>
      <c r="AU358" s="230"/>
      <c r="AV358" s="230"/>
      <c r="AW358" s="230"/>
      <c r="AX358" s="230"/>
      <c r="AY358" s="230"/>
      <c r="BA358" s="83"/>
      <c r="BB358" s="83"/>
      <c r="BC358" s="83"/>
      <c r="BD358" s="83"/>
      <c r="BE358" s="83"/>
      <c r="BF358" s="83"/>
      <c r="BG358" s="83"/>
      <c r="BH358" s="83"/>
      <c r="BI358" s="83"/>
      <c r="BJ358" s="83"/>
      <c r="BK358" s="83"/>
      <c r="BL358" s="83"/>
    </row>
    <row r="359" spans="1:64" x14ac:dyDescent="0.35">
      <c r="A359" s="115" t="s">
        <v>411</v>
      </c>
      <c r="B359" s="194" t="s">
        <v>796</v>
      </c>
      <c r="C359" s="193" t="s">
        <v>232</v>
      </c>
      <c r="D359" s="90">
        <v>209.63800000000001</v>
      </c>
      <c r="E359" s="90">
        <v>203.09700000000001</v>
      </c>
      <c r="F359" s="90">
        <v>208.7</v>
      </c>
      <c r="G359" s="89">
        <v>205.196</v>
      </c>
      <c r="H359" s="90">
        <v>209.52500000000001</v>
      </c>
      <c r="I359" s="90">
        <v>209.09200000000001</v>
      </c>
      <c r="J359" s="90">
        <v>212.04900000000001</v>
      </c>
      <c r="K359" s="89">
        <v>213.68700000000001</v>
      </c>
      <c r="L359" s="90">
        <v>215.50899999999999</v>
      </c>
      <c r="M359" s="90">
        <v>208.047</v>
      </c>
      <c r="N359" s="90">
        <v>218.66</v>
      </c>
      <c r="O359" s="89">
        <v>220.51400000000001</v>
      </c>
      <c r="P359" s="90">
        <v>237.20400000000001</v>
      </c>
      <c r="Q359" s="90">
        <v>232.48400000000001</v>
      </c>
      <c r="R359" s="90">
        <v>248.45</v>
      </c>
      <c r="S359" s="89">
        <v>257.84899999999999</v>
      </c>
      <c r="T359" s="90">
        <v>285.077</v>
      </c>
      <c r="U359" s="90">
        <v>299.40100000000001</v>
      </c>
      <c r="V359" s="90">
        <v>315.55500000000001</v>
      </c>
      <c r="W359" s="89">
        <v>324.02600000000001</v>
      </c>
      <c r="X359" s="90">
        <v>348.76900000000001</v>
      </c>
      <c r="Y359" s="90">
        <v>374.12799999999999</v>
      </c>
      <c r="Z359" s="90">
        <v>398.95699999999999</v>
      </c>
      <c r="AA359" s="89">
        <v>415.95800000000003</v>
      </c>
      <c r="AB359" s="90">
        <v>464.637</v>
      </c>
      <c r="AC359" s="90">
        <v>475.95800000000003</v>
      </c>
      <c r="AD359" s="90">
        <v>489.827</v>
      </c>
      <c r="AE359" s="89">
        <v>499.80599999999998</v>
      </c>
      <c r="AF359" s="90">
        <v>532</v>
      </c>
      <c r="AG359" s="90">
        <v>532</v>
      </c>
      <c r="AH359" s="90">
        <v>566</v>
      </c>
      <c r="AI359" s="89">
        <v>558</v>
      </c>
      <c r="AJ359" s="90">
        <v>620</v>
      </c>
      <c r="AK359" s="90">
        <v>612</v>
      </c>
      <c r="AL359" s="90">
        <v>651</v>
      </c>
      <c r="AM359" s="89">
        <v>657</v>
      </c>
      <c r="AN359" s="90">
        <v>701</v>
      </c>
      <c r="AO359" s="90">
        <v>738</v>
      </c>
      <c r="AP359" s="89">
        <v>775</v>
      </c>
      <c r="AQ359" s="89">
        <v>773</v>
      </c>
      <c r="AR359" s="250">
        <v>827</v>
      </c>
      <c r="AS359" s="265">
        <v>876</v>
      </c>
      <c r="AT359" s="265">
        <v>881</v>
      </c>
      <c r="AU359" s="265">
        <v>889</v>
      </c>
      <c r="AV359" s="265">
        <v>939</v>
      </c>
      <c r="AW359" s="265">
        <v>984</v>
      </c>
      <c r="AX359" s="265">
        <v>1022</v>
      </c>
      <c r="AY359" s="265">
        <v>999</v>
      </c>
      <c r="BA359" s="124">
        <v>826.63099999999997</v>
      </c>
      <c r="BB359" s="124">
        <v>844.35299999999995</v>
      </c>
      <c r="BC359" s="124">
        <v>862.73</v>
      </c>
      <c r="BD359" s="124">
        <v>975.98699999999997</v>
      </c>
      <c r="BE359" s="124">
        <v>1224.059</v>
      </c>
      <c r="BF359" s="124">
        <v>1537.8119999999999</v>
      </c>
      <c r="BG359" s="124">
        <v>1930.2280000000001</v>
      </c>
      <c r="BH359" s="124">
        <v>2188</v>
      </c>
      <c r="BI359" s="124">
        <v>2540</v>
      </c>
      <c r="BJ359" s="207">
        <v>2987</v>
      </c>
      <c r="BK359" s="207">
        <v>3473</v>
      </c>
      <c r="BL359" s="207">
        <v>3944</v>
      </c>
    </row>
    <row r="360" spans="1:64" x14ac:dyDescent="0.35">
      <c r="A360" s="115" t="s">
        <v>412</v>
      </c>
      <c r="B360" s="194" t="s">
        <v>796</v>
      </c>
      <c r="C360" s="193" t="s">
        <v>232</v>
      </c>
      <c r="D360" s="90">
        <v>398.03300000000002</v>
      </c>
      <c r="E360" s="90">
        <v>402.20800000000003</v>
      </c>
      <c r="F360" s="90">
        <v>388.673</v>
      </c>
      <c r="G360" s="89">
        <v>431.54</v>
      </c>
      <c r="H360" s="90">
        <v>410.14100000000002</v>
      </c>
      <c r="I360" s="90">
        <v>426.83</v>
      </c>
      <c r="J360" s="90">
        <v>406.47500000000002</v>
      </c>
      <c r="K360" s="89">
        <v>428.36200000000002</v>
      </c>
      <c r="L360" s="90">
        <v>392.74099999999999</v>
      </c>
      <c r="M360" s="90">
        <v>426.99799999999999</v>
      </c>
      <c r="N360" s="90">
        <v>422.03100000000001</v>
      </c>
      <c r="O360" s="89">
        <v>441.47199999999998</v>
      </c>
      <c r="P360" s="90">
        <v>474.89100000000002</v>
      </c>
      <c r="Q360" s="90">
        <v>462.78899999999999</v>
      </c>
      <c r="R360" s="90">
        <v>477.47500000000002</v>
      </c>
      <c r="S360" s="89">
        <v>495.04199999999997</v>
      </c>
      <c r="T360" s="90">
        <v>520.29700000000003</v>
      </c>
      <c r="U360" s="90">
        <v>553.09799999999996</v>
      </c>
      <c r="V360" s="90">
        <v>550.09299999999996</v>
      </c>
      <c r="W360" s="89">
        <v>574.10400000000004</v>
      </c>
      <c r="X360" s="90">
        <v>580.95699999999999</v>
      </c>
      <c r="Y360" s="90">
        <v>646.21500000000003</v>
      </c>
      <c r="Z360" s="90">
        <v>670.08399999999995</v>
      </c>
      <c r="AA360" s="89">
        <v>723.57299999999998</v>
      </c>
      <c r="AB360" s="90">
        <v>781.51800000000003</v>
      </c>
      <c r="AC360" s="90">
        <v>848.92700000000002</v>
      </c>
      <c r="AD360" s="90">
        <v>812.31399999999996</v>
      </c>
      <c r="AE360" s="89">
        <v>801.58799999999997</v>
      </c>
      <c r="AF360" s="90">
        <v>857</v>
      </c>
      <c r="AG360" s="90">
        <v>901</v>
      </c>
      <c r="AH360" s="90">
        <v>892</v>
      </c>
      <c r="AI360" s="89">
        <v>941</v>
      </c>
      <c r="AJ360" s="90">
        <v>1049</v>
      </c>
      <c r="AK360" s="90">
        <v>1073</v>
      </c>
      <c r="AL360" s="90">
        <v>1068</v>
      </c>
      <c r="AM360" s="89">
        <v>1131</v>
      </c>
      <c r="AN360" s="90">
        <v>1158</v>
      </c>
      <c r="AO360" s="90">
        <v>1247</v>
      </c>
      <c r="AP360" s="89">
        <v>1266</v>
      </c>
      <c r="AQ360" s="89">
        <v>1297</v>
      </c>
      <c r="AR360" s="250">
        <v>1301</v>
      </c>
      <c r="AS360" s="265">
        <v>1345</v>
      </c>
      <c r="AT360" s="265">
        <v>1337</v>
      </c>
      <c r="AU360" s="265">
        <v>1368</v>
      </c>
      <c r="AV360" s="265">
        <v>1352</v>
      </c>
      <c r="AW360" s="265">
        <v>1445</v>
      </c>
      <c r="AX360" s="265">
        <v>1431</v>
      </c>
      <c r="AY360" s="265">
        <v>1536</v>
      </c>
      <c r="BA360" s="124">
        <v>1620.454</v>
      </c>
      <c r="BB360" s="124">
        <v>1671.808</v>
      </c>
      <c r="BC360" s="124">
        <v>1683.242</v>
      </c>
      <c r="BD360" s="124">
        <v>1910.1969999999999</v>
      </c>
      <c r="BE360" s="124">
        <v>2197.5920000000001</v>
      </c>
      <c r="BF360" s="124">
        <v>2620.8290000000002</v>
      </c>
      <c r="BG360" s="124">
        <v>3244.3470000000002</v>
      </c>
      <c r="BH360" s="124">
        <v>3591</v>
      </c>
      <c r="BI360" s="124">
        <v>4321</v>
      </c>
      <c r="BJ360" s="207">
        <v>4968</v>
      </c>
      <c r="BK360" s="207">
        <v>5351</v>
      </c>
      <c r="BL360" s="207">
        <v>5764</v>
      </c>
    </row>
    <row r="361" spans="1:64" x14ac:dyDescent="0.35">
      <c r="A361" s="115" t="s">
        <v>413</v>
      </c>
      <c r="B361" s="194" t="s">
        <v>796</v>
      </c>
      <c r="C361" s="193" t="s">
        <v>232</v>
      </c>
      <c r="D361" s="90">
        <v>132.85300000000001</v>
      </c>
      <c r="E361" s="90">
        <v>120.87</v>
      </c>
      <c r="F361" s="90">
        <v>128.04300000000001</v>
      </c>
      <c r="G361" s="89">
        <v>138.358</v>
      </c>
      <c r="H361" s="90">
        <v>138.98400000000001</v>
      </c>
      <c r="I361" s="90">
        <v>129.13800000000001</v>
      </c>
      <c r="J361" s="90">
        <v>141.67599999999999</v>
      </c>
      <c r="K361" s="89">
        <v>133.53399999999999</v>
      </c>
      <c r="L361" s="90">
        <v>145.08099999999999</v>
      </c>
      <c r="M361" s="90">
        <v>130.208</v>
      </c>
      <c r="N361" s="90">
        <v>122.578</v>
      </c>
      <c r="O361" s="89">
        <v>134.05199999999999</v>
      </c>
      <c r="P361" s="90">
        <v>146.935</v>
      </c>
      <c r="Q361" s="90">
        <v>138.596</v>
      </c>
      <c r="R361" s="90">
        <v>143.702</v>
      </c>
      <c r="S361" s="89">
        <v>148.477</v>
      </c>
      <c r="T361" s="90">
        <v>150.80799999999999</v>
      </c>
      <c r="U361" s="90">
        <v>156.929</v>
      </c>
      <c r="V361" s="90">
        <v>147.40199999999999</v>
      </c>
      <c r="W361" s="89">
        <v>169.56700000000001</v>
      </c>
      <c r="X361" s="90">
        <v>170.44</v>
      </c>
      <c r="Y361" s="90">
        <v>178.04</v>
      </c>
      <c r="Z361" s="90">
        <v>184.06299999999999</v>
      </c>
      <c r="AA361" s="89">
        <v>212.35499999999999</v>
      </c>
      <c r="AB361" s="90">
        <v>216.10900000000001</v>
      </c>
      <c r="AC361" s="90">
        <v>219.334</v>
      </c>
      <c r="AD361" s="90">
        <v>219.256</v>
      </c>
      <c r="AE361" s="89">
        <v>225.93799999999999</v>
      </c>
      <c r="AF361" s="90">
        <v>271</v>
      </c>
      <c r="AG361" s="90">
        <v>224</v>
      </c>
      <c r="AH361" s="90">
        <v>230</v>
      </c>
      <c r="AI361" s="89">
        <v>243</v>
      </c>
      <c r="AJ361" s="90">
        <v>290</v>
      </c>
      <c r="AK361" s="90">
        <v>256</v>
      </c>
      <c r="AL361" s="90">
        <v>265</v>
      </c>
      <c r="AM361" s="89">
        <v>274</v>
      </c>
      <c r="AN361" s="90">
        <v>269</v>
      </c>
      <c r="AO361" s="90">
        <v>291</v>
      </c>
      <c r="AP361" s="89">
        <v>319</v>
      </c>
      <c r="AQ361" s="89">
        <v>340</v>
      </c>
      <c r="AR361" s="250">
        <v>331</v>
      </c>
      <c r="AS361" s="265">
        <v>357</v>
      </c>
      <c r="AT361" s="265">
        <v>353</v>
      </c>
      <c r="AU361" s="265">
        <v>372</v>
      </c>
      <c r="AV361" s="265">
        <v>352</v>
      </c>
      <c r="AW361" s="265">
        <v>355</v>
      </c>
      <c r="AX361" s="265">
        <v>366</v>
      </c>
      <c r="AY361" s="265">
        <v>456</v>
      </c>
      <c r="BA361" s="124">
        <v>520.12400000000002</v>
      </c>
      <c r="BB361" s="124">
        <v>543.33199999999999</v>
      </c>
      <c r="BC361" s="124">
        <v>531.91899999999998</v>
      </c>
      <c r="BD361" s="124">
        <v>577.71</v>
      </c>
      <c r="BE361" s="124">
        <v>624.70600000000002</v>
      </c>
      <c r="BF361" s="124">
        <v>744.89800000000002</v>
      </c>
      <c r="BG361" s="124">
        <v>880.63699999999994</v>
      </c>
      <c r="BH361" s="124">
        <v>968</v>
      </c>
      <c r="BI361" s="124">
        <v>1085</v>
      </c>
      <c r="BJ361" s="207">
        <v>1219</v>
      </c>
      <c r="BK361" s="207">
        <v>1413</v>
      </c>
      <c r="BL361" s="207">
        <v>1529</v>
      </c>
    </row>
    <row r="362" spans="1:64" x14ac:dyDescent="0.35">
      <c r="A362" s="115" t="s">
        <v>290</v>
      </c>
      <c r="B362" s="194" t="s">
        <v>796</v>
      </c>
      <c r="C362" s="193" t="s">
        <v>232</v>
      </c>
      <c r="D362" s="90">
        <v>12.439</v>
      </c>
      <c r="E362" s="90">
        <v>12.792</v>
      </c>
      <c r="F362" s="90">
        <v>13.064</v>
      </c>
      <c r="G362" s="89">
        <v>13.959</v>
      </c>
      <c r="H362" s="90">
        <v>13.552</v>
      </c>
      <c r="I362" s="90">
        <v>13.352</v>
      </c>
      <c r="J362" s="90">
        <v>13.108000000000001</v>
      </c>
      <c r="K362" s="89">
        <v>12.412000000000001</v>
      </c>
      <c r="L362" s="90">
        <v>14.272</v>
      </c>
      <c r="M362" s="90">
        <v>18.081</v>
      </c>
      <c r="N362" s="90">
        <v>18.245999999999999</v>
      </c>
      <c r="O362" s="89">
        <v>18.05</v>
      </c>
      <c r="P362" s="90">
        <v>18.393999999999998</v>
      </c>
      <c r="Q362" s="90">
        <v>18.988</v>
      </c>
      <c r="R362" s="90">
        <v>22.652000000000001</v>
      </c>
      <c r="S362" s="89">
        <v>18.5</v>
      </c>
      <c r="T362" s="90">
        <v>19.128</v>
      </c>
      <c r="U362" s="90">
        <v>19.32</v>
      </c>
      <c r="V362" s="90">
        <v>19.428000000000001</v>
      </c>
      <c r="W362" s="89">
        <v>18.686</v>
      </c>
      <c r="X362" s="90">
        <v>17.146000000000001</v>
      </c>
      <c r="Y362" s="90">
        <v>17.149000000000001</v>
      </c>
      <c r="Z362" s="90">
        <v>23.873999999999999</v>
      </c>
      <c r="AA362" s="89">
        <v>32.932000000000002</v>
      </c>
      <c r="AB362" s="90">
        <v>46.566000000000003</v>
      </c>
      <c r="AC362" s="90">
        <v>43.026000000000003</v>
      </c>
      <c r="AD362" s="90">
        <v>42.954000000000001</v>
      </c>
      <c r="AE362" s="89">
        <v>42.698</v>
      </c>
      <c r="AF362" s="90">
        <v>42</v>
      </c>
      <c r="AG362" s="90">
        <v>40</v>
      </c>
      <c r="AH362" s="90">
        <v>41</v>
      </c>
      <c r="AI362" s="89">
        <v>39</v>
      </c>
      <c r="AJ362" s="90">
        <v>45</v>
      </c>
      <c r="AK362" s="90">
        <v>44</v>
      </c>
      <c r="AL362" s="90">
        <v>43</v>
      </c>
      <c r="AM362" s="89">
        <v>40</v>
      </c>
      <c r="AN362" s="90">
        <v>42</v>
      </c>
      <c r="AO362" s="90">
        <v>42</v>
      </c>
      <c r="AP362" s="89">
        <v>43</v>
      </c>
      <c r="AQ362" s="89">
        <v>42</v>
      </c>
      <c r="AR362" s="250">
        <v>42</v>
      </c>
      <c r="AS362" s="265">
        <v>42</v>
      </c>
      <c r="AT362" s="265">
        <v>42</v>
      </c>
      <c r="AU362" s="265">
        <v>42</v>
      </c>
      <c r="AV362" s="265">
        <v>42</v>
      </c>
      <c r="AW362" s="265">
        <v>42</v>
      </c>
      <c r="AX362" s="265">
        <v>43</v>
      </c>
      <c r="AY362" s="265">
        <v>42</v>
      </c>
      <c r="BA362" s="124">
        <v>52.253999999999998</v>
      </c>
      <c r="BB362" s="124">
        <v>52.423999999999999</v>
      </c>
      <c r="BC362" s="124">
        <v>68.649000000000001</v>
      </c>
      <c r="BD362" s="124">
        <v>78.534000000000006</v>
      </c>
      <c r="BE362" s="124">
        <v>76.561999999999998</v>
      </c>
      <c r="BF362" s="124">
        <v>91.100999999999999</v>
      </c>
      <c r="BG362" s="124">
        <v>175.244</v>
      </c>
      <c r="BH362" s="124">
        <v>162</v>
      </c>
      <c r="BI362" s="124">
        <v>172</v>
      </c>
      <c r="BJ362" s="207">
        <v>169</v>
      </c>
      <c r="BK362" s="207">
        <v>168</v>
      </c>
      <c r="BL362" s="207">
        <v>169</v>
      </c>
    </row>
    <row r="363" spans="1:64" x14ac:dyDescent="0.35">
      <c r="A363" s="115" t="s">
        <v>324</v>
      </c>
      <c r="B363" s="194" t="s">
        <v>796</v>
      </c>
      <c r="C363" s="193" t="s">
        <v>232</v>
      </c>
      <c r="D363" s="90">
        <v>2E-3</v>
      </c>
      <c r="E363" s="90">
        <v>24.992000000000001</v>
      </c>
      <c r="F363" s="90">
        <v>-0.79100000000000004</v>
      </c>
      <c r="G363" s="89">
        <v>2.294</v>
      </c>
      <c r="H363" s="90">
        <v>0.66300000000000003</v>
      </c>
      <c r="I363" s="90">
        <v>-0.36599999999999999</v>
      </c>
      <c r="J363" s="90">
        <v>0.20100000000000001</v>
      </c>
      <c r="K363" s="89">
        <v>19.385000000000002</v>
      </c>
      <c r="L363" s="90">
        <v>1.7549999999999999</v>
      </c>
      <c r="M363" s="90">
        <v>3.4000000000000002E-2</v>
      </c>
      <c r="N363" s="90">
        <v>-0.751</v>
      </c>
      <c r="O363" s="89">
        <v>0.52100000000000002</v>
      </c>
      <c r="P363" s="90">
        <v>-0.41899999999999998</v>
      </c>
      <c r="Q363" s="90">
        <v>-0.46600000000000003</v>
      </c>
      <c r="R363" s="90">
        <v>-0.33800000000000002</v>
      </c>
      <c r="S363" s="89">
        <v>-0.28499999999999998</v>
      </c>
      <c r="T363" s="81"/>
      <c r="U363" s="81"/>
      <c r="V363" s="81"/>
      <c r="W363" s="82"/>
      <c r="X363" s="81"/>
      <c r="Y363" s="81"/>
      <c r="Z363" s="81"/>
      <c r="AA363" s="82"/>
      <c r="AB363" s="81"/>
      <c r="AC363" s="81"/>
      <c r="AD363" s="81"/>
      <c r="AE363" s="82"/>
      <c r="AF363" s="81"/>
      <c r="AG363" s="81"/>
      <c r="AH363" s="81"/>
      <c r="AI363" s="82"/>
      <c r="AJ363" s="81"/>
      <c r="AK363" s="81"/>
      <c r="AL363" s="81"/>
      <c r="AM363" s="82"/>
      <c r="AN363" s="81"/>
      <c r="AO363" s="81"/>
      <c r="AP363" s="82"/>
      <c r="AQ363" s="82"/>
      <c r="AR363" s="82"/>
      <c r="AS363" s="230"/>
      <c r="AT363" s="230"/>
      <c r="AU363" s="230"/>
      <c r="AV363" s="230"/>
      <c r="AW363" s="230"/>
      <c r="AX363" s="230"/>
      <c r="AY363" s="230"/>
      <c r="BA363" s="124">
        <v>26.497</v>
      </c>
      <c r="BB363" s="124">
        <v>19.882999999999999</v>
      </c>
      <c r="BC363" s="124">
        <v>1.5589999999999999</v>
      </c>
      <c r="BD363" s="124">
        <v>-1.508</v>
      </c>
      <c r="BE363" s="135"/>
      <c r="BF363" s="135"/>
      <c r="BG363" s="135"/>
      <c r="BH363" s="135"/>
      <c r="BI363" s="83"/>
      <c r="BJ363" s="83"/>
      <c r="BK363" s="83"/>
      <c r="BL363" s="83"/>
    </row>
    <row r="364" spans="1:64" x14ac:dyDescent="0.35">
      <c r="A364" s="116" t="s">
        <v>414</v>
      </c>
      <c r="B364" s="192" t="s">
        <v>796</v>
      </c>
      <c r="C364" s="191" t="s">
        <v>232</v>
      </c>
      <c r="D364" s="127">
        <f>SUM(D359:D363)</f>
        <v>752.96500000000003</v>
      </c>
      <c r="E364" s="126">
        <v>763.95899999999995</v>
      </c>
      <c r="F364" s="127">
        <f>SUM(F359:F363)</f>
        <v>737.68899999999996</v>
      </c>
      <c r="G364" s="129">
        <f>SUM(G359:G363)</f>
        <v>791.34699999999998</v>
      </c>
      <c r="H364" s="126">
        <v>772.86500000000001</v>
      </c>
      <c r="I364" s="127">
        <f>SUM(I359:I363)</f>
        <v>778.04600000000005</v>
      </c>
      <c r="J364" s="127">
        <f>SUM(J359:J363)</f>
        <v>773.50900000000001</v>
      </c>
      <c r="K364" s="129">
        <f>SUM(K359:K363)</f>
        <v>807.38</v>
      </c>
      <c r="L364" s="126">
        <v>769.35799999999995</v>
      </c>
      <c r="M364" s="126">
        <v>783.36800000000005</v>
      </c>
      <c r="N364" s="127">
        <f>SUM(N359:N363)</f>
        <v>780.76400000000001</v>
      </c>
      <c r="O364" s="143">
        <v>814.60900000000004</v>
      </c>
      <c r="P364" s="127">
        <f>SUM(P359:P363)</f>
        <v>877.005</v>
      </c>
      <c r="Q364" s="127">
        <f>SUM(Q359:Q363)</f>
        <v>852.39099999999996</v>
      </c>
      <c r="R364" s="127">
        <f>SUM(R359:R363)</f>
        <v>891.94100000000003</v>
      </c>
      <c r="S364" s="129">
        <f>SUM(S359:S363)</f>
        <v>919.58299999999997</v>
      </c>
      <c r="T364" s="126">
        <v>975.31</v>
      </c>
      <c r="U364" s="127">
        <f>SUM(U359:U363)</f>
        <v>1028.748</v>
      </c>
      <c r="V364" s="127">
        <f>SUM(V359:V363)</f>
        <v>1032.4780000000001</v>
      </c>
      <c r="W364" s="129">
        <f>SUM(W359:W363)</f>
        <v>1086.383</v>
      </c>
      <c r="X364" s="127">
        <f>SUM(X359:X363)</f>
        <v>1117.3119999999999</v>
      </c>
      <c r="Y364" s="126">
        <v>1215.5319999999999</v>
      </c>
      <c r="Z364" s="126">
        <v>1276.9780000000001</v>
      </c>
      <c r="AA364" s="129">
        <f>SUM(AA359:AA363)</f>
        <v>1384.818</v>
      </c>
      <c r="AB364" s="127">
        <f>SUM(AB359:AB363)</f>
        <v>1508.83</v>
      </c>
      <c r="AC364" s="126">
        <v>1587.2449999999999</v>
      </c>
      <c r="AD364" s="127">
        <f t="shared" ref="AD364:AP364" si="10">SUM(AD359:AD363)</f>
        <v>1564.3510000000001</v>
      </c>
      <c r="AE364" s="129">
        <f t="shared" si="10"/>
        <v>1570.03</v>
      </c>
      <c r="AF364" s="127">
        <f t="shared" si="10"/>
        <v>1702</v>
      </c>
      <c r="AG364" s="127">
        <f t="shared" si="10"/>
        <v>1697</v>
      </c>
      <c r="AH364" s="127">
        <f t="shared" si="10"/>
        <v>1729</v>
      </c>
      <c r="AI364" s="129">
        <f t="shared" si="10"/>
        <v>1781</v>
      </c>
      <c r="AJ364" s="127">
        <f t="shared" si="10"/>
        <v>2004</v>
      </c>
      <c r="AK364" s="127">
        <f t="shared" si="10"/>
        <v>1985</v>
      </c>
      <c r="AL364" s="127">
        <f t="shared" si="10"/>
        <v>2027</v>
      </c>
      <c r="AM364" s="129">
        <f t="shared" si="10"/>
        <v>2102</v>
      </c>
      <c r="AN364" s="127">
        <f t="shared" si="10"/>
        <v>2170</v>
      </c>
      <c r="AO364" s="127">
        <f t="shared" si="10"/>
        <v>2318</v>
      </c>
      <c r="AP364" s="129">
        <f t="shared" si="10"/>
        <v>2403</v>
      </c>
      <c r="AQ364" s="129">
        <v>2452</v>
      </c>
      <c r="AR364" s="249">
        <v>2501</v>
      </c>
      <c r="AS364" s="264">
        <v>2620</v>
      </c>
      <c r="AT364" s="264">
        <v>2613</v>
      </c>
      <c r="AU364" s="264">
        <v>2671</v>
      </c>
      <c r="AV364" s="264">
        <v>3685</v>
      </c>
      <c r="AW364" s="264">
        <v>2826</v>
      </c>
      <c r="AX364" s="264">
        <v>2862</v>
      </c>
      <c r="AY364" s="264">
        <v>3033</v>
      </c>
      <c r="BA364" s="130">
        <v>3045.96</v>
      </c>
      <c r="BB364" s="130">
        <v>3131.8</v>
      </c>
      <c r="BC364" s="130">
        <v>3148.0990000000002</v>
      </c>
      <c r="BD364" s="132">
        <f>SUM(BD359:BD363)</f>
        <v>3540.92</v>
      </c>
      <c r="BE364" s="132">
        <f>SUM(BE359:BE363)</f>
        <v>4122.9189999999999</v>
      </c>
      <c r="BF364" s="130">
        <v>4994.6400000000003</v>
      </c>
      <c r="BG364" s="132">
        <f>SUM(BG359:BG363)</f>
        <v>6230.4560000000001</v>
      </c>
      <c r="BH364" s="132">
        <f>SUM(BH359:BH363)</f>
        <v>6909</v>
      </c>
      <c r="BI364" s="131">
        <f>SUM(BI359:BI363)</f>
        <v>8118</v>
      </c>
      <c r="BJ364" s="209">
        <v>9343</v>
      </c>
      <c r="BK364" s="209">
        <v>10405</v>
      </c>
      <c r="BL364" s="209">
        <v>12406</v>
      </c>
    </row>
    <row r="365" spans="1:64" x14ac:dyDescent="0.35">
      <c r="B365" s="186"/>
      <c r="C365" s="186"/>
      <c r="D365" s="81"/>
      <c r="E365" s="81"/>
      <c r="F365" s="81"/>
      <c r="G365" s="82"/>
      <c r="H365" s="81"/>
      <c r="I365" s="81"/>
      <c r="J365" s="81"/>
      <c r="K365" s="82"/>
      <c r="L365" s="81"/>
      <c r="M365" s="81"/>
      <c r="N365" s="81"/>
      <c r="O365" s="82"/>
      <c r="P365" s="81"/>
      <c r="Q365" s="81"/>
      <c r="R365" s="81"/>
      <c r="S365" s="82"/>
      <c r="T365" s="81"/>
      <c r="U365" s="81"/>
      <c r="V365" s="81"/>
      <c r="W365" s="82"/>
      <c r="X365" s="81"/>
      <c r="Y365" s="81"/>
      <c r="Z365" s="81"/>
      <c r="AA365" s="82"/>
      <c r="AB365" s="81"/>
      <c r="AC365" s="81"/>
      <c r="AD365" s="81"/>
      <c r="AE365" s="82"/>
      <c r="AF365" s="81"/>
      <c r="AG365" s="81"/>
      <c r="AH365" s="81"/>
      <c r="AI365" s="82"/>
      <c r="AJ365" s="81"/>
      <c r="AK365" s="81"/>
      <c r="AL365" s="81"/>
      <c r="AM365" s="82"/>
      <c r="AN365" s="81"/>
      <c r="AO365" s="81"/>
      <c r="AP365" s="82"/>
      <c r="AQ365" s="82"/>
      <c r="AR365" s="82"/>
      <c r="AS365" s="230"/>
      <c r="AT365" s="230"/>
      <c r="AU365" s="230"/>
      <c r="AV365" s="230"/>
      <c r="AW365" s="230"/>
      <c r="AX365" s="230"/>
      <c r="AY365" s="230"/>
      <c r="BA365" s="83"/>
      <c r="BB365" s="83"/>
      <c r="BC365" s="83"/>
      <c r="BD365" s="83"/>
      <c r="BE365" s="83"/>
      <c r="BF365" s="83"/>
      <c r="BG365" s="83"/>
      <c r="BH365" s="83"/>
      <c r="BI365" s="83"/>
      <c r="BJ365" s="83"/>
      <c r="BK365" s="83"/>
      <c r="BL365" s="83"/>
    </row>
    <row r="366" spans="1:64" x14ac:dyDescent="0.35">
      <c r="A366" s="101" t="s">
        <v>415</v>
      </c>
      <c r="B366" s="192" t="s">
        <v>796</v>
      </c>
      <c r="C366" s="191" t="s">
        <v>232</v>
      </c>
      <c r="D366" s="126">
        <v>98.224000000000004</v>
      </c>
      <c r="E366" s="126">
        <v>111.309</v>
      </c>
      <c r="F366" s="126">
        <v>110.354</v>
      </c>
      <c r="G366" s="143">
        <v>102.836</v>
      </c>
      <c r="H366" s="126">
        <v>78.745999999999995</v>
      </c>
      <c r="I366" s="126">
        <v>135.25800000000001</v>
      </c>
      <c r="J366" s="126">
        <v>74.176000000000002</v>
      </c>
      <c r="K366" s="129">
        <f>K356-K364</f>
        <v>105.005</v>
      </c>
      <c r="L366" s="126">
        <v>173.02500000000001</v>
      </c>
      <c r="M366" s="126">
        <v>193.61699999999999</v>
      </c>
      <c r="N366" s="126">
        <v>246.01900000000001</v>
      </c>
      <c r="O366" s="143">
        <v>290.43400000000003</v>
      </c>
      <c r="P366" s="126">
        <v>307.75799999999998</v>
      </c>
      <c r="Q366" s="126">
        <v>344.23899999999998</v>
      </c>
      <c r="R366" s="126">
        <v>369.32499999999999</v>
      </c>
      <c r="S366" s="143">
        <v>472.28</v>
      </c>
      <c r="T366" s="127">
        <f>T356-T364</f>
        <v>468.99900000000002</v>
      </c>
      <c r="U366" s="126">
        <v>504.08199999999999</v>
      </c>
      <c r="V366" s="127">
        <f>V356-V364</f>
        <v>545.67399999999998</v>
      </c>
      <c r="W366" s="143">
        <v>649.34</v>
      </c>
      <c r="X366" s="126">
        <v>702.73299999999995</v>
      </c>
      <c r="Y366" s="126">
        <v>698.48400000000004</v>
      </c>
      <c r="Z366" s="127">
        <f>Z356-Z364</f>
        <v>718.60599999999999</v>
      </c>
      <c r="AA366" s="129">
        <f>AA356-AA364</f>
        <v>720.54600000000005</v>
      </c>
      <c r="AB366" s="126">
        <v>694.83</v>
      </c>
      <c r="AC366" s="127">
        <f>AC356-AC364</f>
        <v>749.54700000000003</v>
      </c>
      <c r="AD366" s="126">
        <v>853.81200000000001</v>
      </c>
      <c r="AE366" s="143">
        <v>969.93100000000004</v>
      </c>
      <c r="AF366" s="127">
        <f t="shared" ref="AF366:AP366" si="11">AF356-AF364</f>
        <v>937</v>
      </c>
      <c r="AG366" s="127">
        <f t="shared" si="11"/>
        <v>1016</v>
      </c>
      <c r="AH366" s="127">
        <f t="shared" si="11"/>
        <v>1069</v>
      </c>
      <c r="AI366" s="129">
        <f t="shared" si="11"/>
        <v>1215</v>
      </c>
      <c r="AJ366" s="127">
        <f t="shared" si="11"/>
        <v>1454</v>
      </c>
      <c r="AK366" s="127">
        <f t="shared" si="11"/>
        <v>1406</v>
      </c>
      <c r="AL366" s="127">
        <f t="shared" si="11"/>
        <v>1441</v>
      </c>
      <c r="AM366" s="129">
        <f t="shared" si="11"/>
        <v>1501</v>
      </c>
      <c r="AN366" s="127">
        <f t="shared" si="11"/>
        <v>1580</v>
      </c>
      <c r="AO366" s="127">
        <f t="shared" si="11"/>
        <v>1529</v>
      </c>
      <c r="AP366" s="129">
        <f t="shared" si="11"/>
        <v>1484</v>
      </c>
      <c r="AQ366" s="129">
        <v>1505</v>
      </c>
      <c r="AR366" s="249">
        <v>1586</v>
      </c>
      <c r="AS366" s="264">
        <v>1624</v>
      </c>
      <c r="AT366" s="264">
        <v>1697</v>
      </c>
      <c r="AU366" s="264">
        <v>1743</v>
      </c>
      <c r="AV366" s="264">
        <v>907</v>
      </c>
      <c r="AW366" s="264">
        <v>1885</v>
      </c>
      <c r="AX366" s="264">
        <v>1992</v>
      </c>
      <c r="AY366" s="264">
        <v>1957</v>
      </c>
      <c r="BA366" s="130">
        <v>422.72300000000001</v>
      </c>
      <c r="BB366" s="130">
        <v>393.185</v>
      </c>
      <c r="BC366" s="130">
        <v>903.09500000000003</v>
      </c>
      <c r="BD366" s="130">
        <v>1493.6020000000001</v>
      </c>
      <c r="BE366" s="130">
        <v>2168.0949999999998</v>
      </c>
      <c r="BF366" s="130">
        <v>2840.3690000000001</v>
      </c>
      <c r="BG366" s="130">
        <v>3268.1210000000001</v>
      </c>
      <c r="BH366" s="132">
        <f>BH356-BH364</f>
        <v>4237</v>
      </c>
      <c r="BI366" s="131">
        <f>BI356-BI364</f>
        <v>5802</v>
      </c>
      <c r="BJ366" s="209">
        <v>6098</v>
      </c>
      <c r="BK366" s="209">
        <v>6650</v>
      </c>
      <c r="BL366" s="209">
        <v>6741</v>
      </c>
    </row>
    <row r="367" spans="1:64" x14ac:dyDescent="0.35">
      <c r="B367" s="186"/>
      <c r="C367" s="186"/>
      <c r="D367" s="81"/>
      <c r="E367" s="81"/>
      <c r="F367" s="81"/>
      <c r="G367" s="82"/>
      <c r="H367" s="81"/>
      <c r="I367" s="81"/>
      <c r="J367" s="81"/>
      <c r="K367" s="82"/>
      <c r="L367" s="81"/>
      <c r="M367" s="81"/>
      <c r="N367" s="81"/>
      <c r="O367" s="82"/>
      <c r="P367" s="81"/>
      <c r="Q367" s="81"/>
      <c r="R367" s="81"/>
      <c r="S367" s="82"/>
      <c r="T367" s="81"/>
      <c r="U367" s="81"/>
      <c r="V367" s="81"/>
      <c r="W367" s="82"/>
      <c r="X367" s="81"/>
      <c r="Y367" s="81"/>
      <c r="Z367" s="81"/>
      <c r="AA367" s="82"/>
      <c r="AB367" s="81"/>
      <c r="AC367" s="81"/>
      <c r="AD367" s="81"/>
      <c r="AE367" s="82"/>
      <c r="AF367" s="81"/>
      <c r="AG367" s="81"/>
      <c r="AH367" s="81"/>
      <c r="AI367" s="82"/>
      <c r="AJ367" s="81"/>
      <c r="AK367" s="81"/>
      <c r="AL367" s="81"/>
      <c r="AM367" s="82"/>
      <c r="AN367" s="81"/>
      <c r="AO367" s="81"/>
      <c r="AP367" s="82"/>
      <c r="AQ367" s="82"/>
      <c r="AR367" s="82"/>
      <c r="AS367" s="230"/>
      <c r="AT367" s="230"/>
      <c r="AU367" s="230"/>
      <c r="AV367" s="230"/>
      <c r="AW367" s="230"/>
      <c r="AX367" s="230"/>
      <c r="AY367" s="230"/>
      <c r="BA367" s="83"/>
      <c r="BB367" s="83"/>
      <c r="BC367" s="83"/>
      <c r="BD367" s="83"/>
      <c r="BE367" s="83"/>
      <c r="BF367" s="83"/>
      <c r="BG367" s="83"/>
      <c r="BH367" s="83"/>
      <c r="BI367" s="83"/>
      <c r="BJ367" s="83"/>
      <c r="BK367" s="83"/>
      <c r="BL367" s="83"/>
    </row>
    <row r="368" spans="1:64" x14ac:dyDescent="0.35">
      <c r="A368" s="114" t="s">
        <v>416</v>
      </c>
      <c r="B368" s="188"/>
      <c r="C368" s="188"/>
      <c r="D368" s="81"/>
      <c r="E368" s="81"/>
      <c r="F368" s="81"/>
      <c r="G368" s="82"/>
      <c r="H368" s="81"/>
      <c r="I368" s="81"/>
      <c r="J368" s="81"/>
      <c r="K368" s="82"/>
      <c r="L368" s="81"/>
      <c r="M368" s="81"/>
      <c r="N368" s="81"/>
      <c r="O368" s="82"/>
      <c r="P368" s="81"/>
      <c r="Q368" s="81"/>
      <c r="R368" s="81"/>
      <c r="S368" s="82"/>
      <c r="T368" s="81"/>
      <c r="U368" s="81"/>
      <c r="V368" s="81"/>
      <c r="W368" s="82"/>
      <c r="X368" s="81"/>
      <c r="Y368" s="81"/>
      <c r="Z368" s="81"/>
      <c r="AA368" s="82"/>
      <c r="AB368" s="81"/>
      <c r="AC368" s="81"/>
      <c r="AD368" s="81"/>
      <c r="AE368" s="82"/>
      <c r="AF368" s="81"/>
      <c r="AG368" s="81"/>
      <c r="AH368" s="81"/>
      <c r="AI368" s="82"/>
      <c r="AJ368" s="81"/>
      <c r="AK368" s="81"/>
      <c r="AL368" s="81"/>
      <c r="AM368" s="82"/>
      <c r="AN368" s="81"/>
      <c r="AO368" s="81"/>
      <c r="AP368" s="82"/>
      <c r="AQ368" s="82"/>
      <c r="AR368" s="82"/>
      <c r="AS368" s="230"/>
      <c r="AT368" s="230"/>
      <c r="AU368" s="230"/>
      <c r="AV368" s="230"/>
      <c r="AW368" s="230"/>
      <c r="AX368" s="230"/>
      <c r="AY368" s="230"/>
      <c r="BA368" s="83"/>
      <c r="BB368" s="83"/>
      <c r="BC368" s="83"/>
      <c r="BD368" s="83"/>
      <c r="BE368" s="83"/>
      <c r="BF368" s="83"/>
      <c r="BG368" s="83"/>
      <c r="BH368" s="83"/>
      <c r="BI368" s="83"/>
      <c r="BJ368" s="83"/>
      <c r="BK368" s="83"/>
      <c r="BL368" s="83"/>
    </row>
    <row r="369" spans="1:64" x14ac:dyDescent="0.35">
      <c r="A369" s="115" t="s">
        <v>90</v>
      </c>
      <c r="B369" s="194" t="s">
        <v>796</v>
      </c>
      <c r="C369" s="193" t="s">
        <v>232</v>
      </c>
      <c r="D369" s="90">
        <v>-16.834</v>
      </c>
      <c r="E369" s="90">
        <v>-17.204999999999998</v>
      </c>
      <c r="F369" s="90">
        <v>-16.747</v>
      </c>
      <c r="G369" s="89">
        <v>-16.722000000000001</v>
      </c>
      <c r="H369" s="90">
        <v>-16.59</v>
      </c>
      <c r="I369" s="90">
        <v>-17.103000000000002</v>
      </c>
      <c r="J369" s="90">
        <v>-13.361000000000001</v>
      </c>
      <c r="K369" s="89">
        <v>-12.678000000000001</v>
      </c>
      <c r="L369" s="90">
        <v>-14.545</v>
      </c>
      <c r="M369" s="90">
        <v>-16.605</v>
      </c>
      <c r="N369" s="90">
        <v>-16.518999999999998</v>
      </c>
      <c r="O369" s="89">
        <v>-16.515000000000001</v>
      </c>
      <c r="P369" s="90">
        <v>-18.469000000000001</v>
      </c>
      <c r="Q369" s="90">
        <v>-17.173999999999999</v>
      </c>
      <c r="R369" s="90">
        <v>-17.280999999999999</v>
      </c>
      <c r="S369" s="89">
        <v>-17.518000000000001</v>
      </c>
      <c r="T369" s="90">
        <v>-18.13</v>
      </c>
      <c r="U369" s="90">
        <v>-18.347000000000001</v>
      </c>
      <c r="V369" s="90">
        <v>-18.809000000000001</v>
      </c>
      <c r="W369" s="89">
        <v>-19.116</v>
      </c>
      <c r="X369" s="90">
        <v>-19.899000000000001</v>
      </c>
      <c r="Y369" s="90">
        <v>-20.363</v>
      </c>
      <c r="Z369" s="90">
        <v>-21.106999999999999</v>
      </c>
      <c r="AA369" s="89">
        <v>-27.873000000000001</v>
      </c>
      <c r="AB369" s="90">
        <v>-40.593000000000004</v>
      </c>
      <c r="AC369" s="90">
        <v>-40.576999999999998</v>
      </c>
      <c r="AD369" s="90">
        <v>-39.529000000000003</v>
      </c>
      <c r="AE369" s="89">
        <v>-36.515000000000001</v>
      </c>
      <c r="AF369" s="90">
        <v>-33</v>
      </c>
      <c r="AG369" s="90">
        <v>-28</v>
      </c>
      <c r="AH369" s="90">
        <v>-28</v>
      </c>
      <c r="AI369" s="89">
        <v>-27</v>
      </c>
      <c r="AJ369" s="90">
        <v>-30</v>
      </c>
      <c r="AK369" s="90">
        <v>-28</v>
      </c>
      <c r="AL369" s="90">
        <v>-27</v>
      </c>
      <c r="AM369" s="89">
        <v>-28</v>
      </c>
      <c r="AN369" s="90">
        <v>-28</v>
      </c>
      <c r="AO369" s="90">
        <v>-28</v>
      </c>
      <c r="AP369" s="89">
        <v>-28</v>
      </c>
      <c r="AQ369" s="89">
        <v>-28</v>
      </c>
      <c r="AR369" s="250">
        <v>-32</v>
      </c>
      <c r="AS369" s="265">
        <v>-26</v>
      </c>
      <c r="AT369" s="265">
        <v>-27</v>
      </c>
      <c r="AU369" s="265">
        <v>-28</v>
      </c>
      <c r="AV369" s="265">
        <v>-27</v>
      </c>
      <c r="AW369" s="265">
        <v>-41</v>
      </c>
      <c r="AX369" s="265">
        <v>-51</v>
      </c>
      <c r="AY369" s="265">
        <v>-50</v>
      </c>
      <c r="BA369" s="124">
        <v>-67.507999999999996</v>
      </c>
      <c r="BB369" s="124">
        <v>-59.731999999999999</v>
      </c>
      <c r="BC369" s="124">
        <v>-64.183999999999997</v>
      </c>
      <c r="BD369" s="124">
        <v>-70.441999999999993</v>
      </c>
      <c r="BE369" s="124">
        <v>-74.402000000000001</v>
      </c>
      <c r="BF369" s="124">
        <v>-89.242000000000004</v>
      </c>
      <c r="BG369" s="124">
        <v>-157.214</v>
      </c>
      <c r="BH369" s="124">
        <v>-116</v>
      </c>
      <c r="BI369" s="124">
        <v>-113</v>
      </c>
      <c r="BJ369" s="207">
        <v>-112</v>
      </c>
      <c r="BK369" s="207">
        <v>-113</v>
      </c>
      <c r="BL369" s="207">
        <v>-169</v>
      </c>
    </row>
    <row r="370" spans="1:64" x14ac:dyDescent="0.35">
      <c r="A370" s="115" t="s">
        <v>417</v>
      </c>
      <c r="B370" s="194" t="s">
        <v>796</v>
      </c>
      <c r="C370" s="193" t="s">
        <v>232</v>
      </c>
      <c r="D370" s="90">
        <v>0.84799999999999998</v>
      </c>
      <c r="E370" s="90">
        <v>-4.2450000000000001</v>
      </c>
      <c r="F370" s="90">
        <v>-2.0790000000000002</v>
      </c>
      <c r="G370" s="89">
        <v>1.4610000000000001</v>
      </c>
      <c r="H370" s="90">
        <v>-0.40899999999999997</v>
      </c>
      <c r="I370" s="90">
        <v>0.55300000000000005</v>
      </c>
      <c r="J370" s="90">
        <v>0.66900000000000004</v>
      </c>
      <c r="K370" s="89">
        <v>0.34300000000000003</v>
      </c>
      <c r="L370" s="90">
        <v>1.43</v>
      </c>
      <c r="M370" s="90">
        <v>0.223</v>
      </c>
      <c r="N370" s="90">
        <v>-1.3140000000000001</v>
      </c>
      <c r="O370" s="89">
        <v>0.622</v>
      </c>
      <c r="P370" s="90">
        <v>-1.169</v>
      </c>
      <c r="Q370" s="90">
        <v>-3.3180000000000001</v>
      </c>
      <c r="R370" s="90">
        <v>1.532</v>
      </c>
      <c r="S370" s="89">
        <v>1.385</v>
      </c>
      <c r="T370" s="90">
        <v>2.5569999999999999</v>
      </c>
      <c r="U370" s="90">
        <v>1.7290000000000001</v>
      </c>
      <c r="V370" s="90">
        <v>0.97499999999999998</v>
      </c>
      <c r="W370" s="89">
        <v>2.2919999999999998</v>
      </c>
      <c r="X370" s="90">
        <v>2.996</v>
      </c>
      <c r="Y370" s="90">
        <v>1.079</v>
      </c>
      <c r="Z370" s="90">
        <v>2.2509999999999999</v>
      </c>
      <c r="AA370" s="89">
        <v>-3.113</v>
      </c>
      <c r="AB370" s="90">
        <v>43.831000000000003</v>
      </c>
      <c r="AC370" s="90">
        <v>-0.75600000000000001</v>
      </c>
      <c r="AD370" s="90">
        <v>3.653</v>
      </c>
      <c r="AE370" s="89">
        <v>4.8520000000000003</v>
      </c>
      <c r="AF370" s="90">
        <v>-3</v>
      </c>
      <c r="AG370" s="81"/>
      <c r="AH370" s="90">
        <v>10</v>
      </c>
      <c r="AI370" s="89">
        <v>6</v>
      </c>
      <c r="AJ370" s="90">
        <v>5</v>
      </c>
      <c r="AK370" s="90">
        <v>8</v>
      </c>
      <c r="AL370" s="90">
        <v>7</v>
      </c>
      <c r="AM370" s="89">
        <v>-4</v>
      </c>
      <c r="AN370" s="90">
        <v>-9</v>
      </c>
      <c r="AO370" s="90">
        <v>-8</v>
      </c>
      <c r="AP370" s="89">
        <v>-6</v>
      </c>
      <c r="AQ370" s="89">
        <v>4</v>
      </c>
      <c r="AR370" s="250">
        <v>1</v>
      </c>
      <c r="AS370" s="265">
        <v>5</v>
      </c>
      <c r="AT370" s="265">
        <v>6</v>
      </c>
      <c r="AU370" s="265">
        <v>4</v>
      </c>
      <c r="AV370" s="265">
        <v>18</v>
      </c>
      <c r="AW370" s="265">
        <v>4</v>
      </c>
      <c r="AX370" s="265">
        <v>12</v>
      </c>
      <c r="AY370" s="265">
        <v>14</v>
      </c>
      <c r="BA370" s="124">
        <v>-4.0149999999999997</v>
      </c>
      <c r="BB370" s="124">
        <v>1.1559999999999999</v>
      </c>
      <c r="BC370" s="124">
        <v>0.96099999999999997</v>
      </c>
      <c r="BD370" s="124">
        <v>-1.57</v>
      </c>
      <c r="BE370" s="124">
        <v>7.5529999999999999</v>
      </c>
      <c r="BF370" s="124">
        <v>3.2130000000000001</v>
      </c>
      <c r="BG370" s="124">
        <v>51.579000000000001</v>
      </c>
      <c r="BH370" s="124">
        <v>13</v>
      </c>
      <c r="BI370" s="124">
        <v>16</v>
      </c>
      <c r="BJ370" s="207">
        <v>-19</v>
      </c>
      <c r="BK370" s="207">
        <v>16</v>
      </c>
      <c r="BL370" s="207">
        <v>48</v>
      </c>
    </row>
    <row r="371" spans="1:64" x14ac:dyDescent="0.35">
      <c r="A371" s="115" t="s">
        <v>418</v>
      </c>
      <c r="B371" s="194" t="s">
        <v>796</v>
      </c>
      <c r="C371" s="193" t="s">
        <v>232</v>
      </c>
      <c r="D371" s="90">
        <v>1.246</v>
      </c>
      <c r="E371" s="90">
        <v>1.268</v>
      </c>
      <c r="F371" s="90">
        <v>1.732</v>
      </c>
      <c r="G371" s="89">
        <v>0.69499999999999995</v>
      </c>
      <c r="H371" s="90">
        <v>3.145</v>
      </c>
      <c r="I371" s="90">
        <v>2.5630000000000002</v>
      </c>
      <c r="J371" s="90">
        <v>1.454</v>
      </c>
      <c r="K371" s="89">
        <v>0.105</v>
      </c>
      <c r="L371" s="90">
        <v>3.3380000000000001</v>
      </c>
      <c r="M371" s="90">
        <v>3.7389999999999999</v>
      </c>
      <c r="N371" s="90">
        <v>4.4329999999999998</v>
      </c>
      <c r="O371" s="89">
        <v>22.399000000000001</v>
      </c>
      <c r="P371" s="90">
        <v>4.1870000000000003</v>
      </c>
      <c r="Q371" s="90">
        <v>6.0830000000000002</v>
      </c>
      <c r="R371" s="90">
        <v>2.7250000000000001</v>
      </c>
      <c r="S371" s="89">
        <v>0.55300000000000005</v>
      </c>
      <c r="T371" s="90">
        <v>7.2060000000000004</v>
      </c>
      <c r="U371" s="90">
        <v>5.1539999999999999</v>
      </c>
      <c r="V371" s="90">
        <v>13.539</v>
      </c>
      <c r="W371" s="89">
        <v>10.496</v>
      </c>
      <c r="X371" s="90">
        <v>16.672000000000001</v>
      </c>
      <c r="Y371" s="90">
        <v>11.599</v>
      </c>
      <c r="Z371" s="90">
        <v>1.6080000000000001</v>
      </c>
      <c r="AA371" s="89">
        <v>9.657</v>
      </c>
      <c r="AB371" s="90">
        <v>4.266</v>
      </c>
      <c r="AC371" s="90">
        <v>2.5579999999999998</v>
      </c>
      <c r="AD371" s="90">
        <v>16.552</v>
      </c>
      <c r="AE371" s="89">
        <v>18.879000000000001</v>
      </c>
      <c r="AF371" s="90">
        <v>18</v>
      </c>
      <c r="AG371" s="90">
        <v>12</v>
      </c>
      <c r="AH371" s="90">
        <v>9</v>
      </c>
      <c r="AI371" s="89">
        <v>3</v>
      </c>
      <c r="AJ371" s="90">
        <v>4</v>
      </c>
      <c r="AK371" s="81"/>
      <c r="AL371" s="90">
        <v>-3</v>
      </c>
      <c r="AM371" s="89">
        <v>-1</v>
      </c>
      <c r="AN371" s="81"/>
      <c r="AO371" s="90">
        <v>-1</v>
      </c>
      <c r="AP371" s="89">
        <v>6</v>
      </c>
      <c r="AQ371" s="89">
        <v>36</v>
      </c>
      <c r="AR371" s="250">
        <v>43</v>
      </c>
      <c r="AS371" s="265">
        <v>47</v>
      </c>
      <c r="AT371" s="265">
        <v>67</v>
      </c>
      <c r="AU371" s="265">
        <v>89</v>
      </c>
      <c r="AV371" s="265">
        <v>70</v>
      </c>
      <c r="AW371" s="265">
        <v>82</v>
      </c>
      <c r="AX371" s="265">
        <v>89</v>
      </c>
      <c r="AY371" s="265">
        <v>70</v>
      </c>
      <c r="BA371" s="124">
        <v>4.9409999999999998</v>
      </c>
      <c r="BB371" s="124">
        <v>7.2670000000000003</v>
      </c>
      <c r="BC371" s="124">
        <v>33.908999999999999</v>
      </c>
      <c r="BD371" s="124">
        <v>13.548</v>
      </c>
      <c r="BE371" s="124">
        <v>36.395000000000003</v>
      </c>
      <c r="BF371" s="124">
        <v>39.536000000000001</v>
      </c>
      <c r="BG371" s="124">
        <v>42.255000000000003</v>
      </c>
      <c r="BH371" s="124">
        <v>42</v>
      </c>
      <c r="BI371" s="83"/>
      <c r="BJ371" s="213">
        <v>41</v>
      </c>
      <c r="BK371" s="213">
        <v>246</v>
      </c>
      <c r="BL371" s="213">
        <v>311</v>
      </c>
    </row>
    <row r="372" spans="1:64" x14ac:dyDescent="0.35">
      <c r="A372" s="116" t="s">
        <v>419</v>
      </c>
      <c r="B372" s="192" t="s">
        <v>796</v>
      </c>
      <c r="C372" s="191" t="s">
        <v>232</v>
      </c>
      <c r="D372" s="126">
        <v>-14.74</v>
      </c>
      <c r="E372" s="127">
        <f t="shared" ref="E372:K372" si="12">SUM(E369:E371)</f>
        <v>-20.181999999999999</v>
      </c>
      <c r="F372" s="127">
        <f t="shared" si="12"/>
        <v>-17.094000000000001</v>
      </c>
      <c r="G372" s="129">
        <f t="shared" si="12"/>
        <v>-14.566000000000001</v>
      </c>
      <c r="H372" s="127">
        <f t="shared" si="12"/>
        <v>-13.853999999999999</v>
      </c>
      <c r="I372" s="127">
        <f t="shared" si="12"/>
        <v>-13.987</v>
      </c>
      <c r="J372" s="127">
        <f t="shared" si="12"/>
        <v>-11.238</v>
      </c>
      <c r="K372" s="129">
        <f t="shared" si="12"/>
        <v>-12.23</v>
      </c>
      <c r="L372" s="126">
        <v>-9.7769999999999992</v>
      </c>
      <c r="M372" s="127">
        <f>SUM(M369:M371)</f>
        <v>-12.643000000000001</v>
      </c>
      <c r="N372" s="126">
        <v>-13.4</v>
      </c>
      <c r="O372" s="129">
        <f>SUM(O369:O371)</f>
        <v>6.5060000000000002</v>
      </c>
      <c r="P372" s="127">
        <f>SUM(P369:P371)</f>
        <v>-15.451000000000001</v>
      </c>
      <c r="Q372" s="127">
        <f>SUM(Q369:Q371)</f>
        <v>-14.409000000000001</v>
      </c>
      <c r="R372" s="127">
        <f>SUM(R369:R371)</f>
        <v>-13.023999999999999</v>
      </c>
      <c r="S372" s="143">
        <v>-15.58</v>
      </c>
      <c r="T372" s="126">
        <v>-8.3670000000000009</v>
      </c>
      <c r="U372" s="126">
        <v>-11.464</v>
      </c>
      <c r="V372" s="127">
        <f>SUM(V369:V371)</f>
        <v>-4.2949999999999999</v>
      </c>
      <c r="W372" s="143">
        <v>-6.3280000000000003</v>
      </c>
      <c r="X372" s="126">
        <v>-0.23100000000000001</v>
      </c>
      <c r="Y372" s="126">
        <v>-7.6849999999999996</v>
      </c>
      <c r="Z372" s="126">
        <v>-17.248000000000001</v>
      </c>
      <c r="AA372" s="129">
        <f>SUM(AA369:AA371)</f>
        <v>-21.329000000000001</v>
      </c>
      <c r="AB372" s="127">
        <f>SUM(AB369:AB371)</f>
        <v>7.5039999999999996</v>
      </c>
      <c r="AC372" s="127">
        <f>SUM(AC369:AC371)</f>
        <v>-38.774999999999999</v>
      </c>
      <c r="AD372" s="126">
        <v>-19.324000000000002</v>
      </c>
      <c r="AE372" s="143">
        <v>-12.784000000000001</v>
      </c>
      <c r="AF372" s="127">
        <f t="shared" ref="AF372:AP372" si="13">SUM(AF369:AF371)</f>
        <v>-18</v>
      </c>
      <c r="AG372" s="127">
        <f t="shared" si="13"/>
        <v>-16</v>
      </c>
      <c r="AH372" s="127">
        <f t="shared" si="13"/>
        <v>-9</v>
      </c>
      <c r="AI372" s="129">
        <f t="shared" si="13"/>
        <v>-18</v>
      </c>
      <c r="AJ372" s="127">
        <f t="shared" si="13"/>
        <v>-21</v>
      </c>
      <c r="AK372" s="127">
        <f t="shared" si="13"/>
        <v>-20</v>
      </c>
      <c r="AL372" s="127">
        <f t="shared" si="13"/>
        <v>-23</v>
      </c>
      <c r="AM372" s="129">
        <f t="shared" si="13"/>
        <v>-33</v>
      </c>
      <c r="AN372" s="127">
        <f t="shared" si="13"/>
        <v>-37</v>
      </c>
      <c r="AO372" s="127">
        <f t="shared" si="13"/>
        <v>-37</v>
      </c>
      <c r="AP372" s="129">
        <f t="shared" si="13"/>
        <v>-28</v>
      </c>
      <c r="AQ372" s="129">
        <v>12</v>
      </c>
      <c r="AR372" s="249">
        <v>12</v>
      </c>
      <c r="AS372" s="264">
        <v>26</v>
      </c>
      <c r="AT372" s="264">
        <v>46</v>
      </c>
      <c r="AU372" s="264">
        <v>65</v>
      </c>
      <c r="AV372" s="264">
        <v>61</v>
      </c>
      <c r="AW372" s="264">
        <v>45</v>
      </c>
      <c r="AX372" s="264">
        <v>50</v>
      </c>
      <c r="AY372" s="264">
        <v>34</v>
      </c>
      <c r="BA372" s="132">
        <f>SUM(BA369:BA371)</f>
        <v>-66.581999999999994</v>
      </c>
      <c r="BB372" s="132">
        <f>SUM(BB369:BB371)</f>
        <v>-51.308999999999997</v>
      </c>
      <c r="BC372" s="132">
        <f>SUM(BC369:BC371)</f>
        <v>-29.314</v>
      </c>
      <c r="BD372" s="130">
        <v>-58.463999999999999</v>
      </c>
      <c r="BE372" s="132">
        <f>SUM(BE369:BE371)</f>
        <v>-30.454000000000001</v>
      </c>
      <c r="BF372" s="130">
        <v>-46.493000000000002</v>
      </c>
      <c r="BG372" s="130">
        <v>-63.38</v>
      </c>
      <c r="BH372" s="132">
        <f>SUM(BH369:BH371)</f>
        <v>-61</v>
      </c>
      <c r="BI372" s="131">
        <f>SUM(BI369:BI371)</f>
        <v>-97</v>
      </c>
      <c r="BJ372" s="209">
        <v>-90</v>
      </c>
      <c r="BK372" s="209">
        <v>149</v>
      </c>
      <c r="BL372" s="209">
        <v>190</v>
      </c>
    </row>
    <row r="373" spans="1:64" x14ac:dyDescent="0.35">
      <c r="B373" s="186"/>
      <c r="C373" s="186"/>
      <c r="D373" s="81"/>
      <c r="E373" s="81"/>
      <c r="F373" s="81"/>
      <c r="G373" s="82"/>
      <c r="H373" s="81"/>
      <c r="I373" s="81"/>
      <c r="J373" s="81"/>
      <c r="K373" s="82"/>
      <c r="L373" s="81"/>
      <c r="M373" s="81"/>
      <c r="N373" s="81"/>
      <c r="O373" s="82"/>
      <c r="P373" s="81"/>
      <c r="Q373" s="81"/>
      <c r="R373" s="81"/>
      <c r="S373" s="82"/>
      <c r="T373" s="81"/>
      <c r="U373" s="81"/>
      <c r="V373" s="81"/>
      <c r="W373" s="82"/>
      <c r="X373" s="81"/>
      <c r="Y373" s="81"/>
      <c r="Z373" s="81"/>
      <c r="AA373" s="82"/>
      <c r="AB373" s="81"/>
      <c r="AC373" s="81"/>
      <c r="AD373" s="81"/>
      <c r="AE373" s="82"/>
      <c r="AF373" s="81"/>
      <c r="AG373" s="81"/>
      <c r="AH373" s="81"/>
      <c r="AI373" s="82"/>
      <c r="AJ373" s="81"/>
      <c r="AK373" s="81"/>
      <c r="AL373" s="81"/>
      <c r="AM373" s="82"/>
      <c r="AN373" s="81"/>
      <c r="AO373" s="81"/>
      <c r="AP373" s="82"/>
      <c r="AQ373" s="82"/>
      <c r="AR373" s="82"/>
      <c r="AS373" s="230"/>
      <c r="AT373" s="230"/>
      <c r="AU373" s="230"/>
      <c r="AV373" s="230"/>
      <c r="AW373" s="230"/>
      <c r="AX373" s="230"/>
      <c r="AY373" s="230"/>
      <c r="BA373" s="83"/>
      <c r="BB373" s="83"/>
      <c r="BC373" s="83"/>
      <c r="BD373" s="83"/>
      <c r="BE373" s="83"/>
      <c r="BF373" s="83"/>
      <c r="BG373" s="83"/>
      <c r="BH373" s="83"/>
      <c r="BI373" s="83"/>
      <c r="BJ373" s="83"/>
      <c r="BK373" s="83"/>
      <c r="BL373" s="83"/>
    </row>
    <row r="374" spans="1:64" x14ac:dyDescent="0.35">
      <c r="A374" s="101" t="s">
        <v>420</v>
      </c>
      <c r="B374" s="192" t="s">
        <v>796</v>
      </c>
      <c r="C374" s="191" t="s">
        <v>232</v>
      </c>
      <c r="D374" s="126">
        <v>83.483999999999995</v>
      </c>
      <c r="E374" s="127">
        <f>E366+E372</f>
        <v>91.126999999999995</v>
      </c>
      <c r="F374" s="126">
        <v>93.26</v>
      </c>
      <c r="G374" s="129">
        <f>G366+G372</f>
        <v>88.27</v>
      </c>
      <c r="H374" s="127">
        <f>H366+H372</f>
        <v>64.891999999999996</v>
      </c>
      <c r="I374" s="126">
        <v>121.271</v>
      </c>
      <c r="J374" s="127">
        <f>J366+J372</f>
        <v>62.938000000000002</v>
      </c>
      <c r="K374" s="143">
        <v>92.775000000000006</v>
      </c>
      <c r="L374" s="126">
        <v>163.24799999999999</v>
      </c>
      <c r="M374" s="127">
        <f>M366+M372</f>
        <v>180.97399999999999</v>
      </c>
      <c r="N374" s="127">
        <f>N366+N372</f>
        <v>232.619</v>
      </c>
      <c r="O374" s="143">
        <v>296.94</v>
      </c>
      <c r="P374" s="126">
        <v>292.30700000000002</v>
      </c>
      <c r="Q374" s="127">
        <f t="shared" ref="Q374:V374" si="14">Q366+Q372</f>
        <v>329.83</v>
      </c>
      <c r="R374" s="127">
        <f t="shared" si="14"/>
        <v>356.30099999999999</v>
      </c>
      <c r="S374" s="129">
        <f t="shared" si="14"/>
        <v>456.7</v>
      </c>
      <c r="T374" s="127">
        <f t="shared" si="14"/>
        <v>460.63200000000001</v>
      </c>
      <c r="U374" s="127">
        <f t="shared" si="14"/>
        <v>492.61799999999999</v>
      </c>
      <c r="V374" s="127">
        <f t="shared" si="14"/>
        <v>541.37900000000002</v>
      </c>
      <c r="W374" s="143">
        <v>643.01199999999994</v>
      </c>
      <c r="X374" s="127">
        <f>X366+X372</f>
        <v>702.50199999999995</v>
      </c>
      <c r="Y374" s="126">
        <v>690.79899999999998</v>
      </c>
      <c r="Z374" s="127">
        <f>Z366+Z372</f>
        <v>701.35799999999995</v>
      </c>
      <c r="AA374" s="143">
        <v>699.21699999999998</v>
      </c>
      <c r="AB374" s="126">
        <v>702.33399999999995</v>
      </c>
      <c r="AC374" s="127">
        <f t="shared" ref="AC374:AP374" si="15">AC366+AC372</f>
        <v>710.77200000000005</v>
      </c>
      <c r="AD374" s="127">
        <f t="shared" si="15"/>
        <v>834.48800000000006</v>
      </c>
      <c r="AE374" s="129">
        <f t="shared" si="15"/>
        <v>957.14700000000005</v>
      </c>
      <c r="AF374" s="127">
        <f t="shared" si="15"/>
        <v>919</v>
      </c>
      <c r="AG374" s="127">
        <f t="shared" si="15"/>
        <v>1000</v>
      </c>
      <c r="AH374" s="127">
        <f t="shared" si="15"/>
        <v>1060</v>
      </c>
      <c r="AI374" s="129">
        <f t="shared" si="15"/>
        <v>1197</v>
      </c>
      <c r="AJ374" s="127">
        <f t="shared" si="15"/>
        <v>1433</v>
      </c>
      <c r="AK374" s="127">
        <f t="shared" si="15"/>
        <v>1386</v>
      </c>
      <c r="AL374" s="127">
        <f t="shared" si="15"/>
        <v>1418</v>
      </c>
      <c r="AM374" s="129">
        <f t="shared" si="15"/>
        <v>1468</v>
      </c>
      <c r="AN374" s="127">
        <f t="shared" si="15"/>
        <v>1543</v>
      </c>
      <c r="AO374" s="127">
        <f t="shared" si="15"/>
        <v>1492</v>
      </c>
      <c r="AP374" s="129">
        <f t="shared" si="15"/>
        <v>1456</v>
      </c>
      <c r="AQ374" s="129">
        <v>1517</v>
      </c>
      <c r="AR374" s="249">
        <v>1598</v>
      </c>
      <c r="AS374" s="264">
        <v>1650</v>
      </c>
      <c r="AT374" s="264">
        <v>1743</v>
      </c>
      <c r="AU374" s="264">
        <v>1808</v>
      </c>
      <c r="AV374" s="264">
        <v>968</v>
      </c>
      <c r="AW374" s="264">
        <v>1930</v>
      </c>
      <c r="AX374" s="264">
        <v>2042</v>
      </c>
      <c r="AY374" s="264">
        <v>1991</v>
      </c>
      <c r="BA374" s="132">
        <f>BA366+BA372</f>
        <v>356.14100000000002</v>
      </c>
      <c r="BB374" s="132">
        <f>BB366+BB372</f>
        <v>341.87599999999998</v>
      </c>
      <c r="BC374" s="130">
        <v>873.78099999999995</v>
      </c>
      <c r="BD374" s="130">
        <v>1435.1379999999999</v>
      </c>
      <c r="BE374" s="130">
        <v>2137.6410000000001</v>
      </c>
      <c r="BF374" s="132">
        <f>BF366+BF372</f>
        <v>2793.8760000000002</v>
      </c>
      <c r="BG374" s="132">
        <f>BG366+BG372</f>
        <v>3204.741</v>
      </c>
      <c r="BH374" s="132">
        <f>BH366+BH372</f>
        <v>4176</v>
      </c>
      <c r="BI374" s="131">
        <f>BI366+BI372</f>
        <v>5705</v>
      </c>
      <c r="BJ374" s="209">
        <v>6008</v>
      </c>
      <c r="BK374" s="209">
        <v>6799</v>
      </c>
      <c r="BL374" s="209">
        <v>6931</v>
      </c>
    </row>
    <row r="375" spans="1:64" x14ac:dyDescent="0.35">
      <c r="B375" s="186"/>
      <c r="C375" s="186"/>
      <c r="D375" s="81"/>
      <c r="E375" s="81"/>
      <c r="F375" s="81"/>
      <c r="G375" s="82"/>
      <c r="H375" s="81"/>
      <c r="I375" s="81"/>
      <c r="J375" s="81"/>
      <c r="K375" s="82"/>
      <c r="L375" s="81"/>
      <c r="M375" s="81"/>
      <c r="N375" s="81"/>
      <c r="O375" s="82"/>
      <c r="P375" s="81"/>
      <c r="Q375" s="81"/>
      <c r="R375" s="81"/>
      <c r="S375" s="82"/>
      <c r="T375" s="81"/>
      <c r="U375" s="81"/>
      <c r="V375" s="81"/>
      <c r="W375" s="82"/>
      <c r="X375" s="81"/>
      <c r="Y375" s="81"/>
      <c r="Z375" s="81"/>
      <c r="AA375" s="82"/>
      <c r="AB375" s="81"/>
      <c r="AC375" s="81"/>
      <c r="AD375" s="81"/>
      <c r="AE375" s="82"/>
      <c r="AF375" s="81"/>
      <c r="AG375" s="81"/>
      <c r="AH375" s="81"/>
      <c r="AI375" s="82"/>
      <c r="AJ375" s="81"/>
      <c r="AK375" s="81"/>
      <c r="AL375" s="81"/>
      <c r="AM375" s="82"/>
      <c r="AN375" s="81"/>
      <c r="AO375" s="81"/>
      <c r="AP375" s="82"/>
      <c r="AQ375" s="82"/>
      <c r="AR375" s="82"/>
      <c r="AS375" s="230"/>
      <c r="AT375" s="230"/>
      <c r="AU375" s="230"/>
      <c r="AV375" s="230"/>
      <c r="AW375" s="230"/>
      <c r="AX375" s="230"/>
      <c r="AY375" s="230"/>
      <c r="BA375" s="83"/>
      <c r="BB375" s="83"/>
      <c r="BC375" s="83"/>
      <c r="BD375" s="83"/>
      <c r="BE375" s="83"/>
      <c r="BF375" s="83"/>
      <c r="BG375" s="83"/>
      <c r="BH375" s="83"/>
      <c r="BI375" s="83"/>
      <c r="BJ375" s="83"/>
      <c r="BK375" s="83"/>
      <c r="BL375" s="83"/>
    </row>
    <row r="376" spans="1:64" x14ac:dyDescent="0.35">
      <c r="A376" s="88" t="s">
        <v>421</v>
      </c>
      <c r="B376" s="194" t="s">
        <v>796</v>
      </c>
      <c r="C376" s="193" t="s">
        <v>232</v>
      </c>
      <c r="D376" s="90">
        <v>18.367000000000001</v>
      </c>
      <c r="E376" s="90">
        <v>14.581</v>
      </c>
      <c r="F376" s="90">
        <v>10.257999999999999</v>
      </c>
      <c r="G376" s="89">
        <v>22.95</v>
      </c>
      <c r="H376" s="90">
        <v>17.846</v>
      </c>
      <c r="I376" s="90">
        <v>32.744</v>
      </c>
      <c r="J376" s="90">
        <v>18.251999999999999</v>
      </c>
      <c r="K376" s="89">
        <v>19.483000000000001</v>
      </c>
      <c r="L376" s="90">
        <v>78.36</v>
      </c>
      <c r="M376" s="90">
        <v>33.481000000000002</v>
      </c>
      <c r="N376" s="90">
        <v>58.154000000000003</v>
      </c>
      <c r="O376" s="89">
        <v>74.234999999999999</v>
      </c>
      <c r="P376" s="90">
        <v>38</v>
      </c>
      <c r="Q376" s="90">
        <v>85.756</v>
      </c>
      <c r="R376" s="90">
        <v>85.513000000000005</v>
      </c>
      <c r="S376" s="89">
        <v>57.087000000000003</v>
      </c>
      <c r="T376" s="90">
        <v>62.186</v>
      </c>
      <c r="U376" s="90">
        <v>118.22799999999999</v>
      </c>
      <c r="V376" s="90">
        <v>121.81</v>
      </c>
      <c r="W376" s="89">
        <v>141.46299999999999</v>
      </c>
      <c r="X376" s="90">
        <v>119.426</v>
      </c>
      <c r="Y376" s="90">
        <v>27.632000000000001</v>
      </c>
      <c r="Z376" s="90">
        <v>35.067</v>
      </c>
      <c r="AA376" s="89">
        <v>20.977</v>
      </c>
      <c r="AB376" s="90">
        <v>28.093</v>
      </c>
      <c r="AC376" s="90">
        <v>78.179000000000002</v>
      </c>
      <c r="AD376" s="90">
        <v>41.725000000000001</v>
      </c>
      <c r="AE376" s="89">
        <v>105.286</v>
      </c>
      <c r="AF376" s="90">
        <v>-36</v>
      </c>
      <c r="AG376" s="90">
        <v>-100</v>
      </c>
      <c r="AH376" s="90">
        <v>105</v>
      </c>
      <c r="AI376" s="89">
        <v>-1053</v>
      </c>
      <c r="AJ376" s="90">
        <v>172</v>
      </c>
      <c r="AK376" s="90">
        <v>270</v>
      </c>
      <c r="AL376" s="90">
        <v>206</v>
      </c>
      <c r="AM376" s="89">
        <v>235</v>
      </c>
      <c r="AN376" s="90">
        <v>277</v>
      </c>
      <c r="AO376" s="90">
        <v>314</v>
      </c>
      <c r="AP376" s="89">
        <v>320</v>
      </c>
      <c r="AQ376" s="89">
        <v>341</v>
      </c>
      <c r="AR376" s="250">
        <v>351</v>
      </c>
      <c r="AS376" s="265">
        <v>355</v>
      </c>
      <c r="AT376" s="265">
        <v>340</v>
      </c>
      <c r="AU376" s="265">
        <v>325</v>
      </c>
      <c r="AV376" s="265">
        <v>348</v>
      </c>
      <c r="AW376" s="265">
        <v>357</v>
      </c>
      <c r="AX376" s="265">
        <v>358</v>
      </c>
      <c r="AY376" s="265">
        <v>308</v>
      </c>
      <c r="BA376" s="124">
        <v>66.156000000000006</v>
      </c>
      <c r="BB376" s="124">
        <v>88.325000000000003</v>
      </c>
      <c r="BC376" s="124">
        <v>244.23</v>
      </c>
      <c r="BD376" s="124">
        <v>266.35599999999999</v>
      </c>
      <c r="BE376" s="124">
        <v>443.68700000000001</v>
      </c>
      <c r="BF376" s="124">
        <v>203.102</v>
      </c>
      <c r="BG376" s="124">
        <v>253.28299999999999</v>
      </c>
      <c r="BH376" s="124">
        <v>-1084</v>
      </c>
      <c r="BI376" s="124">
        <v>883</v>
      </c>
      <c r="BJ376" s="207">
        <v>1252</v>
      </c>
      <c r="BK376" s="207">
        <v>1371</v>
      </c>
      <c r="BL376" s="207">
        <v>1371</v>
      </c>
    </row>
    <row r="377" spans="1:64" ht="15" thickBot="1" x14ac:dyDescent="0.4">
      <c r="A377" s="144" t="s">
        <v>422</v>
      </c>
      <c r="B377" s="200" t="s">
        <v>796</v>
      </c>
      <c r="C377" s="199" t="s">
        <v>232</v>
      </c>
      <c r="D377" s="145">
        <v>65.117000000000004</v>
      </c>
      <c r="E377" s="145">
        <v>76.546000000000006</v>
      </c>
      <c r="F377" s="145">
        <v>83.001999999999995</v>
      </c>
      <c r="G377" s="146">
        <f>G374-G376</f>
        <v>65.319999999999993</v>
      </c>
      <c r="H377" s="145">
        <v>47.045999999999999</v>
      </c>
      <c r="I377" s="147">
        <f>I374-I376</f>
        <v>88.527000000000001</v>
      </c>
      <c r="J377" s="145">
        <v>44.686</v>
      </c>
      <c r="K377" s="146">
        <f>K374-K376</f>
        <v>73.292000000000002</v>
      </c>
      <c r="L377" s="145">
        <v>84.888000000000005</v>
      </c>
      <c r="M377" s="147">
        <f>M374-M376</f>
        <v>147.49299999999999</v>
      </c>
      <c r="N377" s="147">
        <f>N374-N376</f>
        <v>174.465</v>
      </c>
      <c r="O377" s="148">
        <v>222.70500000000001</v>
      </c>
      <c r="P377" s="145">
        <v>254.30699999999999</v>
      </c>
      <c r="Q377" s="145">
        <v>244.07400000000001</v>
      </c>
      <c r="R377" s="147">
        <f t="shared" ref="R377:W377" si="16">R374-R376</f>
        <v>270.78800000000001</v>
      </c>
      <c r="S377" s="146">
        <f t="shared" si="16"/>
        <v>399.613</v>
      </c>
      <c r="T377" s="147">
        <f t="shared" si="16"/>
        <v>398.44600000000003</v>
      </c>
      <c r="U377" s="147">
        <f t="shared" si="16"/>
        <v>374.39</v>
      </c>
      <c r="V377" s="147">
        <f t="shared" si="16"/>
        <v>419.56900000000002</v>
      </c>
      <c r="W377" s="146">
        <f t="shared" si="16"/>
        <v>501.54899999999998</v>
      </c>
      <c r="X377" s="145">
        <v>583.07600000000002</v>
      </c>
      <c r="Y377" s="147">
        <f>Y374-Y376</f>
        <v>663.16700000000003</v>
      </c>
      <c r="Z377" s="145">
        <v>666.29100000000005</v>
      </c>
      <c r="AA377" s="146">
        <f>AA374-AA376</f>
        <v>678.24</v>
      </c>
      <c r="AB377" s="147">
        <f>AB374-AB376</f>
        <v>674.24099999999999</v>
      </c>
      <c r="AC377" s="145">
        <v>632.59299999999996</v>
      </c>
      <c r="AD377" s="147">
        <f>AD374-AD376</f>
        <v>792.76300000000003</v>
      </c>
      <c r="AE377" s="148">
        <v>851.86099999999999</v>
      </c>
      <c r="AF377" s="147">
        <f t="shared" ref="AF377:AP377" si="17">AF374-AF376</f>
        <v>955</v>
      </c>
      <c r="AG377" s="147">
        <f t="shared" si="17"/>
        <v>1100</v>
      </c>
      <c r="AH377" s="147">
        <f t="shared" si="17"/>
        <v>955</v>
      </c>
      <c r="AI377" s="146">
        <f t="shared" si="17"/>
        <v>2250</v>
      </c>
      <c r="AJ377" s="147">
        <f t="shared" si="17"/>
        <v>1261</v>
      </c>
      <c r="AK377" s="147">
        <f t="shared" si="17"/>
        <v>1116</v>
      </c>
      <c r="AL377" s="147">
        <f t="shared" si="17"/>
        <v>1212</v>
      </c>
      <c r="AM377" s="146">
        <f t="shared" si="17"/>
        <v>1233</v>
      </c>
      <c r="AN377" s="147">
        <f t="shared" si="17"/>
        <v>1266</v>
      </c>
      <c r="AO377" s="147">
        <f t="shared" si="17"/>
        <v>1178</v>
      </c>
      <c r="AP377" s="146">
        <f t="shared" si="17"/>
        <v>1136</v>
      </c>
      <c r="AQ377" s="146">
        <v>1176</v>
      </c>
      <c r="AR377" s="254">
        <v>1247</v>
      </c>
      <c r="AS377" s="264">
        <v>1295</v>
      </c>
      <c r="AT377" s="264">
        <v>1403</v>
      </c>
      <c r="AU377" s="264">
        <v>1483</v>
      </c>
      <c r="AV377" s="264">
        <v>620</v>
      </c>
      <c r="AW377" s="264">
        <v>1573</v>
      </c>
      <c r="AX377" s="264">
        <v>1684</v>
      </c>
      <c r="AY377" s="264">
        <v>1683</v>
      </c>
      <c r="BA377" s="149">
        <f>BA374-BA376</f>
        <v>289.98500000000001</v>
      </c>
      <c r="BB377" s="149">
        <f>BB374-BB376</f>
        <v>253.55099999999999</v>
      </c>
      <c r="BC377" s="150">
        <v>629.55100000000004</v>
      </c>
      <c r="BD377" s="149">
        <f>BD374-BD376</f>
        <v>1168.7819999999999</v>
      </c>
      <c r="BE377" s="150">
        <v>1693.954</v>
      </c>
      <c r="BF377" s="150">
        <v>2590.7739999999999</v>
      </c>
      <c r="BG377" s="149">
        <f>BG374-BG376</f>
        <v>2951.4580000000001</v>
      </c>
      <c r="BH377" s="149">
        <f>BH374-BH376</f>
        <v>5260</v>
      </c>
      <c r="BI377" s="151">
        <f>BI374-BI376</f>
        <v>4822</v>
      </c>
      <c r="BJ377" s="214">
        <v>4756</v>
      </c>
      <c r="BK377" s="214">
        <v>5428</v>
      </c>
      <c r="BL377" s="214">
        <v>5560</v>
      </c>
    </row>
    <row r="378" spans="1:64" x14ac:dyDescent="0.35">
      <c r="B378" s="186"/>
      <c r="C378" s="186"/>
      <c r="D378" s="81"/>
      <c r="E378" s="81"/>
      <c r="F378" s="81"/>
      <c r="G378" s="82"/>
      <c r="H378" s="81"/>
      <c r="I378" s="81"/>
      <c r="J378" s="81"/>
      <c r="K378" s="82"/>
      <c r="L378" s="81"/>
      <c r="M378" s="81"/>
      <c r="N378" s="81"/>
      <c r="O378" s="82"/>
      <c r="P378" s="81"/>
      <c r="Q378" s="81"/>
      <c r="R378" s="81"/>
      <c r="S378" s="82"/>
      <c r="T378" s="81"/>
      <c r="U378" s="81"/>
      <c r="V378" s="81"/>
      <c r="W378" s="82"/>
      <c r="X378" s="81"/>
      <c r="Y378" s="81"/>
      <c r="Z378" s="81"/>
      <c r="AA378" s="82"/>
      <c r="AB378" s="81"/>
      <c r="AC378" s="81"/>
      <c r="AD378" s="81"/>
      <c r="AE378" s="82"/>
      <c r="AF378" s="81"/>
      <c r="AG378" s="81"/>
      <c r="AH378" s="81"/>
      <c r="AI378" s="82"/>
      <c r="AJ378" s="81"/>
      <c r="AK378" s="81"/>
      <c r="AL378" s="81"/>
      <c r="AM378" s="82"/>
      <c r="AN378" s="81"/>
      <c r="AO378" s="81"/>
      <c r="AP378" s="82"/>
      <c r="AQ378" s="82"/>
      <c r="AR378" s="82"/>
      <c r="AS378" s="230"/>
      <c r="AT378" s="230"/>
      <c r="AU378" s="230"/>
      <c r="AV378" s="230"/>
      <c r="AW378" s="230"/>
      <c r="AX378" s="230"/>
      <c r="AY378" s="230"/>
      <c r="BA378" s="83"/>
      <c r="BB378" s="83"/>
      <c r="BC378" s="83"/>
      <c r="BD378" s="83"/>
      <c r="BE378" s="83"/>
      <c r="BF378" s="83"/>
      <c r="BG378" s="83"/>
      <c r="BH378" s="83"/>
      <c r="BI378" s="83"/>
      <c r="BJ378" s="83"/>
      <c r="BK378" s="83"/>
      <c r="BL378" s="83"/>
    </row>
    <row r="379" spans="1:64" x14ac:dyDescent="0.35">
      <c r="A379" s="96" t="s">
        <v>423</v>
      </c>
      <c r="B379" s="185"/>
      <c r="C379" s="185"/>
      <c r="D379" s="81"/>
      <c r="E379" s="81"/>
      <c r="F379" s="81"/>
      <c r="G379" s="82"/>
      <c r="H379" s="81"/>
      <c r="I379" s="81"/>
      <c r="J379" s="81"/>
      <c r="K379" s="82"/>
      <c r="L379" s="81"/>
      <c r="M379" s="81"/>
      <c r="N379" s="81"/>
      <c r="O379" s="82"/>
      <c r="P379" s="81"/>
      <c r="Q379" s="81"/>
      <c r="R379" s="81"/>
      <c r="S379" s="82"/>
      <c r="T379" s="81"/>
      <c r="U379" s="81"/>
      <c r="V379" s="81"/>
      <c r="W379" s="82"/>
      <c r="X379" s="81"/>
      <c r="Y379" s="81"/>
      <c r="Z379" s="81"/>
      <c r="AA379" s="82"/>
      <c r="AB379" s="81"/>
      <c r="AC379" s="81"/>
      <c r="AD379" s="81"/>
      <c r="AE379" s="82"/>
      <c r="AF379" s="81"/>
      <c r="AG379" s="81"/>
      <c r="AH379" s="81"/>
      <c r="AI379" s="82"/>
      <c r="AJ379" s="81"/>
      <c r="AK379" s="81"/>
      <c r="AL379" s="81"/>
      <c r="AM379" s="82"/>
      <c r="AN379" s="81"/>
      <c r="AO379" s="81"/>
      <c r="AP379" s="82"/>
      <c r="AQ379" s="82"/>
      <c r="AR379" s="82"/>
      <c r="AS379" s="230"/>
      <c r="AT379" s="230"/>
      <c r="AU379" s="230"/>
      <c r="AV379" s="230"/>
      <c r="AW379" s="230"/>
      <c r="AX379" s="230"/>
      <c r="AY379" s="230"/>
      <c r="BA379" s="83"/>
      <c r="BB379" s="83"/>
      <c r="BC379" s="83"/>
      <c r="BD379" s="83"/>
      <c r="BE379" s="83"/>
      <c r="BF379" s="83"/>
      <c r="BG379" s="83"/>
      <c r="BH379" s="83"/>
      <c r="BI379" s="83"/>
      <c r="BJ379" s="83"/>
      <c r="BK379" s="83"/>
      <c r="BL379" s="83"/>
    </row>
    <row r="380" spans="1:64" x14ac:dyDescent="0.35">
      <c r="A380" s="88" t="s">
        <v>424</v>
      </c>
      <c r="B380" s="194" t="s">
        <v>793</v>
      </c>
      <c r="C380" s="193" t="s">
        <v>232</v>
      </c>
      <c r="D380" s="95">
        <v>0.13</v>
      </c>
      <c r="E380" s="95">
        <v>0.15</v>
      </c>
      <c r="F380" s="95">
        <v>0.16</v>
      </c>
      <c r="G380" s="94">
        <v>0.13</v>
      </c>
      <c r="H380" s="95">
        <v>0.09</v>
      </c>
      <c r="I380" s="95">
        <v>0.18</v>
      </c>
      <c r="J380" s="95">
        <v>0.09</v>
      </c>
      <c r="K380" s="94">
        <v>0.15</v>
      </c>
      <c r="L380" s="95">
        <v>0.17</v>
      </c>
      <c r="M380" s="95">
        <v>0.3</v>
      </c>
      <c r="N380" s="95">
        <v>0.35</v>
      </c>
      <c r="O380" s="94">
        <v>0.45</v>
      </c>
      <c r="P380" s="95">
        <v>0.51</v>
      </c>
      <c r="Q380" s="95">
        <v>0.49</v>
      </c>
      <c r="R380" s="95">
        <v>0.54</v>
      </c>
      <c r="S380" s="94">
        <v>0.81</v>
      </c>
      <c r="T380" s="95">
        <v>0.81</v>
      </c>
      <c r="U380" s="95">
        <v>0.76</v>
      </c>
      <c r="V380" s="95">
        <v>0.85</v>
      </c>
      <c r="W380" s="94">
        <v>1.02</v>
      </c>
      <c r="X380" s="95">
        <v>1.18</v>
      </c>
      <c r="Y380" s="95">
        <v>1.35</v>
      </c>
      <c r="Z380" s="95">
        <v>1.36</v>
      </c>
      <c r="AA380" s="94">
        <v>1.39</v>
      </c>
      <c r="AB380" s="95">
        <v>1.38</v>
      </c>
      <c r="AC380" s="95">
        <v>1.3</v>
      </c>
      <c r="AD380" s="95">
        <v>1.63</v>
      </c>
      <c r="AE380" s="94">
        <v>1.76</v>
      </c>
      <c r="AF380" s="95">
        <v>1.98</v>
      </c>
      <c r="AG380" s="95">
        <v>2.2799999999999998</v>
      </c>
      <c r="AH380" s="95">
        <v>1.99</v>
      </c>
      <c r="AI380" s="94">
        <v>4.6900000000000004</v>
      </c>
      <c r="AJ380" s="95">
        <v>2.63</v>
      </c>
      <c r="AK380" s="95">
        <v>2.34</v>
      </c>
      <c r="AL380" s="95">
        <v>2.54</v>
      </c>
      <c r="AM380" s="94">
        <v>2.59</v>
      </c>
      <c r="AN380" s="95">
        <v>2.68</v>
      </c>
      <c r="AO380" s="95">
        <v>2.5</v>
      </c>
      <c r="AP380" s="94">
        <v>2.42</v>
      </c>
      <c r="AQ380" s="94">
        <v>2.5299999999999998</v>
      </c>
      <c r="AR380" s="255">
        <v>2.72</v>
      </c>
      <c r="AS380" s="269">
        <v>2.83</v>
      </c>
      <c r="AT380" s="269">
        <v>3.07</v>
      </c>
      <c r="AU380" s="269">
        <v>3.26</v>
      </c>
      <c r="AV380" s="269">
        <v>1.37</v>
      </c>
      <c r="AW380" s="269">
        <v>3.5</v>
      </c>
      <c r="AX380" s="269">
        <v>3.78</v>
      </c>
      <c r="AY380" s="269">
        <v>3.81</v>
      </c>
      <c r="BA380" s="152">
        <v>0.57999999999999996</v>
      </c>
      <c r="BB380" s="152">
        <v>0.51</v>
      </c>
      <c r="BC380" s="152">
        <v>1.26</v>
      </c>
      <c r="BD380" s="152">
        <v>2.35</v>
      </c>
      <c r="BE380" s="152">
        <v>3.43</v>
      </c>
      <c r="BF380" s="152">
        <v>5.28</v>
      </c>
      <c r="BG380" s="152">
        <v>6.07</v>
      </c>
      <c r="BH380" s="152">
        <v>10.94</v>
      </c>
      <c r="BI380" s="152">
        <v>10.1</v>
      </c>
      <c r="BJ380" s="215">
        <v>10.130000000000001</v>
      </c>
      <c r="BK380" s="215">
        <v>11.87</v>
      </c>
      <c r="BL380" s="215">
        <v>12.43</v>
      </c>
    </row>
    <row r="381" spans="1:64" x14ac:dyDescent="0.35">
      <c r="A381" s="88" t="s">
        <v>425</v>
      </c>
      <c r="B381" s="194" t="s">
        <v>793</v>
      </c>
      <c r="C381" s="193" t="s">
        <v>232</v>
      </c>
      <c r="D381" s="95">
        <v>0.13</v>
      </c>
      <c r="E381" s="95">
        <v>0.15</v>
      </c>
      <c r="F381" s="95">
        <v>0.16</v>
      </c>
      <c r="G381" s="94">
        <v>0.13</v>
      </c>
      <c r="H381" s="95">
        <v>0.09</v>
      </c>
      <c r="I381" s="95">
        <v>0.17</v>
      </c>
      <c r="J381" s="95">
        <v>0.09</v>
      </c>
      <c r="K381" s="94">
        <v>0.14000000000000001</v>
      </c>
      <c r="L381" s="95">
        <v>0.17</v>
      </c>
      <c r="M381" s="95">
        <v>0.28999999999999998</v>
      </c>
      <c r="N381" s="95">
        <v>0.34</v>
      </c>
      <c r="O381" s="94">
        <v>0.44</v>
      </c>
      <c r="P381" s="95">
        <v>0.5</v>
      </c>
      <c r="Q381" s="95">
        <v>0.48</v>
      </c>
      <c r="R381" s="95">
        <v>0.54</v>
      </c>
      <c r="S381" s="94">
        <v>0.8</v>
      </c>
      <c r="T381" s="95">
        <v>0.8</v>
      </c>
      <c r="U381" s="95">
        <v>0.75</v>
      </c>
      <c r="V381" s="95">
        <v>0.84</v>
      </c>
      <c r="W381" s="94">
        <v>1</v>
      </c>
      <c r="X381" s="95">
        <v>1.17</v>
      </c>
      <c r="Y381" s="95">
        <v>1.33</v>
      </c>
      <c r="Z381" s="95">
        <v>1.34</v>
      </c>
      <c r="AA381" s="94">
        <v>1.37</v>
      </c>
      <c r="AB381" s="95">
        <v>1.36</v>
      </c>
      <c r="AC381" s="95">
        <v>1.29</v>
      </c>
      <c r="AD381" s="95">
        <v>1.61</v>
      </c>
      <c r="AE381" s="94">
        <v>1.74</v>
      </c>
      <c r="AF381" s="95">
        <v>1.96</v>
      </c>
      <c r="AG381" s="95">
        <v>2.27</v>
      </c>
      <c r="AH381" s="95">
        <v>1.97</v>
      </c>
      <c r="AI381" s="94">
        <v>4.6399999999999997</v>
      </c>
      <c r="AJ381" s="95">
        <v>2.61</v>
      </c>
      <c r="AK381" s="95">
        <v>2.3199999999999998</v>
      </c>
      <c r="AL381" s="95">
        <v>2.52</v>
      </c>
      <c r="AM381" s="94">
        <v>2.57</v>
      </c>
      <c r="AN381" s="95">
        <v>2.66</v>
      </c>
      <c r="AO381" s="95">
        <v>2.4900000000000002</v>
      </c>
      <c r="AP381" s="94">
        <v>2.42</v>
      </c>
      <c r="AQ381" s="94">
        <v>2.5299999999999998</v>
      </c>
      <c r="AR381" s="255">
        <v>2.71</v>
      </c>
      <c r="AS381" s="269">
        <v>2.82</v>
      </c>
      <c r="AT381" s="269">
        <v>3.05</v>
      </c>
      <c r="AU381" s="269">
        <v>3.23</v>
      </c>
      <c r="AV381" s="269">
        <v>1.36</v>
      </c>
      <c r="AW381" s="269">
        <v>3.49</v>
      </c>
      <c r="AX381" s="269">
        <v>3.76</v>
      </c>
      <c r="AY381" s="269">
        <v>3.79</v>
      </c>
      <c r="BA381" s="152">
        <v>0.56000000000000005</v>
      </c>
      <c r="BB381" s="152">
        <v>0.5</v>
      </c>
      <c r="BC381" s="152">
        <v>1.24</v>
      </c>
      <c r="BD381" s="152">
        <v>2.3199999999999998</v>
      </c>
      <c r="BE381" s="152">
        <v>3.38</v>
      </c>
      <c r="BF381" s="152">
        <v>5.2</v>
      </c>
      <c r="BG381" s="152">
        <v>6</v>
      </c>
      <c r="BH381" s="152">
        <v>10.83</v>
      </c>
      <c r="BI381" s="152">
        <v>10.02</v>
      </c>
      <c r="BJ381" s="215">
        <v>10.1</v>
      </c>
      <c r="BK381" s="215">
        <v>11.82</v>
      </c>
      <c r="BL381" s="215">
        <v>12.36</v>
      </c>
    </row>
    <row r="382" spans="1:64" x14ac:dyDescent="0.35">
      <c r="B382" s="186"/>
      <c r="C382" s="186"/>
      <c r="D382" s="81"/>
      <c r="E382" s="81"/>
      <c r="F382" s="81"/>
      <c r="G382" s="82"/>
      <c r="H382" s="81"/>
      <c r="I382" s="81"/>
      <c r="J382" s="81"/>
      <c r="K382" s="82"/>
      <c r="L382" s="81"/>
      <c r="M382" s="81"/>
      <c r="N382" s="81"/>
      <c r="O382" s="82"/>
      <c r="P382" s="81"/>
      <c r="Q382" s="81"/>
      <c r="R382" s="81"/>
      <c r="S382" s="82"/>
      <c r="T382" s="81"/>
      <c r="U382" s="81"/>
      <c r="V382" s="81"/>
      <c r="W382" s="82"/>
      <c r="X382" s="81"/>
      <c r="Y382" s="81"/>
      <c r="Z382" s="81"/>
      <c r="AA382" s="82"/>
      <c r="AB382" s="81"/>
      <c r="AC382" s="81"/>
      <c r="AD382" s="81"/>
      <c r="AE382" s="82"/>
      <c r="AF382" s="81"/>
      <c r="AG382" s="81"/>
      <c r="AH382" s="81"/>
      <c r="AI382" s="82"/>
      <c r="AJ382" s="81"/>
      <c r="AK382" s="81"/>
      <c r="AL382" s="81"/>
      <c r="AM382" s="82"/>
      <c r="AN382" s="81"/>
      <c r="AO382" s="81"/>
      <c r="AP382" s="82"/>
      <c r="AQ382" s="82"/>
      <c r="AR382" s="82"/>
      <c r="AS382" s="230"/>
      <c r="AT382" s="230"/>
      <c r="AU382" s="230"/>
      <c r="AV382" s="230"/>
      <c r="AW382" s="230"/>
      <c r="AX382" s="230"/>
      <c r="AY382" s="230"/>
      <c r="BA382" s="83"/>
      <c r="BB382" s="83"/>
      <c r="BC382" s="83"/>
      <c r="BD382" s="83"/>
      <c r="BE382" s="83"/>
      <c r="BF382" s="83"/>
      <c r="BG382" s="83"/>
      <c r="BH382" s="83"/>
      <c r="BI382" s="83"/>
      <c r="BJ382" s="83"/>
      <c r="BK382" s="83"/>
      <c r="BL382" s="83"/>
    </row>
    <row r="383" spans="1:64" x14ac:dyDescent="0.35">
      <c r="A383" s="96" t="s">
        <v>426</v>
      </c>
      <c r="B383" s="185"/>
      <c r="C383" s="185"/>
      <c r="D383" s="81"/>
      <c r="E383" s="81"/>
      <c r="F383" s="81"/>
      <c r="G383" s="82"/>
      <c r="H383" s="81"/>
      <c r="I383" s="81"/>
      <c r="J383" s="81"/>
      <c r="K383" s="82"/>
      <c r="L383" s="81"/>
      <c r="M383" s="81"/>
      <c r="N383" s="81"/>
      <c r="O383" s="82"/>
      <c r="P383" s="81"/>
      <c r="Q383" s="81"/>
      <c r="R383" s="81"/>
      <c r="S383" s="82"/>
      <c r="T383" s="81"/>
      <c r="U383" s="81"/>
      <c r="V383" s="81"/>
      <c r="W383" s="82"/>
      <c r="X383" s="81"/>
      <c r="Y383" s="81"/>
      <c r="Z383" s="81"/>
      <c r="AA383" s="82"/>
      <c r="AB383" s="81"/>
      <c r="AC383" s="81"/>
      <c r="AD383" s="81"/>
      <c r="AE383" s="82"/>
      <c r="AF383" s="81"/>
      <c r="AG383" s="81"/>
      <c r="AH383" s="81"/>
      <c r="AI383" s="82"/>
      <c r="AJ383" s="81"/>
      <c r="AK383" s="81"/>
      <c r="AL383" s="81"/>
      <c r="AM383" s="82"/>
      <c r="AN383" s="81"/>
      <c r="AO383" s="81"/>
      <c r="AP383" s="82"/>
      <c r="AQ383" s="82"/>
      <c r="AR383" s="82"/>
      <c r="AS383" s="230"/>
      <c r="AT383" s="230"/>
      <c r="AU383" s="230"/>
      <c r="AV383" s="230"/>
      <c r="AW383" s="230"/>
      <c r="AX383" s="230"/>
      <c r="AY383" s="230"/>
      <c r="BA383" s="83"/>
      <c r="BB383" s="83"/>
      <c r="BC383" s="83"/>
      <c r="BD383" s="83"/>
      <c r="BE383" s="83"/>
      <c r="BF383" s="83"/>
      <c r="BG383" s="83"/>
      <c r="BH383" s="83"/>
      <c r="BI383" s="83"/>
      <c r="BJ383" s="83"/>
      <c r="BK383" s="83"/>
      <c r="BL383" s="83"/>
    </row>
    <row r="384" spans="1:64" x14ac:dyDescent="0.35">
      <c r="A384" s="88" t="s">
        <v>424</v>
      </c>
      <c r="B384" s="194" t="s">
        <v>796</v>
      </c>
      <c r="C384" s="193" t="s">
        <v>232</v>
      </c>
      <c r="D384" s="90">
        <v>498.60700000000003</v>
      </c>
      <c r="E384" s="90">
        <v>503.38400000000001</v>
      </c>
      <c r="F384" s="90">
        <v>504.11599999999999</v>
      </c>
      <c r="G384" s="89">
        <v>499.363</v>
      </c>
      <c r="H384" s="90">
        <v>496.94799999999998</v>
      </c>
      <c r="I384" s="90">
        <v>497.93099999999998</v>
      </c>
      <c r="J384" s="90">
        <v>498.46800000000002</v>
      </c>
      <c r="K384" s="89">
        <v>498.12400000000002</v>
      </c>
      <c r="L384" s="90">
        <v>498.75400000000002</v>
      </c>
      <c r="M384" s="90">
        <v>499.29</v>
      </c>
      <c r="N384" s="90">
        <v>498.63</v>
      </c>
      <c r="O384" s="89">
        <v>498.38400000000001</v>
      </c>
      <c r="P384" s="90">
        <v>499.125</v>
      </c>
      <c r="Q384" s="90">
        <v>499.97399999999999</v>
      </c>
      <c r="R384" s="90">
        <v>498.584</v>
      </c>
      <c r="S384" s="89">
        <v>495.64100000000002</v>
      </c>
      <c r="T384" s="90">
        <v>494.61200000000002</v>
      </c>
      <c r="U384" s="90">
        <v>494.37099999999998</v>
      </c>
      <c r="V384" s="90">
        <v>493.42599999999999</v>
      </c>
      <c r="W384" s="89">
        <v>492.108</v>
      </c>
      <c r="X384" s="90">
        <v>492.06099999999998</v>
      </c>
      <c r="Y384" s="90">
        <v>491.91399999999999</v>
      </c>
      <c r="Z384" s="90">
        <v>490.02499999999998</v>
      </c>
      <c r="AA384" s="89">
        <v>488.24599999999998</v>
      </c>
      <c r="AB384" s="90">
        <v>488.05599999999998</v>
      </c>
      <c r="AC384" s="90">
        <v>487.53500000000003</v>
      </c>
      <c r="AD384" s="90">
        <v>485.84800000000001</v>
      </c>
      <c r="AE384" s="89">
        <v>483.73099999999999</v>
      </c>
      <c r="AF384" s="90">
        <v>482</v>
      </c>
      <c r="AG384" s="90">
        <v>481</v>
      </c>
      <c r="AH384" s="90">
        <v>480</v>
      </c>
      <c r="AI384" s="89">
        <v>479</v>
      </c>
      <c r="AJ384" s="90">
        <v>479</v>
      </c>
      <c r="AK384" s="90">
        <v>478</v>
      </c>
      <c r="AL384" s="90">
        <v>477</v>
      </c>
      <c r="AM384" s="89">
        <v>476</v>
      </c>
      <c r="AN384" s="90">
        <v>473</v>
      </c>
      <c r="AO384" s="90">
        <v>472</v>
      </c>
      <c r="AP384" s="89">
        <v>469</v>
      </c>
      <c r="AQ384" s="89">
        <v>465</v>
      </c>
      <c r="AR384" s="250">
        <v>459</v>
      </c>
      <c r="AS384" s="265">
        <v>458</v>
      </c>
      <c r="AT384" s="265">
        <v>456</v>
      </c>
      <c r="AU384" s="265">
        <v>455</v>
      </c>
      <c r="AV384" s="265">
        <v>453</v>
      </c>
      <c r="AW384" s="265">
        <v>449</v>
      </c>
      <c r="AX384" s="265">
        <v>445</v>
      </c>
      <c r="AY384" s="265">
        <v>441</v>
      </c>
      <c r="BA384" s="124">
        <v>501.37200000000001</v>
      </c>
      <c r="BB384" s="124">
        <v>497.86700000000002</v>
      </c>
      <c r="BC384" s="124">
        <v>498.76400000000001</v>
      </c>
      <c r="BD384" s="124">
        <v>498.34500000000003</v>
      </c>
      <c r="BE384" s="124">
        <v>493.63200000000001</v>
      </c>
      <c r="BF384" s="124">
        <v>490.56400000000002</v>
      </c>
      <c r="BG384" s="124">
        <v>486.291</v>
      </c>
      <c r="BH384" s="124">
        <v>481</v>
      </c>
      <c r="BI384" s="124">
        <v>477</v>
      </c>
      <c r="BJ384" s="207">
        <v>470</v>
      </c>
      <c r="BK384" s="207">
        <v>457</v>
      </c>
      <c r="BL384" s="207">
        <v>447</v>
      </c>
    </row>
    <row r="385" spans="1:64" x14ac:dyDescent="0.35">
      <c r="A385" s="88" t="s">
        <v>425</v>
      </c>
      <c r="B385" s="194" t="s">
        <v>796</v>
      </c>
      <c r="C385" s="193" t="s">
        <v>232</v>
      </c>
      <c r="D385" s="90">
        <v>507.84</v>
      </c>
      <c r="E385" s="90">
        <v>512.44600000000003</v>
      </c>
      <c r="F385" s="90">
        <v>514.05799999999999</v>
      </c>
      <c r="G385" s="89">
        <v>511.08199999999999</v>
      </c>
      <c r="H385" s="90">
        <v>508.34</v>
      </c>
      <c r="I385" s="90">
        <v>506.68700000000001</v>
      </c>
      <c r="J385" s="90">
        <v>507.81099999999998</v>
      </c>
      <c r="K385" s="89">
        <v>507.45100000000002</v>
      </c>
      <c r="L385" s="90">
        <v>507.52600000000001</v>
      </c>
      <c r="M385" s="90">
        <v>505.58199999999999</v>
      </c>
      <c r="N385" s="90">
        <v>505.80900000000003</v>
      </c>
      <c r="O385" s="89">
        <v>506.012</v>
      </c>
      <c r="P385" s="90">
        <v>505.67599999999999</v>
      </c>
      <c r="Q385" s="90">
        <v>504.72500000000002</v>
      </c>
      <c r="R385" s="90">
        <v>503.66899999999998</v>
      </c>
      <c r="S385" s="89">
        <v>501.17599999999999</v>
      </c>
      <c r="T385" s="90">
        <v>500.86099999999999</v>
      </c>
      <c r="U385" s="90">
        <v>500.351</v>
      </c>
      <c r="V385" s="90">
        <v>500.39800000000002</v>
      </c>
      <c r="W385" s="89">
        <v>500.06</v>
      </c>
      <c r="X385" s="90">
        <v>499.43299999999999</v>
      </c>
      <c r="Y385" s="90">
        <v>498.25200000000001</v>
      </c>
      <c r="Z385" s="90">
        <v>496.86599999999999</v>
      </c>
      <c r="AA385" s="89">
        <v>495.11799999999999</v>
      </c>
      <c r="AB385" s="90">
        <v>494.18799999999999</v>
      </c>
      <c r="AC385" s="90">
        <v>492.21199999999999</v>
      </c>
      <c r="AD385" s="90">
        <v>491.04199999999997</v>
      </c>
      <c r="AE385" s="89">
        <v>488.851</v>
      </c>
      <c r="AF385" s="90">
        <v>488</v>
      </c>
      <c r="AG385" s="90">
        <v>485</v>
      </c>
      <c r="AH385" s="90">
        <v>485</v>
      </c>
      <c r="AI385" s="89">
        <v>484</v>
      </c>
      <c r="AJ385" s="90">
        <v>483</v>
      </c>
      <c r="AK385" s="90">
        <v>481</v>
      </c>
      <c r="AL385" s="90">
        <v>481</v>
      </c>
      <c r="AM385" s="89">
        <v>480</v>
      </c>
      <c r="AN385" s="90">
        <v>475</v>
      </c>
      <c r="AO385" s="90">
        <v>473</v>
      </c>
      <c r="AP385" s="89">
        <v>469</v>
      </c>
      <c r="AQ385" s="89">
        <v>466</v>
      </c>
      <c r="AR385" s="250">
        <v>460</v>
      </c>
      <c r="AS385" s="265">
        <v>459</v>
      </c>
      <c r="AT385" s="265">
        <v>459</v>
      </c>
      <c r="AU385" s="265">
        <v>459</v>
      </c>
      <c r="AV385" s="265">
        <v>456</v>
      </c>
      <c r="AW385" s="265">
        <v>451</v>
      </c>
      <c r="AX385" s="265">
        <v>448</v>
      </c>
      <c r="AY385" s="265">
        <v>443</v>
      </c>
      <c r="BA385" s="124">
        <v>513.476</v>
      </c>
      <c r="BB385" s="124">
        <v>508.48</v>
      </c>
      <c r="BC385" s="124">
        <v>507.16399999999999</v>
      </c>
      <c r="BD385" s="124">
        <v>504.29899999999998</v>
      </c>
      <c r="BE385" s="124">
        <v>501.12299999999999</v>
      </c>
      <c r="BF385" s="124">
        <v>497.84300000000002</v>
      </c>
      <c r="BG385" s="124">
        <v>491.572</v>
      </c>
      <c r="BH385" s="124">
        <v>485</v>
      </c>
      <c r="BI385" s="124">
        <v>481</v>
      </c>
      <c r="BJ385" s="207">
        <v>471</v>
      </c>
      <c r="BK385" s="207">
        <v>459</v>
      </c>
      <c r="BL385" s="207">
        <v>450</v>
      </c>
    </row>
    <row r="386" spans="1:64" x14ac:dyDescent="0.35">
      <c r="A386" s="88"/>
      <c r="B386" s="187"/>
      <c r="C386" s="187"/>
      <c r="D386" s="81"/>
      <c r="E386" s="81"/>
      <c r="F386" s="81"/>
      <c r="G386" s="82"/>
      <c r="H386" s="81"/>
      <c r="I386" s="81"/>
      <c r="J386" s="81"/>
      <c r="K386" s="82"/>
      <c r="L386" s="81"/>
      <c r="M386" s="81"/>
      <c r="N386" s="81"/>
      <c r="O386" s="82"/>
      <c r="P386" s="81"/>
      <c r="Q386" s="81"/>
      <c r="R386" s="81"/>
      <c r="S386" s="82"/>
      <c r="T386" s="81"/>
      <c r="U386" s="81"/>
      <c r="V386" s="81"/>
      <c r="W386" s="82"/>
      <c r="X386" s="81"/>
      <c r="Y386" s="81"/>
      <c r="Z386" s="81"/>
      <c r="AA386" s="82"/>
      <c r="AB386" s="81"/>
      <c r="AC386" s="81"/>
      <c r="AD386" s="81"/>
      <c r="AE386" s="82"/>
      <c r="AF386" s="81"/>
      <c r="AG386" s="81"/>
      <c r="AH386" s="81"/>
      <c r="AI386" s="82"/>
      <c r="AJ386" s="81"/>
      <c r="AK386" s="81"/>
      <c r="AL386" s="81"/>
      <c r="AM386" s="82"/>
      <c r="AN386" s="81"/>
      <c r="AO386" s="81"/>
      <c r="AP386" s="82"/>
      <c r="AQ386" s="82"/>
      <c r="AR386" s="82"/>
      <c r="AS386" s="230"/>
      <c r="AT386" s="230"/>
      <c r="AU386" s="230"/>
      <c r="AV386" s="230"/>
      <c r="AW386" s="230"/>
      <c r="AX386" s="230"/>
      <c r="AY386" s="230"/>
      <c r="BA386" s="83"/>
      <c r="BB386" s="83"/>
      <c r="BC386" s="83"/>
      <c r="BD386" s="83"/>
      <c r="BE386" s="83"/>
      <c r="BF386" s="83"/>
      <c r="BG386" s="83"/>
      <c r="BH386" s="83"/>
      <c r="BI386" s="83"/>
      <c r="BJ386" s="83"/>
      <c r="BK386" s="83"/>
      <c r="BL386" s="83"/>
    </row>
    <row r="387" spans="1:64" x14ac:dyDescent="0.35">
      <c r="A387" s="96" t="s">
        <v>427</v>
      </c>
      <c r="B387" s="185"/>
      <c r="C387" s="185"/>
      <c r="D387" s="81"/>
      <c r="E387" s="81"/>
      <c r="F387" s="81"/>
      <c r="G387" s="82"/>
      <c r="H387" s="81"/>
      <c r="I387" s="81"/>
      <c r="J387" s="81"/>
      <c r="K387" s="82"/>
      <c r="L387" s="81"/>
      <c r="M387" s="81"/>
      <c r="N387" s="81"/>
      <c r="O387" s="82"/>
      <c r="P387" s="81"/>
      <c r="Q387" s="81"/>
      <c r="R387" s="81"/>
      <c r="S387" s="82"/>
      <c r="T387" s="81"/>
      <c r="U387" s="81"/>
      <c r="V387" s="81"/>
      <c r="W387" s="82"/>
      <c r="X387" s="81"/>
      <c r="Y387" s="81"/>
      <c r="Z387" s="81"/>
      <c r="AA387" s="82"/>
      <c r="AB387" s="81"/>
      <c r="AC387" s="81"/>
      <c r="AD387" s="81"/>
      <c r="AE387" s="82"/>
      <c r="AF387" s="81"/>
      <c r="AG387" s="81"/>
      <c r="AH387" s="81"/>
      <c r="AI387" s="82"/>
      <c r="AJ387" s="81"/>
      <c r="AK387" s="81"/>
      <c r="AL387" s="81"/>
      <c r="AM387" s="82"/>
      <c r="AN387" s="81"/>
      <c r="AO387" s="81"/>
      <c r="AP387" s="82"/>
      <c r="AQ387" s="82"/>
      <c r="AR387" s="82"/>
      <c r="AS387" s="230"/>
      <c r="AT387" s="230"/>
      <c r="AU387" s="230"/>
      <c r="AV387" s="230"/>
      <c r="AW387" s="230"/>
      <c r="AX387" s="230"/>
      <c r="AY387" s="230"/>
      <c r="BA387" s="83"/>
      <c r="BB387" s="83"/>
      <c r="BC387" s="83"/>
      <c r="BD387" s="83"/>
      <c r="BE387" s="83"/>
      <c r="BF387" s="83"/>
      <c r="BG387" s="83"/>
      <c r="BH387" s="83"/>
      <c r="BI387" s="83"/>
      <c r="BJ387" s="83"/>
      <c r="BK387" s="83"/>
      <c r="BL387" s="83"/>
    </row>
    <row r="388" spans="1:64" x14ac:dyDescent="0.35">
      <c r="A388" s="88" t="s">
        <v>428</v>
      </c>
      <c r="B388" s="194" t="s">
        <v>792</v>
      </c>
      <c r="C388" s="193" t="s">
        <v>230</v>
      </c>
      <c r="D388" s="93">
        <v>0.05</v>
      </c>
      <c r="E388" s="93">
        <v>0.03</v>
      </c>
      <c r="F388" s="93">
        <v>0.03</v>
      </c>
      <c r="G388" s="82"/>
      <c r="H388" s="93">
        <v>0.04</v>
      </c>
      <c r="I388" s="93">
        <v>0.04</v>
      </c>
      <c r="J388" s="93">
        <v>0.02</v>
      </c>
      <c r="K388" s="82"/>
      <c r="L388" s="93">
        <v>-0.04</v>
      </c>
      <c r="M388" s="93">
        <v>-0.02</v>
      </c>
      <c r="N388" s="93">
        <v>-0.02</v>
      </c>
      <c r="O388" s="82"/>
      <c r="P388" s="93">
        <v>0.03</v>
      </c>
      <c r="Q388" s="93">
        <v>0.01</v>
      </c>
      <c r="R388" s="93">
        <v>0.01</v>
      </c>
      <c r="S388" s="82"/>
      <c r="T388" s="93">
        <v>0.02</v>
      </c>
      <c r="U388" s="93">
        <v>0.04</v>
      </c>
      <c r="V388" s="93">
        <v>0.03</v>
      </c>
      <c r="W388" s="82"/>
      <c r="X388" s="93">
        <v>0.04</v>
      </c>
      <c r="Y388" s="93">
        <v>0.02</v>
      </c>
      <c r="Z388" s="93">
        <v>0.08</v>
      </c>
      <c r="AA388" s="82"/>
      <c r="AB388" s="93">
        <v>0.04</v>
      </c>
      <c r="AC388" s="93">
        <v>7.0000000000000007E-2</v>
      </c>
      <c r="AD388" s="93">
        <v>0.03</v>
      </c>
      <c r="AE388" s="82"/>
      <c r="AF388" s="93">
        <v>0.02</v>
      </c>
      <c r="AG388" s="93">
        <v>0.03</v>
      </c>
      <c r="AH388" s="93">
        <v>0.06</v>
      </c>
      <c r="AI388" s="82"/>
      <c r="AJ388" s="93">
        <v>0.16</v>
      </c>
      <c r="AK388" s="93">
        <v>0.08</v>
      </c>
      <c r="AL388" s="93">
        <v>7.0000000000000007E-2</v>
      </c>
      <c r="AM388" s="82"/>
      <c r="AN388" s="93">
        <v>-0.03</v>
      </c>
      <c r="AO388" s="93">
        <v>0.05</v>
      </c>
      <c r="AP388" s="92">
        <v>0.05</v>
      </c>
      <c r="AQ388" s="92"/>
      <c r="AR388" s="251">
        <v>0.03</v>
      </c>
      <c r="AS388" s="266">
        <v>0.05</v>
      </c>
      <c r="AT388" s="266">
        <v>0.02</v>
      </c>
      <c r="AU388" s="235"/>
      <c r="AV388" s="235"/>
      <c r="AW388" s="266">
        <v>0.02</v>
      </c>
      <c r="AX388" s="266">
        <v>0.02</v>
      </c>
      <c r="AY388" s="235"/>
      <c r="BA388" s="136">
        <v>0.04</v>
      </c>
      <c r="BB388" s="136">
        <v>0.03</v>
      </c>
      <c r="BC388" s="136">
        <v>-0.03</v>
      </c>
      <c r="BD388" s="136">
        <v>0.03</v>
      </c>
      <c r="BE388" s="136">
        <v>0.03</v>
      </c>
      <c r="BF388" s="136">
        <v>0.05</v>
      </c>
      <c r="BG388" s="136">
        <v>0.04</v>
      </c>
      <c r="BH388" s="136">
        <v>0.05</v>
      </c>
      <c r="BI388" s="136">
        <v>0.09</v>
      </c>
      <c r="BJ388" s="210">
        <v>0.04</v>
      </c>
      <c r="BK388" s="210">
        <v>0.03</v>
      </c>
      <c r="BL388" s="210"/>
    </row>
    <row r="389" spans="1:64" x14ac:dyDescent="0.35">
      <c r="A389" s="88" t="s">
        <v>429</v>
      </c>
      <c r="B389" s="194" t="s">
        <v>792</v>
      </c>
      <c r="C389" s="193" t="s">
        <v>230</v>
      </c>
      <c r="D389" s="81"/>
      <c r="E389" s="81"/>
      <c r="F389" s="81"/>
      <c r="G389" s="82"/>
      <c r="H389" s="81"/>
      <c r="I389" s="81"/>
      <c r="J389" s="81"/>
      <c r="K389" s="82"/>
      <c r="L389" s="81"/>
      <c r="M389" s="81"/>
      <c r="N389" s="81"/>
      <c r="O389" s="82"/>
      <c r="P389" s="81"/>
      <c r="Q389" s="81"/>
      <c r="R389" s="81"/>
      <c r="S389" s="82"/>
      <c r="T389" s="81"/>
      <c r="U389" s="81"/>
      <c r="V389" s="81"/>
      <c r="W389" s="82"/>
      <c r="X389" s="81"/>
      <c r="Y389" s="81"/>
      <c r="Z389" s="81"/>
      <c r="AA389" s="82"/>
      <c r="AB389" s="81"/>
      <c r="AC389" s="81"/>
      <c r="AD389" s="81"/>
      <c r="AE389" s="82"/>
      <c r="AF389" s="81"/>
      <c r="AG389" s="93">
        <v>7.0000000000000007E-2</v>
      </c>
      <c r="AH389" s="93">
        <v>0.06</v>
      </c>
      <c r="AI389" s="82"/>
      <c r="AJ389" s="81"/>
      <c r="AK389" s="93">
        <v>-7.0000000000000007E-2</v>
      </c>
      <c r="AL389" s="93">
        <v>-0.08</v>
      </c>
      <c r="AM389" s="82"/>
      <c r="AN389" s="81"/>
      <c r="AO389" s="81"/>
      <c r="AP389" s="92">
        <v>0.03</v>
      </c>
      <c r="AQ389" s="92"/>
      <c r="AR389" s="251">
        <v>-0.03</v>
      </c>
      <c r="AS389" s="235"/>
      <c r="AT389" s="235"/>
      <c r="AU389" s="235"/>
      <c r="AV389" s="235"/>
      <c r="AW389" s="235"/>
      <c r="AX389" s="235"/>
      <c r="AY389" s="235"/>
      <c r="BA389" s="83"/>
      <c r="BB389" s="83"/>
      <c r="BC389" s="83"/>
      <c r="BD389" s="83"/>
      <c r="BE389" s="83"/>
      <c r="BF389" s="83"/>
      <c r="BG389" s="83"/>
      <c r="BH389" s="136">
        <v>0.02</v>
      </c>
      <c r="BI389" s="136">
        <v>-0.04</v>
      </c>
      <c r="BJ389" s="136"/>
      <c r="BK389" s="136"/>
      <c r="BL389" s="136"/>
    </row>
    <row r="390" spans="1:64" x14ac:dyDescent="0.35">
      <c r="A390" s="88" t="s">
        <v>430</v>
      </c>
      <c r="B390" s="194" t="s">
        <v>792</v>
      </c>
      <c r="C390" s="193" t="s">
        <v>230</v>
      </c>
      <c r="D390" s="81"/>
      <c r="E390" s="81"/>
      <c r="F390" s="81"/>
      <c r="G390" s="82"/>
      <c r="H390" s="81"/>
      <c r="I390" s="81"/>
      <c r="J390" s="81"/>
      <c r="K390" s="82"/>
      <c r="L390" s="81"/>
      <c r="M390" s="81"/>
      <c r="N390" s="81"/>
      <c r="O390" s="82"/>
      <c r="P390" s="81"/>
      <c r="Q390" s="81"/>
      <c r="R390" s="81"/>
      <c r="S390" s="82"/>
      <c r="T390" s="81"/>
      <c r="U390" s="81"/>
      <c r="V390" s="81"/>
      <c r="W390" s="82"/>
      <c r="X390" s="81"/>
      <c r="Y390" s="81"/>
      <c r="Z390" s="81"/>
      <c r="AA390" s="82"/>
      <c r="AB390" s="81"/>
      <c r="AC390" s="81"/>
      <c r="AD390" s="81"/>
      <c r="AE390" s="82"/>
      <c r="AF390" s="93">
        <v>0.18</v>
      </c>
      <c r="AG390" s="93">
        <v>-0.03</v>
      </c>
      <c r="AH390" s="93">
        <v>-7.0000000000000007E-2</v>
      </c>
      <c r="AI390" s="82"/>
      <c r="AJ390" s="93">
        <v>-0.12</v>
      </c>
      <c r="AK390" s="93">
        <v>0.03</v>
      </c>
      <c r="AL390" s="93">
        <v>0.06</v>
      </c>
      <c r="AM390" s="82"/>
      <c r="AN390" s="93">
        <v>-0.03</v>
      </c>
      <c r="AO390" s="81"/>
      <c r="AP390" s="82"/>
      <c r="AQ390" s="82"/>
      <c r="AR390" s="82"/>
      <c r="AS390" s="230"/>
      <c r="AT390" s="230"/>
      <c r="AU390" s="230"/>
      <c r="AV390" s="230"/>
      <c r="AW390" s="230"/>
      <c r="AX390" s="230"/>
      <c r="AY390" s="230"/>
      <c r="BA390" s="83"/>
      <c r="BB390" s="83"/>
      <c r="BC390" s="83"/>
      <c r="BD390" s="83"/>
      <c r="BE390" s="83"/>
      <c r="BF390" s="83"/>
      <c r="BG390" s="83"/>
      <c r="BH390" s="136">
        <v>0.03</v>
      </c>
      <c r="BI390" s="83"/>
      <c r="BJ390" s="216">
        <v>-0.02</v>
      </c>
      <c r="BK390" s="216"/>
      <c r="BL390" s="216"/>
    </row>
    <row r="391" spans="1:64" x14ac:dyDescent="0.35">
      <c r="A391" s="88" t="s">
        <v>431</v>
      </c>
      <c r="B391" s="194" t="s">
        <v>792</v>
      </c>
      <c r="C391" s="193" t="s">
        <v>230</v>
      </c>
      <c r="D391" s="93">
        <v>0.12</v>
      </c>
      <c r="E391" s="81"/>
      <c r="F391" s="93">
        <v>-0.05</v>
      </c>
      <c r="G391" s="82"/>
      <c r="H391" s="93">
        <v>-0.1</v>
      </c>
      <c r="I391" s="81"/>
      <c r="J391" s="93">
        <v>0.08</v>
      </c>
      <c r="K391" s="82"/>
      <c r="L391" s="93">
        <v>0.12</v>
      </c>
      <c r="M391" s="81"/>
      <c r="N391" s="93">
        <v>-7.0000000000000007E-2</v>
      </c>
      <c r="O391" s="82"/>
      <c r="P391" s="93">
        <v>-0.11</v>
      </c>
      <c r="Q391" s="81"/>
      <c r="R391" s="81"/>
      <c r="S391" s="82"/>
      <c r="T391" s="81"/>
      <c r="U391" s="81"/>
      <c r="V391" s="81"/>
      <c r="W391" s="82"/>
      <c r="X391" s="93">
        <v>0.02</v>
      </c>
      <c r="Y391" s="81"/>
      <c r="Z391" s="81"/>
      <c r="AA391" s="82"/>
      <c r="AB391" s="81"/>
      <c r="AC391" s="81"/>
      <c r="AD391" s="81"/>
      <c r="AE391" s="82"/>
      <c r="AF391" s="81"/>
      <c r="AG391" s="81"/>
      <c r="AH391" s="93">
        <v>0.05</v>
      </c>
      <c r="AI391" s="82"/>
      <c r="AJ391" s="93">
        <v>0.04</v>
      </c>
      <c r="AK391" s="81"/>
      <c r="AL391" s="93">
        <v>-0.05</v>
      </c>
      <c r="AM391" s="82"/>
      <c r="AN391" s="93">
        <v>-0.03</v>
      </c>
      <c r="AO391" s="93">
        <v>0.03</v>
      </c>
      <c r="AP391" s="92">
        <v>0.06</v>
      </c>
      <c r="AQ391" s="92"/>
      <c r="AR391" s="92"/>
      <c r="AS391" s="266">
        <v>0.03</v>
      </c>
      <c r="AT391" s="266">
        <v>-0.04</v>
      </c>
      <c r="AU391" s="235"/>
      <c r="AV391" s="235"/>
      <c r="AW391" s="266">
        <v>-0.03</v>
      </c>
      <c r="AX391" s="266">
        <v>0.03</v>
      </c>
      <c r="AY391" s="235"/>
      <c r="BA391" s="136">
        <v>0.02</v>
      </c>
      <c r="BB391" s="83"/>
      <c r="BC391" s="83"/>
      <c r="BD391" s="83"/>
      <c r="BE391" s="83"/>
      <c r="BF391" s="83"/>
      <c r="BG391" s="83"/>
      <c r="BH391" s="136">
        <v>0.02</v>
      </c>
      <c r="BI391" s="83"/>
      <c r="BJ391" s="216">
        <v>0.02</v>
      </c>
      <c r="BK391" s="216"/>
      <c r="BL391" s="216"/>
    </row>
    <row r="392" spans="1:64" x14ac:dyDescent="0.35">
      <c r="A392" s="88" t="s">
        <v>432</v>
      </c>
      <c r="B392" s="194" t="s">
        <v>792</v>
      </c>
      <c r="C392" s="193" t="s">
        <v>230</v>
      </c>
      <c r="D392" s="93">
        <v>0.06</v>
      </c>
      <c r="E392" s="93">
        <v>0.04</v>
      </c>
      <c r="F392" s="93">
        <v>0.04</v>
      </c>
      <c r="G392" s="82"/>
      <c r="H392" s="93">
        <v>0.01</v>
      </c>
      <c r="I392" s="81"/>
      <c r="J392" s="81"/>
      <c r="K392" s="82"/>
      <c r="L392" s="93">
        <v>0.01</v>
      </c>
      <c r="M392" s="93">
        <v>0.03</v>
      </c>
      <c r="N392" s="93">
        <v>0.03</v>
      </c>
      <c r="O392" s="82"/>
      <c r="P392" s="93">
        <v>0.04</v>
      </c>
      <c r="Q392" s="93">
        <v>0.03</v>
      </c>
      <c r="R392" s="93">
        <v>0.03</v>
      </c>
      <c r="S392" s="82"/>
      <c r="T392" s="93">
        <v>0.03</v>
      </c>
      <c r="U392" s="93">
        <v>0.02</v>
      </c>
      <c r="V392" s="93">
        <v>0.01</v>
      </c>
      <c r="W392" s="82"/>
      <c r="X392" s="81"/>
      <c r="Y392" s="81"/>
      <c r="Z392" s="93">
        <v>0.02</v>
      </c>
      <c r="AA392" s="82"/>
      <c r="AB392" s="93">
        <v>0.04</v>
      </c>
      <c r="AC392" s="93">
        <v>0.04</v>
      </c>
      <c r="AD392" s="93">
        <v>0.04</v>
      </c>
      <c r="AE392" s="82"/>
      <c r="AF392" s="93">
        <v>0.02</v>
      </c>
      <c r="AG392" s="93">
        <v>0.01</v>
      </c>
      <c r="AH392" s="93">
        <v>0.01</v>
      </c>
      <c r="AI392" s="82"/>
      <c r="AJ392" s="93">
        <v>0.03</v>
      </c>
      <c r="AK392" s="93">
        <v>0.04</v>
      </c>
      <c r="AL392" s="93">
        <v>0.04</v>
      </c>
      <c r="AM392" s="82"/>
      <c r="AN392" s="93">
        <v>0.01</v>
      </c>
      <c r="AO392" s="93">
        <v>0.03</v>
      </c>
      <c r="AP392" s="92">
        <v>0.05</v>
      </c>
      <c r="AQ392" s="92"/>
      <c r="AR392" s="251">
        <v>7.0000000000000007E-2</v>
      </c>
      <c r="AS392" s="266">
        <v>0.06</v>
      </c>
      <c r="AT392" s="266">
        <v>0.04</v>
      </c>
      <c r="AU392" s="235"/>
      <c r="AV392" s="235"/>
      <c r="AW392" s="266">
        <v>0.03</v>
      </c>
      <c r="AX392" s="266">
        <v>0.04</v>
      </c>
      <c r="AY392" s="235"/>
      <c r="BA392" s="136">
        <v>0.04</v>
      </c>
      <c r="BB392" s="83"/>
      <c r="BC392" s="136">
        <v>0.03</v>
      </c>
      <c r="BD392" s="136">
        <v>0.03</v>
      </c>
      <c r="BE392" s="136">
        <v>0.02</v>
      </c>
      <c r="BF392" s="136">
        <v>0.02</v>
      </c>
      <c r="BG392" s="136">
        <v>0.03</v>
      </c>
      <c r="BH392" s="136">
        <v>0.01</v>
      </c>
      <c r="BI392" s="136">
        <v>0.04</v>
      </c>
      <c r="BJ392" s="210">
        <v>0.03</v>
      </c>
      <c r="BK392" s="210">
        <v>0.05</v>
      </c>
      <c r="BL392" s="210"/>
    </row>
    <row r="393" spans="1:64" x14ac:dyDescent="0.35">
      <c r="A393" s="88" t="s">
        <v>85</v>
      </c>
      <c r="B393" s="194" t="s">
        <v>792</v>
      </c>
      <c r="C393" s="193" t="s">
        <v>230</v>
      </c>
      <c r="D393" s="81"/>
      <c r="E393" s="81"/>
      <c r="F393" s="81"/>
      <c r="G393" s="82"/>
      <c r="H393" s="81"/>
      <c r="I393" s="81"/>
      <c r="J393" s="81"/>
      <c r="K393" s="82"/>
      <c r="L393" s="81"/>
      <c r="M393" s="81"/>
      <c r="N393" s="81"/>
      <c r="O393" s="82"/>
      <c r="P393" s="81"/>
      <c r="Q393" s="81"/>
      <c r="R393" s="81"/>
      <c r="S393" s="82"/>
      <c r="T393" s="81"/>
      <c r="U393" s="81"/>
      <c r="V393" s="81"/>
      <c r="W393" s="82"/>
      <c r="X393" s="93">
        <v>0.02</v>
      </c>
      <c r="Y393" s="81"/>
      <c r="Z393" s="81"/>
      <c r="AA393" s="82"/>
      <c r="AB393" s="81"/>
      <c r="AC393" s="81"/>
      <c r="AD393" s="81"/>
      <c r="AE393" s="82"/>
      <c r="AF393" s="81"/>
      <c r="AG393" s="81"/>
      <c r="AH393" s="81"/>
      <c r="AI393" s="82"/>
      <c r="AJ393" s="81"/>
      <c r="AK393" s="81"/>
      <c r="AL393" s="81"/>
      <c r="AM393" s="82"/>
      <c r="AN393" s="81"/>
      <c r="AO393" s="81"/>
      <c r="AP393" s="82"/>
      <c r="AQ393" s="82"/>
      <c r="AR393" s="82"/>
      <c r="AS393" s="230"/>
      <c r="AT393" s="230"/>
      <c r="AU393" s="230"/>
      <c r="AV393" s="230"/>
      <c r="AW393" s="230"/>
      <c r="AX393" s="230"/>
      <c r="AY393" s="230"/>
      <c r="BA393" s="83"/>
      <c r="BB393" s="83"/>
      <c r="BC393" s="83"/>
      <c r="BD393" s="83"/>
      <c r="BE393" s="83"/>
      <c r="BF393" s="83"/>
      <c r="BG393" s="83"/>
      <c r="BH393" s="83"/>
      <c r="BI393" s="83"/>
      <c r="BJ393" s="83"/>
      <c r="BK393" s="83"/>
      <c r="BL393" s="83"/>
    </row>
    <row r="394" spans="1:64" x14ac:dyDescent="0.35">
      <c r="A394" s="88" t="s">
        <v>433</v>
      </c>
      <c r="B394" s="194" t="s">
        <v>792</v>
      </c>
      <c r="C394" s="193" t="s">
        <v>230</v>
      </c>
      <c r="D394" s="93">
        <v>0.02</v>
      </c>
      <c r="E394" s="81"/>
      <c r="F394" s="81"/>
      <c r="G394" s="82"/>
      <c r="H394" s="81"/>
      <c r="I394" s="81"/>
      <c r="J394" s="81"/>
      <c r="K394" s="82"/>
      <c r="L394" s="81"/>
      <c r="M394" s="81"/>
      <c r="N394" s="81"/>
      <c r="O394" s="82"/>
      <c r="P394" s="81"/>
      <c r="Q394" s="81"/>
      <c r="R394" s="81"/>
      <c r="S394" s="82"/>
      <c r="T394" s="81"/>
      <c r="U394" s="81"/>
      <c r="V394" s="81"/>
      <c r="W394" s="82"/>
      <c r="X394" s="81"/>
      <c r="Y394" s="81"/>
      <c r="Z394" s="81"/>
      <c r="AA394" s="82"/>
      <c r="AB394" s="81"/>
      <c r="AC394" s="81"/>
      <c r="AD394" s="81"/>
      <c r="AE394" s="82"/>
      <c r="AF394" s="81"/>
      <c r="AG394" s="81"/>
      <c r="AH394" s="81"/>
      <c r="AI394" s="82"/>
      <c r="AJ394" s="81"/>
      <c r="AK394" s="81"/>
      <c r="AL394" s="81"/>
      <c r="AM394" s="82"/>
      <c r="AN394" s="81"/>
      <c r="AO394" s="81"/>
      <c r="AP394" s="82"/>
      <c r="AQ394" s="82"/>
      <c r="AR394" s="82"/>
      <c r="AS394" s="230"/>
      <c r="AT394" s="230"/>
      <c r="AU394" s="230"/>
      <c r="AV394" s="230"/>
      <c r="AW394" s="230"/>
      <c r="AX394" s="230"/>
      <c r="AY394" s="230"/>
      <c r="BA394" s="83"/>
      <c r="BB394" s="83"/>
      <c r="BC394" s="83"/>
      <c r="BD394" s="83"/>
      <c r="BE394" s="83"/>
      <c r="BF394" s="83"/>
      <c r="BG394" s="83"/>
      <c r="BH394" s="83"/>
      <c r="BI394" s="83"/>
      <c r="BJ394" s="83"/>
      <c r="BK394" s="83"/>
      <c r="BL394" s="83"/>
    </row>
    <row r="395" spans="1:64" x14ac:dyDescent="0.35">
      <c r="A395" s="88" t="s">
        <v>434</v>
      </c>
      <c r="B395" s="194" t="s">
        <v>792</v>
      </c>
      <c r="C395" s="193" t="s">
        <v>230</v>
      </c>
      <c r="D395" s="81"/>
      <c r="E395" s="81"/>
      <c r="F395" s="81"/>
      <c r="G395" s="82"/>
      <c r="H395" s="81"/>
      <c r="I395" s="81"/>
      <c r="J395" s="81"/>
      <c r="K395" s="82"/>
      <c r="L395" s="81"/>
      <c r="M395" s="81"/>
      <c r="N395" s="81"/>
      <c r="O395" s="82"/>
      <c r="P395" s="81"/>
      <c r="Q395" s="81"/>
      <c r="R395" s="81"/>
      <c r="S395" s="82"/>
      <c r="T395" s="81"/>
      <c r="U395" s="81"/>
      <c r="V395" s="81"/>
      <c r="W395" s="82"/>
      <c r="X395" s="93">
        <v>0.02</v>
      </c>
      <c r="Y395" s="81"/>
      <c r="Z395" s="81"/>
      <c r="AA395" s="82"/>
      <c r="AB395" s="81"/>
      <c r="AC395" s="81"/>
      <c r="AD395" s="81"/>
      <c r="AE395" s="82"/>
      <c r="AF395" s="81"/>
      <c r="AG395" s="81"/>
      <c r="AH395" s="81"/>
      <c r="AI395" s="82"/>
      <c r="AJ395" s="81"/>
      <c r="AK395" s="81"/>
      <c r="AL395" s="81"/>
      <c r="AM395" s="82"/>
      <c r="AN395" s="81"/>
      <c r="AO395" s="81"/>
      <c r="AP395" s="82"/>
      <c r="AQ395" s="82"/>
      <c r="AR395" s="256">
        <v>0.03</v>
      </c>
      <c r="AS395" s="230"/>
      <c r="AT395" s="230"/>
      <c r="AU395" s="230"/>
      <c r="AV395" s="230"/>
      <c r="AW395" s="230"/>
      <c r="AX395" s="230"/>
      <c r="AY395" s="230"/>
      <c r="BA395" s="83"/>
      <c r="BB395" s="83"/>
      <c r="BC395" s="83"/>
      <c r="BD395" s="83"/>
      <c r="BE395" s="83"/>
      <c r="BF395" s="83"/>
      <c r="BG395" s="83"/>
      <c r="BH395" s="83"/>
      <c r="BI395" s="83"/>
      <c r="BJ395" s="83"/>
      <c r="BK395" s="83"/>
      <c r="BL395" s="83"/>
    </row>
    <row r="396" spans="1:64" x14ac:dyDescent="0.35">
      <c r="A396" s="88" t="s">
        <v>435</v>
      </c>
      <c r="B396" s="194" t="s">
        <v>792</v>
      </c>
      <c r="C396" s="193" t="s">
        <v>230</v>
      </c>
      <c r="D396" s="81"/>
      <c r="E396" s="81"/>
      <c r="F396" s="81"/>
      <c r="G396" s="82"/>
      <c r="H396" s="81"/>
      <c r="I396" s="81"/>
      <c r="J396" s="81"/>
      <c r="K396" s="82"/>
      <c r="L396" s="81"/>
      <c r="M396" s="81"/>
      <c r="N396" s="81"/>
      <c r="O396" s="82"/>
      <c r="P396" s="81"/>
      <c r="Q396" s="81"/>
      <c r="R396" s="93">
        <v>0.02</v>
      </c>
      <c r="S396" s="82"/>
      <c r="T396" s="81"/>
      <c r="U396" s="81"/>
      <c r="V396" s="81"/>
      <c r="W396" s="82"/>
      <c r="X396" s="81"/>
      <c r="Y396" s="81"/>
      <c r="Z396" s="93">
        <v>0.04</v>
      </c>
      <c r="AA396" s="82"/>
      <c r="AB396" s="93">
        <v>0.01</v>
      </c>
      <c r="AC396" s="81"/>
      <c r="AD396" s="81"/>
      <c r="AE396" s="82"/>
      <c r="AF396" s="81"/>
      <c r="AG396" s="81"/>
      <c r="AH396" s="81"/>
      <c r="AI396" s="82"/>
      <c r="AJ396" s="93">
        <v>0.02</v>
      </c>
      <c r="AK396" s="81"/>
      <c r="AL396" s="81"/>
      <c r="AM396" s="82"/>
      <c r="AN396" s="93">
        <v>-0.02</v>
      </c>
      <c r="AO396" s="93">
        <v>-0.01</v>
      </c>
      <c r="AP396" s="82"/>
      <c r="AQ396" s="82"/>
      <c r="AR396" s="82"/>
      <c r="AS396" s="230"/>
      <c r="AT396" s="230"/>
      <c r="AU396" s="230"/>
      <c r="AV396" s="230"/>
      <c r="AW396" s="230"/>
      <c r="AX396" s="230"/>
      <c r="AY396" s="230"/>
      <c r="BA396" s="83"/>
      <c r="BB396" s="83"/>
      <c r="BC396" s="83"/>
      <c r="BD396" s="83"/>
      <c r="BE396" s="136">
        <v>0.02</v>
      </c>
      <c r="BF396" s="136">
        <v>0.02</v>
      </c>
      <c r="BG396" s="136">
        <v>0.04</v>
      </c>
      <c r="BH396" s="83"/>
      <c r="BI396" s="83"/>
      <c r="BJ396" s="83"/>
      <c r="BK396" s="83"/>
      <c r="BL396" s="83"/>
    </row>
    <row r="397" spans="1:64" x14ac:dyDescent="0.35">
      <c r="A397" s="88" t="s">
        <v>436</v>
      </c>
      <c r="B397" s="194" t="s">
        <v>792</v>
      </c>
      <c r="C397" s="193" t="s">
        <v>231</v>
      </c>
      <c r="D397" s="81"/>
      <c r="E397" s="81"/>
      <c r="F397" s="81"/>
      <c r="G397" s="82"/>
      <c r="H397" s="93">
        <v>0.08</v>
      </c>
      <c r="I397" s="81"/>
      <c r="J397" s="81"/>
      <c r="K397" s="82"/>
      <c r="L397" s="93">
        <v>-7.0000000000000007E-2</v>
      </c>
      <c r="M397" s="81"/>
      <c r="N397" s="93">
        <v>-7.0000000000000007E-2</v>
      </c>
      <c r="O397" s="82"/>
      <c r="P397" s="81"/>
      <c r="Q397" s="81"/>
      <c r="R397" s="81"/>
      <c r="S397" s="82"/>
      <c r="T397" s="81"/>
      <c r="U397" s="81"/>
      <c r="V397" s="81"/>
      <c r="W397" s="82"/>
      <c r="X397" s="81"/>
      <c r="Y397" s="81"/>
      <c r="Z397" s="81"/>
      <c r="AA397" s="82"/>
      <c r="AB397" s="81"/>
      <c r="AC397" s="81"/>
      <c r="AD397" s="81"/>
      <c r="AE397" s="82"/>
      <c r="AF397" s="81"/>
      <c r="AG397" s="81"/>
      <c r="AH397" s="81"/>
      <c r="AI397" s="82"/>
      <c r="AJ397" s="81"/>
      <c r="AK397" s="81"/>
      <c r="AL397" s="81"/>
      <c r="AM397" s="82"/>
      <c r="AN397" s="81"/>
      <c r="AO397" s="81"/>
      <c r="AP397" s="82"/>
      <c r="AQ397" s="82"/>
      <c r="AR397" s="82"/>
      <c r="AS397" s="230"/>
      <c r="AT397" s="230"/>
      <c r="AU397" s="230"/>
      <c r="AV397" s="230"/>
      <c r="AW397" s="230"/>
      <c r="AX397" s="230"/>
      <c r="AY397" s="230"/>
      <c r="BA397" s="83"/>
      <c r="BB397" s="136">
        <v>0.02</v>
      </c>
      <c r="BC397" s="136">
        <v>-0.04</v>
      </c>
      <c r="BD397" s="83"/>
      <c r="BE397" s="83"/>
      <c r="BF397" s="83"/>
      <c r="BG397" s="83"/>
      <c r="BH397" s="83"/>
      <c r="BI397" s="83"/>
      <c r="BJ397" s="83"/>
      <c r="BK397" s="83"/>
      <c r="BL397" s="83"/>
    </row>
    <row r="398" spans="1:64" x14ac:dyDescent="0.35">
      <c r="A398" s="88" t="s">
        <v>437</v>
      </c>
      <c r="B398" s="194" t="s">
        <v>792</v>
      </c>
      <c r="C398" s="193" t="s">
        <v>230</v>
      </c>
      <c r="D398" s="81"/>
      <c r="E398" s="81"/>
      <c r="F398" s="81"/>
      <c r="G398" s="82"/>
      <c r="H398" s="81"/>
      <c r="I398" s="81"/>
      <c r="J398" s="81"/>
      <c r="K398" s="82"/>
      <c r="L398" s="81"/>
      <c r="M398" s="81"/>
      <c r="N398" s="81"/>
      <c r="O398" s="82"/>
      <c r="P398" s="81"/>
      <c r="Q398" s="81"/>
      <c r="R398" s="81"/>
      <c r="S398" s="82"/>
      <c r="T398" s="81"/>
      <c r="U398" s="81"/>
      <c r="V398" s="81"/>
      <c r="W398" s="82"/>
      <c r="X398" s="81"/>
      <c r="Y398" s="81"/>
      <c r="Z398" s="81"/>
      <c r="AA398" s="82"/>
      <c r="AB398" s="81"/>
      <c r="AC398" s="81"/>
      <c r="AD398" s="81"/>
      <c r="AE398" s="82"/>
      <c r="AF398" s="81"/>
      <c r="AG398" s="93">
        <v>-0.02</v>
      </c>
      <c r="AH398" s="81"/>
      <c r="AI398" s="82"/>
      <c r="AJ398" s="81"/>
      <c r="AK398" s="81"/>
      <c r="AL398" s="81"/>
      <c r="AM398" s="82"/>
      <c r="AN398" s="81"/>
      <c r="AO398" s="81"/>
      <c r="AP398" s="82"/>
      <c r="AQ398" s="82"/>
      <c r="AR398" s="82"/>
      <c r="AS398" s="230"/>
      <c r="AT398" s="230"/>
      <c r="AU398" s="230"/>
      <c r="AV398" s="230"/>
      <c r="AW398" s="230"/>
      <c r="AX398" s="230"/>
      <c r="AY398" s="230"/>
      <c r="BA398" s="83"/>
      <c r="BB398" s="83"/>
      <c r="BC398" s="83"/>
      <c r="BD398" s="83"/>
      <c r="BE398" s="83"/>
      <c r="BF398" s="83"/>
      <c r="BG398" s="83"/>
      <c r="BH398" s="83"/>
      <c r="BI398" s="83"/>
      <c r="BJ398" s="83"/>
      <c r="BK398" s="83"/>
      <c r="BL398" s="83"/>
    </row>
    <row r="399" spans="1:64" x14ac:dyDescent="0.35">
      <c r="A399" s="88" t="s">
        <v>438</v>
      </c>
      <c r="B399" s="194" t="s">
        <v>792</v>
      </c>
      <c r="C399" s="193" t="s">
        <v>230</v>
      </c>
      <c r="D399" s="93">
        <v>0.02</v>
      </c>
      <c r="E399" s="93">
        <v>0.02</v>
      </c>
      <c r="F399" s="93">
        <v>0.11</v>
      </c>
      <c r="G399" s="82"/>
      <c r="H399" s="81"/>
      <c r="I399" s="81"/>
      <c r="J399" s="81"/>
      <c r="K399" s="82"/>
      <c r="L399" s="81"/>
      <c r="M399" s="81"/>
      <c r="N399" s="81"/>
      <c r="O399" s="82"/>
      <c r="P399" s="81"/>
      <c r="Q399" s="81"/>
      <c r="R399" s="93">
        <v>7.0000000000000007E-2</v>
      </c>
      <c r="S399" s="82"/>
      <c r="T399" s="93">
        <v>-0.03</v>
      </c>
      <c r="U399" s="93">
        <v>0.02</v>
      </c>
      <c r="V399" s="93">
        <v>-0.02</v>
      </c>
      <c r="W399" s="82"/>
      <c r="X399" s="93">
        <v>0.03</v>
      </c>
      <c r="Y399" s="93">
        <v>0.1</v>
      </c>
      <c r="Z399" s="93">
        <v>0.11</v>
      </c>
      <c r="AA399" s="82"/>
      <c r="AB399" s="93">
        <v>0.13</v>
      </c>
      <c r="AC399" s="93">
        <v>0.05</v>
      </c>
      <c r="AD399" s="93">
        <v>0.04</v>
      </c>
      <c r="AE399" s="82"/>
      <c r="AF399" s="81"/>
      <c r="AG399" s="81"/>
      <c r="AH399" s="81"/>
      <c r="AI399" s="82"/>
      <c r="AJ399" s="93">
        <v>-0.05</v>
      </c>
      <c r="AK399" s="81"/>
      <c r="AL399" s="93">
        <v>0.09</v>
      </c>
      <c r="AM399" s="82"/>
      <c r="AN399" s="93">
        <v>0.03</v>
      </c>
      <c r="AO399" s="93">
        <v>0.02</v>
      </c>
      <c r="AP399" s="82"/>
      <c r="AQ399" s="82"/>
      <c r="AR399" s="256">
        <v>0.15</v>
      </c>
      <c r="AS399" s="270">
        <v>0.08</v>
      </c>
      <c r="AT399" s="270">
        <v>0.08</v>
      </c>
      <c r="AU399" s="230"/>
      <c r="AV399" s="230"/>
      <c r="AW399" s="270">
        <v>-0.03</v>
      </c>
      <c r="AX399" s="270">
        <v>-0.06</v>
      </c>
      <c r="AY399" s="230"/>
      <c r="BA399" s="136">
        <v>7.0000000000000007E-2</v>
      </c>
      <c r="BB399" s="136">
        <v>-0.02</v>
      </c>
      <c r="BC399" s="136">
        <v>0.01</v>
      </c>
      <c r="BD399" s="136">
        <v>0.01</v>
      </c>
      <c r="BE399" s="136">
        <v>0.01</v>
      </c>
      <c r="BF399" s="136">
        <v>0.1</v>
      </c>
      <c r="BG399" s="136">
        <v>0.04</v>
      </c>
      <c r="BH399" s="83"/>
      <c r="BI399" s="83"/>
      <c r="BJ399" s="216">
        <v>0.04</v>
      </c>
      <c r="BK399" s="216">
        <v>0.09</v>
      </c>
      <c r="BL399" s="216">
        <v>-0.05</v>
      </c>
    </row>
    <row r="400" spans="1:64" x14ac:dyDescent="0.35">
      <c r="A400" s="88" t="s">
        <v>439</v>
      </c>
      <c r="B400" s="194" t="s">
        <v>792</v>
      </c>
      <c r="C400" s="193" t="s">
        <v>231</v>
      </c>
      <c r="D400" s="81"/>
      <c r="E400" s="81"/>
      <c r="F400" s="81"/>
      <c r="G400" s="82"/>
      <c r="H400" s="81"/>
      <c r="I400" s="81"/>
      <c r="J400" s="81"/>
      <c r="K400" s="82"/>
      <c r="L400" s="81"/>
      <c r="M400" s="81"/>
      <c r="N400" s="81"/>
      <c r="O400" s="82"/>
      <c r="P400" s="93">
        <v>0.03</v>
      </c>
      <c r="Q400" s="93">
        <v>-0.01</v>
      </c>
      <c r="R400" s="81"/>
      <c r="S400" s="82"/>
      <c r="T400" s="81"/>
      <c r="U400" s="93">
        <v>0.02</v>
      </c>
      <c r="V400" s="81"/>
      <c r="W400" s="82"/>
      <c r="X400" s="81"/>
      <c r="Y400" s="81"/>
      <c r="Z400" s="81"/>
      <c r="AA400" s="82"/>
      <c r="AB400" s="93">
        <v>0.02</v>
      </c>
      <c r="AC400" s="93">
        <v>0.01</v>
      </c>
      <c r="AD400" s="93">
        <v>0.03</v>
      </c>
      <c r="AE400" s="82"/>
      <c r="AF400" s="93">
        <v>0.03</v>
      </c>
      <c r="AG400" s="81"/>
      <c r="AH400" s="81"/>
      <c r="AI400" s="82"/>
      <c r="AJ400" s="81"/>
      <c r="AK400" s="93">
        <v>0.04</v>
      </c>
      <c r="AL400" s="93">
        <v>0.02</v>
      </c>
      <c r="AM400" s="82"/>
      <c r="AN400" s="81"/>
      <c r="AO400" s="81"/>
      <c r="AP400" s="82"/>
      <c r="AQ400" s="82"/>
      <c r="AR400" s="82"/>
      <c r="AS400" s="230"/>
      <c r="AT400" s="230"/>
      <c r="AU400" s="230"/>
      <c r="AV400" s="230"/>
      <c r="AW400" s="230"/>
      <c r="AX400" s="230"/>
      <c r="AY400" s="230"/>
      <c r="BA400" s="83"/>
      <c r="BB400" s="83"/>
      <c r="BC400" s="83"/>
      <c r="BD400" s="83"/>
      <c r="BE400" s="83"/>
      <c r="BF400" s="83"/>
      <c r="BG400" s="136">
        <v>0.02</v>
      </c>
      <c r="BH400" s="83"/>
      <c r="BI400" s="136">
        <v>0.02</v>
      </c>
      <c r="BJ400" s="136"/>
      <c r="BK400" s="136"/>
      <c r="BL400" s="136"/>
    </row>
    <row r="401" spans="1:64" x14ac:dyDescent="0.35">
      <c r="A401" s="88" t="s">
        <v>440</v>
      </c>
      <c r="B401" s="194" t="s">
        <v>792</v>
      </c>
      <c r="C401" s="193" t="s">
        <v>231</v>
      </c>
      <c r="D401" s="81"/>
      <c r="E401" s="81"/>
      <c r="F401" s="81"/>
      <c r="G401" s="82"/>
      <c r="H401" s="81"/>
      <c r="I401" s="81"/>
      <c r="J401" s="81"/>
      <c r="K401" s="82"/>
      <c r="L401" s="81"/>
      <c r="M401" s="81"/>
      <c r="N401" s="81"/>
      <c r="O401" s="82"/>
      <c r="P401" s="81"/>
      <c r="Q401" s="81"/>
      <c r="R401" s="81"/>
      <c r="S401" s="82"/>
      <c r="T401" s="81"/>
      <c r="U401" s="81"/>
      <c r="V401" s="81"/>
      <c r="W401" s="82"/>
      <c r="X401" s="81"/>
      <c r="Y401" s="81"/>
      <c r="Z401" s="81"/>
      <c r="AA401" s="82"/>
      <c r="AB401" s="81"/>
      <c r="AC401" s="81"/>
      <c r="AD401" s="81"/>
      <c r="AE401" s="82"/>
      <c r="AF401" s="81"/>
      <c r="AG401" s="93">
        <v>-0.02</v>
      </c>
      <c r="AH401" s="93">
        <v>-0.02</v>
      </c>
      <c r="AI401" s="82"/>
      <c r="AJ401" s="81"/>
      <c r="AK401" s="81"/>
      <c r="AL401" s="81"/>
      <c r="AM401" s="82"/>
      <c r="AN401" s="81"/>
      <c r="AO401" s="81"/>
      <c r="AP401" s="82"/>
      <c r="AQ401" s="82"/>
      <c r="AR401" s="82"/>
      <c r="AS401" s="230"/>
      <c r="AT401" s="230"/>
      <c r="AU401" s="230"/>
      <c r="AV401" s="230"/>
      <c r="AW401" s="230"/>
      <c r="AX401" s="230"/>
      <c r="AY401" s="230"/>
      <c r="BA401" s="83"/>
      <c r="BB401" s="83"/>
      <c r="BC401" s="83"/>
      <c r="BD401" s="83"/>
      <c r="BE401" s="83"/>
      <c r="BF401" s="83"/>
      <c r="BG401" s="83"/>
      <c r="BH401" s="136">
        <v>-0.02</v>
      </c>
      <c r="BI401" s="83"/>
      <c r="BJ401" s="83"/>
      <c r="BK401" s="83"/>
      <c r="BL401" s="83"/>
    </row>
    <row r="402" spans="1:64" x14ac:dyDescent="0.35">
      <c r="A402" s="88" t="s">
        <v>441</v>
      </c>
      <c r="B402" s="194" t="s">
        <v>792</v>
      </c>
      <c r="C402" s="193" t="s">
        <v>230</v>
      </c>
      <c r="D402" s="93">
        <v>0.02</v>
      </c>
      <c r="E402" s="81"/>
      <c r="F402" s="93">
        <v>0.03</v>
      </c>
      <c r="G402" s="82"/>
      <c r="H402" s="93">
        <v>0.02</v>
      </c>
      <c r="I402" s="93">
        <v>0.03</v>
      </c>
      <c r="J402" s="93">
        <v>0.01</v>
      </c>
      <c r="K402" s="82"/>
      <c r="L402" s="93">
        <v>0.02</v>
      </c>
      <c r="M402" s="81"/>
      <c r="N402" s="81"/>
      <c r="O402" s="82"/>
      <c r="P402" s="93">
        <v>0.02</v>
      </c>
      <c r="Q402" s="93">
        <v>0.03</v>
      </c>
      <c r="R402" s="93">
        <v>0.04</v>
      </c>
      <c r="S402" s="82"/>
      <c r="T402" s="93">
        <v>0.01</v>
      </c>
      <c r="U402" s="93">
        <v>0.04</v>
      </c>
      <c r="V402" s="93">
        <v>0.01</v>
      </c>
      <c r="W402" s="82"/>
      <c r="X402" s="81"/>
      <c r="Y402" s="93">
        <v>0.01</v>
      </c>
      <c r="Z402" s="81"/>
      <c r="AA402" s="82"/>
      <c r="AB402" s="93">
        <v>0.03</v>
      </c>
      <c r="AC402" s="93">
        <v>0.06</v>
      </c>
      <c r="AD402" s="93">
        <v>0.05</v>
      </c>
      <c r="AE402" s="82"/>
      <c r="AF402" s="81"/>
      <c r="AG402" s="93">
        <v>-0.02</v>
      </c>
      <c r="AH402" s="93">
        <v>-0.04</v>
      </c>
      <c r="AI402" s="82"/>
      <c r="AJ402" s="93">
        <v>-0.01</v>
      </c>
      <c r="AK402" s="93">
        <v>0.02</v>
      </c>
      <c r="AL402" s="81"/>
      <c r="AM402" s="82"/>
      <c r="AN402" s="81"/>
      <c r="AO402" s="93">
        <v>0.02</v>
      </c>
      <c r="AP402" s="92">
        <v>0.01</v>
      </c>
      <c r="AQ402" s="92"/>
      <c r="AR402" s="251">
        <v>-0.02</v>
      </c>
      <c r="AS402" s="266">
        <v>0.01</v>
      </c>
      <c r="AT402" s="266">
        <v>0.01</v>
      </c>
      <c r="AU402" s="235"/>
      <c r="AV402" s="235"/>
      <c r="AW402" s="235"/>
      <c r="AX402" s="266">
        <v>0.01</v>
      </c>
      <c r="AY402" s="235"/>
      <c r="BA402" s="136">
        <v>0.03</v>
      </c>
      <c r="BB402" s="136">
        <v>0.01</v>
      </c>
      <c r="BC402" s="136">
        <v>0.01</v>
      </c>
      <c r="BD402" s="136">
        <v>0.02</v>
      </c>
      <c r="BE402" s="83"/>
      <c r="BF402" s="83"/>
      <c r="BG402" s="136">
        <v>0.01</v>
      </c>
      <c r="BH402" s="136">
        <v>-0.01</v>
      </c>
      <c r="BI402" s="136">
        <v>0.01</v>
      </c>
      <c r="BJ402" s="210">
        <v>0.01</v>
      </c>
      <c r="BK402" s="210">
        <v>-0.01</v>
      </c>
      <c r="BL402" s="210">
        <v>0.02</v>
      </c>
    </row>
    <row r="403" spans="1:64" x14ac:dyDescent="0.35">
      <c r="A403" s="101" t="s">
        <v>442</v>
      </c>
      <c r="B403" s="192" t="s">
        <v>792</v>
      </c>
      <c r="C403" s="191" t="s">
        <v>230</v>
      </c>
      <c r="D403" s="113">
        <f>SUM(D388:D402)</f>
        <v>0.28999999999999998</v>
      </c>
      <c r="E403" s="111">
        <v>0.09</v>
      </c>
      <c r="F403" s="113">
        <f>SUM(F388:F402)</f>
        <v>0.16</v>
      </c>
      <c r="G403" s="105"/>
      <c r="H403" s="113">
        <f>SUM(H388:H402)</f>
        <v>0.05</v>
      </c>
      <c r="I403" s="113">
        <f>SUM(I388:I402)</f>
        <v>7.0000000000000007E-2</v>
      </c>
      <c r="J403" s="113">
        <f>SUM(J388:J402)</f>
        <v>0.11</v>
      </c>
      <c r="K403" s="105"/>
      <c r="L403" s="111">
        <v>0.04</v>
      </c>
      <c r="M403" s="111">
        <v>0.01</v>
      </c>
      <c r="N403" s="113">
        <f>SUM(N388:N402)</f>
        <v>-0.13</v>
      </c>
      <c r="O403" s="105"/>
      <c r="P403" s="111">
        <v>0.01</v>
      </c>
      <c r="Q403" s="113">
        <f>SUM(Q388:Q402)</f>
        <v>0.06</v>
      </c>
      <c r="R403" s="113">
        <f>SUM(R388:R402)</f>
        <v>0.17</v>
      </c>
      <c r="S403" s="105"/>
      <c r="T403" s="111">
        <v>0.03</v>
      </c>
      <c r="U403" s="113">
        <f>SUM(U388:U402)</f>
        <v>0.14000000000000001</v>
      </c>
      <c r="V403" s="113">
        <f>SUM(V388:V402)</f>
        <v>0.03</v>
      </c>
      <c r="W403" s="105"/>
      <c r="X403" s="113">
        <f>SUM(X388:X402)</f>
        <v>0.13</v>
      </c>
      <c r="Y403" s="113">
        <f>SUM(Y388:Y402)</f>
        <v>0.13</v>
      </c>
      <c r="Z403" s="113">
        <f>SUM(Z388:Z402)</f>
        <v>0.25</v>
      </c>
      <c r="AA403" s="105"/>
      <c r="AB403" s="113">
        <f>SUM(AB388:AB402)</f>
        <v>0.27</v>
      </c>
      <c r="AC403" s="111">
        <v>0.23</v>
      </c>
      <c r="AD403" s="113">
        <f>SUM(AD388:AD402)</f>
        <v>0.19</v>
      </c>
      <c r="AE403" s="105"/>
      <c r="AF403" s="111">
        <v>0.25</v>
      </c>
      <c r="AG403" s="111">
        <v>0.02</v>
      </c>
      <c r="AH403" s="111">
        <v>0.05</v>
      </c>
      <c r="AI403" s="105"/>
      <c r="AJ403" s="113">
        <f>SUM(AJ388:AJ402)</f>
        <v>7.0000000000000007E-2</v>
      </c>
      <c r="AK403" s="111">
        <v>0.14000000000000001</v>
      </c>
      <c r="AL403" s="113">
        <f>SUM(AL388:AL402)</f>
        <v>0.15</v>
      </c>
      <c r="AM403" s="105"/>
      <c r="AN403" s="113">
        <f>SUM(AN388:AN402)</f>
        <v>-7.0000000000000007E-2</v>
      </c>
      <c r="AO403" s="113">
        <f>SUM(AO388:AO402)</f>
        <v>0.14000000000000001</v>
      </c>
      <c r="AP403" s="110">
        <f>SUM(AP388:AP402)</f>
        <v>0.2</v>
      </c>
      <c r="AQ403" s="110"/>
      <c r="AR403" s="252">
        <v>0.23</v>
      </c>
      <c r="AS403" s="267">
        <v>0.23</v>
      </c>
      <c r="AT403" s="267">
        <v>0.11</v>
      </c>
      <c r="AU403" s="239"/>
      <c r="AV403" s="239"/>
      <c r="AW403" s="267">
        <v>-0.01</v>
      </c>
      <c r="AX403" s="267">
        <v>0.04</v>
      </c>
      <c r="AY403" s="239"/>
      <c r="BA403" s="153">
        <f>SUM(BA388:BA402)</f>
        <v>0.2</v>
      </c>
      <c r="BB403" s="153">
        <f>SUM(BB388:BB402)</f>
        <v>0.04</v>
      </c>
      <c r="BC403" s="154">
        <v>-0.02</v>
      </c>
      <c r="BD403" s="153">
        <f>SUM(BD388:BD402)</f>
        <v>0.09</v>
      </c>
      <c r="BE403" s="153">
        <f>SUM(BE388:BE402)</f>
        <v>0.08</v>
      </c>
      <c r="BF403" s="153">
        <f>SUM(BF388:BF402)</f>
        <v>0.19</v>
      </c>
      <c r="BG403" s="154">
        <v>0.18</v>
      </c>
      <c r="BH403" s="153">
        <f>SUM(BH388:BH402)</f>
        <v>0.1</v>
      </c>
      <c r="BI403" s="153">
        <f>SUM(BI388:BI402)</f>
        <v>0.12</v>
      </c>
      <c r="BJ403" s="217">
        <v>0.12</v>
      </c>
      <c r="BK403" s="217">
        <v>0.16</v>
      </c>
      <c r="BL403" s="217">
        <v>0.08</v>
      </c>
    </row>
    <row r="404" spans="1:64" x14ac:dyDescent="0.35">
      <c r="A404" s="96"/>
      <c r="B404" s="185"/>
      <c r="C404" s="185"/>
      <c r="D404" s="97"/>
      <c r="E404" s="97"/>
      <c r="F404" s="97"/>
      <c r="G404" s="82"/>
      <c r="H404" s="97"/>
      <c r="I404" s="97"/>
      <c r="J404" s="97"/>
      <c r="K404" s="82"/>
      <c r="L404" s="97"/>
      <c r="M404" s="97"/>
      <c r="N404" s="97"/>
      <c r="O404" s="82"/>
      <c r="P404" s="97"/>
      <c r="Q404" s="97"/>
      <c r="R404" s="97"/>
      <c r="S404" s="82"/>
      <c r="T404" s="97"/>
      <c r="U404" s="97"/>
      <c r="V404" s="97"/>
      <c r="W404" s="82"/>
      <c r="X404" s="97"/>
      <c r="Y404" s="97"/>
      <c r="Z404" s="97"/>
      <c r="AA404" s="82"/>
      <c r="AB404" s="97"/>
      <c r="AC404" s="97"/>
      <c r="AD404" s="97"/>
      <c r="AE404" s="82"/>
      <c r="AF404" s="97"/>
      <c r="AG404" s="97"/>
      <c r="AH404" s="97"/>
      <c r="AI404" s="82"/>
      <c r="AJ404" s="97"/>
      <c r="AK404" s="97"/>
      <c r="AL404" s="97"/>
      <c r="AM404" s="82"/>
      <c r="AN404" s="97"/>
      <c r="AO404" s="97"/>
      <c r="AP404" s="98"/>
      <c r="AQ404" s="98"/>
      <c r="AR404" s="98"/>
      <c r="AS404" s="233"/>
      <c r="AT404" s="233"/>
      <c r="AU404" s="233"/>
      <c r="AV404" s="233"/>
      <c r="AW404" s="233"/>
      <c r="AX404" s="233"/>
      <c r="AY404" s="233"/>
      <c r="BA404" s="99"/>
      <c r="BB404" s="99"/>
      <c r="BC404" s="99"/>
      <c r="BD404" s="99"/>
      <c r="BE404" s="99"/>
      <c r="BF404" s="99"/>
      <c r="BG404" s="99"/>
      <c r="BH404" s="99"/>
      <c r="BI404" s="99"/>
      <c r="BJ404" s="99"/>
      <c r="BK404" s="99"/>
      <c r="BL404" s="99"/>
    </row>
    <row r="405" spans="1:64" x14ac:dyDescent="0.35">
      <c r="A405" s="87" t="s">
        <v>443</v>
      </c>
      <c r="B405" s="185"/>
      <c r="C405" s="185"/>
      <c r="D405" s="81"/>
      <c r="E405" s="81"/>
      <c r="F405" s="81"/>
      <c r="G405" s="82"/>
      <c r="H405" s="81"/>
      <c r="I405" s="81"/>
      <c r="J405" s="81"/>
      <c r="K405" s="82"/>
      <c r="L405" s="81"/>
      <c r="M405" s="81"/>
      <c r="N405" s="81"/>
      <c r="O405" s="82"/>
      <c r="P405" s="81"/>
      <c r="Q405" s="81"/>
      <c r="R405" s="81"/>
      <c r="S405" s="82"/>
      <c r="T405" s="81"/>
      <c r="U405" s="81"/>
      <c r="V405" s="81"/>
      <c r="W405" s="82"/>
      <c r="X405" s="81"/>
      <c r="Y405" s="81"/>
      <c r="Z405" s="81"/>
      <c r="AA405" s="82"/>
      <c r="AB405" s="81"/>
      <c r="AC405" s="81"/>
      <c r="AD405" s="81"/>
      <c r="AE405" s="82"/>
      <c r="AF405" s="81"/>
      <c r="AG405" s="81"/>
      <c r="AH405" s="81"/>
      <c r="AI405" s="82"/>
      <c r="AJ405" s="81"/>
      <c r="AK405" s="81"/>
      <c r="AL405" s="81"/>
      <c r="AM405" s="82"/>
      <c r="AN405" s="81"/>
      <c r="AO405" s="81"/>
      <c r="AP405" s="82"/>
      <c r="AQ405" s="82"/>
      <c r="AR405" s="82"/>
      <c r="AS405" s="230"/>
      <c r="AT405" s="230"/>
      <c r="AU405" s="230"/>
      <c r="AV405" s="230"/>
      <c r="AW405" s="230"/>
      <c r="AX405" s="230"/>
      <c r="AY405" s="230"/>
      <c r="BA405" s="83"/>
      <c r="BB405" s="83"/>
      <c r="BC405" s="83"/>
      <c r="BD405" s="83"/>
      <c r="BE405" s="83"/>
      <c r="BF405" s="83"/>
      <c r="BG405" s="83"/>
      <c r="BH405" s="83"/>
      <c r="BI405" s="83"/>
      <c r="BJ405" s="83"/>
      <c r="BK405" s="83"/>
      <c r="BL405" s="83"/>
    </row>
    <row r="406" spans="1:64" x14ac:dyDescent="0.35">
      <c r="A406" s="88" t="s">
        <v>444</v>
      </c>
      <c r="B406" s="194" t="s">
        <v>796</v>
      </c>
      <c r="C406" s="193" t="s">
        <v>230</v>
      </c>
      <c r="D406" s="90">
        <v>65.117000000000004</v>
      </c>
      <c r="E406" s="90">
        <v>76.546000000000006</v>
      </c>
      <c r="F406" s="90">
        <v>83.001999999999995</v>
      </c>
      <c r="G406" s="82"/>
      <c r="H406" s="90">
        <v>47.045999999999999</v>
      </c>
      <c r="I406" s="90">
        <v>88.527000000000001</v>
      </c>
      <c r="J406" s="90">
        <v>44.686</v>
      </c>
      <c r="K406" s="82"/>
      <c r="L406" s="90">
        <v>84.888000000000005</v>
      </c>
      <c r="M406" s="90">
        <v>147.49299999999999</v>
      </c>
      <c r="N406" s="90">
        <v>174.465</v>
      </c>
      <c r="O406" s="82"/>
      <c r="P406" s="90">
        <v>254.30699999999999</v>
      </c>
      <c r="Q406" s="90">
        <v>244.07400000000001</v>
      </c>
      <c r="R406" s="90">
        <v>270.78800000000001</v>
      </c>
      <c r="S406" s="82"/>
      <c r="T406" s="90">
        <v>398.44600000000003</v>
      </c>
      <c r="U406" s="90">
        <v>374.39</v>
      </c>
      <c r="V406" s="90">
        <v>419.56900000000002</v>
      </c>
      <c r="W406" s="82"/>
      <c r="X406" s="90">
        <v>583.07600000000002</v>
      </c>
      <c r="Y406" s="90">
        <v>663.16700000000003</v>
      </c>
      <c r="Z406" s="90">
        <v>666.29100000000005</v>
      </c>
      <c r="AA406" s="82"/>
      <c r="AB406" s="90">
        <v>674.24099999999999</v>
      </c>
      <c r="AC406" s="90">
        <v>632.59299999999996</v>
      </c>
      <c r="AD406" s="90">
        <v>792.76300000000003</v>
      </c>
      <c r="AE406" s="82"/>
      <c r="AF406" s="90">
        <v>955</v>
      </c>
      <c r="AG406" s="90">
        <v>1100</v>
      </c>
      <c r="AH406" s="90">
        <v>955</v>
      </c>
      <c r="AI406" s="82"/>
      <c r="AJ406" s="90">
        <v>1261</v>
      </c>
      <c r="AK406" s="90">
        <v>1116</v>
      </c>
      <c r="AL406" s="90">
        <v>1212</v>
      </c>
      <c r="AM406" s="82"/>
      <c r="AN406" s="90">
        <v>1266</v>
      </c>
      <c r="AO406" s="90">
        <v>1178</v>
      </c>
      <c r="AP406" s="89">
        <v>1136</v>
      </c>
      <c r="AQ406" s="89">
        <v>1176</v>
      </c>
      <c r="AR406" s="250">
        <v>1247</v>
      </c>
      <c r="AS406" s="265">
        <v>1295</v>
      </c>
      <c r="AT406" s="265">
        <v>1403</v>
      </c>
      <c r="AU406" s="265">
        <v>1483</v>
      </c>
      <c r="AV406" s="265">
        <v>620</v>
      </c>
      <c r="AW406" s="265">
        <v>1573</v>
      </c>
      <c r="AX406" s="265">
        <v>1684</v>
      </c>
      <c r="AY406" s="265">
        <v>1683</v>
      </c>
      <c r="BA406" s="124">
        <v>289.98500000000001</v>
      </c>
      <c r="BB406" s="124">
        <v>268.39499999999998</v>
      </c>
      <c r="BC406" s="124">
        <v>629.55100000000004</v>
      </c>
      <c r="BD406" s="124">
        <v>1168.7819999999999</v>
      </c>
      <c r="BE406" s="124">
        <v>1693.954</v>
      </c>
      <c r="BF406" s="124">
        <v>2590.7739999999999</v>
      </c>
      <c r="BG406" s="124">
        <v>2951.4580000000001</v>
      </c>
      <c r="BH406" s="124">
        <v>5260</v>
      </c>
      <c r="BI406" s="124">
        <v>4822</v>
      </c>
      <c r="BJ406" s="207">
        <v>4756</v>
      </c>
      <c r="BK406" s="207">
        <v>5428</v>
      </c>
      <c r="BL406" s="207">
        <v>5560</v>
      </c>
    </row>
    <row r="407" spans="1:64" x14ac:dyDescent="0.35">
      <c r="A407" s="88"/>
      <c r="B407" s="187"/>
      <c r="C407" s="187"/>
      <c r="D407" s="81"/>
      <c r="E407" s="81"/>
      <c r="F407" s="81"/>
      <c r="G407" s="82"/>
      <c r="H407" s="81"/>
      <c r="I407" s="81"/>
      <c r="J407" s="81"/>
      <c r="K407" s="82"/>
      <c r="L407" s="81"/>
      <c r="M407" s="81"/>
      <c r="N407" s="81"/>
      <c r="O407" s="82"/>
      <c r="P407" s="81"/>
      <c r="Q407" s="81"/>
      <c r="R407" s="81"/>
      <c r="S407" s="82"/>
      <c r="T407" s="81"/>
      <c r="U407" s="81"/>
      <c r="V407" s="81"/>
      <c r="W407" s="82"/>
      <c r="X407" s="81"/>
      <c r="Y407" s="81"/>
      <c r="Z407" s="81"/>
      <c r="AA407" s="82"/>
      <c r="AB407" s="81"/>
      <c r="AC407" s="81"/>
      <c r="AD407" s="81"/>
      <c r="AE407" s="82"/>
      <c r="AF407" s="81"/>
      <c r="AG407" s="81"/>
      <c r="AH407" s="81"/>
      <c r="AI407" s="82"/>
      <c r="AJ407" s="81"/>
      <c r="AK407" s="81"/>
      <c r="AL407" s="81"/>
      <c r="AM407" s="82"/>
      <c r="AN407" s="81"/>
      <c r="AO407" s="81"/>
      <c r="AP407" s="82"/>
      <c r="AQ407" s="82"/>
      <c r="AR407" s="82"/>
      <c r="AS407" s="230"/>
      <c r="AT407" s="230"/>
      <c r="AU407" s="230"/>
      <c r="AV407" s="230"/>
      <c r="AW407" s="230"/>
      <c r="AX407" s="230"/>
      <c r="AY407" s="230"/>
      <c r="BA407" s="83"/>
      <c r="BB407" s="83"/>
      <c r="BC407" s="83"/>
      <c r="BD407" s="83"/>
      <c r="BE407" s="83"/>
      <c r="BF407" s="83"/>
      <c r="BG407" s="83"/>
      <c r="BH407" s="83"/>
      <c r="BI407" s="83"/>
      <c r="BJ407" s="83"/>
      <c r="BK407" s="83"/>
      <c r="BL407" s="83"/>
    </row>
    <row r="408" spans="1:64" x14ac:dyDescent="0.35">
      <c r="A408" s="88" t="s">
        <v>445</v>
      </c>
      <c r="B408" s="194" t="s">
        <v>796</v>
      </c>
      <c r="C408" s="193" t="s">
        <v>230</v>
      </c>
      <c r="D408" s="90">
        <v>498.60700000000003</v>
      </c>
      <c r="E408" s="90">
        <v>503.38400000000001</v>
      </c>
      <c r="F408" s="90">
        <v>504.11599999999999</v>
      </c>
      <c r="G408" s="82"/>
      <c r="H408" s="90">
        <v>496.94799999999998</v>
      </c>
      <c r="I408" s="90">
        <v>497.93099999999998</v>
      </c>
      <c r="J408" s="90">
        <v>498.46800000000002</v>
      </c>
      <c r="K408" s="82"/>
      <c r="L408" s="90">
        <v>498.75400000000002</v>
      </c>
      <c r="M408" s="90">
        <v>499.29</v>
      </c>
      <c r="N408" s="90">
        <v>498.63</v>
      </c>
      <c r="O408" s="82"/>
      <c r="P408" s="90">
        <v>499.125</v>
      </c>
      <c r="Q408" s="90">
        <v>499.97399999999999</v>
      </c>
      <c r="R408" s="90">
        <v>498.584</v>
      </c>
      <c r="S408" s="82"/>
      <c r="T408" s="90">
        <v>494.61200000000002</v>
      </c>
      <c r="U408" s="90">
        <v>494.37099999999998</v>
      </c>
      <c r="V408" s="90">
        <v>493.42599999999999</v>
      </c>
      <c r="W408" s="82"/>
      <c r="X408" s="90">
        <v>492.06099999999998</v>
      </c>
      <c r="Y408" s="90">
        <v>491.91399999999999</v>
      </c>
      <c r="Z408" s="90">
        <v>490.02499999999998</v>
      </c>
      <c r="AA408" s="82"/>
      <c r="AB408" s="90">
        <v>488.05599999999998</v>
      </c>
      <c r="AC408" s="90">
        <v>487.53500000000003</v>
      </c>
      <c r="AD408" s="90">
        <v>485.84800000000001</v>
      </c>
      <c r="AE408" s="82"/>
      <c r="AF408" s="90">
        <v>482.4</v>
      </c>
      <c r="AG408" s="90">
        <v>481.5</v>
      </c>
      <c r="AH408" s="90">
        <v>480.2</v>
      </c>
      <c r="AI408" s="82"/>
      <c r="AJ408" s="90">
        <v>478.8</v>
      </c>
      <c r="AK408" s="90">
        <v>477.8</v>
      </c>
      <c r="AL408" s="90">
        <v>476.7</v>
      </c>
      <c r="AM408" s="82"/>
      <c r="AN408" s="90">
        <v>472.6</v>
      </c>
      <c r="AO408" s="90">
        <v>472.1</v>
      </c>
      <c r="AP408" s="89">
        <v>468.5</v>
      </c>
      <c r="AQ408" s="89"/>
      <c r="AR408" s="250">
        <v>459</v>
      </c>
      <c r="AS408" s="265">
        <v>457.8</v>
      </c>
      <c r="AT408" s="265">
        <v>456.4</v>
      </c>
      <c r="AU408" s="234"/>
      <c r="AV408" s="265">
        <v>452.8</v>
      </c>
      <c r="AW408" s="265">
        <v>449.1</v>
      </c>
      <c r="AX408" s="265">
        <v>445.3</v>
      </c>
      <c r="AY408" s="234"/>
      <c r="BA408" s="124">
        <v>501.37200000000001</v>
      </c>
      <c r="BB408" s="124">
        <v>497.86700000000002</v>
      </c>
      <c r="BC408" s="124">
        <v>498.76400000000001</v>
      </c>
      <c r="BD408" s="124">
        <v>498.34500000000003</v>
      </c>
      <c r="BE408" s="124">
        <v>493.63200000000001</v>
      </c>
      <c r="BF408" s="124">
        <v>490.56400000000002</v>
      </c>
      <c r="BG408" s="124">
        <v>486.291</v>
      </c>
      <c r="BH408" s="124">
        <v>480.9</v>
      </c>
      <c r="BI408" s="124">
        <v>477.3</v>
      </c>
      <c r="BJ408" s="207">
        <v>469.5</v>
      </c>
      <c r="BK408" s="207">
        <v>457.1</v>
      </c>
      <c r="BL408" s="207">
        <v>447.1</v>
      </c>
    </row>
    <row r="409" spans="1:64" x14ac:dyDescent="0.35">
      <c r="A409" s="88" t="s">
        <v>446</v>
      </c>
      <c r="B409" s="194" t="s">
        <v>796</v>
      </c>
      <c r="C409" s="193" t="s">
        <v>230</v>
      </c>
      <c r="D409" s="81"/>
      <c r="E409" s="81"/>
      <c r="F409" s="81"/>
      <c r="G409" s="82"/>
      <c r="H409" s="81"/>
      <c r="I409" s="81"/>
      <c r="J409" s="81"/>
      <c r="K409" s="82"/>
      <c r="L409" s="81"/>
      <c r="M409" s="81"/>
      <c r="N409" s="81"/>
      <c r="O409" s="82"/>
      <c r="P409" s="81"/>
      <c r="Q409" s="81"/>
      <c r="R409" s="81"/>
      <c r="S409" s="82"/>
      <c r="T409" s="81"/>
      <c r="U409" s="81"/>
      <c r="V409" s="81"/>
      <c r="W409" s="82"/>
      <c r="X409" s="81"/>
      <c r="Y409" s="81"/>
      <c r="Z409" s="81"/>
      <c r="AA409" s="82"/>
      <c r="AB409" s="81"/>
      <c r="AC409" s="81"/>
      <c r="AD409" s="81"/>
      <c r="AE409" s="82"/>
      <c r="AF409" s="81"/>
      <c r="AG409" s="81"/>
      <c r="AH409" s="81"/>
      <c r="AI409" s="82"/>
      <c r="AJ409" s="90">
        <v>4.0999999999999996</v>
      </c>
      <c r="AK409" s="90">
        <v>3</v>
      </c>
      <c r="AL409" s="90">
        <v>4</v>
      </c>
      <c r="AM409" s="82"/>
      <c r="AN409" s="90">
        <v>2.8</v>
      </c>
      <c r="AO409" s="90">
        <v>1.2</v>
      </c>
      <c r="AP409" s="89">
        <v>0.9</v>
      </c>
      <c r="AQ409" s="89"/>
      <c r="AR409" s="250">
        <v>0.5</v>
      </c>
      <c r="AS409" s="265">
        <v>0.9</v>
      </c>
      <c r="AT409" s="265">
        <v>3.1</v>
      </c>
      <c r="AU409" s="234"/>
      <c r="AV409" s="265">
        <v>3.5</v>
      </c>
      <c r="AW409" s="265">
        <v>2.2999999999999998</v>
      </c>
      <c r="AX409" s="265">
        <v>2.2999999999999998</v>
      </c>
      <c r="AY409" s="234"/>
      <c r="BA409" s="83"/>
      <c r="BB409" s="83"/>
      <c r="BC409" s="83"/>
      <c r="BD409" s="83"/>
      <c r="BE409" s="83"/>
      <c r="BF409" s="83"/>
      <c r="BG409" s="83"/>
      <c r="BH409" s="124">
        <v>4.5999999999999996</v>
      </c>
      <c r="BI409" s="124">
        <v>3.7</v>
      </c>
      <c r="BJ409" s="207">
        <v>1.4</v>
      </c>
      <c r="BK409" s="207">
        <v>2</v>
      </c>
      <c r="BL409" s="207">
        <v>2.6</v>
      </c>
    </row>
    <row r="410" spans="1:64" x14ac:dyDescent="0.35">
      <c r="A410" s="115" t="s">
        <v>447</v>
      </c>
      <c r="B410" s="194" t="s">
        <v>796</v>
      </c>
      <c r="C410" s="193" t="s">
        <v>230</v>
      </c>
      <c r="D410" s="90">
        <v>6.5259999999999998</v>
      </c>
      <c r="E410" s="90">
        <v>5.758</v>
      </c>
      <c r="F410" s="90">
        <v>7.1980000000000004</v>
      </c>
      <c r="G410" s="82"/>
      <c r="H410" s="90">
        <v>8.8970000000000002</v>
      </c>
      <c r="I410" s="90">
        <v>6.6180000000000003</v>
      </c>
      <c r="J410" s="90">
        <v>7.5579999999999998</v>
      </c>
      <c r="K410" s="82"/>
      <c r="L410" s="90">
        <v>7.4790000000000001</v>
      </c>
      <c r="M410" s="90">
        <v>5.2329999999999997</v>
      </c>
      <c r="N410" s="90">
        <v>6.298</v>
      </c>
      <c r="O410" s="82"/>
      <c r="P410" s="90">
        <v>5.9219999999999997</v>
      </c>
      <c r="Q410" s="90">
        <v>4.2389999999999999</v>
      </c>
      <c r="R410" s="90">
        <v>4.633</v>
      </c>
      <c r="S410" s="82"/>
      <c r="T410" s="90">
        <v>5.867</v>
      </c>
      <c r="U410" s="90">
        <v>5.6369999999999996</v>
      </c>
      <c r="V410" s="90">
        <v>6.6639999999999997</v>
      </c>
      <c r="W410" s="82"/>
      <c r="X410" s="90">
        <v>7.1909999999999998</v>
      </c>
      <c r="Y410" s="90">
        <v>6.2119999999999997</v>
      </c>
      <c r="Z410" s="90">
        <v>6.7160000000000002</v>
      </c>
      <c r="AA410" s="82"/>
      <c r="AB410" s="90">
        <v>5.7210000000000001</v>
      </c>
      <c r="AC410" s="90">
        <v>4.141</v>
      </c>
      <c r="AD410" s="90">
        <v>4.7919999999999998</v>
      </c>
      <c r="AE410" s="82"/>
      <c r="AF410" s="90">
        <v>5</v>
      </c>
      <c r="AG410" s="90">
        <v>3</v>
      </c>
      <c r="AH410" s="90">
        <v>4.4000000000000004</v>
      </c>
      <c r="AI410" s="82"/>
      <c r="AJ410" s="81"/>
      <c r="AK410" s="81"/>
      <c r="AL410" s="81"/>
      <c r="AM410" s="82"/>
      <c r="AN410" s="81"/>
      <c r="AO410" s="81"/>
      <c r="AP410" s="82"/>
      <c r="AQ410" s="82"/>
      <c r="AR410" s="82"/>
      <c r="AS410" s="230"/>
      <c r="AT410" s="230"/>
      <c r="AU410" s="230"/>
      <c r="AV410" s="230"/>
      <c r="AW410" s="230"/>
      <c r="AX410" s="230"/>
      <c r="AY410" s="230"/>
      <c r="BA410" s="124">
        <v>8.7360000000000007</v>
      </c>
      <c r="BB410" s="124">
        <v>8.5860000000000003</v>
      </c>
      <c r="BC410" s="124">
        <v>7.3890000000000002</v>
      </c>
      <c r="BD410" s="124">
        <v>5.4550000000000001</v>
      </c>
      <c r="BE410" s="124">
        <v>7.1609999999999996</v>
      </c>
      <c r="BF410" s="124">
        <v>7.1420000000000003</v>
      </c>
      <c r="BG410" s="124">
        <v>4.875</v>
      </c>
      <c r="BH410" s="83"/>
      <c r="BI410" s="83"/>
      <c r="BJ410" s="83"/>
      <c r="BK410" s="83"/>
      <c r="BL410" s="83"/>
    </row>
    <row r="411" spans="1:64" x14ac:dyDescent="0.35">
      <c r="A411" s="115" t="s">
        <v>448</v>
      </c>
      <c r="B411" s="194" t="s">
        <v>796</v>
      </c>
      <c r="C411" s="193" t="s">
        <v>230</v>
      </c>
      <c r="D411" s="90">
        <v>2.7069999999999999</v>
      </c>
      <c r="E411" s="90">
        <v>3.3039999999999998</v>
      </c>
      <c r="F411" s="90">
        <v>2.7440000000000002</v>
      </c>
      <c r="G411" s="82"/>
      <c r="H411" s="90">
        <v>2.4950000000000001</v>
      </c>
      <c r="I411" s="90">
        <v>2.1379999999999999</v>
      </c>
      <c r="J411" s="90">
        <v>1.7849999999999999</v>
      </c>
      <c r="K411" s="82"/>
      <c r="L411" s="90">
        <v>1.2929999999999999</v>
      </c>
      <c r="M411" s="90">
        <v>1.0589999999999999</v>
      </c>
      <c r="N411" s="90">
        <v>0.88100000000000001</v>
      </c>
      <c r="O411" s="82"/>
      <c r="P411" s="90">
        <v>0.629</v>
      </c>
      <c r="Q411" s="90">
        <v>0.51200000000000001</v>
      </c>
      <c r="R411" s="90">
        <v>0.45200000000000001</v>
      </c>
      <c r="S411" s="82"/>
      <c r="T411" s="90">
        <v>0.38200000000000001</v>
      </c>
      <c r="U411" s="90">
        <v>0.34300000000000003</v>
      </c>
      <c r="V411" s="90">
        <v>0.308</v>
      </c>
      <c r="W411" s="82"/>
      <c r="X411" s="90">
        <v>0.18099999999999999</v>
      </c>
      <c r="Y411" s="90">
        <v>0.126</v>
      </c>
      <c r="Z411" s="90">
        <v>0.125</v>
      </c>
      <c r="AA411" s="82"/>
      <c r="AB411" s="90">
        <v>0.41099999999999998</v>
      </c>
      <c r="AC411" s="90">
        <v>0.53600000000000003</v>
      </c>
      <c r="AD411" s="90">
        <v>0.40200000000000002</v>
      </c>
      <c r="AE411" s="82"/>
      <c r="AF411" s="90">
        <v>0.4</v>
      </c>
      <c r="AG411" s="90">
        <v>0.3</v>
      </c>
      <c r="AH411" s="90">
        <v>0.3</v>
      </c>
      <c r="AI411" s="82"/>
      <c r="AJ411" s="81"/>
      <c r="AK411" s="81"/>
      <c r="AL411" s="81"/>
      <c r="AM411" s="82"/>
      <c r="AN411" s="81"/>
      <c r="AO411" s="81"/>
      <c r="AP411" s="82"/>
      <c r="AQ411" s="82"/>
      <c r="AR411" s="82"/>
      <c r="AS411" s="230"/>
      <c r="AT411" s="230"/>
      <c r="AU411" s="230"/>
      <c r="AV411" s="230"/>
      <c r="AW411" s="230"/>
      <c r="AX411" s="230"/>
      <c r="AY411" s="230"/>
      <c r="BA411" s="124">
        <v>3.3679999999999999</v>
      </c>
      <c r="BB411" s="124">
        <v>2.0270000000000001</v>
      </c>
      <c r="BC411" s="124">
        <v>1.0109999999999999</v>
      </c>
      <c r="BD411" s="124">
        <v>0.499</v>
      </c>
      <c r="BE411" s="124">
        <v>0.33</v>
      </c>
      <c r="BF411" s="124">
        <v>0.13700000000000001</v>
      </c>
      <c r="BG411" s="124">
        <v>0.40600000000000003</v>
      </c>
      <c r="BH411" s="83"/>
      <c r="BI411" s="83"/>
      <c r="BJ411" s="83"/>
      <c r="BK411" s="83"/>
      <c r="BL411" s="83"/>
    </row>
    <row r="412" spans="1:64" x14ac:dyDescent="0.35">
      <c r="A412" s="116" t="s">
        <v>449</v>
      </c>
      <c r="B412" s="192" t="s">
        <v>796</v>
      </c>
      <c r="C412" s="191" t="s">
        <v>230</v>
      </c>
      <c r="D412" s="126">
        <v>507.84</v>
      </c>
      <c r="E412" s="127">
        <f>+SUM(E408:E411)</f>
        <v>512.44600000000003</v>
      </c>
      <c r="F412" s="127">
        <f>+SUM(F408:F411)</f>
        <v>514.05799999999999</v>
      </c>
      <c r="G412" s="105"/>
      <c r="H412" s="127">
        <f>+SUM(H408:H411)</f>
        <v>508.34</v>
      </c>
      <c r="I412" s="126">
        <v>506.68700000000001</v>
      </c>
      <c r="J412" s="126">
        <v>507.81099999999998</v>
      </c>
      <c r="K412" s="105"/>
      <c r="L412" s="127">
        <f>+SUM(L408:L411)</f>
        <v>507.52600000000001</v>
      </c>
      <c r="M412" s="126">
        <v>505.58199999999999</v>
      </c>
      <c r="N412" s="126">
        <v>505.80900000000003</v>
      </c>
      <c r="O412" s="105"/>
      <c r="P412" s="126">
        <v>505.67599999999999</v>
      </c>
      <c r="Q412" s="126">
        <v>504.72500000000002</v>
      </c>
      <c r="R412" s="127">
        <f>+SUM(R408:R411)</f>
        <v>503.66899999999998</v>
      </c>
      <c r="S412" s="105"/>
      <c r="T412" s="126">
        <v>500.86099999999999</v>
      </c>
      <c r="U412" s="127">
        <f>+SUM(U408:U411)</f>
        <v>500.351</v>
      </c>
      <c r="V412" s="126">
        <v>500.39800000000002</v>
      </c>
      <c r="W412" s="105"/>
      <c r="X412" s="126">
        <v>499.43299999999999</v>
      </c>
      <c r="Y412" s="126">
        <v>498.25200000000001</v>
      </c>
      <c r="Z412" s="127">
        <f>+SUM(Z408:Z411)</f>
        <v>496.86599999999999</v>
      </c>
      <c r="AA412" s="105"/>
      <c r="AB412" s="127">
        <f>+SUM(AB408:AB411)</f>
        <v>494.18799999999999</v>
      </c>
      <c r="AC412" s="126">
        <v>492.21199999999999</v>
      </c>
      <c r="AD412" s="127">
        <f>+SUM(AD408:AD411)</f>
        <v>491.04199999999997</v>
      </c>
      <c r="AE412" s="105"/>
      <c r="AF412" s="126">
        <v>487.8</v>
      </c>
      <c r="AG412" s="127">
        <f>+SUM(AG408:AG411)</f>
        <v>484.8</v>
      </c>
      <c r="AH412" s="127">
        <f>+SUM(AH408:AH411)</f>
        <v>484.9</v>
      </c>
      <c r="AI412" s="105"/>
      <c r="AJ412" s="126">
        <v>482.9</v>
      </c>
      <c r="AK412" s="127">
        <f>+SUM(AK408:AK411)</f>
        <v>480.8</v>
      </c>
      <c r="AL412" s="127">
        <f>+SUM(AL408:AL411)</f>
        <v>480.7</v>
      </c>
      <c r="AM412" s="105"/>
      <c r="AN412" s="126">
        <v>475.4</v>
      </c>
      <c r="AO412" s="127">
        <f>+SUM(AO408:AO411)</f>
        <v>473.3</v>
      </c>
      <c r="AP412" s="129">
        <f>+SUM(AP408:AP411)</f>
        <v>469.4</v>
      </c>
      <c r="AQ412" s="129"/>
      <c r="AR412" s="249">
        <v>459.5</v>
      </c>
      <c r="AS412" s="264">
        <v>458.7</v>
      </c>
      <c r="AT412" s="264">
        <v>459.5</v>
      </c>
      <c r="AU412" s="240"/>
      <c r="AV412" s="264">
        <v>456.3</v>
      </c>
      <c r="AW412" s="264">
        <v>451.4</v>
      </c>
      <c r="AX412" s="264">
        <v>447.6</v>
      </c>
      <c r="AY412" s="240"/>
      <c r="BA412" s="131">
        <f>+SUM(BA408:BA411)</f>
        <v>513.476</v>
      </c>
      <c r="BB412" s="131">
        <f>+SUM(BB408:BB411)</f>
        <v>508.48</v>
      </c>
      <c r="BC412" s="130">
        <v>507.16399999999999</v>
      </c>
      <c r="BD412" s="130">
        <v>504.29899999999998</v>
      </c>
      <c r="BE412" s="131">
        <f>+SUM(BE408:BE411)</f>
        <v>501.12299999999999</v>
      </c>
      <c r="BF412" s="131">
        <f>+SUM(BF408:BF411)</f>
        <v>497.84300000000002</v>
      </c>
      <c r="BG412" s="131">
        <f>+SUM(BG408:BG411)</f>
        <v>491.572</v>
      </c>
      <c r="BH412" s="131">
        <f>+SUM(BH408:BH411)</f>
        <v>485.5</v>
      </c>
      <c r="BI412" s="131">
        <f>+SUM(BI408:BI411)</f>
        <v>481</v>
      </c>
      <c r="BJ412" s="209">
        <v>470.9</v>
      </c>
      <c r="BK412" s="209">
        <v>459.1</v>
      </c>
      <c r="BL412" s="209">
        <v>449.7</v>
      </c>
    </row>
    <row r="413" spans="1:64" x14ac:dyDescent="0.35">
      <c r="A413" s="88"/>
      <c r="B413" s="187"/>
      <c r="C413" s="187"/>
      <c r="D413" s="81"/>
      <c r="E413" s="81"/>
      <c r="F413" s="81"/>
      <c r="G413" s="82"/>
      <c r="H413" s="81"/>
      <c r="I413" s="81"/>
      <c r="J413" s="81"/>
      <c r="K413" s="82"/>
      <c r="L413" s="81"/>
      <c r="M413" s="81"/>
      <c r="N413" s="81"/>
      <c r="O413" s="82"/>
      <c r="P413" s="81"/>
      <c r="Q413" s="81"/>
      <c r="R413" s="81"/>
      <c r="S413" s="82"/>
      <c r="T413" s="81"/>
      <c r="U413" s="81"/>
      <c r="V413" s="81"/>
      <c r="W413" s="82"/>
      <c r="X413" s="81"/>
      <c r="Y413" s="81"/>
      <c r="Z413" s="81"/>
      <c r="AA413" s="82"/>
      <c r="AB413" s="81"/>
      <c r="AC413" s="81"/>
      <c r="AD413" s="81"/>
      <c r="AE413" s="82"/>
      <c r="AF413" s="81"/>
      <c r="AG413" s="81"/>
      <c r="AH413" s="81"/>
      <c r="AI413" s="82"/>
      <c r="AJ413" s="81"/>
      <c r="AK413" s="81"/>
      <c r="AL413" s="81"/>
      <c r="AM413" s="82"/>
      <c r="AN413" s="81"/>
      <c r="AO413" s="81"/>
      <c r="AP413" s="82"/>
      <c r="AQ413" s="82"/>
      <c r="AR413" s="82"/>
      <c r="AS413" s="230"/>
      <c r="AT413" s="230"/>
      <c r="AU413" s="230"/>
      <c r="AV413" s="230"/>
      <c r="AW413" s="230"/>
      <c r="AX413" s="230"/>
      <c r="AY413" s="230"/>
      <c r="BA413" s="83"/>
      <c r="BB413" s="83"/>
      <c r="BC413" s="83"/>
      <c r="BD413" s="83"/>
      <c r="BE413" s="83"/>
      <c r="BF413" s="83"/>
      <c r="BG413" s="83"/>
      <c r="BH413" s="83"/>
      <c r="BI413" s="83"/>
      <c r="BJ413" s="83"/>
      <c r="BK413" s="83"/>
      <c r="BL413" s="83"/>
    </row>
    <row r="414" spans="1:64" x14ac:dyDescent="0.35">
      <c r="A414" s="88" t="s">
        <v>450</v>
      </c>
      <c r="B414" s="194" t="s">
        <v>793</v>
      </c>
      <c r="C414" s="193" t="s">
        <v>230</v>
      </c>
      <c r="D414" s="95">
        <v>0.13</v>
      </c>
      <c r="E414" s="95">
        <v>0.15</v>
      </c>
      <c r="F414" s="95">
        <v>0.16</v>
      </c>
      <c r="G414" s="82"/>
      <c r="H414" s="95">
        <v>0.09</v>
      </c>
      <c r="I414" s="95">
        <v>0.18</v>
      </c>
      <c r="J414" s="95">
        <v>0.09</v>
      </c>
      <c r="K414" s="82"/>
      <c r="L414" s="95">
        <v>0.17</v>
      </c>
      <c r="M414" s="95">
        <v>0.3</v>
      </c>
      <c r="N414" s="95">
        <v>0.35</v>
      </c>
      <c r="O414" s="82"/>
      <c r="P414" s="95">
        <v>0.51</v>
      </c>
      <c r="Q414" s="95">
        <v>0.49</v>
      </c>
      <c r="R414" s="95">
        <v>0.54</v>
      </c>
      <c r="S414" s="82"/>
      <c r="T414" s="95">
        <v>0.81</v>
      </c>
      <c r="U414" s="95">
        <v>0.76</v>
      </c>
      <c r="V414" s="95">
        <v>0.85</v>
      </c>
      <c r="W414" s="82"/>
      <c r="X414" s="95">
        <v>1.18</v>
      </c>
      <c r="Y414" s="95">
        <v>1.35</v>
      </c>
      <c r="Z414" s="95">
        <v>1.36</v>
      </c>
      <c r="AA414" s="82"/>
      <c r="AB414" s="95">
        <v>1.38</v>
      </c>
      <c r="AC414" s="95">
        <v>1.3</v>
      </c>
      <c r="AD414" s="95">
        <v>1.63</v>
      </c>
      <c r="AE414" s="82"/>
      <c r="AF414" s="95">
        <v>1.98</v>
      </c>
      <c r="AG414" s="95">
        <v>2.2799999999999998</v>
      </c>
      <c r="AH414" s="95">
        <v>1.99</v>
      </c>
      <c r="AI414" s="82"/>
      <c r="AJ414" s="95">
        <v>2.63</v>
      </c>
      <c r="AK414" s="95">
        <v>2.34</v>
      </c>
      <c r="AL414" s="95">
        <v>2.54</v>
      </c>
      <c r="AM414" s="82"/>
      <c r="AN414" s="95">
        <v>2.68</v>
      </c>
      <c r="AO414" s="95">
        <v>2.5</v>
      </c>
      <c r="AP414" s="94">
        <v>2.42</v>
      </c>
      <c r="AQ414" s="94">
        <v>2.5299999999999998</v>
      </c>
      <c r="AR414" s="255">
        <v>2.72</v>
      </c>
      <c r="AS414" s="269">
        <v>2.83</v>
      </c>
      <c r="AT414" s="269">
        <v>3.07</v>
      </c>
      <c r="AU414" s="269">
        <v>3.2499999999999898</v>
      </c>
      <c r="AV414" s="269">
        <v>1.37</v>
      </c>
      <c r="AW414" s="269">
        <v>3.5</v>
      </c>
      <c r="AX414" s="269">
        <v>3.78</v>
      </c>
      <c r="AY414" s="269">
        <v>3.77999999999999</v>
      </c>
      <c r="BA414" s="152">
        <v>0.57999999999999996</v>
      </c>
      <c r="BB414" s="152">
        <v>0.54</v>
      </c>
      <c r="BC414" s="152">
        <v>1.26</v>
      </c>
      <c r="BD414" s="152">
        <v>2.35</v>
      </c>
      <c r="BE414" s="152">
        <v>3.43</v>
      </c>
      <c r="BF414" s="152">
        <v>5.28</v>
      </c>
      <c r="BG414" s="152">
        <v>6.07</v>
      </c>
      <c r="BH414" s="152">
        <v>10.94</v>
      </c>
      <c r="BI414" s="152">
        <v>10.1</v>
      </c>
      <c r="BJ414" s="215">
        <v>10.130000000000001</v>
      </c>
      <c r="BK414" s="215">
        <v>11.87</v>
      </c>
      <c r="BL414" s="215">
        <v>12.43</v>
      </c>
    </row>
    <row r="415" spans="1:64" x14ac:dyDescent="0.35">
      <c r="A415" s="88" t="s">
        <v>451</v>
      </c>
      <c r="B415" s="194" t="s">
        <v>793</v>
      </c>
      <c r="C415" s="193" t="s">
        <v>230</v>
      </c>
      <c r="D415" s="95">
        <v>0.13</v>
      </c>
      <c r="E415" s="95">
        <v>0.15</v>
      </c>
      <c r="F415" s="95">
        <v>0.16</v>
      </c>
      <c r="G415" s="82"/>
      <c r="H415" s="95">
        <v>0.09</v>
      </c>
      <c r="I415" s="95">
        <v>0.17</v>
      </c>
      <c r="J415" s="95">
        <v>0.09</v>
      </c>
      <c r="K415" s="82"/>
      <c r="L415" s="95">
        <v>0.17</v>
      </c>
      <c r="M415" s="95">
        <v>0.28999999999999998</v>
      </c>
      <c r="N415" s="95">
        <v>0.34</v>
      </c>
      <c r="O415" s="82"/>
      <c r="P415" s="95">
        <v>0.5</v>
      </c>
      <c r="Q415" s="95">
        <v>0.48</v>
      </c>
      <c r="R415" s="95">
        <v>0.54</v>
      </c>
      <c r="S415" s="82"/>
      <c r="T415" s="95">
        <v>0.8</v>
      </c>
      <c r="U415" s="95">
        <v>0.75</v>
      </c>
      <c r="V415" s="95">
        <v>0.84</v>
      </c>
      <c r="W415" s="82"/>
      <c r="X415" s="95">
        <v>1.17</v>
      </c>
      <c r="Y415" s="95">
        <v>1.33</v>
      </c>
      <c r="Z415" s="95">
        <v>1.34</v>
      </c>
      <c r="AA415" s="82"/>
      <c r="AB415" s="95">
        <v>1.36</v>
      </c>
      <c r="AC415" s="95">
        <v>1.29</v>
      </c>
      <c r="AD415" s="95">
        <v>1.61</v>
      </c>
      <c r="AE415" s="82"/>
      <c r="AF415" s="95">
        <v>1.96</v>
      </c>
      <c r="AG415" s="95">
        <v>2.27</v>
      </c>
      <c r="AH415" s="95">
        <v>1.97</v>
      </c>
      <c r="AI415" s="82"/>
      <c r="AJ415" s="95">
        <v>2.61</v>
      </c>
      <c r="AK415" s="95">
        <v>2.3199999999999998</v>
      </c>
      <c r="AL415" s="95">
        <v>2.52</v>
      </c>
      <c r="AM415" s="82"/>
      <c r="AN415" s="95">
        <v>2.66</v>
      </c>
      <c r="AO415" s="95">
        <v>2.4900000000000002</v>
      </c>
      <c r="AP415" s="94">
        <v>2.42</v>
      </c>
      <c r="AQ415" s="94">
        <v>2.52999999999999</v>
      </c>
      <c r="AR415" s="255">
        <v>2.71</v>
      </c>
      <c r="AS415" s="269">
        <v>2.82</v>
      </c>
      <c r="AT415" s="269">
        <v>3.05</v>
      </c>
      <c r="AU415" s="269">
        <v>3.24</v>
      </c>
      <c r="AV415" s="269">
        <v>1.36</v>
      </c>
      <c r="AW415" s="269">
        <v>3.49</v>
      </c>
      <c r="AX415" s="269">
        <v>3.76</v>
      </c>
      <c r="AY415" s="269">
        <v>3.75</v>
      </c>
      <c r="BA415" s="152">
        <v>0.56000000000000005</v>
      </c>
      <c r="BB415" s="152">
        <v>0.53</v>
      </c>
      <c r="BC415" s="152">
        <v>1.24</v>
      </c>
      <c r="BD415" s="152">
        <v>2.3199999999999998</v>
      </c>
      <c r="BE415" s="152">
        <v>3.38</v>
      </c>
      <c r="BF415" s="152">
        <v>5.2</v>
      </c>
      <c r="BG415" s="152">
        <v>6</v>
      </c>
      <c r="BH415" s="152">
        <v>10.83</v>
      </c>
      <c r="BI415" s="152">
        <v>10.02</v>
      </c>
      <c r="BJ415" s="215">
        <v>10.1</v>
      </c>
      <c r="BK415" s="215">
        <v>11.82</v>
      </c>
      <c r="BL415" s="215">
        <v>12.36</v>
      </c>
    </row>
    <row r="416" spans="1:64" x14ac:dyDescent="0.35">
      <c r="A416" s="88" t="s">
        <v>452</v>
      </c>
      <c r="B416" s="194" t="s">
        <v>796</v>
      </c>
      <c r="C416" s="193" t="s">
        <v>230</v>
      </c>
      <c r="D416" s="81"/>
      <c r="E416" s="81"/>
      <c r="F416" s="81"/>
      <c r="G416" s="82"/>
      <c r="H416" s="81"/>
      <c r="I416" s="81"/>
      <c r="J416" s="81"/>
      <c r="K416" s="82"/>
      <c r="L416" s="81"/>
      <c r="M416" s="81"/>
      <c r="N416" s="81"/>
      <c r="O416" s="82"/>
      <c r="P416" s="81"/>
      <c r="Q416" s="81"/>
      <c r="R416" s="81"/>
      <c r="S416" s="82"/>
      <c r="T416" s="81"/>
      <c r="U416" s="81"/>
      <c r="V416" s="81"/>
      <c r="W416" s="82"/>
      <c r="X416" s="81"/>
      <c r="Y416" s="81"/>
      <c r="Z416" s="81"/>
      <c r="AA416" s="82"/>
      <c r="AB416" s="81"/>
      <c r="AC416" s="90">
        <v>7.8E-2</v>
      </c>
      <c r="AD416" s="90">
        <v>0.14599999999999999</v>
      </c>
      <c r="AE416" s="82"/>
      <c r="AF416" s="90">
        <v>1.1000000000000001</v>
      </c>
      <c r="AG416" s="90">
        <v>0.6</v>
      </c>
      <c r="AH416" s="81"/>
      <c r="AI416" s="82"/>
      <c r="AJ416" s="81"/>
      <c r="AK416" s="90">
        <v>0.2</v>
      </c>
      <c r="AL416" s="90">
        <v>0.1</v>
      </c>
      <c r="AM416" s="82"/>
      <c r="AN416" s="90">
        <v>0.9</v>
      </c>
      <c r="AO416" s="90">
        <v>4.7</v>
      </c>
      <c r="AP416" s="89">
        <v>5</v>
      </c>
      <c r="AQ416" s="89"/>
      <c r="AR416" s="250">
        <v>6.2</v>
      </c>
      <c r="AS416" s="265">
        <v>3.8</v>
      </c>
      <c r="AT416" s="265">
        <v>0.5</v>
      </c>
      <c r="AU416" s="234"/>
      <c r="AV416" s="265">
        <v>0.9</v>
      </c>
      <c r="AW416" s="265">
        <v>2.5</v>
      </c>
      <c r="AX416" s="265">
        <v>2</v>
      </c>
      <c r="AY416" s="234"/>
      <c r="BA416" s="83"/>
      <c r="BB416" s="83"/>
      <c r="BC416" s="83"/>
      <c r="BD416" s="83"/>
      <c r="BE416" s="83"/>
      <c r="BF416" s="83"/>
      <c r="BG416" s="124">
        <v>0.17499999999999999</v>
      </c>
      <c r="BH416" s="124">
        <v>0.5</v>
      </c>
      <c r="BI416" s="124">
        <v>0.2</v>
      </c>
      <c r="BJ416" s="207">
        <v>4.2</v>
      </c>
      <c r="BK416" s="207">
        <v>2.7</v>
      </c>
      <c r="BL416" s="207">
        <v>1.9</v>
      </c>
    </row>
    <row r="417" spans="1:64" x14ac:dyDescent="0.35">
      <c r="B417" s="186"/>
      <c r="C417" s="186"/>
      <c r="D417" s="81"/>
      <c r="E417" s="81"/>
      <c r="F417" s="81"/>
      <c r="G417" s="82"/>
      <c r="H417" s="81"/>
      <c r="I417" s="81"/>
      <c r="J417" s="81"/>
      <c r="K417" s="82"/>
      <c r="L417" s="81"/>
      <c r="M417" s="81"/>
      <c r="N417" s="81"/>
      <c r="O417" s="82"/>
      <c r="P417" s="81"/>
      <c r="Q417" s="81"/>
      <c r="R417" s="81"/>
      <c r="S417" s="82"/>
      <c r="T417" s="81"/>
      <c r="U417" s="81"/>
      <c r="V417" s="81"/>
      <c r="W417" s="82"/>
      <c r="X417" s="81"/>
      <c r="Y417" s="81"/>
      <c r="Z417" s="81"/>
      <c r="AA417" s="82"/>
      <c r="AB417" s="81"/>
      <c r="AC417" s="81"/>
      <c r="AD417" s="81"/>
      <c r="AE417" s="82"/>
      <c r="AF417" s="81"/>
      <c r="AG417" s="81"/>
      <c r="AH417" s="81"/>
      <c r="AI417" s="82"/>
      <c r="AJ417" s="81"/>
      <c r="AK417" s="81"/>
      <c r="AL417" s="81"/>
      <c r="AM417" s="82"/>
      <c r="AN417" s="81"/>
      <c r="AO417" s="81"/>
      <c r="AP417" s="82"/>
      <c r="AQ417" s="82"/>
      <c r="AR417" s="82"/>
      <c r="AS417" s="230"/>
      <c r="AT417" s="230"/>
      <c r="AU417" s="230"/>
      <c r="AV417" s="230"/>
      <c r="AW417" s="230"/>
      <c r="AX417" s="230"/>
      <c r="AY417" s="230"/>
      <c r="BA417" s="83"/>
      <c r="BB417" s="83"/>
      <c r="BC417" s="83"/>
      <c r="BD417" s="83"/>
      <c r="BE417" s="83"/>
      <c r="BF417" s="83"/>
      <c r="BG417" s="83"/>
      <c r="BH417" s="83"/>
      <c r="BI417" s="83"/>
      <c r="BJ417" s="83"/>
      <c r="BK417" s="83"/>
      <c r="BL417" s="83"/>
    </row>
    <row r="418" spans="1:64" x14ac:dyDescent="0.35">
      <c r="A418" s="96" t="s">
        <v>453</v>
      </c>
      <c r="B418" s="185"/>
      <c r="C418" s="185"/>
      <c r="D418" s="81"/>
      <c r="E418" s="81"/>
      <c r="F418" s="81"/>
      <c r="G418" s="98"/>
      <c r="H418" s="81"/>
      <c r="I418" s="81"/>
      <c r="J418" s="81"/>
      <c r="K418" s="98"/>
      <c r="L418" s="81"/>
      <c r="M418" s="81"/>
      <c r="N418" s="81"/>
      <c r="O418" s="98"/>
      <c r="P418" s="81"/>
      <c r="Q418" s="81"/>
      <c r="R418" s="81"/>
      <c r="S418" s="98"/>
      <c r="T418" s="81"/>
      <c r="U418" s="81"/>
      <c r="V418" s="81"/>
      <c r="W418" s="98"/>
      <c r="X418" s="81"/>
      <c r="Y418" s="81"/>
      <c r="Z418" s="81"/>
      <c r="AA418" s="98"/>
      <c r="AB418" s="81"/>
      <c r="AC418" s="81"/>
      <c r="AD418" s="81"/>
      <c r="AE418" s="82"/>
      <c r="AF418" s="81"/>
      <c r="AG418" s="81"/>
      <c r="AH418" s="81"/>
      <c r="AI418" s="82"/>
      <c r="AJ418" s="81"/>
      <c r="AK418" s="81"/>
      <c r="AL418" s="81"/>
      <c r="AM418" s="82"/>
      <c r="AN418" s="81"/>
      <c r="AO418" s="81"/>
      <c r="AP418" s="82"/>
      <c r="AQ418" s="82"/>
      <c r="AR418" s="82"/>
      <c r="AS418" s="230"/>
      <c r="AT418" s="230"/>
      <c r="AU418" s="230"/>
      <c r="AV418" s="230"/>
      <c r="AW418" s="230"/>
      <c r="AX418" s="230"/>
      <c r="AY418" s="230"/>
      <c r="BA418" s="99"/>
      <c r="BB418" s="99"/>
      <c r="BC418" s="99"/>
      <c r="BD418" s="99"/>
      <c r="BE418" s="99"/>
      <c r="BF418" s="99"/>
      <c r="BG418" s="83"/>
      <c r="BH418" s="83"/>
      <c r="BI418" s="83"/>
      <c r="BJ418" s="83"/>
      <c r="BK418" s="83"/>
      <c r="BL418" s="83"/>
    </row>
    <row r="419" spans="1:64" x14ac:dyDescent="0.35">
      <c r="A419" s="114" t="s">
        <v>454</v>
      </c>
      <c r="B419" s="188"/>
      <c r="C419" s="188"/>
      <c r="D419" s="81"/>
      <c r="E419" s="81"/>
      <c r="F419" s="81"/>
      <c r="G419" s="98"/>
      <c r="H419" s="81"/>
      <c r="I419" s="81"/>
      <c r="J419" s="81"/>
      <c r="K419" s="98"/>
      <c r="L419" s="81"/>
      <c r="M419" s="81"/>
      <c r="N419" s="81"/>
      <c r="O419" s="98"/>
      <c r="P419" s="81"/>
      <c r="Q419" s="81"/>
      <c r="R419" s="81"/>
      <c r="S419" s="98"/>
      <c r="T419" s="81"/>
      <c r="U419" s="81"/>
      <c r="V419" s="81"/>
      <c r="W419" s="98"/>
      <c r="X419" s="81"/>
      <c r="Y419" s="81"/>
      <c r="Z419" s="81"/>
      <c r="AA419" s="98"/>
      <c r="AB419" s="81"/>
      <c r="AC419" s="81"/>
      <c r="AD419" s="81"/>
      <c r="AE419" s="82"/>
      <c r="AF419" s="81"/>
      <c r="AG419" s="81"/>
      <c r="AH419" s="81"/>
      <c r="AI419" s="82"/>
      <c r="AJ419" s="81"/>
      <c r="AK419" s="81"/>
      <c r="AL419" s="81"/>
      <c r="AM419" s="82"/>
      <c r="AN419" s="81"/>
      <c r="AO419" s="81"/>
      <c r="AP419" s="82"/>
      <c r="AQ419" s="82"/>
      <c r="AR419" s="82"/>
      <c r="AS419" s="230"/>
      <c r="AT419" s="230"/>
      <c r="AU419" s="230"/>
      <c r="AV419" s="230"/>
      <c r="AW419" s="230"/>
      <c r="AX419" s="230"/>
      <c r="AY419" s="230"/>
      <c r="BA419" s="99"/>
      <c r="BB419" s="99"/>
      <c r="BC419" s="99"/>
      <c r="BD419" s="99"/>
      <c r="BE419" s="99"/>
      <c r="BF419" s="99"/>
      <c r="BG419" s="83"/>
      <c r="BH419" s="83"/>
      <c r="BI419" s="83"/>
      <c r="BJ419" s="83"/>
      <c r="BK419" s="83"/>
      <c r="BL419" s="83"/>
    </row>
    <row r="420" spans="1:64" x14ac:dyDescent="0.35">
      <c r="A420" s="115" t="s">
        <v>455</v>
      </c>
      <c r="B420" s="194" t="s">
        <v>796</v>
      </c>
      <c r="C420" s="193" t="s">
        <v>231</v>
      </c>
      <c r="D420" s="90">
        <v>0.63700000000000001</v>
      </c>
      <c r="E420" s="90">
        <v>0.44600000000000001</v>
      </c>
      <c r="F420" s="90">
        <v>0.38</v>
      </c>
      <c r="G420" s="123">
        <f>BA420-SUM(D420,E420,F420)</f>
        <v>0.59600000000000009</v>
      </c>
      <c r="H420" s="90">
        <v>0.46100000000000002</v>
      </c>
      <c r="I420" s="90">
        <v>0.505</v>
      </c>
      <c r="J420" s="90">
        <v>0.45800000000000002</v>
      </c>
      <c r="K420" s="123">
        <f>BB420-SUM(H420,I420,J420)</f>
        <v>0.43100000000000005</v>
      </c>
      <c r="L420" s="90">
        <v>0.441</v>
      </c>
      <c r="M420" s="90">
        <v>0.371</v>
      </c>
      <c r="N420" s="90">
        <v>0.25800000000000001</v>
      </c>
      <c r="O420" s="123">
        <f>BC420-SUM(L420,M420,N420)</f>
        <v>0.379</v>
      </c>
      <c r="P420" s="90">
        <v>0.373</v>
      </c>
      <c r="Q420" s="90">
        <v>0.41299999999999998</v>
      </c>
      <c r="R420" s="90">
        <v>0.33300000000000002</v>
      </c>
      <c r="S420" s="123">
        <f>BD420-SUM(P420,Q420,R420)</f>
        <v>0.35499999999999998</v>
      </c>
      <c r="T420" s="90">
        <v>0.39300000000000002</v>
      </c>
      <c r="U420" s="90">
        <v>0.878</v>
      </c>
      <c r="V420" s="90">
        <v>0.628</v>
      </c>
      <c r="W420" s="123">
        <f>BE420-SUM(T420,U420,V420)</f>
        <v>-1.7190000000000001</v>
      </c>
      <c r="X420" s="90">
        <v>0.76800000000000002</v>
      </c>
      <c r="Y420" s="90">
        <v>0.72899999999999998</v>
      </c>
      <c r="Z420" s="90">
        <v>0.93400000000000005</v>
      </c>
      <c r="AA420" s="123">
        <f>BF420-SUM(X420,Y420,Z420)</f>
        <v>1.6710000000000003</v>
      </c>
      <c r="AB420" s="90">
        <v>1.39</v>
      </c>
      <c r="AC420" s="90">
        <v>1.5</v>
      </c>
      <c r="AD420" s="90">
        <v>1.742</v>
      </c>
      <c r="AE420" s="123">
        <f>BG420-SUM(AB420,AC420,AD420)</f>
        <v>1.1910000000000007</v>
      </c>
      <c r="AF420" s="81"/>
      <c r="AG420" s="81"/>
      <c r="AH420" s="81"/>
      <c r="AI420" s="82"/>
      <c r="AJ420" s="81"/>
      <c r="AK420" s="81"/>
      <c r="AL420" s="81"/>
      <c r="AM420" s="82"/>
      <c r="AN420" s="81"/>
      <c r="AO420" s="81"/>
      <c r="AP420" s="82"/>
      <c r="AQ420" s="82"/>
      <c r="AR420" s="82"/>
      <c r="AS420" s="230"/>
      <c r="AT420" s="230"/>
      <c r="AU420" s="230"/>
      <c r="AV420" s="230"/>
      <c r="AW420" s="230"/>
      <c r="AX420" s="230"/>
      <c r="AY420" s="230"/>
      <c r="BA420" s="124">
        <v>2.0590000000000002</v>
      </c>
      <c r="BB420" s="124">
        <v>1.855</v>
      </c>
      <c r="BC420" s="124">
        <v>1.4490000000000001</v>
      </c>
      <c r="BD420" s="124">
        <v>1.474</v>
      </c>
      <c r="BE420" s="124">
        <v>0.18</v>
      </c>
      <c r="BF420" s="124">
        <v>4.1020000000000003</v>
      </c>
      <c r="BG420" s="124">
        <v>5.8230000000000004</v>
      </c>
      <c r="BH420" s="83"/>
      <c r="BI420" s="83"/>
      <c r="BJ420" s="83"/>
      <c r="BK420" s="83"/>
      <c r="BL420" s="83"/>
    </row>
    <row r="421" spans="1:64" x14ac:dyDescent="0.35">
      <c r="A421" s="115" t="s">
        <v>456</v>
      </c>
      <c r="B421" s="194" t="s">
        <v>796</v>
      </c>
      <c r="C421" s="193" t="s">
        <v>231</v>
      </c>
      <c r="D421" s="90">
        <v>0.85499999999999998</v>
      </c>
      <c r="E421" s="90">
        <v>0.82599999999999996</v>
      </c>
      <c r="F421" s="90">
        <v>0.878</v>
      </c>
      <c r="G421" s="123">
        <f>BA421-SUM(D421,E421,F421)</f>
        <v>0.85399999999999965</v>
      </c>
      <c r="H421" s="90">
        <v>0.73099999999999998</v>
      </c>
      <c r="I421" s="90">
        <v>0.96399999999999997</v>
      </c>
      <c r="J421" s="90">
        <v>1.0640000000000001</v>
      </c>
      <c r="K421" s="123">
        <f>BB421-SUM(H421,I421,J421)</f>
        <v>1.2410000000000001</v>
      </c>
      <c r="L421" s="90">
        <v>1.216</v>
      </c>
      <c r="M421" s="90">
        <v>1.4039999999999999</v>
      </c>
      <c r="N421" s="90">
        <v>1.2769999999999999</v>
      </c>
      <c r="O421" s="123">
        <f>BC421-SUM(L421,M421,N421)</f>
        <v>1.2879999999999994</v>
      </c>
      <c r="P421" s="90">
        <v>1.4330000000000001</v>
      </c>
      <c r="Q421" s="90">
        <v>1.4330000000000001</v>
      </c>
      <c r="R421" s="90">
        <v>1.2210000000000001</v>
      </c>
      <c r="S421" s="123">
        <f>BD421-SUM(P421,Q421,R421)</f>
        <v>1.4270000000000005</v>
      </c>
      <c r="T421" s="90">
        <v>1.7230000000000001</v>
      </c>
      <c r="U421" s="90">
        <v>1.5009999999999999</v>
      </c>
      <c r="V421" s="90">
        <v>1.6259999999999999</v>
      </c>
      <c r="W421" s="123">
        <f>BE421-SUM(T421,U421,V421)</f>
        <v>1.8109999999999999</v>
      </c>
      <c r="X421" s="90">
        <v>2.016</v>
      </c>
      <c r="Y421" s="90">
        <v>1.647</v>
      </c>
      <c r="Z421" s="90">
        <v>1.93</v>
      </c>
      <c r="AA421" s="123">
        <f>BF421-SUM(X421,Y421,Z421)</f>
        <v>2.6929999999999996</v>
      </c>
      <c r="AB421" s="90">
        <v>1.998</v>
      </c>
      <c r="AC421" s="90">
        <v>1.7569999999999999</v>
      </c>
      <c r="AD421" s="90">
        <v>1.4910000000000001</v>
      </c>
      <c r="AE421" s="123">
        <f>BG421-SUM(AB421,AC421,AD421)</f>
        <v>2.0249999999999995</v>
      </c>
      <c r="AF421" s="81"/>
      <c r="AG421" s="81"/>
      <c r="AH421" s="81"/>
      <c r="AI421" s="82"/>
      <c r="AJ421" s="81"/>
      <c r="AK421" s="81"/>
      <c r="AL421" s="81"/>
      <c r="AM421" s="82"/>
      <c r="AN421" s="81"/>
      <c r="AO421" s="81"/>
      <c r="AP421" s="82"/>
      <c r="AQ421" s="82"/>
      <c r="AR421" s="82"/>
      <c r="AS421" s="230"/>
      <c r="AT421" s="230"/>
      <c r="AU421" s="230"/>
      <c r="AV421" s="230"/>
      <c r="AW421" s="230"/>
      <c r="AX421" s="230"/>
      <c r="AY421" s="230"/>
      <c r="BA421" s="124">
        <v>3.4129999999999998</v>
      </c>
      <c r="BB421" s="124">
        <v>4</v>
      </c>
      <c r="BC421" s="124">
        <v>5.1849999999999996</v>
      </c>
      <c r="BD421" s="124">
        <v>5.5140000000000002</v>
      </c>
      <c r="BE421" s="124">
        <v>6.6609999999999996</v>
      </c>
      <c r="BF421" s="124">
        <v>8.2859999999999996</v>
      </c>
      <c r="BG421" s="124">
        <v>7.2709999999999999</v>
      </c>
      <c r="BH421" s="83"/>
      <c r="BI421" s="83"/>
      <c r="BJ421" s="83"/>
      <c r="BK421" s="83"/>
      <c r="BL421" s="83"/>
    </row>
    <row r="422" spans="1:64" x14ac:dyDescent="0.35">
      <c r="A422" s="115" t="s">
        <v>382</v>
      </c>
      <c r="B422" s="194" t="s">
        <v>796</v>
      </c>
      <c r="C422" s="193" t="s">
        <v>230</v>
      </c>
      <c r="D422" s="81"/>
      <c r="E422" s="81"/>
      <c r="F422" s="81"/>
      <c r="G422" s="82"/>
      <c r="H422" s="81"/>
      <c r="I422" s="81"/>
      <c r="J422" s="81"/>
      <c r="K422" s="82"/>
      <c r="L422" s="81"/>
      <c r="M422" s="81"/>
      <c r="N422" s="81"/>
      <c r="O422" s="82"/>
      <c r="P422" s="81"/>
      <c r="Q422" s="81"/>
      <c r="R422" s="81"/>
      <c r="S422" s="82"/>
      <c r="T422" s="81"/>
      <c r="U422" s="81"/>
      <c r="V422" s="81"/>
      <c r="W422" s="82"/>
      <c r="X422" s="81"/>
      <c r="Y422" s="81"/>
      <c r="Z422" s="81"/>
      <c r="AA422" s="82"/>
      <c r="AB422" s="81"/>
      <c r="AC422" s="81"/>
      <c r="AD422" s="81"/>
      <c r="AE422" s="82"/>
      <c r="AF422" s="90">
        <v>3</v>
      </c>
      <c r="AG422" s="90">
        <v>3</v>
      </c>
      <c r="AH422" s="90">
        <v>3</v>
      </c>
      <c r="AI422" s="82"/>
      <c r="AJ422" s="81"/>
      <c r="AK422" s="81"/>
      <c r="AL422" s="81"/>
      <c r="AM422" s="82"/>
      <c r="AN422" s="81"/>
      <c r="AO422" s="81"/>
      <c r="AP422" s="82"/>
      <c r="AQ422" s="82"/>
      <c r="AR422" s="82"/>
      <c r="AS422" s="230"/>
      <c r="AT422" s="230"/>
      <c r="AU422" s="230"/>
      <c r="AV422" s="230"/>
      <c r="AW422" s="230"/>
      <c r="AX422" s="230"/>
      <c r="AY422" s="230"/>
      <c r="BA422" s="83"/>
      <c r="BB422" s="83"/>
      <c r="BC422" s="83"/>
      <c r="BD422" s="83"/>
      <c r="BE422" s="83"/>
      <c r="BF422" s="83"/>
      <c r="BG422" s="83"/>
      <c r="BH422" s="83"/>
      <c r="BI422" s="83"/>
      <c r="BJ422" s="83"/>
      <c r="BK422" s="83"/>
      <c r="BL422" s="83"/>
    </row>
    <row r="423" spans="1:64" x14ac:dyDescent="0.35">
      <c r="A423" s="115" t="s">
        <v>411</v>
      </c>
      <c r="B423" s="194" t="s">
        <v>796</v>
      </c>
      <c r="C423" s="193" t="s">
        <v>230</v>
      </c>
      <c r="D423" s="90">
        <v>5.82</v>
      </c>
      <c r="E423" s="90">
        <v>4.734</v>
      </c>
      <c r="F423" s="90">
        <v>4.7859999999999996</v>
      </c>
      <c r="G423" s="123">
        <f>BA423-SUM(D423,E423,F423)</f>
        <v>2.847999999999999</v>
      </c>
      <c r="H423" s="90">
        <v>4.2569999999999997</v>
      </c>
      <c r="I423" s="90">
        <v>3.9889999999999999</v>
      </c>
      <c r="J423" s="90">
        <v>4.1509999999999998</v>
      </c>
      <c r="K423" s="123">
        <f>BB423-SUM(H423,I423,J423)</f>
        <v>2.7280000000000015</v>
      </c>
      <c r="L423" s="90">
        <v>4.056</v>
      </c>
      <c r="M423" s="90">
        <v>3.6389999999999998</v>
      </c>
      <c r="N423" s="90">
        <v>3.468</v>
      </c>
      <c r="O423" s="123">
        <f>BC423-SUM(L423,M423,N423)</f>
        <v>2.9190000000000005</v>
      </c>
      <c r="P423" s="90">
        <v>3.8740000000000001</v>
      </c>
      <c r="Q423" s="90">
        <v>3.7509999999999999</v>
      </c>
      <c r="R423" s="90">
        <v>3.3359999999999999</v>
      </c>
      <c r="S423" s="123">
        <f>BD423-SUM(P423,Q423,R423)</f>
        <v>2.9710000000000001</v>
      </c>
      <c r="T423" s="90">
        <v>4.032</v>
      </c>
      <c r="U423" s="90">
        <v>4.4349999999999996</v>
      </c>
      <c r="V423" s="90">
        <v>4.6079999999999997</v>
      </c>
      <c r="W423" s="123">
        <f>BE423-SUM(T423,U423,V423)</f>
        <v>7.0510000000000019</v>
      </c>
      <c r="X423" s="90">
        <v>5.3490000000000002</v>
      </c>
      <c r="Y423" s="90">
        <v>5.3010000000000002</v>
      </c>
      <c r="Z423" s="90">
        <v>6.3470000000000004</v>
      </c>
      <c r="AA423" s="123">
        <f>BF423-SUM(X423,Y423,Z423)</f>
        <v>6.9209999999999994</v>
      </c>
      <c r="AB423" s="90">
        <v>8.4450000000000003</v>
      </c>
      <c r="AC423" s="90">
        <v>8.7710000000000008</v>
      </c>
      <c r="AD423" s="90">
        <v>10.173999999999999</v>
      </c>
      <c r="AE423" s="123">
        <f>BG423-SUM(AB423,AC423,AD423)</f>
        <v>9.2729999999999961</v>
      </c>
      <c r="AF423" s="90">
        <v>9</v>
      </c>
      <c r="AG423" s="90">
        <v>9</v>
      </c>
      <c r="AH423" s="90">
        <v>10</v>
      </c>
      <c r="AI423" s="82"/>
      <c r="AJ423" s="81"/>
      <c r="AK423" s="81"/>
      <c r="AL423" s="81"/>
      <c r="AM423" s="82"/>
      <c r="AN423" s="81"/>
      <c r="AO423" s="81"/>
      <c r="AP423" s="82"/>
      <c r="AQ423" s="82"/>
      <c r="AR423" s="82"/>
      <c r="AS423" s="230"/>
      <c r="AT423" s="230"/>
      <c r="AU423" s="230"/>
      <c r="AV423" s="230"/>
      <c r="AW423" s="230"/>
      <c r="AX423" s="230"/>
      <c r="AY423" s="230"/>
      <c r="BA423" s="124">
        <v>18.187999999999999</v>
      </c>
      <c r="BB423" s="124">
        <v>15.125</v>
      </c>
      <c r="BC423" s="124">
        <v>14.082000000000001</v>
      </c>
      <c r="BD423" s="124">
        <v>13.932</v>
      </c>
      <c r="BE423" s="124">
        <v>20.126000000000001</v>
      </c>
      <c r="BF423" s="124">
        <v>23.917999999999999</v>
      </c>
      <c r="BG423" s="124">
        <v>36.662999999999997</v>
      </c>
      <c r="BH423" s="83"/>
      <c r="BI423" s="83"/>
      <c r="BJ423" s="83"/>
      <c r="BK423" s="83"/>
      <c r="BL423" s="83"/>
    </row>
    <row r="424" spans="1:64" x14ac:dyDescent="0.35">
      <c r="A424" s="115" t="s">
        <v>412</v>
      </c>
      <c r="B424" s="194" t="s">
        <v>796</v>
      </c>
      <c r="C424" s="193" t="s">
        <v>230</v>
      </c>
      <c r="D424" s="90">
        <v>6.6669999999999998</v>
      </c>
      <c r="E424" s="90">
        <v>4.8929999999999998</v>
      </c>
      <c r="F424" s="90">
        <v>4.617</v>
      </c>
      <c r="G424" s="123">
        <f>BA424-SUM(D424,E424,F424)</f>
        <v>5.1060000000000016</v>
      </c>
      <c r="H424" s="90">
        <v>4.7629999999999999</v>
      </c>
      <c r="I424" s="90">
        <v>4.3159999999999998</v>
      </c>
      <c r="J424" s="90">
        <v>4.492</v>
      </c>
      <c r="K424" s="123">
        <f>BB424-SUM(H424,I424,J424)</f>
        <v>4.134999999999998</v>
      </c>
      <c r="L424" s="90">
        <v>4.5979999999999999</v>
      </c>
      <c r="M424" s="90">
        <v>4.63</v>
      </c>
      <c r="N424" s="90">
        <v>4.54</v>
      </c>
      <c r="O424" s="123">
        <f>BC424-SUM(L424,M424,N424)</f>
        <v>4.5919999999999987</v>
      </c>
      <c r="P424" s="90">
        <v>4.55</v>
      </c>
      <c r="Q424" s="90">
        <v>4.4630000000000001</v>
      </c>
      <c r="R424" s="90">
        <v>3.94</v>
      </c>
      <c r="S424" s="123">
        <f>BD424-SUM(P424,Q424,R424)</f>
        <v>3.5809999999999995</v>
      </c>
      <c r="T424" s="90">
        <v>4.3879999999999999</v>
      </c>
      <c r="U424" s="90">
        <v>4.8010000000000002</v>
      </c>
      <c r="V424" s="90">
        <v>4.6580000000000004</v>
      </c>
      <c r="W424" s="123">
        <f>BE424-SUM(T424,U424,V424)</f>
        <v>4.7449999999999974</v>
      </c>
      <c r="X424" s="90">
        <v>5.32</v>
      </c>
      <c r="Y424" s="90">
        <v>5.4429999999999996</v>
      </c>
      <c r="Z424" s="90">
        <v>7.5510000000000002</v>
      </c>
      <c r="AA424" s="123">
        <f>BF424-SUM(X424,Y424,Z424)</f>
        <v>8.9379999999999988</v>
      </c>
      <c r="AB424" s="90">
        <v>10.353</v>
      </c>
      <c r="AC424" s="90">
        <v>10.087</v>
      </c>
      <c r="AD424" s="90">
        <v>12.695</v>
      </c>
      <c r="AE424" s="123">
        <f>BG424-SUM(AB424,AC424,AD424)</f>
        <v>9.2700000000000031</v>
      </c>
      <c r="AF424" s="90">
        <v>10</v>
      </c>
      <c r="AG424" s="90">
        <v>7</v>
      </c>
      <c r="AH424" s="90">
        <v>12</v>
      </c>
      <c r="AI424" s="82"/>
      <c r="AJ424" s="81"/>
      <c r="AK424" s="81"/>
      <c r="AL424" s="81"/>
      <c r="AM424" s="82"/>
      <c r="AN424" s="81"/>
      <c r="AO424" s="81"/>
      <c r="AP424" s="82"/>
      <c r="AQ424" s="82"/>
      <c r="AR424" s="82"/>
      <c r="AS424" s="230"/>
      <c r="AT424" s="230"/>
      <c r="AU424" s="230"/>
      <c r="AV424" s="230"/>
      <c r="AW424" s="230"/>
      <c r="AX424" s="230"/>
      <c r="AY424" s="230"/>
      <c r="BA424" s="124">
        <v>21.283000000000001</v>
      </c>
      <c r="BB424" s="124">
        <v>17.706</v>
      </c>
      <c r="BC424" s="124">
        <v>18.36</v>
      </c>
      <c r="BD424" s="124">
        <v>16.533999999999999</v>
      </c>
      <c r="BE424" s="124">
        <v>18.591999999999999</v>
      </c>
      <c r="BF424" s="124">
        <v>27.251999999999999</v>
      </c>
      <c r="BG424" s="124">
        <v>42.405000000000001</v>
      </c>
      <c r="BH424" s="83"/>
      <c r="BI424" s="83"/>
      <c r="BJ424" s="83"/>
      <c r="BK424" s="83"/>
      <c r="BL424" s="83"/>
    </row>
    <row r="425" spans="1:64" x14ac:dyDescent="0.35">
      <c r="A425" s="115" t="s">
        <v>413</v>
      </c>
      <c r="B425" s="194" t="s">
        <v>796</v>
      </c>
      <c r="C425" s="193" t="s">
        <v>230</v>
      </c>
      <c r="D425" s="90">
        <v>2.5139999999999998</v>
      </c>
      <c r="E425" s="90">
        <v>2.1459999999999999</v>
      </c>
      <c r="F425" s="90">
        <v>1.8580000000000001</v>
      </c>
      <c r="G425" s="123">
        <f>BA425-SUM(D425,E425,F425)</f>
        <v>1.8919999999999995</v>
      </c>
      <c r="H425" s="90">
        <v>1.786</v>
      </c>
      <c r="I425" s="90">
        <v>1.494</v>
      </c>
      <c r="J425" s="90">
        <v>1.6819999999999999</v>
      </c>
      <c r="K425" s="123">
        <f>BB425-SUM(H425,I425,J425)</f>
        <v>1.5140000000000002</v>
      </c>
      <c r="L425" s="90">
        <v>1.4630000000000001</v>
      </c>
      <c r="M425" s="90">
        <v>1.133</v>
      </c>
      <c r="N425" s="90">
        <v>1.056</v>
      </c>
      <c r="O425" s="123">
        <f>BC425-SUM(L425,M425,N425)</f>
        <v>1.1379999999999999</v>
      </c>
      <c r="P425" s="90">
        <v>1.2330000000000001</v>
      </c>
      <c r="Q425" s="90">
        <v>1.214</v>
      </c>
      <c r="R425" s="90">
        <v>0.97599999999999998</v>
      </c>
      <c r="S425" s="123">
        <f>BD425-SUM(P425,Q425,R425)</f>
        <v>0.9480000000000004</v>
      </c>
      <c r="T425" s="90">
        <v>1.23</v>
      </c>
      <c r="U425" s="90">
        <v>1.262</v>
      </c>
      <c r="V425" s="90">
        <v>1.1399999999999999</v>
      </c>
      <c r="W425" s="123">
        <f>BE425-SUM(T425,U425,V425)</f>
        <v>1.3410000000000002</v>
      </c>
      <c r="X425" s="90">
        <v>1.48</v>
      </c>
      <c r="Y425" s="90">
        <v>1.35</v>
      </c>
      <c r="Z425" s="90">
        <v>2.9319999999999999</v>
      </c>
      <c r="AA425" s="123">
        <f>BF425-SUM(X425,Y425,Z425)</f>
        <v>1.5279999999999996</v>
      </c>
      <c r="AB425" s="90">
        <v>3.2810000000000001</v>
      </c>
      <c r="AC425" s="90">
        <v>2.1890000000000001</v>
      </c>
      <c r="AD425" s="90">
        <v>2.7370000000000001</v>
      </c>
      <c r="AE425" s="123">
        <f>BG425-SUM(AB425,AC425,AD425)</f>
        <v>2.238999999999999</v>
      </c>
      <c r="AF425" s="90">
        <v>2</v>
      </c>
      <c r="AG425" s="90">
        <v>2</v>
      </c>
      <c r="AH425" s="90">
        <v>3</v>
      </c>
      <c r="AI425" s="82"/>
      <c r="AJ425" s="81"/>
      <c r="AK425" s="81"/>
      <c r="AL425" s="81"/>
      <c r="AM425" s="82"/>
      <c r="AN425" s="81"/>
      <c r="AO425" s="81"/>
      <c r="AP425" s="82"/>
      <c r="AQ425" s="82"/>
      <c r="AR425" s="82"/>
      <c r="AS425" s="230"/>
      <c r="AT425" s="230"/>
      <c r="AU425" s="230"/>
      <c r="AV425" s="230"/>
      <c r="AW425" s="230"/>
      <c r="AX425" s="230"/>
      <c r="AY425" s="230"/>
      <c r="BA425" s="124">
        <v>8.41</v>
      </c>
      <c r="BB425" s="124">
        <v>6.476</v>
      </c>
      <c r="BC425" s="124">
        <v>4.79</v>
      </c>
      <c r="BD425" s="124">
        <v>4.3710000000000004</v>
      </c>
      <c r="BE425" s="124">
        <v>4.9729999999999999</v>
      </c>
      <c r="BF425" s="124">
        <v>7.29</v>
      </c>
      <c r="BG425" s="124">
        <v>10.446</v>
      </c>
      <c r="BH425" s="83"/>
      <c r="BI425" s="83"/>
      <c r="BJ425" s="83"/>
      <c r="BK425" s="83"/>
      <c r="BL425" s="83"/>
    </row>
    <row r="426" spans="1:64" x14ac:dyDescent="0.35">
      <c r="A426" s="116" t="s">
        <v>457</v>
      </c>
      <c r="B426" s="192" t="s">
        <v>796</v>
      </c>
      <c r="C426" s="191" t="s">
        <v>230</v>
      </c>
      <c r="D426" s="127">
        <f>SUM(D420:D425)</f>
        <v>16.492999999999999</v>
      </c>
      <c r="E426" s="126">
        <v>13.045</v>
      </c>
      <c r="F426" s="127">
        <f>SUM(F420:F425)</f>
        <v>12.519</v>
      </c>
      <c r="G426" s="128">
        <f>BA426-SUM(D426,E426,F426)</f>
        <v>11.296000000000006</v>
      </c>
      <c r="H426" s="127">
        <f>SUM(H420:H425)</f>
        <v>11.997999999999999</v>
      </c>
      <c r="I426" s="127">
        <f>SUM(I420:I425)</f>
        <v>11.268000000000001</v>
      </c>
      <c r="J426" s="127">
        <f>SUM(J420:J425)</f>
        <v>11.847</v>
      </c>
      <c r="K426" s="128">
        <f>BB426-SUM(H426,I426,J426)</f>
        <v>10.048999999999999</v>
      </c>
      <c r="L426" s="126">
        <v>11.773999999999999</v>
      </c>
      <c r="M426" s="127">
        <f>SUM(M420:M425)</f>
        <v>11.177</v>
      </c>
      <c r="N426" s="127">
        <f>SUM(N420:N425)</f>
        <v>10.599</v>
      </c>
      <c r="O426" s="128">
        <f>BC426-SUM(L426,M426,N426)</f>
        <v>10.316000000000003</v>
      </c>
      <c r="P426" s="126">
        <v>11.462999999999999</v>
      </c>
      <c r="Q426" s="127">
        <f>SUM(Q420:Q425)</f>
        <v>11.273999999999999</v>
      </c>
      <c r="R426" s="126">
        <v>9.8059999999999992</v>
      </c>
      <c r="S426" s="128">
        <f>BD426-SUM(P426,Q426,R426)</f>
        <v>9.2820000000000036</v>
      </c>
      <c r="T426" s="127">
        <f>SUM(T420:T425)</f>
        <v>11.766</v>
      </c>
      <c r="U426" s="127">
        <f>SUM(U420:U425)</f>
        <v>12.877000000000001</v>
      </c>
      <c r="V426" s="127">
        <f>SUM(V420:V425)</f>
        <v>12.66</v>
      </c>
      <c r="W426" s="128">
        <f>BE426-SUM(T426,U426,V426)</f>
        <v>13.228999999999999</v>
      </c>
      <c r="X426" s="127">
        <f>SUM(X420:X425)</f>
        <v>14.933</v>
      </c>
      <c r="Y426" s="126">
        <v>14.47</v>
      </c>
      <c r="Z426" s="127">
        <f>SUM(Z420:Z425)</f>
        <v>19.693999999999999</v>
      </c>
      <c r="AA426" s="128">
        <f>BF426-SUM(X426,Y426,Z426)</f>
        <v>21.751000000000005</v>
      </c>
      <c r="AB426" s="127">
        <f>SUM(AB420:AB425)</f>
        <v>25.466999999999999</v>
      </c>
      <c r="AC426" s="126">
        <v>24.303999999999998</v>
      </c>
      <c r="AD426" s="127">
        <f>SUM(AD420:AD425)</f>
        <v>28.838999999999999</v>
      </c>
      <c r="AE426" s="128">
        <f>BG426-SUM(AB426,AC426,AD426)</f>
        <v>23.998000000000005</v>
      </c>
      <c r="AF426" s="127">
        <f>SUM(AF420:AF425)</f>
        <v>24</v>
      </c>
      <c r="AG426" s="127">
        <f>SUM(AG420:AG425)</f>
        <v>21</v>
      </c>
      <c r="AH426" s="127">
        <f>SUM(AH420:AH425)</f>
        <v>28</v>
      </c>
      <c r="AI426" s="103"/>
      <c r="AJ426" s="102"/>
      <c r="AK426" s="102"/>
      <c r="AL426" s="102"/>
      <c r="AM426" s="103"/>
      <c r="AN426" s="102"/>
      <c r="AO426" s="102"/>
      <c r="AP426" s="103"/>
      <c r="AQ426" s="103"/>
      <c r="AR426" s="103"/>
      <c r="AS426" s="233"/>
      <c r="AT426" s="233"/>
      <c r="AU426" s="233"/>
      <c r="AV426" s="233"/>
      <c r="AW426" s="233"/>
      <c r="AX426" s="233"/>
      <c r="AY426" s="233"/>
      <c r="BA426" s="130">
        <v>53.353000000000002</v>
      </c>
      <c r="BB426" s="131">
        <f t="shared" ref="BB426:BG426" si="18">SUM(BB420:BB425)</f>
        <v>45.161999999999999</v>
      </c>
      <c r="BC426" s="131">
        <f t="shared" si="18"/>
        <v>43.866</v>
      </c>
      <c r="BD426" s="131">
        <f t="shared" si="18"/>
        <v>41.825000000000003</v>
      </c>
      <c r="BE426" s="131">
        <f t="shared" si="18"/>
        <v>50.531999999999996</v>
      </c>
      <c r="BF426" s="131">
        <f t="shared" si="18"/>
        <v>70.847999999999999</v>
      </c>
      <c r="BG426" s="131">
        <f t="shared" si="18"/>
        <v>102.608</v>
      </c>
      <c r="BH426" s="108"/>
      <c r="BI426" s="108"/>
      <c r="BJ426" s="108"/>
      <c r="BK426" s="108"/>
      <c r="BL426" s="108"/>
    </row>
    <row r="427" spans="1:64" x14ac:dyDescent="0.35">
      <c r="A427" s="88"/>
      <c r="B427" s="187"/>
      <c r="C427" s="187"/>
      <c r="D427" s="81"/>
      <c r="E427" s="81"/>
      <c r="F427" s="81"/>
      <c r="G427" s="82"/>
      <c r="H427" s="81"/>
      <c r="I427" s="81"/>
      <c r="J427" s="81"/>
      <c r="K427" s="82"/>
      <c r="L427" s="81"/>
      <c r="M427" s="81"/>
      <c r="N427" s="81"/>
      <c r="O427" s="82"/>
      <c r="P427" s="81"/>
      <c r="Q427" s="81"/>
      <c r="R427" s="81"/>
      <c r="S427" s="82"/>
      <c r="T427" s="81"/>
      <c r="U427" s="81"/>
      <c r="V427" s="81"/>
      <c r="W427" s="82"/>
      <c r="X427" s="81"/>
      <c r="Y427" s="81"/>
      <c r="Z427" s="81"/>
      <c r="AA427" s="82"/>
      <c r="AB427" s="81"/>
      <c r="AC427" s="81"/>
      <c r="AD427" s="81"/>
      <c r="AE427" s="82"/>
      <c r="AF427" s="81"/>
      <c r="AG427" s="81"/>
      <c r="AH427" s="81"/>
      <c r="AI427" s="82"/>
      <c r="AJ427" s="81"/>
      <c r="AK427" s="81"/>
      <c r="AL427" s="81"/>
      <c r="AM427" s="82"/>
      <c r="AN427" s="81"/>
      <c r="AO427" s="81"/>
      <c r="AP427" s="82"/>
      <c r="AQ427" s="82"/>
      <c r="AR427" s="82"/>
      <c r="AS427" s="230"/>
      <c r="AT427" s="230"/>
      <c r="AU427" s="230"/>
      <c r="AV427" s="230"/>
      <c r="AW427" s="230"/>
      <c r="AX427" s="230"/>
      <c r="AY427" s="230"/>
      <c r="BA427" s="83"/>
      <c r="BB427" s="83"/>
      <c r="BC427" s="83"/>
      <c r="BD427" s="83"/>
      <c r="BE427" s="83"/>
      <c r="BF427" s="83"/>
      <c r="BG427" s="83"/>
      <c r="BH427" s="83"/>
      <c r="BI427" s="83"/>
      <c r="BJ427" s="83"/>
      <c r="BK427" s="83"/>
      <c r="BL427" s="83"/>
    </row>
    <row r="428" spans="1:64" x14ac:dyDescent="0.35">
      <c r="A428" s="114" t="s">
        <v>458</v>
      </c>
      <c r="B428" s="188"/>
      <c r="C428" s="188"/>
      <c r="D428" s="81"/>
      <c r="E428" s="81"/>
      <c r="F428" s="81"/>
      <c r="G428" s="82"/>
      <c r="H428" s="81"/>
      <c r="I428" s="81"/>
      <c r="J428" s="81"/>
      <c r="K428" s="82"/>
      <c r="L428" s="81"/>
      <c r="M428" s="81"/>
      <c r="N428" s="81"/>
      <c r="O428" s="82"/>
      <c r="P428" s="81"/>
      <c r="Q428" s="81"/>
      <c r="R428" s="81"/>
      <c r="S428" s="82"/>
      <c r="T428" s="81"/>
      <c r="U428" s="81"/>
      <c r="V428" s="81"/>
      <c r="W428" s="82"/>
      <c r="X428" s="81"/>
      <c r="Y428" s="81"/>
      <c r="Z428" s="81"/>
      <c r="AA428" s="82"/>
      <c r="AB428" s="81"/>
      <c r="AC428" s="81"/>
      <c r="AD428" s="81"/>
      <c r="AE428" s="82"/>
      <c r="AF428" s="81"/>
      <c r="AG428" s="81"/>
      <c r="AH428" s="81"/>
      <c r="AI428" s="82"/>
      <c r="AJ428" s="81"/>
      <c r="AK428" s="81"/>
      <c r="AL428" s="81"/>
      <c r="AM428" s="82"/>
      <c r="AN428" s="81"/>
      <c r="AO428" s="81"/>
      <c r="AP428" s="82"/>
      <c r="AQ428" s="82"/>
      <c r="AR428" s="82"/>
      <c r="AS428" s="230"/>
      <c r="AT428" s="230"/>
      <c r="AU428" s="230"/>
      <c r="AV428" s="230"/>
      <c r="AW428" s="230"/>
      <c r="AX428" s="230"/>
      <c r="AY428" s="230"/>
      <c r="BA428" s="83"/>
      <c r="BB428" s="83"/>
      <c r="BC428" s="83"/>
      <c r="BD428" s="83"/>
      <c r="BE428" s="83"/>
      <c r="BF428" s="83"/>
      <c r="BG428" s="83"/>
      <c r="BH428" s="83"/>
      <c r="BI428" s="83"/>
      <c r="BJ428" s="83"/>
      <c r="BK428" s="83"/>
      <c r="BL428" s="83"/>
    </row>
    <row r="429" spans="1:64" x14ac:dyDescent="0.35">
      <c r="A429" s="115" t="s">
        <v>455</v>
      </c>
      <c r="B429" s="194" t="s">
        <v>796</v>
      </c>
      <c r="C429" s="193" t="s">
        <v>231</v>
      </c>
      <c r="D429" s="90">
        <v>1.0629999999999999</v>
      </c>
      <c r="E429" s="90">
        <v>1.181</v>
      </c>
      <c r="F429" s="90">
        <v>1.2450000000000001</v>
      </c>
      <c r="G429" s="123">
        <f>BA429-SUM(D429,E429,F429)</f>
        <v>1.5629999999999997</v>
      </c>
      <c r="H429" s="90">
        <v>1.369</v>
      </c>
      <c r="I429" s="90">
        <v>1.4410000000000001</v>
      </c>
      <c r="J429" s="90">
        <v>1.4510000000000001</v>
      </c>
      <c r="K429" s="123">
        <f>BB429-SUM(H429,I429,J429)</f>
        <v>1.617</v>
      </c>
      <c r="L429" s="90">
        <v>1.5289999999999999</v>
      </c>
      <c r="M429" s="90">
        <v>1.78</v>
      </c>
      <c r="N429" s="90">
        <v>1.637</v>
      </c>
      <c r="O429" s="123">
        <f>BC429-SUM(L429,M429,N429)</f>
        <v>1.5350000000000001</v>
      </c>
      <c r="P429" s="90">
        <v>1.8029999999999999</v>
      </c>
      <c r="Q429" s="90">
        <v>1.758</v>
      </c>
      <c r="R429" s="90">
        <v>1.554</v>
      </c>
      <c r="S429" s="123">
        <f>BD429-SUM(P429,Q429,R429)</f>
        <v>1.5169999999999995</v>
      </c>
      <c r="T429" s="90">
        <v>2.161</v>
      </c>
      <c r="U429" s="90">
        <v>4.673</v>
      </c>
      <c r="V429" s="90">
        <v>3.633</v>
      </c>
      <c r="W429" s="123">
        <f>BE429-SUM(T429,U429,V429)</f>
        <v>6.3250000000000028</v>
      </c>
      <c r="X429" s="90">
        <v>3.944</v>
      </c>
      <c r="Y429" s="90">
        <v>4.5259999999999998</v>
      </c>
      <c r="Z429" s="90">
        <v>4.5090000000000003</v>
      </c>
      <c r="AA429" s="123">
        <f>BF429-SUM(X429,Y429,Z429)</f>
        <v>4.5360000000000014</v>
      </c>
      <c r="AB429" s="90">
        <v>5.1820000000000004</v>
      </c>
      <c r="AC429" s="90">
        <v>6.4909999999999997</v>
      </c>
      <c r="AD429" s="90">
        <v>5.8330000000000002</v>
      </c>
      <c r="AE429" s="123">
        <f>BG429-SUM(AB429,AC429,AD429)</f>
        <v>5.3159999999999989</v>
      </c>
      <c r="AF429" s="81"/>
      <c r="AG429" s="81"/>
      <c r="AH429" s="81"/>
      <c r="AI429" s="82"/>
      <c r="AJ429" s="81"/>
      <c r="AK429" s="81"/>
      <c r="AL429" s="81"/>
      <c r="AM429" s="82"/>
      <c r="AN429" s="81"/>
      <c r="AO429" s="81"/>
      <c r="AP429" s="82"/>
      <c r="AQ429" s="82"/>
      <c r="AR429" s="82"/>
      <c r="AS429" s="230"/>
      <c r="AT429" s="230"/>
      <c r="AU429" s="230"/>
      <c r="AV429" s="230"/>
      <c r="AW429" s="230"/>
      <c r="AX429" s="230"/>
      <c r="AY429" s="230"/>
      <c r="BA429" s="124">
        <v>5.0519999999999996</v>
      </c>
      <c r="BB429" s="124">
        <v>5.8780000000000001</v>
      </c>
      <c r="BC429" s="124">
        <v>6.4809999999999999</v>
      </c>
      <c r="BD429" s="124">
        <v>6.6319999999999997</v>
      </c>
      <c r="BE429" s="124">
        <v>16.792000000000002</v>
      </c>
      <c r="BF429" s="124">
        <v>17.515000000000001</v>
      </c>
      <c r="BG429" s="124">
        <v>22.821999999999999</v>
      </c>
      <c r="BH429" s="83"/>
      <c r="BI429" s="83"/>
      <c r="BJ429" s="83"/>
      <c r="BK429" s="83"/>
      <c r="BL429" s="83"/>
    </row>
    <row r="430" spans="1:64" x14ac:dyDescent="0.35">
      <c r="A430" s="115" t="s">
        <v>456</v>
      </c>
      <c r="B430" s="194" t="s">
        <v>796</v>
      </c>
      <c r="C430" s="193" t="s">
        <v>231</v>
      </c>
      <c r="D430" s="90">
        <v>2.4500000000000002</v>
      </c>
      <c r="E430" s="90">
        <v>2.36</v>
      </c>
      <c r="F430" s="90">
        <v>2.609</v>
      </c>
      <c r="G430" s="123">
        <f>BA430-SUM(D430,E430,F430)</f>
        <v>-0.45800000000000018</v>
      </c>
      <c r="H430" s="90">
        <v>1.538</v>
      </c>
      <c r="I430" s="90">
        <v>1.6819999999999999</v>
      </c>
      <c r="J430" s="90">
        <v>1.6659999999999999</v>
      </c>
      <c r="K430" s="123">
        <f>BB430-SUM(H430,I430,J430)</f>
        <v>1.7330000000000005</v>
      </c>
      <c r="L430" s="90">
        <v>1.857</v>
      </c>
      <c r="M430" s="90">
        <v>1.429</v>
      </c>
      <c r="N430" s="90">
        <v>1.425</v>
      </c>
      <c r="O430" s="123">
        <f>BC430-SUM(L430,M430,N430)</f>
        <v>1.7349999999999994</v>
      </c>
      <c r="P430" s="90">
        <v>1.895</v>
      </c>
      <c r="Q430" s="90">
        <v>1.738</v>
      </c>
      <c r="R430" s="90">
        <v>1.861</v>
      </c>
      <c r="S430" s="123">
        <f>BD430-SUM(P430,Q430,R430)</f>
        <v>2.0280000000000005</v>
      </c>
      <c r="T430" s="90">
        <v>3.0649999999999999</v>
      </c>
      <c r="U430" s="90">
        <v>1.677</v>
      </c>
      <c r="V430" s="90">
        <v>2.4089999999999998</v>
      </c>
      <c r="W430" s="123">
        <f>BE430-SUM(T430,U430,V430)</f>
        <v>2.4510000000000005</v>
      </c>
      <c r="X430" s="90">
        <v>2.9860000000000002</v>
      </c>
      <c r="Y430" s="90">
        <v>2.68</v>
      </c>
      <c r="Z430" s="90">
        <v>2.7890000000000001</v>
      </c>
      <c r="AA430" s="123">
        <f>BF430-SUM(X430,Y430,Z430)</f>
        <v>3.6560000000000006</v>
      </c>
      <c r="AB430" s="90">
        <v>3.8170000000000002</v>
      </c>
      <c r="AC430" s="90">
        <v>4.1520000000000001</v>
      </c>
      <c r="AD430" s="90">
        <v>4.4459999999999997</v>
      </c>
      <c r="AE430" s="123">
        <f>BG430-SUM(AB430,AC430,AD430)</f>
        <v>6.120000000000001</v>
      </c>
      <c r="AF430" s="81"/>
      <c r="AG430" s="81"/>
      <c r="AH430" s="81"/>
      <c r="AI430" s="82"/>
      <c r="AJ430" s="81"/>
      <c r="AK430" s="81"/>
      <c r="AL430" s="81"/>
      <c r="AM430" s="82"/>
      <c r="AN430" s="81"/>
      <c r="AO430" s="81"/>
      <c r="AP430" s="82"/>
      <c r="AQ430" s="82"/>
      <c r="AR430" s="82"/>
      <c r="AS430" s="230"/>
      <c r="AT430" s="230"/>
      <c r="AU430" s="230"/>
      <c r="AV430" s="230"/>
      <c r="AW430" s="230"/>
      <c r="AX430" s="230"/>
      <c r="AY430" s="230"/>
      <c r="BA430" s="124">
        <v>6.9610000000000003</v>
      </c>
      <c r="BB430" s="124">
        <v>6.6189999999999998</v>
      </c>
      <c r="BC430" s="124">
        <v>6.4459999999999997</v>
      </c>
      <c r="BD430" s="124">
        <v>7.5220000000000002</v>
      </c>
      <c r="BE430" s="124">
        <v>9.6020000000000003</v>
      </c>
      <c r="BF430" s="124">
        <v>12.111000000000001</v>
      </c>
      <c r="BG430" s="124">
        <v>18.535</v>
      </c>
      <c r="BH430" s="83"/>
      <c r="BI430" s="83"/>
      <c r="BJ430" s="83"/>
      <c r="BK430" s="83"/>
      <c r="BL430" s="83"/>
    </row>
    <row r="431" spans="1:64" x14ac:dyDescent="0.35">
      <c r="A431" s="115" t="s">
        <v>382</v>
      </c>
      <c r="B431" s="194" t="s">
        <v>796</v>
      </c>
      <c r="C431" s="193" t="s">
        <v>230</v>
      </c>
      <c r="D431" s="81"/>
      <c r="E431" s="81"/>
      <c r="F431" s="81"/>
      <c r="G431" s="82"/>
      <c r="H431" s="81"/>
      <c r="I431" s="81"/>
      <c r="J431" s="81"/>
      <c r="K431" s="82"/>
      <c r="L431" s="81"/>
      <c r="M431" s="81"/>
      <c r="N431" s="81"/>
      <c r="O431" s="82"/>
      <c r="P431" s="81"/>
      <c r="Q431" s="81"/>
      <c r="R431" s="81"/>
      <c r="S431" s="82"/>
      <c r="T431" s="81"/>
      <c r="U431" s="81"/>
      <c r="V431" s="81"/>
      <c r="W431" s="82"/>
      <c r="X431" s="81"/>
      <c r="Y431" s="81"/>
      <c r="Z431" s="81"/>
      <c r="AA431" s="82"/>
      <c r="AB431" s="81"/>
      <c r="AC431" s="81"/>
      <c r="AD431" s="81"/>
      <c r="AE431" s="82"/>
      <c r="AF431" s="90">
        <v>12</v>
      </c>
      <c r="AG431" s="90">
        <v>14</v>
      </c>
      <c r="AH431" s="90">
        <v>11</v>
      </c>
      <c r="AI431" s="82"/>
      <c r="AJ431" s="81"/>
      <c r="AK431" s="81"/>
      <c r="AL431" s="81"/>
      <c r="AM431" s="82"/>
      <c r="AN431" s="81"/>
      <c r="AO431" s="81"/>
      <c r="AP431" s="82"/>
      <c r="AQ431" s="82"/>
      <c r="AR431" s="82"/>
      <c r="AS431" s="230"/>
      <c r="AT431" s="230"/>
      <c r="AU431" s="230"/>
      <c r="AV431" s="230"/>
      <c r="AW431" s="230"/>
      <c r="AX431" s="230"/>
      <c r="AY431" s="230"/>
      <c r="BA431" s="83"/>
      <c r="BB431" s="83"/>
      <c r="BC431" s="83"/>
      <c r="BD431" s="83"/>
      <c r="BE431" s="83"/>
      <c r="BF431" s="83"/>
      <c r="BG431" s="83"/>
      <c r="BH431" s="83"/>
      <c r="BI431" s="83"/>
      <c r="BJ431" s="83"/>
      <c r="BK431" s="83"/>
      <c r="BL431" s="83"/>
    </row>
    <row r="432" spans="1:64" x14ac:dyDescent="0.35">
      <c r="A432" s="115" t="s">
        <v>411</v>
      </c>
      <c r="B432" s="194" t="s">
        <v>796</v>
      </c>
      <c r="C432" s="193" t="s">
        <v>230</v>
      </c>
      <c r="D432" s="90">
        <v>25.731000000000002</v>
      </c>
      <c r="E432" s="90">
        <v>23.21</v>
      </c>
      <c r="F432" s="90">
        <v>25.736000000000001</v>
      </c>
      <c r="G432" s="123">
        <f>BA432-SUM(D432,E432,F432)</f>
        <v>27.786999999999992</v>
      </c>
      <c r="H432" s="90">
        <v>26.556999999999999</v>
      </c>
      <c r="I432" s="90">
        <v>25.91</v>
      </c>
      <c r="J432" s="90">
        <v>26.1</v>
      </c>
      <c r="K432" s="123">
        <f>BB432-SUM(H432,I432,J432)</f>
        <v>28.461999999999989</v>
      </c>
      <c r="L432" s="90">
        <v>26.704999999999998</v>
      </c>
      <c r="M432" s="90">
        <v>25.292000000000002</v>
      </c>
      <c r="N432" s="90">
        <v>26.378</v>
      </c>
      <c r="O432" s="123">
        <f>BC432-SUM(L432,M432,N432)</f>
        <v>26.248999999999995</v>
      </c>
      <c r="P432" s="90">
        <v>29.484000000000002</v>
      </c>
      <c r="Q432" s="90">
        <v>25.408000000000001</v>
      </c>
      <c r="R432" s="90">
        <v>26.388000000000002</v>
      </c>
      <c r="S432" s="123">
        <f>BD432-SUM(P432,Q432,R432)</f>
        <v>27.968999999999994</v>
      </c>
      <c r="T432" s="90">
        <v>33.094000000000001</v>
      </c>
      <c r="U432" s="90">
        <v>42.539000000000001</v>
      </c>
      <c r="V432" s="90">
        <v>43.243000000000002</v>
      </c>
      <c r="W432" s="123">
        <f>BE432-SUM(T432,U432,V432)</f>
        <v>42.490000000000009</v>
      </c>
      <c r="X432" s="90">
        <v>54.072000000000003</v>
      </c>
      <c r="Y432" s="90">
        <v>63.607999999999997</v>
      </c>
      <c r="Z432" s="90">
        <v>66.308000000000007</v>
      </c>
      <c r="AA432" s="123">
        <f>BF432-SUM(X432,Y432,Z432)</f>
        <v>69.09</v>
      </c>
      <c r="AB432" s="90">
        <v>75.819999999999993</v>
      </c>
      <c r="AC432" s="90">
        <v>86.123000000000005</v>
      </c>
      <c r="AD432" s="90">
        <v>83.347999999999999</v>
      </c>
      <c r="AE432" s="123">
        <f>BG432-SUM(AB432,AC432,AD432)</f>
        <v>93.192000000000007</v>
      </c>
      <c r="AF432" s="90">
        <v>101</v>
      </c>
      <c r="AG432" s="90">
        <v>107</v>
      </c>
      <c r="AH432" s="90">
        <v>111</v>
      </c>
      <c r="AI432" s="82"/>
      <c r="AJ432" s="81"/>
      <c r="AK432" s="81"/>
      <c r="AL432" s="81"/>
      <c r="AM432" s="82"/>
      <c r="AN432" s="81"/>
      <c r="AO432" s="81"/>
      <c r="AP432" s="82"/>
      <c r="AQ432" s="82"/>
      <c r="AR432" s="82"/>
      <c r="AS432" s="230"/>
      <c r="AT432" s="230"/>
      <c r="AU432" s="230"/>
      <c r="AV432" s="230"/>
      <c r="AW432" s="230"/>
      <c r="AX432" s="230"/>
      <c r="AY432" s="230"/>
      <c r="BA432" s="124">
        <v>102.464</v>
      </c>
      <c r="BB432" s="124">
        <v>107.029</v>
      </c>
      <c r="BC432" s="124">
        <v>104.624</v>
      </c>
      <c r="BD432" s="124">
        <v>109.249</v>
      </c>
      <c r="BE432" s="124">
        <v>161.36600000000001</v>
      </c>
      <c r="BF432" s="124">
        <v>253.078</v>
      </c>
      <c r="BG432" s="124">
        <v>338.483</v>
      </c>
      <c r="BH432" s="83"/>
      <c r="BI432" s="83"/>
      <c r="BJ432" s="83"/>
      <c r="BK432" s="83"/>
      <c r="BL432" s="83"/>
    </row>
    <row r="433" spans="1:64" x14ac:dyDescent="0.35">
      <c r="A433" s="115" t="s">
        <v>412</v>
      </c>
      <c r="B433" s="194" t="s">
        <v>796</v>
      </c>
      <c r="C433" s="193" t="s">
        <v>230</v>
      </c>
      <c r="D433" s="90">
        <v>23.751999999999999</v>
      </c>
      <c r="E433" s="90">
        <v>24.026</v>
      </c>
      <c r="F433" s="90">
        <v>24.309000000000001</v>
      </c>
      <c r="G433" s="123">
        <f>BA433-SUM(D433,E433,F433)</f>
        <v>29.335999999999999</v>
      </c>
      <c r="H433" s="90">
        <v>25.731000000000002</v>
      </c>
      <c r="I433" s="90">
        <v>25.363</v>
      </c>
      <c r="J433" s="90">
        <v>25.446999999999999</v>
      </c>
      <c r="K433" s="123">
        <f>BB433-SUM(H433,I433,J433)</f>
        <v>26.368000000000009</v>
      </c>
      <c r="L433" s="90">
        <v>27.285</v>
      </c>
      <c r="M433" s="90">
        <v>28.254999999999999</v>
      </c>
      <c r="N433" s="90">
        <v>29.146000000000001</v>
      </c>
      <c r="O433" s="123">
        <f>BC433-SUM(L433,M433,N433)</f>
        <v>25.221999999999994</v>
      </c>
      <c r="P433" s="90">
        <v>29.356000000000002</v>
      </c>
      <c r="Q433" s="90">
        <v>27.969000000000001</v>
      </c>
      <c r="R433" s="90">
        <v>27.797999999999998</v>
      </c>
      <c r="S433" s="123">
        <f>BD433-SUM(P433,Q433,R433)</f>
        <v>28.634</v>
      </c>
      <c r="T433" s="90">
        <v>32.465000000000003</v>
      </c>
      <c r="U433" s="90">
        <v>35.439</v>
      </c>
      <c r="V433" s="90">
        <v>36.064</v>
      </c>
      <c r="W433" s="123">
        <f>BE433-SUM(T433,U433,V433)</f>
        <v>35.079000000000008</v>
      </c>
      <c r="X433" s="90">
        <v>38.847999999999999</v>
      </c>
      <c r="Y433" s="90">
        <v>42.747</v>
      </c>
      <c r="Z433" s="90">
        <v>47.884999999999998</v>
      </c>
      <c r="AA433" s="123">
        <f>BF433-SUM(X433,Y433,Z433)</f>
        <v>49.068000000000012</v>
      </c>
      <c r="AB433" s="90">
        <v>52.247</v>
      </c>
      <c r="AC433" s="90">
        <v>58.524999999999999</v>
      </c>
      <c r="AD433" s="90">
        <v>47.781999999999996</v>
      </c>
      <c r="AE433" s="123">
        <f>BG433-SUM(AB433,AC433,AD433)</f>
        <v>47.817000000000036</v>
      </c>
      <c r="AF433" s="90">
        <v>55</v>
      </c>
      <c r="AG433" s="90">
        <v>58</v>
      </c>
      <c r="AH433" s="90">
        <v>53</v>
      </c>
      <c r="AI433" s="82"/>
      <c r="AJ433" s="81"/>
      <c r="AK433" s="81"/>
      <c r="AL433" s="81"/>
      <c r="AM433" s="82"/>
      <c r="AN433" s="81"/>
      <c r="AO433" s="81"/>
      <c r="AP433" s="82"/>
      <c r="AQ433" s="82"/>
      <c r="AR433" s="82"/>
      <c r="AS433" s="230"/>
      <c r="AT433" s="230"/>
      <c r="AU433" s="230"/>
      <c r="AV433" s="230"/>
      <c r="AW433" s="230"/>
      <c r="AX433" s="230"/>
      <c r="AY433" s="230"/>
      <c r="BA433" s="124">
        <v>101.423</v>
      </c>
      <c r="BB433" s="124">
        <v>102.90900000000001</v>
      </c>
      <c r="BC433" s="124">
        <v>109.908</v>
      </c>
      <c r="BD433" s="124">
        <v>113.75700000000001</v>
      </c>
      <c r="BE433" s="124">
        <v>139.047</v>
      </c>
      <c r="BF433" s="124">
        <v>178.548</v>
      </c>
      <c r="BG433" s="124">
        <v>206.37100000000001</v>
      </c>
      <c r="BH433" s="83"/>
      <c r="BI433" s="83"/>
      <c r="BJ433" s="83"/>
      <c r="BK433" s="83"/>
      <c r="BL433" s="83"/>
    </row>
    <row r="434" spans="1:64" x14ac:dyDescent="0.35">
      <c r="A434" s="115" t="s">
        <v>413</v>
      </c>
      <c r="B434" s="194" t="s">
        <v>796</v>
      </c>
      <c r="C434" s="193" t="s">
        <v>230</v>
      </c>
      <c r="D434" s="90">
        <v>14.707000000000001</v>
      </c>
      <c r="E434" s="90">
        <v>15.048</v>
      </c>
      <c r="F434" s="90">
        <v>14.606</v>
      </c>
      <c r="G434" s="123">
        <f>BA434-SUM(D434,E434,F434)</f>
        <v>15.372999999999998</v>
      </c>
      <c r="H434" s="90">
        <v>15.595000000000001</v>
      </c>
      <c r="I434" s="90">
        <v>17.346</v>
      </c>
      <c r="J434" s="90">
        <v>16.501999999999999</v>
      </c>
      <c r="K434" s="123">
        <f>BB434-SUM(H434,I434,J434)</f>
        <v>16.661000000000001</v>
      </c>
      <c r="L434" s="90">
        <v>16.760999999999999</v>
      </c>
      <c r="M434" s="90">
        <v>17.190999999999999</v>
      </c>
      <c r="N434" s="90">
        <v>16.792000000000002</v>
      </c>
      <c r="O434" s="123">
        <f>BC434-SUM(L434,M434,N434)</f>
        <v>15.965000000000003</v>
      </c>
      <c r="P434" s="90">
        <v>18.747</v>
      </c>
      <c r="Q434" s="90">
        <v>17.204999999999998</v>
      </c>
      <c r="R434" s="90">
        <v>17.097000000000001</v>
      </c>
      <c r="S434" s="123">
        <f>BD434-SUM(P434,Q434,R434)</f>
        <v>17.262999999999998</v>
      </c>
      <c r="T434" s="90">
        <v>18.315999999999999</v>
      </c>
      <c r="U434" s="90">
        <v>19.614999999999998</v>
      </c>
      <c r="V434" s="90">
        <v>19.033000000000001</v>
      </c>
      <c r="W434" s="123">
        <f>BE434-SUM(T434,U434,V434)</f>
        <v>20.168999999999997</v>
      </c>
      <c r="X434" s="90">
        <v>20.742000000000001</v>
      </c>
      <c r="Y434" s="90">
        <v>17.346</v>
      </c>
      <c r="Z434" s="90">
        <v>17.853000000000002</v>
      </c>
      <c r="AA434" s="123">
        <f>BF434-SUM(X434,Y434,Z434)</f>
        <v>21.521000000000001</v>
      </c>
      <c r="AB434" s="90">
        <v>22.155000000000001</v>
      </c>
      <c r="AC434" s="90">
        <v>24.704999999999998</v>
      </c>
      <c r="AD434" s="90">
        <v>25.263999999999999</v>
      </c>
      <c r="AE434" s="123">
        <f>BG434-SUM(AB434,AC434,AD434)</f>
        <v>26.762</v>
      </c>
      <c r="AF434" s="90">
        <v>25</v>
      </c>
      <c r="AG434" s="90">
        <v>27</v>
      </c>
      <c r="AH434" s="90">
        <v>29</v>
      </c>
      <c r="AI434" s="82"/>
      <c r="AJ434" s="81"/>
      <c r="AK434" s="81"/>
      <c r="AL434" s="81"/>
      <c r="AM434" s="82"/>
      <c r="AN434" s="81"/>
      <c r="AO434" s="81"/>
      <c r="AP434" s="82"/>
      <c r="AQ434" s="82"/>
      <c r="AR434" s="82"/>
      <c r="AS434" s="230"/>
      <c r="AT434" s="230"/>
      <c r="AU434" s="230"/>
      <c r="AV434" s="230"/>
      <c r="AW434" s="230"/>
      <c r="AX434" s="230"/>
      <c r="AY434" s="230"/>
      <c r="BA434" s="124">
        <v>59.734000000000002</v>
      </c>
      <c r="BB434" s="124">
        <v>66.103999999999999</v>
      </c>
      <c r="BC434" s="124">
        <v>66.709000000000003</v>
      </c>
      <c r="BD434" s="124">
        <v>70.311999999999998</v>
      </c>
      <c r="BE434" s="124">
        <v>77.132999999999996</v>
      </c>
      <c r="BF434" s="124">
        <v>77.462000000000003</v>
      </c>
      <c r="BG434" s="124">
        <v>98.885999999999996</v>
      </c>
      <c r="BH434" s="83"/>
      <c r="BI434" s="83"/>
      <c r="BJ434" s="83"/>
      <c r="BK434" s="83"/>
      <c r="BL434" s="83"/>
    </row>
    <row r="435" spans="1:64" x14ac:dyDescent="0.35">
      <c r="A435" s="116" t="s">
        <v>459</v>
      </c>
      <c r="B435" s="192" t="s">
        <v>796</v>
      </c>
      <c r="C435" s="191" t="s">
        <v>230</v>
      </c>
      <c r="D435" s="127">
        <f>SUM(D429:D434)</f>
        <v>67.703000000000003</v>
      </c>
      <c r="E435" s="127">
        <f>SUM(E429:E434)</f>
        <v>65.825000000000003</v>
      </c>
      <c r="F435" s="127">
        <f>SUM(F429:F434)</f>
        <v>68.504999999999995</v>
      </c>
      <c r="G435" s="128">
        <f>BA435-SUM(D435,E435,F435)</f>
        <v>73.600999999999999</v>
      </c>
      <c r="H435" s="127">
        <f>SUM(H429:H434)</f>
        <v>70.790000000000006</v>
      </c>
      <c r="I435" s="127">
        <f>SUM(I429:I434)</f>
        <v>71.742000000000004</v>
      </c>
      <c r="J435" s="127">
        <f>SUM(J429:J434)</f>
        <v>71.165999999999997</v>
      </c>
      <c r="K435" s="128">
        <f>BB435-SUM(H435,I435,J435)</f>
        <v>74.84099999999998</v>
      </c>
      <c r="L435" s="127">
        <f>SUM(L429:L434)</f>
        <v>74.137</v>
      </c>
      <c r="M435" s="127">
        <f>SUM(M429:M434)</f>
        <v>73.947000000000003</v>
      </c>
      <c r="N435" s="127">
        <f>SUM(N429:N434)</f>
        <v>75.378</v>
      </c>
      <c r="O435" s="128">
        <f>BC435-SUM(L435,M435,N435)</f>
        <v>70.706000000000017</v>
      </c>
      <c r="P435" s="127">
        <f>SUM(P429:P434)</f>
        <v>81.284999999999997</v>
      </c>
      <c r="Q435" s="127">
        <f>SUM(Q429:Q434)</f>
        <v>74.078000000000003</v>
      </c>
      <c r="R435" s="126">
        <v>74.697999999999993</v>
      </c>
      <c r="S435" s="128">
        <f>BD435-SUM(P435,Q435,R435)</f>
        <v>77.411000000000001</v>
      </c>
      <c r="T435" s="127">
        <f>SUM(T429:T434)</f>
        <v>89.100999999999999</v>
      </c>
      <c r="U435" s="127">
        <f>SUM(U429:U434)</f>
        <v>103.943</v>
      </c>
      <c r="V435" s="127">
        <f>SUM(V429:V434)</f>
        <v>104.38200000000001</v>
      </c>
      <c r="W435" s="128">
        <f>BE435-SUM(T435,U435,V435)</f>
        <v>106.51400000000001</v>
      </c>
      <c r="X435" s="127">
        <f>SUM(X429:X434)</f>
        <v>120.592</v>
      </c>
      <c r="Y435" s="126">
        <v>130.90700000000001</v>
      </c>
      <c r="Z435" s="126">
        <v>139.34399999999999</v>
      </c>
      <c r="AA435" s="128">
        <f>BF435-SUM(X435,Y435,Z435)</f>
        <v>147.87100000000004</v>
      </c>
      <c r="AB435" s="126">
        <v>159.221</v>
      </c>
      <c r="AC435" s="126">
        <v>179.99600000000001</v>
      </c>
      <c r="AD435" s="127">
        <f>SUM(AD429:AD434)</f>
        <v>166.673</v>
      </c>
      <c r="AE435" s="128">
        <f>BG435-SUM(AB435,AC435,AD435)</f>
        <v>179.20699999999999</v>
      </c>
      <c r="AF435" s="127">
        <f>SUM(AF429:AF434)</f>
        <v>193</v>
      </c>
      <c r="AG435" s="127">
        <f>SUM(AG429:AG434)</f>
        <v>206</v>
      </c>
      <c r="AH435" s="127">
        <f>SUM(AH429:AH434)</f>
        <v>204</v>
      </c>
      <c r="AI435" s="103"/>
      <c r="AJ435" s="102"/>
      <c r="AK435" s="102"/>
      <c r="AL435" s="102"/>
      <c r="AM435" s="103"/>
      <c r="AN435" s="102"/>
      <c r="AO435" s="102"/>
      <c r="AP435" s="103"/>
      <c r="AQ435" s="103"/>
      <c r="AR435" s="103"/>
      <c r="AS435" s="233"/>
      <c r="AT435" s="233"/>
      <c r="AU435" s="233"/>
      <c r="AV435" s="233"/>
      <c r="AW435" s="233"/>
      <c r="AX435" s="233"/>
      <c r="AY435" s="233"/>
      <c r="BA435" s="131">
        <f t="shared" ref="BA435:BG435" si="19">SUM(BA429:BA434)</f>
        <v>275.63400000000001</v>
      </c>
      <c r="BB435" s="131">
        <f t="shared" si="19"/>
        <v>288.53899999999999</v>
      </c>
      <c r="BC435" s="131">
        <f t="shared" si="19"/>
        <v>294.16800000000001</v>
      </c>
      <c r="BD435" s="131">
        <f t="shared" si="19"/>
        <v>307.47199999999998</v>
      </c>
      <c r="BE435" s="131">
        <f t="shared" si="19"/>
        <v>403.94</v>
      </c>
      <c r="BF435" s="131">
        <f t="shared" si="19"/>
        <v>538.71400000000006</v>
      </c>
      <c r="BG435" s="131">
        <f t="shared" si="19"/>
        <v>685.09699999999998</v>
      </c>
      <c r="BH435" s="108"/>
      <c r="BI435" s="108"/>
      <c r="BJ435" s="108"/>
      <c r="BK435" s="108"/>
      <c r="BL435" s="108"/>
    </row>
    <row r="436" spans="1:64" x14ac:dyDescent="0.35">
      <c r="B436" s="186"/>
      <c r="C436" s="186"/>
      <c r="D436" s="81"/>
      <c r="E436" s="81"/>
      <c r="F436" s="81"/>
      <c r="G436" s="82"/>
      <c r="H436" s="81"/>
      <c r="I436" s="81"/>
      <c r="J436" s="81"/>
      <c r="K436" s="82"/>
      <c r="L436" s="81"/>
      <c r="M436" s="81"/>
      <c r="N436" s="81"/>
      <c r="O436" s="82"/>
      <c r="P436" s="81"/>
      <c r="Q436" s="81"/>
      <c r="R436" s="81"/>
      <c r="S436" s="82"/>
      <c r="T436" s="81"/>
      <c r="U436" s="81"/>
      <c r="V436" s="81"/>
      <c r="W436" s="82"/>
      <c r="X436" s="81"/>
      <c r="Y436" s="81"/>
      <c r="Z436" s="81"/>
      <c r="AA436" s="82"/>
      <c r="AB436" s="81"/>
      <c r="AC436" s="81"/>
      <c r="AD436" s="81"/>
      <c r="AE436" s="82"/>
      <c r="AF436" s="81"/>
      <c r="AG436" s="81"/>
      <c r="AH436" s="81"/>
      <c r="AI436" s="82"/>
      <c r="AJ436" s="81"/>
      <c r="AK436" s="81"/>
      <c r="AL436" s="81"/>
      <c r="AM436" s="82"/>
      <c r="AN436" s="81"/>
      <c r="AO436" s="81"/>
      <c r="AP436" s="82"/>
      <c r="AQ436" s="82"/>
      <c r="AR436" s="82"/>
      <c r="AS436" s="230"/>
      <c r="AT436" s="230"/>
      <c r="AU436" s="230"/>
      <c r="AV436" s="230"/>
      <c r="AW436" s="230"/>
      <c r="AX436" s="230"/>
      <c r="AY436" s="230"/>
      <c r="BA436" s="83"/>
      <c r="BB436" s="83"/>
      <c r="BC436" s="83"/>
      <c r="BD436" s="83"/>
      <c r="BE436" s="83"/>
      <c r="BF436" s="83"/>
      <c r="BG436" s="83"/>
      <c r="BH436" s="83"/>
      <c r="BI436" s="83"/>
      <c r="BJ436" s="83"/>
      <c r="BK436" s="83"/>
      <c r="BL436" s="83"/>
    </row>
    <row r="437" spans="1:64" x14ac:dyDescent="0.35">
      <c r="A437" s="114" t="s">
        <v>73</v>
      </c>
      <c r="B437" s="188"/>
      <c r="C437" s="188"/>
      <c r="D437" s="81"/>
      <c r="E437" s="81"/>
      <c r="F437" s="81"/>
      <c r="G437" s="82"/>
      <c r="H437" s="81"/>
      <c r="I437" s="81"/>
      <c r="J437" s="81"/>
      <c r="K437" s="82"/>
      <c r="L437" s="81"/>
      <c r="M437" s="81"/>
      <c r="N437" s="81"/>
      <c r="O437" s="82"/>
      <c r="P437" s="81"/>
      <c r="Q437" s="81"/>
      <c r="R437" s="81"/>
      <c r="S437" s="82"/>
      <c r="T437" s="81"/>
      <c r="U437" s="81"/>
      <c r="V437" s="81"/>
      <c r="W437" s="82"/>
      <c r="X437" s="81"/>
      <c r="Y437" s="81"/>
      <c r="Z437" s="81"/>
      <c r="AA437" s="82"/>
      <c r="AB437" s="81"/>
      <c r="AC437" s="81"/>
      <c r="AD437" s="81"/>
      <c r="AE437" s="82"/>
      <c r="AF437" s="81"/>
      <c r="AG437" s="81"/>
      <c r="AH437" s="81"/>
      <c r="AI437" s="82"/>
      <c r="AJ437" s="81"/>
      <c r="AK437" s="81"/>
      <c r="AL437" s="81"/>
      <c r="AM437" s="82"/>
      <c r="AN437" s="81"/>
      <c r="AO437" s="81"/>
      <c r="AP437" s="82"/>
      <c r="AQ437" s="82"/>
      <c r="AR437" s="82"/>
      <c r="AS437" s="230"/>
      <c r="AT437" s="230"/>
      <c r="AU437" s="230"/>
      <c r="AV437" s="230"/>
      <c r="AW437" s="230"/>
      <c r="AX437" s="230"/>
      <c r="AY437" s="230"/>
      <c r="BA437" s="83"/>
      <c r="BB437" s="83"/>
      <c r="BC437" s="83"/>
      <c r="BD437" s="83"/>
      <c r="BE437" s="83"/>
      <c r="BF437" s="83"/>
      <c r="BG437" s="83"/>
      <c r="BH437" s="83"/>
      <c r="BI437" s="83"/>
      <c r="BJ437" s="83"/>
      <c r="BK437" s="83"/>
      <c r="BL437" s="83"/>
    </row>
    <row r="438" spans="1:64" x14ac:dyDescent="0.35">
      <c r="A438" s="115" t="s">
        <v>382</v>
      </c>
      <c r="B438" s="194" t="s">
        <v>794</v>
      </c>
      <c r="C438" s="193" t="s">
        <v>230</v>
      </c>
      <c r="D438" s="81"/>
      <c r="E438" s="81"/>
      <c r="F438" s="81"/>
      <c r="G438" s="82"/>
      <c r="H438" s="81"/>
      <c r="I438" s="81"/>
      <c r="J438" s="81"/>
      <c r="K438" s="82"/>
      <c r="L438" s="81"/>
      <c r="M438" s="81"/>
      <c r="N438" s="81"/>
      <c r="O438" s="82"/>
      <c r="P438" s="81"/>
      <c r="Q438" s="81"/>
      <c r="R438" s="81"/>
      <c r="S438" s="82"/>
      <c r="T438" s="81"/>
      <c r="U438" s="81"/>
      <c r="V438" s="81"/>
      <c r="W438" s="82"/>
      <c r="X438" s="81"/>
      <c r="Y438" s="81"/>
      <c r="Z438" s="81"/>
      <c r="AA438" s="82"/>
      <c r="AB438" s="81"/>
      <c r="AC438" s="81"/>
      <c r="AD438" s="81"/>
      <c r="AE438" s="82"/>
      <c r="AF438" s="81"/>
      <c r="AG438" s="81"/>
      <c r="AH438" s="81"/>
      <c r="AI438" s="82"/>
      <c r="AJ438" s="90">
        <v>17</v>
      </c>
      <c r="AK438" s="90">
        <v>17</v>
      </c>
      <c r="AL438" s="90">
        <v>19</v>
      </c>
      <c r="AM438" s="123">
        <f>BI438-SUM(AJ438,AK438,AL438)</f>
        <v>17</v>
      </c>
      <c r="AN438" s="90">
        <v>21</v>
      </c>
      <c r="AO438" s="90">
        <v>24</v>
      </c>
      <c r="AP438" s="89">
        <v>26</v>
      </c>
      <c r="AQ438" s="89">
        <v>26</v>
      </c>
      <c r="AR438" s="250">
        <v>29</v>
      </c>
      <c r="AS438" s="265">
        <v>29</v>
      </c>
      <c r="AT438" s="265">
        <v>30</v>
      </c>
      <c r="AU438" s="265">
        <v>27</v>
      </c>
      <c r="AV438" s="265">
        <v>29</v>
      </c>
      <c r="AW438" s="265">
        <v>31</v>
      </c>
      <c r="AX438" s="265">
        <v>30</v>
      </c>
      <c r="AY438" s="265">
        <v>27</v>
      </c>
      <c r="BA438" s="83"/>
      <c r="BB438" s="83"/>
      <c r="BC438" s="83"/>
      <c r="BD438" s="83"/>
      <c r="BE438" s="83"/>
      <c r="BF438" s="83"/>
      <c r="BG438" s="83"/>
      <c r="BH438" s="124">
        <v>61</v>
      </c>
      <c r="BI438" s="124">
        <v>70</v>
      </c>
      <c r="BJ438" s="207">
        <v>97</v>
      </c>
      <c r="BK438" s="207">
        <v>115</v>
      </c>
      <c r="BL438" s="207">
        <v>117</v>
      </c>
    </row>
    <row r="439" spans="1:64" x14ac:dyDescent="0.35">
      <c r="A439" s="115" t="s">
        <v>411</v>
      </c>
      <c r="B439" s="194" t="s">
        <v>794</v>
      </c>
      <c r="C439" s="193" t="s">
        <v>230</v>
      </c>
      <c r="D439" s="81"/>
      <c r="E439" s="81"/>
      <c r="F439" s="81"/>
      <c r="G439" s="82"/>
      <c r="H439" s="81"/>
      <c r="I439" s="81"/>
      <c r="J439" s="81"/>
      <c r="K439" s="82"/>
      <c r="L439" s="81"/>
      <c r="M439" s="81"/>
      <c r="N439" s="81"/>
      <c r="O439" s="82"/>
      <c r="P439" s="81"/>
      <c r="Q439" s="81"/>
      <c r="R439" s="81"/>
      <c r="S439" s="82"/>
      <c r="T439" s="81"/>
      <c r="U439" s="81"/>
      <c r="V439" s="81"/>
      <c r="W439" s="82"/>
      <c r="X439" s="81"/>
      <c r="Y439" s="81"/>
      <c r="Z439" s="81"/>
      <c r="AA439" s="82"/>
      <c r="AB439" s="81"/>
      <c r="AC439" s="81"/>
      <c r="AD439" s="81"/>
      <c r="AE439" s="82"/>
      <c r="AF439" s="81"/>
      <c r="AG439" s="81"/>
      <c r="AH439" s="81"/>
      <c r="AI439" s="82"/>
      <c r="AJ439" s="90">
        <v>135</v>
      </c>
      <c r="AK439" s="90">
        <v>132</v>
      </c>
      <c r="AL439" s="90">
        <v>141</v>
      </c>
      <c r="AM439" s="123">
        <f>BI439-SUM(AJ439,AK439,AL439)</f>
        <v>141</v>
      </c>
      <c r="AN439" s="90">
        <v>161</v>
      </c>
      <c r="AO439" s="90">
        <v>177</v>
      </c>
      <c r="AP439" s="89">
        <v>189</v>
      </c>
      <c r="AQ439" s="89">
        <v>199</v>
      </c>
      <c r="AR439" s="250">
        <v>209</v>
      </c>
      <c r="AS439" s="265">
        <v>224</v>
      </c>
      <c r="AT439" s="265">
        <v>224</v>
      </c>
      <c r="AU439" s="265">
        <v>217</v>
      </c>
      <c r="AV439" s="265">
        <v>229</v>
      </c>
      <c r="AW439" s="265">
        <v>234</v>
      </c>
      <c r="AX439" s="265">
        <v>241</v>
      </c>
      <c r="AY439" s="265">
        <v>228</v>
      </c>
      <c r="BA439" s="83"/>
      <c r="BB439" s="83"/>
      <c r="BC439" s="83"/>
      <c r="BD439" s="83"/>
      <c r="BE439" s="83"/>
      <c r="BF439" s="83"/>
      <c r="BG439" s="83"/>
      <c r="BH439" s="124">
        <v>467</v>
      </c>
      <c r="BI439" s="124">
        <v>549</v>
      </c>
      <c r="BJ439" s="207">
        <v>726</v>
      </c>
      <c r="BK439" s="207">
        <v>874</v>
      </c>
      <c r="BL439" s="207">
        <v>932</v>
      </c>
    </row>
    <row r="440" spans="1:64" x14ac:dyDescent="0.35">
      <c r="A440" s="115" t="s">
        <v>412</v>
      </c>
      <c r="B440" s="194" t="s">
        <v>794</v>
      </c>
      <c r="C440" s="193" t="s">
        <v>230</v>
      </c>
      <c r="D440" s="81"/>
      <c r="E440" s="81"/>
      <c r="F440" s="81"/>
      <c r="G440" s="82"/>
      <c r="H440" s="81"/>
      <c r="I440" s="81"/>
      <c r="J440" s="81"/>
      <c r="K440" s="82"/>
      <c r="L440" s="81"/>
      <c r="M440" s="81"/>
      <c r="N440" s="81"/>
      <c r="O440" s="82"/>
      <c r="P440" s="81"/>
      <c r="Q440" s="81"/>
      <c r="R440" s="81"/>
      <c r="S440" s="82"/>
      <c r="T440" s="81"/>
      <c r="U440" s="81"/>
      <c r="V440" s="81"/>
      <c r="W440" s="82"/>
      <c r="X440" s="81"/>
      <c r="Y440" s="81"/>
      <c r="Z440" s="81"/>
      <c r="AA440" s="82"/>
      <c r="AB440" s="81"/>
      <c r="AC440" s="81"/>
      <c r="AD440" s="81"/>
      <c r="AE440" s="82"/>
      <c r="AF440" s="81"/>
      <c r="AG440" s="81"/>
      <c r="AH440" s="81"/>
      <c r="AI440" s="82"/>
      <c r="AJ440" s="90">
        <v>73</v>
      </c>
      <c r="AK440" s="90">
        <v>73</v>
      </c>
      <c r="AL440" s="90">
        <v>81</v>
      </c>
      <c r="AM440" s="123">
        <f>BI440-SUM(AJ440,AK440,AL440)</f>
        <v>80</v>
      </c>
      <c r="AN440" s="90">
        <v>93</v>
      </c>
      <c r="AO440" s="90">
        <v>100</v>
      </c>
      <c r="AP440" s="89">
        <v>112</v>
      </c>
      <c r="AQ440" s="89">
        <v>112</v>
      </c>
      <c r="AR440" s="250">
        <v>122</v>
      </c>
      <c r="AS440" s="265">
        <v>123</v>
      </c>
      <c r="AT440" s="265">
        <v>130</v>
      </c>
      <c r="AU440" s="265">
        <v>120</v>
      </c>
      <c r="AV440" s="265">
        <v>129</v>
      </c>
      <c r="AW440" s="265">
        <v>134</v>
      </c>
      <c r="AX440" s="265">
        <v>140</v>
      </c>
      <c r="AY440" s="265">
        <v>132</v>
      </c>
      <c r="BA440" s="83"/>
      <c r="BB440" s="83"/>
      <c r="BC440" s="83"/>
      <c r="BD440" s="83"/>
      <c r="BE440" s="83"/>
      <c r="BF440" s="83"/>
      <c r="BG440" s="83"/>
      <c r="BH440" s="124">
        <v>261</v>
      </c>
      <c r="BI440" s="124">
        <v>307</v>
      </c>
      <c r="BJ440" s="207">
        <v>417</v>
      </c>
      <c r="BK440" s="207">
        <v>495</v>
      </c>
      <c r="BL440" s="207">
        <v>535</v>
      </c>
    </row>
    <row r="441" spans="1:64" x14ac:dyDescent="0.35">
      <c r="A441" s="115" t="s">
        <v>413</v>
      </c>
      <c r="B441" s="194" t="s">
        <v>794</v>
      </c>
      <c r="C441" s="193" t="s">
        <v>230</v>
      </c>
      <c r="D441" s="81"/>
      <c r="E441" s="81"/>
      <c r="F441" s="81"/>
      <c r="G441" s="82"/>
      <c r="H441" s="81"/>
      <c r="I441" s="81"/>
      <c r="J441" s="81"/>
      <c r="K441" s="82"/>
      <c r="L441" s="81"/>
      <c r="M441" s="81"/>
      <c r="N441" s="81"/>
      <c r="O441" s="82"/>
      <c r="P441" s="81"/>
      <c r="Q441" s="81"/>
      <c r="R441" s="81"/>
      <c r="S441" s="82"/>
      <c r="T441" s="81"/>
      <c r="U441" s="81"/>
      <c r="V441" s="81"/>
      <c r="W441" s="82"/>
      <c r="X441" s="81"/>
      <c r="Y441" s="81"/>
      <c r="Z441" s="81"/>
      <c r="AA441" s="82"/>
      <c r="AB441" s="81"/>
      <c r="AC441" s="81"/>
      <c r="AD441" s="81"/>
      <c r="AE441" s="82"/>
      <c r="AF441" s="81"/>
      <c r="AG441" s="81"/>
      <c r="AH441" s="81"/>
      <c r="AI441" s="82"/>
      <c r="AJ441" s="90">
        <v>56</v>
      </c>
      <c r="AK441" s="90">
        <v>38</v>
      </c>
      <c r="AL441" s="90">
        <v>39</v>
      </c>
      <c r="AM441" s="123">
        <f>BI441-SUM(AJ441,AK441,AL441)</f>
        <v>31</v>
      </c>
      <c r="AN441" s="90">
        <v>47</v>
      </c>
      <c r="AO441" s="90">
        <v>51</v>
      </c>
      <c r="AP441" s="89">
        <v>51</v>
      </c>
      <c r="AQ441" s="89">
        <v>51</v>
      </c>
      <c r="AR441" s="250">
        <v>56</v>
      </c>
      <c r="AS441" s="265">
        <v>57</v>
      </c>
      <c r="AT441" s="265">
        <v>58</v>
      </c>
      <c r="AU441" s="265">
        <v>63</v>
      </c>
      <c r="AV441" s="265">
        <v>64</v>
      </c>
      <c r="AW441" s="265">
        <v>68</v>
      </c>
      <c r="AX441" s="265">
        <v>63</v>
      </c>
      <c r="AY441" s="265">
        <v>54</v>
      </c>
      <c r="BA441" s="83"/>
      <c r="BB441" s="83"/>
      <c r="BC441" s="83"/>
      <c r="BD441" s="83"/>
      <c r="BE441" s="83"/>
      <c r="BF441" s="83"/>
      <c r="BG441" s="83"/>
      <c r="BH441" s="124">
        <v>120</v>
      </c>
      <c r="BI441" s="124">
        <v>164</v>
      </c>
      <c r="BJ441" s="207">
        <v>200</v>
      </c>
      <c r="BK441" s="207">
        <v>234</v>
      </c>
      <c r="BL441" s="207">
        <v>249</v>
      </c>
    </row>
    <row r="442" spans="1:64" x14ac:dyDescent="0.35">
      <c r="A442" s="116" t="s">
        <v>389</v>
      </c>
      <c r="B442" s="192" t="s">
        <v>794</v>
      </c>
      <c r="C442" s="191" t="s">
        <v>230</v>
      </c>
      <c r="D442" s="102"/>
      <c r="E442" s="102"/>
      <c r="F442" s="102"/>
      <c r="G442" s="103"/>
      <c r="H442" s="102"/>
      <c r="I442" s="102"/>
      <c r="J442" s="102"/>
      <c r="K442" s="103"/>
      <c r="L442" s="102"/>
      <c r="M442" s="102"/>
      <c r="N442" s="102"/>
      <c r="O442" s="103"/>
      <c r="P442" s="102"/>
      <c r="Q442" s="102"/>
      <c r="R442" s="102"/>
      <c r="S442" s="103"/>
      <c r="T442" s="102"/>
      <c r="U442" s="102"/>
      <c r="V442" s="102"/>
      <c r="W442" s="103"/>
      <c r="X442" s="102"/>
      <c r="Y442" s="102"/>
      <c r="Z442" s="102"/>
      <c r="AA442" s="103"/>
      <c r="AB442" s="102"/>
      <c r="AC442" s="102"/>
      <c r="AD442" s="102"/>
      <c r="AE442" s="103"/>
      <c r="AF442" s="102"/>
      <c r="AG442" s="102"/>
      <c r="AH442" s="102"/>
      <c r="AI442" s="105"/>
      <c r="AJ442" s="127">
        <f>SUM(AJ438:AJ441)</f>
        <v>281</v>
      </c>
      <c r="AK442" s="127">
        <f>SUM(AK438:AK441)</f>
        <v>260</v>
      </c>
      <c r="AL442" s="127">
        <f>SUM(AL438:AL441)</f>
        <v>280</v>
      </c>
      <c r="AM442" s="128">
        <f>BI442-SUM(AJ442,AK442,AL442)</f>
        <v>269</v>
      </c>
      <c r="AN442" s="127">
        <f>SUM(AN438:AN441)</f>
        <v>322</v>
      </c>
      <c r="AO442" s="127">
        <f>SUM(AO438:AO441)</f>
        <v>352</v>
      </c>
      <c r="AP442" s="129">
        <f>SUM(AP438:AP441)</f>
        <v>378</v>
      </c>
      <c r="AQ442" s="129">
        <v>388</v>
      </c>
      <c r="AR442" s="249">
        <v>416</v>
      </c>
      <c r="AS442" s="264">
        <v>433</v>
      </c>
      <c r="AT442" s="264">
        <v>442</v>
      </c>
      <c r="AU442" s="264">
        <v>427</v>
      </c>
      <c r="AV442" s="264">
        <v>451</v>
      </c>
      <c r="AW442" s="264">
        <v>467</v>
      </c>
      <c r="AX442" s="264">
        <v>474</v>
      </c>
      <c r="AY442" s="264">
        <v>441</v>
      </c>
      <c r="BA442" s="108"/>
      <c r="BB442" s="108"/>
      <c r="BC442" s="108"/>
      <c r="BD442" s="108"/>
      <c r="BE442" s="108"/>
      <c r="BF442" s="108"/>
      <c r="BG442" s="108"/>
      <c r="BH442" s="131">
        <f>SUM(BH438:BH441)</f>
        <v>909</v>
      </c>
      <c r="BI442" s="131">
        <f>SUM(BI438:BI441)</f>
        <v>1090</v>
      </c>
      <c r="BJ442" s="209">
        <v>1440</v>
      </c>
      <c r="BK442" s="209">
        <v>1718</v>
      </c>
      <c r="BL442" s="209">
        <v>1833</v>
      </c>
    </row>
    <row r="443" spans="1:64" x14ac:dyDescent="0.35">
      <c r="B443" s="186"/>
      <c r="C443" s="186"/>
      <c r="D443" s="81"/>
      <c r="E443" s="81"/>
      <c r="F443" s="81"/>
      <c r="G443" s="82"/>
      <c r="H443" s="81"/>
      <c r="I443" s="81"/>
      <c r="J443" s="81"/>
      <c r="K443" s="82"/>
      <c r="L443" s="81"/>
      <c r="M443" s="81"/>
      <c r="N443" s="81"/>
      <c r="O443" s="82"/>
      <c r="P443" s="81"/>
      <c r="Q443" s="81"/>
      <c r="R443" s="81"/>
      <c r="S443" s="82"/>
      <c r="T443" s="81"/>
      <c r="U443" s="81"/>
      <c r="V443" s="81"/>
      <c r="W443" s="82"/>
      <c r="X443" s="81"/>
      <c r="Y443" s="81"/>
      <c r="Z443" s="81"/>
      <c r="AA443" s="82"/>
      <c r="AB443" s="81"/>
      <c r="AC443" s="81"/>
      <c r="AD443" s="81"/>
      <c r="AE443" s="82"/>
      <c r="AF443" s="81"/>
      <c r="AG443" s="81"/>
      <c r="AH443" s="81"/>
      <c r="AI443" s="82"/>
      <c r="AJ443" s="81"/>
      <c r="AK443" s="81"/>
      <c r="AL443" s="81"/>
      <c r="AM443" s="82"/>
      <c r="AN443" s="81"/>
      <c r="AO443" s="81"/>
      <c r="AP443" s="82"/>
      <c r="AQ443" s="82"/>
      <c r="AR443" s="82"/>
      <c r="AS443" s="230"/>
      <c r="AT443" s="230"/>
      <c r="AU443" s="230"/>
      <c r="AV443" s="230"/>
      <c r="AW443" s="230"/>
      <c r="AX443" s="230"/>
      <c r="AY443" s="230"/>
      <c r="BA443" s="83"/>
      <c r="BB443" s="83"/>
      <c r="BC443" s="83"/>
      <c r="BD443" s="83"/>
      <c r="BE443" s="83"/>
      <c r="BF443" s="83"/>
      <c r="BG443" s="83"/>
      <c r="BH443" s="83"/>
      <c r="BI443" s="83"/>
      <c r="BJ443" s="83"/>
      <c r="BK443" s="83"/>
      <c r="BL443" s="83"/>
    </row>
    <row r="444" spans="1:64" x14ac:dyDescent="0.35">
      <c r="A444" s="70" t="s">
        <v>460</v>
      </c>
      <c r="B444" s="196"/>
      <c r="C444" s="196"/>
      <c r="D444" s="84"/>
      <c r="E444" s="84"/>
      <c r="F444" s="84"/>
      <c r="G444" s="85"/>
      <c r="H444" s="84"/>
      <c r="I444" s="84"/>
      <c r="J444" s="84"/>
      <c r="K444" s="85"/>
      <c r="L444" s="84"/>
      <c r="M444" s="84"/>
      <c r="N444" s="84"/>
      <c r="O444" s="85"/>
      <c r="P444" s="84"/>
      <c r="Q444" s="84"/>
      <c r="R444" s="84"/>
      <c r="S444" s="85"/>
      <c r="T444" s="84"/>
      <c r="U444" s="84"/>
      <c r="V444" s="84"/>
      <c r="W444" s="85"/>
      <c r="X444" s="84"/>
      <c r="Y444" s="84"/>
      <c r="Z444" s="84"/>
      <c r="AA444" s="85"/>
      <c r="AB444" s="84"/>
      <c r="AC444" s="84"/>
      <c r="AD444" s="84"/>
      <c r="AE444" s="85"/>
      <c r="AF444" s="84"/>
      <c r="AG444" s="84"/>
      <c r="AH444" s="84"/>
      <c r="AI444" s="85"/>
      <c r="AJ444" s="84"/>
      <c r="AK444" s="84"/>
      <c r="AL444" s="84"/>
      <c r="AM444" s="85"/>
      <c r="AN444" s="84"/>
      <c r="AO444" s="84"/>
      <c r="AP444" s="85"/>
      <c r="AQ444" s="85"/>
      <c r="AR444" s="85"/>
      <c r="AS444" s="231"/>
      <c r="AT444" s="231"/>
      <c r="AU444" s="231"/>
      <c r="AV444" s="231"/>
      <c r="AW444" s="231"/>
      <c r="AX444" s="231"/>
      <c r="AY444" s="231"/>
      <c r="BA444" s="86"/>
      <c r="BB444" s="86"/>
      <c r="BC444" s="86"/>
      <c r="BD444" s="86"/>
      <c r="BE444" s="86"/>
      <c r="BF444" s="86"/>
      <c r="BG444" s="86"/>
      <c r="BH444" s="86"/>
      <c r="BI444" s="86"/>
      <c r="BJ444" s="86"/>
      <c r="BK444" s="86"/>
      <c r="BL444" s="86"/>
    </row>
    <row r="445" spans="1:64" x14ac:dyDescent="0.35">
      <c r="A445" s="87" t="s">
        <v>461</v>
      </c>
      <c r="B445" s="185"/>
      <c r="C445" s="185"/>
      <c r="D445" s="81"/>
      <c r="E445" s="81"/>
      <c r="F445" s="81"/>
      <c r="G445" s="82"/>
      <c r="H445" s="81"/>
      <c r="I445" s="81"/>
      <c r="J445" s="81"/>
      <c r="K445" s="82"/>
      <c r="L445" s="81"/>
      <c r="M445" s="81"/>
      <c r="N445" s="81"/>
      <c r="O445" s="82"/>
      <c r="P445" s="81"/>
      <c r="Q445" s="81"/>
      <c r="R445" s="81"/>
      <c r="S445" s="82"/>
      <c r="T445" s="81"/>
      <c r="U445" s="81"/>
      <c r="V445" s="81"/>
      <c r="W445" s="82"/>
      <c r="X445" s="81"/>
      <c r="Y445" s="81"/>
      <c r="Z445" s="81"/>
      <c r="AA445" s="82"/>
      <c r="AB445" s="81"/>
      <c r="AC445" s="81"/>
      <c r="AD445" s="81"/>
      <c r="AE445" s="82"/>
      <c r="AF445" s="81"/>
      <c r="AG445" s="81"/>
      <c r="AH445" s="81"/>
      <c r="AI445" s="82"/>
      <c r="AJ445" s="81"/>
      <c r="AK445" s="81"/>
      <c r="AL445" s="81"/>
      <c r="AM445" s="82"/>
      <c r="AN445" s="81"/>
      <c r="AO445" s="81"/>
      <c r="AP445" s="82"/>
      <c r="AQ445" s="82"/>
      <c r="AR445" s="82"/>
      <c r="AS445" s="230"/>
      <c r="AT445" s="230"/>
      <c r="AU445" s="230"/>
      <c r="AV445" s="230"/>
      <c r="AW445" s="230"/>
      <c r="AX445" s="230"/>
      <c r="AY445" s="230"/>
      <c r="BA445" s="83"/>
      <c r="BB445" s="83"/>
      <c r="BC445" s="83"/>
      <c r="BD445" s="83"/>
      <c r="BE445" s="83"/>
      <c r="BF445" s="83"/>
      <c r="BG445" s="83"/>
      <c r="BH445" s="83"/>
      <c r="BI445" s="83"/>
      <c r="BJ445" s="83"/>
      <c r="BK445" s="83"/>
      <c r="BL445" s="83"/>
    </row>
    <row r="446" spans="1:64" x14ac:dyDescent="0.35">
      <c r="A446" s="114" t="s">
        <v>462</v>
      </c>
      <c r="B446" s="188"/>
      <c r="C446" s="188"/>
      <c r="D446" s="81"/>
      <c r="E446" s="81"/>
      <c r="F446" s="81"/>
      <c r="G446" s="82"/>
      <c r="H446" s="81"/>
      <c r="I446" s="81"/>
      <c r="J446" s="81"/>
      <c r="K446" s="82"/>
      <c r="L446" s="81"/>
      <c r="M446" s="81"/>
      <c r="N446" s="81"/>
      <c r="O446" s="82"/>
      <c r="P446" s="81"/>
      <c r="Q446" s="81"/>
      <c r="R446" s="81"/>
      <c r="S446" s="82"/>
      <c r="T446" s="81"/>
      <c r="U446" s="81"/>
      <c r="V446" s="81"/>
      <c r="W446" s="82"/>
      <c r="X446" s="81"/>
      <c r="Y446" s="81"/>
      <c r="Z446" s="81"/>
      <c r="AA446" s="82"/>
      <c r="AB446" s="81"/>
      <c r="AC446" s="81"/>
      <c r="AD446" s="81"/>
      <c r="AE446" s="82"/>
      <c r="AF446" s="81"/>
      <c r="AG446" s="81"/>
      <c r="AH446" s="81"/>
      <c r="AI446" s="82"/>
      <c r="AJ446" s="81"/>
      <c r="AK446" s="81"/>
      <c r="AL446" s="81"/>
      <c r="AM446" s="82"/>
      <c r="AN446" s="81"/>
      <c r="AO446" s="81"/>
      <c r="AP446" s="82"/>
      <c r="AQ446" s="82"/>
      <c r="AR446" s="82"/>
      <c r="AS446" s="230"/>
      <c r="AT446" s="230"/>
      <c r="AU446" s="230"/>
      <c r="AV446" s="230"/>
      <c r="AW446" s="230"/>
      <c r="AX446" s="230"/>
      <c r="AY446" s="230"/>
      <c r="BA446" s="83"/>
      <c r="BB446" s="83"/>
      <c r="BC446" s="83"/>
      <c r="BD446" s="83"/>
      <c r="BE446" s="83"/>
      <c r="BF446" s="83"/>
      <c r="BG446" s="83"/>
      <c r="BH446" s="83"/>
      <c r="BI446" s="83"/>
      <c r="BJ446" s="83"/>
      <c r="BK446" s="83"/>
      <c r="BL446" s="83"/>
    </row>
    <row r="447" spans="1:64" x14ac:dyDescent="0.35">
      <c r="A447" s="115" t="s">
        <v>463</v>
      </c>
      <c r="B447" s="194" t="s">
        <v>796</v>
      </c>
      <c r="C447" s="193" t="s">
        <v>232</v>
      </c>
      <c r="D447" s="90">
        <v>1306.3820000000001</v>
      </c>
      <c r="E447" s="90">
        <v>1246.4100000000001</v>
      </c>
      <c r="F447" s="90">
        <v>819.08500000000004</v>
      </c>
      <c r="G447" s="89">
        <v>834.55600000000004</v>
      </c>
      <c r="H447" s="90">
        <v>733.91600000000005</v>
      </c>
      <c r="I447" s="90">
        <v>817.02</v>
      </c>
      <c r="J447" s="90">
        <v>903.32899999999995</v>
      </c>
      <c r="K447" s="89">
        <v>1117.4000000000001</v>
      </c>
      <c r="L447" s="90">
        <v>712.88400000000001</v>
      </c>
      <c r="M447" s="90">
        <v>956.14700000000005</v>
      </c>
      <c r="N447" s="90">
        <v>829.29200000000003</v>
      </c>
      <c r="O447" s="89">
        <v>876.56</v>
      </c>
      <c r="P447" s="90">
        <v>830.69600000000003</v>
      </c>
      <c r="Q447" s="90">
        <v>886.37900000000002</v>
      </c>
      <c r="R447" s="90">
        <v>767.67200000000003</v>
      </c>
      <c r="S447" s="89">
        <v>1011.3150000000001</v>
      </c>
      <c r="T447" s="90">
        <v>1068.896</v>
      </c>
      <c r="U447" s="90">
        <v>1316.95</v>
      </c>
      <c r="V447" s="90">
        <v>1774.55</v>
      </c>
      <c r="W447" s="89">
        <v>2306.0720000000001</v>
      </c>
      <c r="X447" s="90">
        <v>2666.9810000000002</v>
      </c>
      <c r="Y447" s="90">
        <v>2987.9859999999999</v>
      </c>
      <c r="Z447" s="90">
        <v>1747.144</v>
      </c>
      <c r="AA447" s="89">
        <v>1642.7750000000001</v>
      </c>
      <c r="AB447" s="90">
        <v>1738.846</v>
      </c>
      <c r="AC447" s="90">
        <v>2082.91</v>
      </c>
      <c r="AD447" s="90">
        <v>2209.047</v>
      </c>
      <c r="AE447" s="89">
        <v>2650.221</v>
      </c>
      <c r="AF447" s="90">
        <v>2688</v>
      </c>
      <c r="AG447" s="90">
        <v>3044</v>
      </c>
      <c r="AH447" s="90">
        <v>3767</v>
      </c>
      <c r="AI447" s="89">
        <v>4478</v>
      </c>
      <c r="AJ447" s="90">
        <v>3452</v>
      </c>
      <c r="AK447" s="90">
        <v>4250</v>
      </c>
      <c r="AL447" s="90">
        <v>4623</v>
      </c>
      <c r="AM447" s="89">
        <v>3844</v>
      </c>
      <c r="AN447" s="90">
        <v>2739</v>
      </c>
      <c r="AO447" s="90">
        <v>3365</v>
      </c>
      <c r="AP447" s="89">
        <v>3870</v>
      </c>
      <c r="AQ447" s="89">
        <v>4236</v>
      </c>
      <c r="AR447" s="250">
        <v>4072</v>
      </c>
      <c r="AS447" s="265">
        <v>5456</v>
      </c>
      <c r="AT447" s="265">
        <v>6601</v>
      </c>
      <c r="AU447" s="265">
        <v>7141</v>
      </c>
      <c r="AV447" s="265">
        <v>6254</v>
      </c>
      <c r="AW447" s="265">
        <v>7660</v>
      </c>
      <c r="AX447" s="265">
        <v>7193</v>
      </c>
      <c r="AY447" s="265">
        <v>7613</v>
      </c>
      <c r="BA447" s="83"/>
      <c r="BB447" s="83"/>
      <c r="BC447" s="83"/>
      <c r="BD447" s="83"/>
      <c r="BE447" s="83"/>
      <c r="BF447" s="83"/>
      <c r="BG447" s="83"/>
      <c r="BH447" s="83"/>
      <c r="BI447" s="83"/>
      <c r="BJ447" s="213">
        <v>4236</v>
      </c>
      <c r="BK447" s="213">
        <v>7141</v>
      </c>
      <c r="BL447" s="213">
        <v>7613</v>
      </c>
    </row>
    <row r="448" spans="1:64" x14ac:dyDescent="0.35">
      <c r="A448" s="115" t="s">
        <v>139</v>
      </c>
      <c r="B448" s="194" t="s">
        <v>796</v>
      </c>
      <c r="C448" s="193" t="s">
        <v>232</v>
      </c>
      <c r="D448" s="90">
        <v>2354.3069999999998</v>
      </c>
      <c r="E448" s="90">
        <v>2619.2979999999998</v>
      </c>
      <c r="F448" s="90">
        <v>2344.8519999999999</v>
      </c>
      <c r="G448" s="89">
        <v>2339.1959999999999</v>
      </c>
      <c r="H448" s="90">
        <v>2398.1759999999999</v>
      </c>
      <c r="I448" s="90">
        <v>2513.1909999999998</v>
      </c>
      <c r="J448" s="90">
        <v>2616.8679999999999</v>
      </c>
      <c r="K448" s="89">
        <v>2622.0909999999999</v>
      </c>
      <c r="L448" s="90">
        <v>2463.9360000000001</v>
      </c>
      <c r="M448" s="90">
        <v>2457.1010000000001</v>
      </c>
      <c r="N448" s="90">
        <v>2839.4409999999998</v>
      </c>
      <c r="O448" s="89">
        <v>3111.5239999999999</v>
      </c>
      <c r="P448" s="90">
        <v>3267.192</v>
      </c>
      <c r="Q448" s="90">
        <v>3432.029</v>
      </c>
      <c r="R448" s="90">
        <v>3678.7260000000001</v>
      </c>
      <c r="S448" s="89">
        <v>3749.9850000000001</v>
      </c>
      <c r="T448" s="90">
        <v>3578.721</v>
      </c>
      <c r="U448" s="90">
        <v>3614.5630000000001</v>
      </c>
      <c r="V448" s="90">
        <v>3593.9360000000001</v>
      </c>
      <c r="W448" s="89">
        <v>3513.7020000000002</v>
      </c>
      <c r="X448" s="90">
        <v>3480.989</v>
      </c>
      <c r="Y448" s="90">
        <v>3346.078</v>
      </c>
      <c r="Z448" s="90">
        <v>3197.326</v>
      </c>
      <c r="AA448" s="89">
        <v>1586.1869999999999</v>
      </c>
      <c r="AB448" s="90">
        <v>1487.4110000000001</v>
      </c>
      <c r="AC448" s="90">
        <v>1396.069</v>
      </c>
      <c r="AD448" s="90">
        <v>1441.741</v>
      </c>
      <c r="AE448" s="89">
        <v>1526.7550000000001</v>
      </c>
      <c r="AF448" s="90">
        <v>1483</v>
      </c>
      <c r="AG448" s="90">
        <v>1307</v>
      </c>
      <c r="AH448" s="90">
        <v>1497</v>
      </c>
      <c r="AI448" s="89">
        <v>1514</v>
      </c>
      <c r="AJ448" s="90">
        <v>1511</v>
      </c>
      <c r="AK448" s="90">
        <v>1518</v>
      </c>
      <c r="AL448" s="90">
        <v>1541</v>
      </c>
      <c r="AM448" s="89">
        <v>1954</v>
      </c>
      <c r="AN448" s="90">
        <v>1962</v>
      </c>
      <c r="AO448" s="90">
        <v>1934</v>
      </c>
      <c r="AP448" s="89">
        <v>1894</v>
      </c>
      <c r="AQ448" s="89">
        <v>1860</v>
      </c>
      <c r="AR448" s="250">
        <v>1581</v>
      </c>
      <c r="AS448" s="265">
        <v>1145</v>
      </c>
      <c r="AT448" s="265">
        <v>915</v>
      </c>
      <c r="AU448" s="265">
        <v>701</v>
      </c>
      <c r="AV448" s="265">
        <v>566</v>
      </c>
      <c r="AW448" s="265">
        <v>405</v>
      </c>
      <c r="AX448" s="265">
        <v>322</v>
      </c>
      <c r="AY448" s="265">
        <v>273</v>
      </c>
      <c r="BA448" s="83"/>
      <c r="BB448" s="83"/>
      <c r="BC448" s="83"/>
      <c r="BD448" s="83"/>
      <c r="BE448" s="83"/>
      <c r="BF448" s="83"/>
      <c r="BG448" s="83"/>
      <c r="BH448" s="83"/>
      <c r="BI448" s="83"/>
      <c r="BJ448" s="213">
        <v>1860</v>
      </c>
      <c r="BK448" s="213">
        <v>701</v>
      </c>
      <c r="BL448" s="213">
        <v>273</v>
      </c>
    </row>
    <row r="449" spans="1:64" x14ac:dyDescent="0.35">
      <c r="A449" s="115" t="s">
        <v>464</v>
      </c>
      <c r="B449" s="194" t="s">
        <v>796</v>
      </c>
      <c r="C449" s="193" t="s">
        <v>232</v>
      </c>
      <c r="D449" s="90">
        <v>485.80099999999999</v>
      </c>
      <c r="E449" s="90">
        <v>470.05200000000002</v>
      </c>
      <c r="F449" s="90">
        <v>522.40899999999999</v>
      </c>
      <c r="G449" s="89">
        <v>599.82000000000005</v>
      </c>
      <c r="H449" s="90">
        <v>510.50700000000001</v>
      </c>
      <c r="I449" s="90">
        <v>531.55700000000002</v>
      </c>
      <c r="J449" s="90">
        <v>528.33100000000002</v>
      </c>
      <c r="K449" s="89">
        <v>591.79999999999995</v>
      </c>
      <c r="L449" s="90">
        <v>532.42700000000002</v>
      </c>
      <c r="M449" s="90">
        <v>502.61700000000002</v>
      </c>
      <c r="N449" s="90">
        <v>593.55399999999997</v>
      </c>
      <c r="O449" s="89">
        <v>672.00599999999997</v>
      </c>
      <c r="P449" s="90">
        <v>599.20699999999999</v>
      </c>
      <c r="Q449" s="90">
        <v>666.73599999999999</v>
      </c>
      <c r="R449" s="90">
        <v>731.16600000000005</v>
      </c>
      <c r="S449" s="89">
        <v>833.03300000000002</v>
      </c>
      <c r="T449" s="90">
        <v>850.84</v>
      </c>
      <c r="U449" s="90">
        <v>901.452</v>
      </c>
      <c r="V449" s="90">
        <v>1006.187</v>
      </c>
      <c r="W449" s="89">
        <v>1217.9680000000001</v>
      </c>
      <c r="X449" s="90">
        <v>1062.69</v>
      </c>
      <c r="Y449" s="90">
        <v>1074.877</v>
      </c>
      <c r="Z449" s="90">
        <v>1044.5070000000001</v>
      </c>
      <c r="AA449" s="89">
        <v>1315.578</v>
      </c>
      <c r="AB449" s="90">
        <v>1304.796</v>
      </c>
      <c r="AC449" s="90">
        <v>1272.6679999999999</v>
      </c>
      <c r="AD449" s="90">
        <v>1371.6969999999999</v>
      </c>
      <c r="AE449" s="89">
        <v>1534.809</v>
      </c>
      <c r="AF449" s="90">
        <v>1389</v>
      </c>
      <c r="AG449" s="90">
        <v>1366</v>
      </c>
      <c r="AH449" s="90">
        <v>1318</v>
      </c>
      <c r="AI449" s="89">
        <v>1398</v>
      </c>
      <c r="AJ449" s="90">
        <v>1520</v>
      </c>
      <c r="AK449" s="90">
        <v>1477</v>
      </c>
      <c r="AL449" s="90">
        <v>1545</v>
      </c>
      <c r="AM449" s="89">
        <v>1878</v>
      </c>
      <c r="AN449" s="90">
        <v>1685</v>
      </c>
      <c r="AO449" s="90">
        <v>1588</v>
      </c>
      <c r="AP449" s="89">
        <v>1723</v>
      </c>
      <c r="AQ449" s="89">
        <v>2065</v>
      </c>
      <c r="AR449" s="250">
        <v>1801</v>
      </c>
      <c r="AS449" s="265">
        <v>1685</v>
      </c>
      <c r="AT449" s="265">
        <v>1851</v>
      </c>
      <c r="AU449" s="265">
        <v>2224</v>
      </c>
      <c r="AV449" s="265">
        <v>2057</v>
      </c>
      <c r="AW449" s="265">
        <v>1612</v>
      </c>
      <c r="AX449" s="265">
        <v>1802</v>
      </c>
      <c r="AY449" s="265">
        <v>2072</v>
      </c>
      <c r="BA449" s="83"/>
      <c r="BB449" s="83"/>
      <c r="BC449" s="83"/>
      <c r="BD449" s="83"/>
      <c r="BE449" s="83"/>
      <c r="BF449" s="83"/>
      <c r="BG449" s="83"/>
      <c r="BH449" s="83"/>
      <c r="BI449" s="83"/>
      <c r="BJ449" s="213">
        <v>2065</v>
      </c>
      <c r="BK449" s="213">
        <v>2224</v>
      </c>
      <c r="BL449" s="213">
        <v>2072</v>
      </c>
    </row>
    <row r="450" spans="1:64" x14ac:dyDescent="0.35">
      <c r="A450" s="115" t="s">
        <v>78</v>
      </c>
      <c r="B450" s="194" t="s">
        <v>796</v>
      </c>
      <c r="C450" s="193" t="s">
        <v>232</v>
      </c>
      <c r="D450" s="90">
        <v>161.66300000000001</v>
      </c>
      <c r="E450" s="90">
        <v>143.79900000000001</v>
      </c>
      <c r="F450" s="90">
        <v>128.495</v>
      </c>
      <c r="G450" s="89">
        <v>170.11</v>
      </c>
      <c r="H450" s="90">
        <v>208.643</v>
      </c>
      <c r="I450" s="90">
        <v>180.08600000000001</v>
      </c>
      <c r="J450" s="90">
        <v>151.227</v>
      </c>
      <c r="K450" s="89">
        <v>175.75800000000001</v>
      </c>
      <c r="L450" s="90">
        <v>202.44200000000001</v>
      </c>
      <c r="M450" s="90">
        <v>191.31399999999999</v>
      </c>
      <c r="N450" s="90">
        <v>181.16300000000001</v>
      </c>
      <c r="O450" s="89">
        <v>161.80199999999999</v>
      </c>
      <c r="P450" s="90">
        <v>238.29499999999999</v>
      </c>
      <c r="Q450" s="90">
        <v>253.42</v>
      </c>
      <c r="R450" s="90">
        <v>241.14599999999999</v>
      </c>
      <c r="S450" s="89">
        <v>245.441</v>
      </c>
      <c r="T450" s="90">
        <v>257.10500000000002</v>
      </c>
      <c r="U450" s="90">
        <v>219.232</v>
      </c>
      <c r="V450" s="90">
        <v>206.38399999999999</v>
      </c>
      <c r="W450" s="89">
        <v>210.071</v>
      </c>
      <c r="X450" s="90">
        <v>270.154</v>
      </c>
      <c r="Y450" s="90">
        <v>332.50299999999999</v>
      </c>
      <c r="Z450" s="90">
        <v>311.93599999999998</v>
      </c>
      <c r="AA450" s="89">
        <v>312.49900000000002</v>
      </c>
      <c r="AB450" s="90">
        <v>565.11500000000001</v>
      </c>
      <c r="AC450" s="90">
        <v>590.99800000000005</v>
      </c>
      <c r="AD450" s="90">
        <v>727.61099999999999</v>
      </c>
      <c r="AE450" s="89">
        <v>783.14</v>
      </c>
      <c r="AF450" s="90">
        <v>895</v>
      </c>
      <c r="AG450" s="90">
        <v>932</v>
      </c>
      <c r="AH450" s="90">
        <v>805</v>
      </c>
      <c r="AI450" s="89">
        <v>756</v>
      </c>
      <c r="AJ450" s="90">
        <v>901</v>
      </c>
      <c r="AK450" s="90">
        <v>833</v>
      </c>
      <c r="AL450" s="90">
        <v>910</v>
      </c>
      <c r="AM450" s="89">
        <v>975</v>
      </c>
      <c r="AN450" s="90">
        <v>1090</v>
      </c>
      <c r="AO450" s="90">
        <v>1021</v>
      </c>
      <c r="AP450" s="89">
        <v>1002</v>
      </c>
      <c r="AQ450" s="89">
        <v>835</v>
      </c>
      <c r="AR450" s="250">
        <v>888</v>
      </c>
      <c r="AS450" s="265">
        <v>988</v>
      </c>
      <c r="AT450" s="265">
        <v>1043</v>
      </c>
      <c r="AU450" s="265">
        <v>1018</v>
      </c>
      <c r="AV450" s="265">
        <v>1131</v>
      </c>
      <c r="AW450" s="265">
        <v>1346</v>
      </c>
      <c r="AX450" s="265">
        <v>1399</v>
      </c>
      <c r="AY450" s="265">
        <v>1274</v>
      </c>
      <c r="BA450" s="83"/>
      <c r="BB450" s="83"/>
      <c r="BC450" s="83"/>
      <c r="BD450" s="83"/>
      <c r="BE450" s="83"/>
      <c r="BF450" s="83"/>
      <c r="BG450" s="83"/>
      <c r="BH450" s="83"/>
      <c r="BI450" s="83"/>
      <c r="BJ450" s="213">
        <v>835</v>
      </c>
      <c r="BK450" s="213">
        <v>1018</v>
      </c>
      <c r="BL450" s="213">
        <v>1274</v>
      </c>
    </row>
    <row r="451" spans="1:64" x14ac:dyDescent="0.35">
      <c r="A451" s="115" t="s">
        <v>74</v>
      </c>
      <c r="B451" s="194" t="s">
        <v>796</v>
      </c>
      <c r="C451" s="193" t="s">
        <v>232</v>
      </c>
      <c r="D451" s="90">
        <v>64.930000000000007</v>
      </c>
      <c r="E451" s="90">
        <v>54.524999999999999</v>
      </c>
      <c r="F451" s="90">
        <v>47.71</v>
      </c>
      <c r="G451" s="89">
        <v>102.247</v>
      </c>
      <c r="H451" s="90">
        <v>91.149000000000001</v>
      </c>
      <c r="I451" s="90">
        <v>72.489000000000004</v>
      </c>
      <c r="J451" s="90">
        <v>79.712999999999994</v>
      </c>
      <c r="K451" s="89">
        <v>95.585999999999999</v>
      </c>
      <c r="L451" s="90">
        <v>60.47</v>
      </c>
      <c r="M451" s="90">
        <v>71.218000000000004</v>
      </c>
      <c r="N451" s="90">
        <v>82.438000000000002</v>
      </c>
      <c r="O451" s="82"/>
      <c r="P451" s="81"/>
      <c r="Q451" s="81"/>
      <c r="R451" s="81"/>
      <c r="S451" s="82"/>
      <c r="T451" s="81"/>
      <c r="U451" s="81"/>
      <c r="V451" s="81"/>
      <c r="W451" s="82"/>
      <c r="X451" s="81"/>
      <c r="Y451" s="81"/>
      <c r="Z451" s="81"/>
      <c r="AA451" s="82"/>
      <c r="AB451" s="81"/>
      <c r="AC451" s="81"/>
      <c r="AD451" s="81"/>
      <c r="AE451" s="82"/>
      <c r="AF451" s="81"/>
      <c r="AG451" s="81"/>
      <c r="AH451" s="81"/>
      <c r="AI451" s="82"/>
      <c r="AJ451" s="81"/>
      <c r="AK451" s="81"/>
      <c r="AL451" s="81"/>
      <c r="AM451" s="82"/>
      <c r="AN451" s="81"/>
      <c r="AO451" s="81"/>
      <c r="AP451" s="82"/>
      <c r="AQ451" s="82"/>
      <c r="AR451" s="82"/>
      <c r="AS451" s="230"/>
      <c r="AT451" s="230"/>
      <c r="AU451" s="230"/>
      <c r="AV451" s="230"/>
      <c r="AW451" s="230"/>
      <c r="AX451" s="230"/>
      <c r="AY451" s="230"/>
      <c r="BA451" s="83"/>
      <c r="BB451" s="83"/>
      <c r="BC451" s="83"/>
      <c r="BD451" s="83"/>
      <c r="BE451" s="83"/>
      <c r="BF451" s="83"/>
      <c r="BG451" s="83"/>
      <c r="BH451" s="83"/>
      <c r="BI451" s="83"/>
      <c r="BJ451" s="83"/>
      <c r="BK451" s="83"/>
      <c r="BL451" s="83"/>
    </row>
    <row r="452" spans="1:64" x14ac:dyDescent="0.35">
      <c r="A452" s="115" t="s">
        <v>465</v>
      </c>
      <c r="B452" s="194" t="s">
        <v>796</v>
      </c>
      <c r="C452" s="193" t="s">
        <v>232</v>
      </c>
      <c r="D452" s="81"/>
      <c r="E452" s="90">
        <v>23.573</v>
      </c>
      <c r="F452" s="90">
        <v>23.573</v>
      </c>
      <c r="G452" s="82"/>
      <c r="H452" s="81"/>
      <c r="I452" s="81"/>
      <c r="J452" s="81"/>
      <c r="K452" s="82"/>
      <c r="L452" s="81"/>
      <c r="M452" s="81"/>
      <c r="N452" s="81"/>
      <c r="O452" s="82"/>
      <c r="P452" s="81"/>
      <c r="Q452" s="81"/>
      <c r="R452" s="81"/>
      <c r="S452" s="82"/>
      <c r="T452" s="81"/>
      <c r="U452" s="81"/>
      <c r="V452" s="81"/>
      <c r="W452" s="82"/>
      <c r="X452" s="81"/>
      <c r="Y452" s="81"/>
      <c r="Z452" s="81"/>
      <c r="AA452" s="82"/>
      <c r="AB452" s="81"/>
      <c r="AC452" s="81"/>
      <c r="AD452" s="81"/>
      <c r="AE452" s="82"/>
      <c r="AF452" s="81"/>
      <c r="AG452" s="81"/>
      <c r="AH452" s="81"/>
      <c r="AI452" s="82"/>
      <c r="AJ452" s="81"/>
      <c r="AK452" s="81"/>
      <c r="AL452" s="81"/>
      <c r="AM452" s="82"/>
      <c r="AN452" s="81"/>
      <c r="AO452" s="81"/>
      <c r="AP452" s="82"/>
      <c r="AQ452" s="82"/>
      <c r="AR452" s="82"/>
      <c r="AS452" s="230"/>
      <c r="AT452" s="230"/>
      <c r="AU452" s="230"/>
      <c r="AV452" s="230"/>
      <c r="AW452" s="230"/>
      <c r="AX452" s="230"/>
      <c r="AY452" s="230"/>
      <c r="BA452" s="83"/>
      <c r="BB452" s="83"/>
      <c r="BC452" s="83"/>
      <c r="BD452" s="83"/>
      <c r="BE452" s="83"/>
      <c r="BF452" s="83"/>
      <c r="BG452" s="83"/>
      <c r="BH452" s="83"/>
      <c r="BI452" s="83"/>
      <c r="BJ452" s="83"/>
      <c r="BK452" s="83"/>
      <c r="BL452" s="83"/>
    </row>
    <row r="453" spans="1:64" x14ac:dyDescent="0.35">
      <c r="A453" s="116" t="s">
        <v>466</v>
      </c>
      <c r="B453" s="192" t="s">
        <v>796</v>
      </c>
      <c r="C453" s="191" t="s">
        <v>232</v>
      </c>
      <c r="D453" s="126">
        <v>4373.0829999999996</v>
      </c>
      <c r="E453" s="126">
        <v>4557.6570000000002</v>
      </c>
      <c r="F453" s="127">
        <f t="shared" ref="F453:M453" si="20">SUM(F447,F448,F449,F451,F450,F452)</f>
        <v>3886.1239999999998</v>
      </c>
      <c r="G453" s="129">
        <f t="shared" si="20"/>
        <v>4045.9290000000001</v>
      </c>
      <c r="H453" s="127">
        <f t="shared" si="20"/>
        <v>3942.3910000000001</v>
      </c>
      <c r="I453" s="127">
        <f t="shared" si="20"/>
        <v>4114.3429999999998</v>
      </c>
      <c r="J453" s="127">
        <f t="shared" si="20"/>
        <v>4279.4679999999998</v>
      </c>
      <c r="K453" s="129">
        <f t="shared" si="20"/>
        <v>4602.6350000000002</v>
      </c>
      <c r="L453" s="127">
        <f t="shared" si="20"/>
        <v>3972.1590000000001</v>
      </c>
      <c r="M453" s="127">
        <f t="shared" si="20"/>
        <v>4178.3969999999999</v>
      </c>
      <c r="N453" s="126">
        <v>4525.8879999999999</v>
      </c>
      <c r="O453" s="129">
        <f t="shared" ref="O453:Y453" si="21">SUM(O447,O448,O449,O451,O450,O452)</f>
        <v>4821.8919999999998</v>
      </c>
      <c r="P453" s="127">
        <f t="shared" si="21"/>
        <v>4935.3900000000003</v>
      </c>
      <c r="Q453" s="127">
        <f t="shared" si="21"/>
        <v>5238.5640000000003</v>
      </c>
      <c r="R453" s="127">
        <f t="shared" si="21"/>
        <v>5418.71</v>
      </c>
      <c r="S453" s="129">
        <f t="shared" si="21"/>
        <v>5839.7740000000003</v>
      </c>
      <c r="T453" s="127">
        <f t="shared" si="21"/>
        <v>5755.5619999999999</v>
      </c>
      <c r="U453" s="127">
        <f t="shared" si="21"/>
        <v>6052.1970000000001</v>
      </c>
      <c r="V453" s="127">
        <f t="shared" si="21"/>
        <v>6581.0569999999998</v>
      </c>
      <c r="W453" s="129">
        <f t="shared" si="21"/>
        <v>7247.8130000000001</v>
      </c>
      <c r="X453" s="127">
        <f t="shared" si="21"/>
        <v>7480.8140000000003</v>
      </c>
      <c r="Y453" s="127">
        <f t="shared" si="21"/>
        <v>7741.4440000000004</v>
      </c>
      <c r="Z453" s="126">
        <v>6300.9129999999996</v>
      </c>
      <c r="AA453" s="129">
        <f>SUM(AA447,AA448,AA449,AA451,AA450,AA452)</f>
        <v>4857.0389999999998</v>
      </c>
      <c r="AB453" s="127">
        <f>SUM(AB447,AB448,AB449,AB451,AB450,AB452)</f>
        <v>5096.1679999999997</v>
      </c>
      <c r="AC453" s="127">
        <f>SUM(AC447,AC448,AC449,AC451,AC450,AC452)</f>
        <v>5342.6450000000004</v>
      </c>
      <c r="AD453" s="127">
        <f>SUM(AD447,AD448,AD449,AD451,AD450,AD452)</f>
        <v>5750.0959999999995</v>
      </c>
      <c r="AE453" s="143">
        <v>6494.9250000000002</v>
      </c>
      <c r="AF453" s="127">
        <f t="shared" ref="AF453:AP453" si="22">SUM(AF447,AF448,AF449,AF451,AF450,AF452)</f>
        <v>6455</v>
      </c>
      <c r="AG453" s="127">
        <f t="shared" si="22"/>
        <v>6649</v>
      </c>
      <c r="AH453" s="127">
        <f t="shared" si="22"/>
        <v>7387</v>
      </c>
      <c r="AI453" s="129">
        <f t="shared" si="22"/>
        <v>8146</v>
      </c>
      <c r="AJ453" s="127">
        <f t="shared" si="22"/>
        <v>7384</v>
      </c>
      <c r="AK453" s="127">
        <f t="shared" si="22"/>
        <v>8078</v>
      </c>
      <c r="AL453" s="127">
        <f t="shared" si="22"/>
        <v>8619</v>
      </c>
      <c r="AM453" s="129">
        <f t="shared" si="22"/>
        <v>8651</v>
      </c>
      <c r="AN453" s="127">
        <f t="shared" si="22"/>
        <v>7476</v>
      </c>
      <c r="AO453" s="127">
        <f t="shared" si="22"/>
        <v>7908</v>
      </c>
      <c r="AP453" s="129">
        <f t="shared" si="22"/>
        <v>8489</v>
      </c>
      <c r="AQ453" s="129">
        <v>8996</v>
      </c>
      <c r="AR453" s="249">
        <v>8342</v>
      </c>
      <c r="AS453" s="264">
        <v>9274</v>
      </c>
      <c r="AT453" s="264">
        <v>10410</v>
      </c>
      <c r="AU453" s="264">
        <v>11084</v>
      </c>
      <c r="AV453" s="264">
        <v>10008</v>
      </c>
      <c r="AW453" s="264">
        <v>11023</v>
      </c>
      <c r="AX453" s="264">
        <v>10716</v>
      </c>
      <c r="AY453" s="264">
        <v>11232</v>
      </c>
      <c r="BA453" s="108"/>
      <c r="BB453" s="108"/>
      <c r="BC453" s="108"/>
      <c r="BD453" s="108"/>
      <c r="BE453" s="108"/>
      <c r="BF453" s="108"/>
      <c r="BG453" s="108"/>
      <c r="BH453" s="108"/>
      <c r="BI453" s="108"/>
      <c r="BJ453" s="209">
        <v>8996</v>
      </c>
      <c r="BK453" s="209">
        <v>11084</v>
      </c>
      <c r="BL453" s="209">
        <v>11232</v>
      </c>
    </row>
    <row r="454" spans="1:64" x14ac:dyDescent="0.35">
      <c r="A454" s="88"/>
      <c r="B454" s="187"/>
      <c r="C454" s="187"/>
      <c r="D454" s="81"/>
      <c r="E454" s="81"/>
      <c r="F454" s="81"/>
      <c r="G454" s="82"/>
      <c r="H454" s="81"/>
      <c r="I454" s="81"/>
      <c r="J454" s="81"/>
      <c r="K454" s="82"/>
      <c r="L454" s="81"/>
      <c r="M454" s="81"/>
      <c r="N454" s="81"/>
      <c r="O454" s="82"/>
      <c r="P454" s="81"/>
      <c r="Q454" s="81"/>
      <c r="R454" s="81"/>
      <c r="S454" s="82"/>
      <c r="T454" s="81"/>
      <c r="U454" s="81"/>
      <c r="V454" s="81"/>
      <c r="W454" s="82"/>
      <c r="X454" s="81"/>
      <c r="Y454" s="81"/>
      <c r="Z454" s="81"/>
      <c r="AA454" s="82"/>
      <c r="AB454" s="81"/>
      <c r="AC454" s="81"/>
      <c r="AD454" s="81"/>
      <c r="AE454" s="82"/>
      <c r="AF454" s="81"/>
      <c r="AG454" s="81"/>
      <c r="AH454" s="81"/>
      <c r="AI454" s="82"/>
      <c r="AJ454" s="81"/>
      <c r="AK454" s="81"/>
      <c r="AL454" s="81"/>
      <c r="AM454" s="82"/>
      <c r="AN454" s="81"/>
      <c r="AO454" s="81"/>
      <c r="AP454" s="82"/>
      <c r="AQ454" s="82"/>
      <c r="AR454" s="82"/>
      <c r="AS454" s="230"/>
      <c r="AT454" s="230"/>
      <c r="AU454" s="230"/>
      <c r="AV454" s="230"/>
      <c r="AW454" s="230"/>
      <c r="AX454" s="230"/>
      <c r="AY454" s="230"/>
      <c r="BA454" s="83"/>
      <c r="BB454" s="83"/>
      <c r="BC454" s="83"/>
      <c r="BD454" s="83"/>
      <c r="BE454" s="83"/>
      <c r="BF454" s="83"/>
      <c r="BG454" s="83"/>
      <c r="BH454" s="83"/>
      <c r="BI454" s="83"/>
      <c r="BJ454" s="83"/>
      <c r="BK454" s="83"/>
      <c r="BL454" s="83"/>
    </row>
    <row r="455" spans="1:64" x14ac:dyDescent="0.35">
      <c r="A455" s="88" t="s">
        <v>401</v>
      </c>
      <c r="B455" s="194" t="s">
        <v>796</v>
      </c>
      <c r="C455" s="193" t="s">
        <v>232</v>
      </c>
      <c r="D455" s="90">
        <v>686.01400000000001</v>
      </c>
      <c r="E455" s="90">
        <v>645.86500000000001</v>
      </c>
      <c r="F455" s="90">
        <v>659.74699999999996</v>
      </c>
      <c r="G455" s="89">
        <v>659.774</v>
      </c>
      <c r="H455" s="90">
        <v>651.08299999999997</v>
      </c>
      <c r="I455" s="90">
        <v>642.45000000000005</v>
      </c>
      <c r="J455" s="90">
        <v>785.85599999999999</v>
      </c>
      <c r="K455" s="89">
        <v>785.12300000000005</v>
      </c>
      <c r="L455" s="90">
        <v>784.31399999999996</v>
      </c>
      <c r="M455" s="90">
        <v>785.19899999999996</v>
      </c>
      <c r="N455" s="90">
        <v>797.46400000000006</v>
      </c>
      <c r="O455" s="89">
        <v>787.42100000000005</v>
      </c>
      <c r="P455" s="90">
        <v>794.87599999999998</v>
      </c>
      <c r="Q455" s="90">
        <v>796.077</v>
      </c>
      <c r="R455" s="90">
        <v>811.524</v>
      </c>
      <c r="S455" s="89">
        <v>816.26400000000001</v>
      </c>
      <c r="T455" s="90">
        <v>821.73</v>
      </c>
      <c r="U455" s="90">
        <v>924.10799999999995</v>
      </c>
      <c r="V455" s="90">
        <v>939.80899999999997</v>
      </c>
      <c r="W455" s="89">
        <v>936.976</v>
      </c>
      <c r="X455" s="90">
        <v>991.67399999999998</v>
      </c>
      <c r="Y455" s="90">
        <v>993.48599999999999</v>
      </c>
      <c r="Z455" s="90">
        <v>1019.26</v>
      </c>
      <c r="AA455" s="89">
        <v>1075.0719999999999</v>
      </c>
      <c r="AB455" s="90">
        <v>1104.0650000000001</v>
      </c>
      <c r="AC455" s="90">
        <v>1205.02</v>
      </c>
      <c r="AD455" s="90">
        <v>1244.011</v>
      </c>
      <c r="AE455" s="89">
        <v>1293.0150000000001</v>
      </c>
      <c r="AF455" s="90">
        <v>1340</v>
      </c>
      <c r="AG455" s="90">
        <v>1387</v>
      </c>
      <c r="AH455" s="90">
        <v>1467</v>
      </c>
      <c r="AI455" s="89">
        <v>1517</v>
      </c>
      <c r="AJ455" s="90">
        <v>1530</v>
      </c>
      <c r="AK455" s="90">
        <v>1573</v>
      </c>
      <c r="AL455" s="90">
        <v>1629</v>
      </c>
      <c r="AM455" s="89">
        <v>1673</v>
      </c>
      <c r="AN455" s="90">
        <v>1703</v>
      </c>
      <c r="AO455" s="90">
        <v>1790</v>
      </c>
      <c r="AP455" s="89">
        <v>1858</v>
      </c>
      <c r="AQ455" s="89">
        <v>1908</v>
      </c>
      <c r="AR455" s="250">
        <v>1967</v>
      </c>
      <c r="AS455" s="265">
        <v>2032</v>
      </c>
      <c r="AT455" s="265">
        <v>2036</v>
      </c>
      <c r="AU455" s="265">
        <v>2030</v>
      </c>
      <c r="AV455" s="265">
        <v>1988</v>
      </c>
      <c r="AW455" s="265">
        <v>1969</v>
      </c>
      <c r="AX455" s="265">
        <v>1969</v>
      </c>
      <c r="AY455" s="265">
        <v>1936</v>
      </c>
      <c r="BA455" s="83"/>
      <c r="BB455" s="83"/>
      <c r="BC455" s="83"/>
      <c r="BD455" s="83"/>
      <c r="BE455" s="83"/>
      <c r="BF455" s="83"/>
      <c r="BG455" s="83"/>
      <c r="BH455" s="83"/>
      <c r="BI455" s="83"/>
      <c r="BJ455" s="213">
        <v>1908</v>
      </c>
      <c r="BK455" s="213">
        <v>2030</v>
      </c>
      <c r="BL455" s="213">
        <v>1936</v>
      </c>
    </row>
    <row r="456" spans="1:64" x14ac:dyDescent="0.35">
      <c r="A456" s="88" t="s">
        <v>467</v>
      </c>
      <c r="B456" s="194" t="s">
        <v>796</v>
      </c>
      <c r="C456" s="193" t="s">
        <v>232</v>
      </c>
      <c r="D456" s="81"/>
      <c r="E456" s="81"/>
      <c r="F456" s="81"/>
      <c r="G456" s="82"/>
      <c r="H456" s="81"/>
      <c r="I456" s="81"/>
      <c r="J456" s="81"/>
      <c r="K456" s="82"/>
      <c r="L456" s="81"/>
      <c r="M456" s="81"/>
      <c r="N456" s="81"/>
      <c r="O456" s="82"/>
      <c r="P456" s="81"/>
      <c r="Q456" s="81"/>
      <c r="R456" s="81"/>
      <c r="S456" s="82"/>
      <c r="T456" s="81"/>
      <c r="U456" s="81"/>
      <c r="V456" s="81"/>
      <c r="W456" s="82"/>
      <c r="X456" s="81"/>
      <c r="Y456" s="81"/>
      <c r="Z456" s="81"/>
      <c r="AA456" s="82"/>
      <c r="AB456" s="81"/>
      <c r="AC456" s="81"/>
      <c r="AD456" s="81"/>
      <c r="AE456" s="82"/>
      <c r="AF456" s="90">
        <v>504</v>
      </c>
      <c r="AG456" s="90">
        <v>489</v>
      </c>
      <c r="AH456" s="90">
        <v>507</v>
      </c>
      <c r="AI456" s="89">
        <v>487</v>
      </c>
      <c r="AJ456" s="90">
        <v>477</v>
      </c>
      <c r="AK456" s="90">
        <v>458</v>
      </c>
      <c r="AL456" s="90">
        <v>452</v>
      </c>
      <c r="AM456" s="89">
        <v>443</v>
      </c>
      <c r="AN456" s="90">
        <v>435</v>
      </c>
      <c r="AO456" s="90">
        <v>430</v>
      </c>
      <c r="AP456" s="89">
        <v>414</v>
      </c>
      <c r="AQ456" s="89">
        <v>407</v>
      </c>
      <c r="AR456" s="250">
        <v>402</v>
      </c>
      <c r="AS456" s="265">
        <v>389</v>
      </c>
      <c r="AT456" s="265">
        <v>373</v>
      </c>
      <c r="AU456" s="265">
        <v>358</v>
      </c>
      <c r="AV456" s="265">
        <v>366</v>
      </c>
      <c r="AW456" s="265">
        <v>381</v>
      </c>
      <c r="AX456" s="265">
        <v>368</v>
      </c>
      <c r="AY456" s="265">
        <v>281</v>
      </c>
      <c r="BA456" s="83"/>
      <c r="BB456" s="83"/>
      <c r="BC456" s="83"/>
      <c r="BD456" s="83"/>
      <c r="BE456" s="83"/>
      <c r="BF456" s="83"/>
      <c r="BG456" s="83"/>
      <c r="BH456" s="83"/>
      <c r="BI456" s="83"/>
      <c r="BJ456" s="213">
        <v>407</v>
      </c>
      <c r="BK456" s="213">
        <v>358</v>
      </c>
      <c r="BL456" s="213">
        <v>281</v>
      </c>
    </row>
    <row r="457" spans="1:64" x14ac:dyDescent="0.35">
      <c r="A457" s="88" t="s">
        <v>79</v>
      </c>
      <c r="B457" s="194" t="s">
        <v>796</v>
      </c>
      <c r="C457" s="193" t="s">
        <v>232</v>
      </c>
      <c r="D457" s="90">
        <v>4221.4870000000001</v>
      </c>
      <c r="E457" s="90">
        <v>4225.1689999999999</v>
      </c>
      <c r="F457" s="90">
        <v>4752.3149999999996</v>
      </c>
      <c r="G457" s="89">
        <v>4771.9809999999998</v>
      </c>
      <c r="H457" s="90">
        <v>4782.4480000000003</v>
      </c>
      <c r="I457" s="90">
        <v>4773.7979999999998</v>
      </c>
      <c r="J457" s="90">
        <v>4746.7809999999999</v>
      </c>
      <c r="K457" s="89">
        <v>4721.9620000000004</v>
      </c>
      <c r="L457" s="90">
        <v>5396.174</v>
      </c>
      <c r="M457" s="90">
        <v>5388.9709999999995</v>
      </c>
      <c r="N457" s="90">
        <v>5402.1589999999997</v>
      </c>
      <c r="O457" s="89">
        <v>5366.8810000000003</v>
      </c>
      <c r="P457" s="90">
        <v>5389</v>
      </c>
      <c r="Q457" s="90">
        <v>5444.5559999999996</v>
      </c>
      <c r="R457" s="90">
        <v>5433.18</v>
      </c>
      <c r="S457" s="89">
        <v>5406.4740000000002</v>
      </c>
      <c r="T457" s="90">
        <v>5753.5749999999998</v>
      </c>
      <c r="U457" s="90">
        <v>5788.7030000000004</v>
      </c>
      <c r="V457" s="90">
        <v>5820.6559999999999</v>
      </c>
      <c r="W457" s="89">
        <v>5821.5609999999997</v>
      </c>
      <c r="X457" s="90">
        <v>5843.8990000000003</v>
      </c>
      <c r="Y457" s="90">
        <v>5823.7920000000004</v>
      </c>
      <c r="Z457" s="90">
        <v>7136.8530000000001</v>
      </c>
      <c r="AA457" s="89">
        <v>10581.048000000001</v>
      </c>
      <c r="AB457" s="90">
        <v>10707.715</v>
      </c>
      <c r="AC457" s="90">
        <v>10697.874</v>
      </c>
      <c r="AD457" s="90">
        <v>10688.067999999999</v>
      </c>
      <c r="AE457" s="89">
        <v>10691.199000000001</v>
      </c>
      <c r="AF457" s="90">
        <v>10691</v>
      </c>
      <c r="AG457" s="90">
        <v>10695</v>
      </c>
      <c r="AH457" s="90">
        <v>10739</v>
      </c>
      <c r="AI457" s="89">
        <v>10742</v>
      </c>
      <c r="AJ457" s="90">
        <v>11845</v>
      </c>
      <c r="AK457" s="90">
        <v>11859</v>
      </c>
      <c r="AL457" s="90">
        <v>11838</v>
      </c>
      <c r="AM457" s="89">
        <v>12721</v>
      </c>
      <c r="AN457" s="90">
        <v>12795</v>
      </c>
      <c r="AO457" s="90">
        <v>12801</v>
      </c>
      <c r="AP457" s="89">
        <v>12756</v>
      </c>
      <c r="AQ457" s="89">
        <v>12787</v>
      </c>
      <c r="AR457" s="250">
        <v>12792</v>
      </c>
      <c r="AS457" s="265">
        <v>12796</v>
      </c>
      <c r="AT457" s="265">
        <v>12800</v>
      </c>
      <c r="AU457" s="265">
        <v>12805</v>
      </c>
      <c r="AV457" s="265">
        <v>12803</v>
      </c>
      <c r="AW457" s="265">
        <v>12803</v>
      </c>
      <c r="AX457" s="265">
        <v>12814</v>
      </c>
      <c r="AY457" s="265">
        <v>12788</v>
      </c>
      <c r="BA457" s="83"/>
      <c r="BB457" s="83"/>
      <c r="BC457" s="83"/>
      <c r="BD457" s="83"/>
      <c r="BE457" s="83"/>
      <c r="BF457" s="83"/>
      <c r="BG457" s="83"/>
      <c r="BH457" s="83"/>
      <c r="BI457" s="83"/>
      <c r="BJ457" s="213">
        <v>12787</v>
      </c>
      <c r="BK457" s="213">
        <v>12805</v>
      </c>
      <c r="BL457" s="213">
        <v>12788</v>
      </c>
    </row>
    <row r="458" spans="1:64" x14ac:dyDescent="0.35">
      <c r="A458" s="88" t="s">
        <v>468</v>
      </c>
      <c r="B458" s="194" t="s">
        <v>796</v>
      </c>
      <c r="C458" s="193" t="s">
        <v>232</v>
      </c>
      <c r="D458" s="90">
        <v>580.56799999999998</v>
      </c>
      <c r="E458" s="90">
        <v>551.26499999999999</v>
      </c>
      <c r="F458" s="90">
        <v>637.95699999999999</v>
      </c>
      <c r="G458" s="89">
        <v>605.25400000000002</v>
      </c>
      <c r="H458" s="90">
        <v>570.17100000000005</v>
      </c>
      <c r="I458" s="90">
        <v>532.31700000000001</v>
      </c>
      <c r="J458" s="90">
        <v>490.839</v>
      </c>
      <c r="K458" s="89">
        <v>469.66199999999998</v>
      </c>
      <c r="L458" s="90">
        <v>629.31700000000001</v>
      </c>
      <c r="M458" s="90">
        <v>583.19799999999998</v>
      </c>
      <c r="N458" s="90">
        <v>556.80999999999995</v>
      </c>
      <c r="O458" s="89">
        <v>510.00700000000001</v>
      </c>
      <c r="P458" s="90">
        <v>518.68600000000004</v>
      </c>
      <c r="Q458" s="90">
        <v>494.19299999999998</v>
      </c>
      <c r="R458" s="90">
        <v>454.23</v>
      </c>
      <c r="S458" s="89">
        <v>414.40499999999997</v>
      </c>
      <c r="T458" s="90">
        <v>489.202</v>
      </c>
      <c r="U458" s="90">
        <v>453.834</v>
      </c>
      <c r="V458" s="90">
        <v>420.66699999999997</v>
      </c>
      <c r="W458" s="89">
        <v>385.65800000000002</v>
      </c>
      <c r="X458" s="90">
        <v>353.74</v>
      </c>
      <c r="Y458" s="90">
        <v>320.47800000000001</v>
      </c>
      <c r="Z458" s="90">
        <v>669.476</v>
      </c>
      <c r="AA458" s="89">
        <v>2069.0010000000002</v>
      </c>
      <c r="AB458" s="90">
        <v>2017.1030000000001</v>
      </c>
      <c r="AC458" s="90">
        <v>1917.1489999999999</v>
      </c>
      <c r="AD458" s="90">
        <v>1815.625</v>
      </c>
      <c r="AE458" s="89">
        <v>1720.5650000000001</v>
      </c>
      <c r="AF458" s="90">
        <v>1626</v>
      </c>
      <c r="AG458" s="90">
        <v>1535</v>
      </c>
      <c r="AH458" s="90">
        <v>1445</v>
      </c>
      <c r="AI458" s="89">
        <v>1359</v>
      </c>
      <c r="AJ458" s="90">
        <v>1729</v>
      </c>
      <c r="AK458" s="90">
        <v>1641</v>
      </c>
      <c r="AL458" s="90">
        <v>1557</v>
      </c>
      <c r="AM458" s="89">
        <v>1820</v>
      </c>
      <c r="AN458" s="90">
        <v>1743</v>
      </c>
      <c r="AO458" s="90">
        <v>1650</v>
      </c>
      <c r="AP458" s="89">
        <v>1548</v>
      </c>
      <c r="AQ458" s="89">
        <v>1449</v>
      </c>
      <c r="AR458" s="250">
        <v>1354</v>
      </c>
      <c r="AS458" s="265">
        <v>1258</v>
      </c>
      <c r="AT458" s="265">
        <v>1167</v>
      </c>
      <c r="AU458" s="265">
        <v>1088</v>
      </c>
      <c r="AV458" s="265">
        <v>1011</v>
      </c>
      <c r="AW458" s="265">
        <v>933</v>
      </c>
      <c r="AX458" s="265">
        <v>858</v>
      </c>
      <c r="AY458" s="265">
        <v>782</v>
      </c>
      <c r="BA458" s="83"/>
      <c r="BB458" s="83"/>
      <c r="BC458" s="83"/>
      <c r="BD458" s="83"/>
      <c r="BE458" s="83"/>
      <c r="BF458" s="83"/>
      <c r="BG458" s="83"/>
      <c r="BH458" s="83"/>
      <c r="BI458" s="83"/>
      <c r="BJ458" s="213">
        <v>1449</v>
      </c>
      <c r="BK458" s="213">
        <v>1088</v>
      </c>
      <c r="BL458" s="213">
        <v>782</v>
      </c>
    </row>
    <row r="459" spans="1:64" x14ac:dyDescent="0.35">
      <c r="A459" s="88" t="s">
        <v>74</v>
      </c>
      <c r="B459" s="194" t="s">
        <v>796</v>
      </c>
      <c r="C459" s="193" t="s">
        <v>232</v>
      </c>
      <c r="D459" s="81"/>
      <c r="E459" s="81"/>
      <c r="F459" s="81"/>
      <c r="G459" s="82"/>
      <c r="H459" s="81"/>
      <c r="I459" s="81"/>
      <c r="J459" s="81"/>
      <c r="K459" s="82"/>
      <c r="L459" s="81"/>
      <c r="M459" s="81"/>
      <c r="N459" s="81"/>
      <c r="O459" s="82"/>
      <c r="P459" s="81"/>
      <c r="Q459" s="81"/>
      <c r="R459" s="81"/>
      <c r="S459" s="82"/>
      <c r="T459" s="81"/>
      <c r="U459" s="81"/>
      <c r="V459" s="81"/>
      <c r="W459" s="82"/>
      <c r="X459" s="90">
        <v>149.71</v>
      </c>
      <c r="Y459" s="90">
        <v>117.97</v>
      </c>
      <c r="Z459" s="90">
        <v>85.296999999999997</v>
      </c>
      <c r="AA459" s="82"/>
      <c r="AB459" s="81"/>
      <c r="AC459" s="81"/>
      <c r="AD459" s="81"/>
      <c r="AE459" s="82"/>
      <c r="AF459" s="81"/>
      <c r="AG459" s="90">
        <v>231</v>
      </c>
      <c r="AH459" s="90">
        <v>219</v>
      </c>
      <c r="AI459" s="89">
        <v>1370</v>
      </c>
      <c r="AJ459" s="90">
        <v>1262</v>
      </c>
      <c r="AK459" s="90">
        <v>1168</v>
      </c>
      <c r="AL459" s="90">
        <v>1190</v>
      </c>
      <c r="AM459" s="89">
        <v>1085</v>
      </c>
      <c r="AN459" s="90">
        <v>950</v>
      </c>
      <c r="AO459" s="90">
        <v>882</v>
      </c>
      <c r="AP459" s="89">
        <v>799</v>
      </c>
      <c r="AQ459" s="89">
        <v>777</v>
      </c>
      <c r="AR459" s="250">
        <v>826</v>
      </c>
      <c r="AS459" s="265">
        <v>964</v>
      </c>
      <c r="AT459" s="265">
        <v>1065</v>
      </c>
      <c r="AU459" s="265">
        <v>1191</v>
      </c>
      <c r="AV459" s="265">
        <v>1310</v>
      </c>
      <c r="AW459" s="265">
        <v>1436</v>
      </c>
      <c r="AX459" s="265">
        <v>1548</v>
      </c>
      <c r="AY459" s="265">
        <v>1657</v>
      </c>
      <c r="BA459" s="83"/>
      <c r="BB459" s="83"/>
      <c r="BC459" s="83"/>
      <c r="BD459" s="83"/>
      <c r="BE459" s="83"/>
      <c r="BF459" s="83"/>
      <c r="BG459" s="83"/>
      <c r="BH459" s="83"/>
      <c r="BI459" s="83"/>
      <c r="BJ459" s="213">
        <v>777</v>
      </c>
      <c r="BK459" s="213">
        <v>1191</v>
      </c>
      <c r="BL459" s="213">
        <v>1657</v>
      </c>
    </row>
    <row r="460" spans="1:64" x14ac:dyDescent="0.35">
      <c r="A460" s="88" t="s">
        <v>469</v>
      </c>
      <c r="B460" s="194" t="s">
        <v>796</v>
      </c>
      <c r="C460" s="193" t="s">
        <v>232</v>
      </c>
      <c r="D460" s="90">
        <v>207.239</v>
      </c>
      <c r="E460" s="90">
        <v>207.239</v>
      </c>
      <c r="F460" s="90">
        <v>207.239</v>
      </c>
      <c r="G460" s="89">
        <v>207.239</v>
      </c>
      <c r="H460" s="90">
        <v>207.239</v>
      </c>
      <c r="I460" s="90">
        <v>207.239</v>
      </c>
      <c r="J460" s="90">
        <v>80.438999999999993</v>
      </c>
      <c r="K460" s="89">
        <v>80.438999999999993</v>
      </c>
      <c r="L460" s="90">
        <v>80.438999999999993</v>
      </c>
      <c r="M460" s="90">
        <v>80.438999999999993</v>
      </c>
      <c r="N460" s="90">
        <v>80.438999999999993</v>
      </c>
      <c r="O460" s="89">
        <v>80.438999999999993</v>
      </c>
      <c r="P460" s="90">
        <v>80.438999999999993</v>
      </c>
      <c r="Q460" s="90">
        <v>80.438999999999993</v>
      </c>
      <c r="R460" s="90">
        <v>80.438999999999993</v>
      </c>
      <c r="S460" s="89">
        <v>80.438999999999993</v>
      </c>
      <c r="T460" s="90">
        <v>80.438999999999993</v>
      </c>
      <c r="U460" s="81"/>
      <c r="V460" s="81"/>
      <c r="W460" s="82"/>
      <c r="X460" s="81"/>
      <c r="Y460" s="81"/>
      <c r="Z460" s="81"/>
      <c r="AA460" s="82"/>
      <c r="AB460" s="81"/>
      <c r="AC460" s="81"/>
      <c r="AD460" s="81"/>
      <c r="AE460" s="82"/>
      <c r="AF460" s="81"/>
      <c r="AG460" s="81"/>
      <c r="AH460" s="81"/>
      <c r="AI460" s="82"/>
      <c r="AJ460" s="81"/>
      <c r="AK460" s="81"/>
      <c r="AL460" s="81"/>
      <c r="AM460" s="82"/>
      <c r="AN460" s="81"/>
      <c r="AO460" s="81"/>
      <c r="AP460" s="82"/>
      <c r="AQ460" s="82"/>
      <c r="AR460" s="82"/>
      <c r="AS460" s="230"/>
      <c r="AT460" s="230"/>
      <c r="AU460" s="230"/>
      <c r="AV460" s="230"/>
      <c r="AW460" s="230"/>
      <c r="AX460" s="230"/>
      <c r="AY460" s="230"/>
      <c r="BA460" s="83"/>
      <c r="BB460" s="83"/>
      <c r="BC460" s="83"/>
      <c r="BD460" s="83"/>
      <c r="BE460" s="83"/>
      <c r="BF460" s="83"/>
      <c r="BG460" s="83"/>
      <c r="BH460" s="83"/>
      <c r="BI460" s="83"/>
      <c r="BJ460" s="83"/>
      <c r="BK460" s="83"/>
      <c r="BL460" s="83"/>
    </row>
    <row r="461" spans="1:64" x14ac:dyDescent="0.35">
      <c r="A461" s="88" t="s">
        <v>81</v>
      </c>
      <c r="B461" s="194" t="s">
        <v>796</v>
      </c>
      <c r="C461" s="193" t="s">
        <v>232</v>
      </c>
      <c r="D461" s="90">
        <v>97.32</v>
      </c>
      <c r="E461" s="90">
        <v>93.174000000000007</v>
      </c>
      <c r="F461" s="90">
        <v>90.774000000000001</v>
      </c>
      <c r="G461" s="89">
        <v>90.120999999999995</v>
      </c>
      <c r="H461" s="90">
        <v>92.55</v>
      </c>
      <c r="I461" s="90">
        <v>102.05200000000001</v>
      </c>
      <c r="J461" s="90">
        <v>110.297</v>
      </c>
      <c r="K461" s="89">
        <v>126.315</v>
      </c>
      <c r="L461" s="90">
        <v>146.01900000000001</v>
      </c>
      <c r="M461" s="90">
        <v>149.179</v>
      </c>
      <c r="N461" s="90">
        <v>145.63499999999999</v>
      </c>
      <c r="O461" s="89">
        <v>159.83199999999999</v>
      </c>
      <c r="P461" s="90">
        <v>178.291</v>
      </c>
      <c r="Q461" s="90">
        <v>162.95400000000001</v>
      </c>
      <c r="R461" s="90">
        <v>169.358</v>
      </c>
      <c r="S461" s="89">
        <v>149.75800000000001</v>
      </c>
      <c r="T461" s="90">
        <v>144.27500000000001</v>
      </c>
      <c r="U461" s="90">
        <v>146.05799999999999</v>
      </c>
      <c r="V461" s="90">
        <v>144.626</v>
      </c>
      <c r="W461" s="89">
        <v>143.548</v>
      </c>
      <c r="X461" s="90">
        <v>153.648</v>
      </c>
      <c r="Y461" s="90">
        <v>166.23400000000001</v>
      </c>
      <c r="Z461" s="90">
        <v>183.821</v>
      </c>
      <c r="AA461" s="89">
        <v>186.52199999999999</v>
      </c>
      <c r="AB461" s="90">
        <v>542.93799999999999</v>
      </c>
      <c r="AC461" s="90">
        <v>503.221</v>
      </c>
      <c r="AD461" s="90">
        <v>557.08000000000004</v>
      </c>
      <c r="AE461" s="89">
        <v>562.69600000000003</v>
      </c>
      <c r="AF461" s="90">
        <v>598</v>
      </c>
      <c r="AG461" s="90">
        <v>617</v>
      </c>
      <c r="AH461" s="90">
        <v>650</v>
      </c>
      <c r="AI461" s="89">
        <v>663</v>
      </c>
      <c r="AJ461" s="90">
        <v>758</v>
      </c>
      <c r="AK461" s="90">
        <v>805</v>
      </c>
      <c r="AL461" s="90">
        <v>859</v>
      </c>
      <c r="AM461" s="89">
        <v>848</v>
      </c>
      <c r="AN461" s="90">
        <v>874</v>
      </c>
      <c r="AO461" s="90">
        <v>865</v>
      </c>
      <c r="AP461" s="89">
        <v>880</v>
      </c>
      <c r="AQ461" s="89">
        <v>841</v>
      </c>
      <c r="AR461" s="250">
        <v>984</v>
      </c>
      <c r="AS461" s="265">
        <v>1125</v>
      </c>
      <c r="AT461" s="265">
        <v>1239</v>
      </c>
      <c r="AU461" s="265">
        <v>1223</v>
      </c>
      <c r="AV461" s="265">
        <v>1265</v>
      </c>
      <c r="AW461" s="265">
        <v>1462</v>
      </c>
      <c r="AX461" s="265">
        <v>1557</v>
      </c>
      <c r="AY461" s="265">
        <v>1554</v>
      </c>
      <c r="BA461" s="83"/>
      <c r="BB461" s="83"/>
      <c r="BC461" s="83"/>
      <c r="BD461" s="83"/>
      <c r="BE461" s="83"/>
      <c r="BF461" s="83"/>
      <c r="BG461" s="83"/>
      <c r="BH461" s="83"/>
      <c r="BI461" s="83"/>
      <c r="BJ461" s="213">
        <v>841</v>
      </c>
      <c r="BK461" s="213">
        <v>1223</v>
      </c>
      <c r="BL461" s="213">
        <v>1554</v>
      </c>
    </row>
    <row r="462" spans="1:64" x14ac:dyDescent="0.35">
      <c r="A462" s="101" t="s">
        <v>17</v>
      </c>
      <c r="B462" s="192" t="s">
        <v>796</v>
      </c>
      <c r="C462" s="191" t="s">
        <v>232</v>
      </c>
      <c r="D462" s="126">
        <v>10165.710999999999</v>
      </c>
      <c r="E462" s="126">
        <v>10280.369000000001</v>
      </c>
      <c r="F462" s="126">
        <v>10234.156000000001</v>
      </c>
      <c r="G462" s="129">
        <f>SUM(G453,G455,G457,G458,G460,G461,G459,G456)</f>
        <v>10380.298000000001</v>
      </c>
      <c r="H462" s="127">
        <f>SUM(H453,H455,H457,H458,H460,H461,H459,H456)</f>
        <v>10245.882</v>
      </c>
      <c r="I462" s="126">
        <v>10372.199000000001</v>
      </c>
      <c r="J462" s="127">
        <f>SUM(J453,J455,J457,J458,J460,J461,J459,J456)</f>
        <v>10493.68</v>
      </c>
      <c r="K462" s="143">
        <v>10786.136</v>
      </c>
      <c r="L462" s="127">
        <f>SUM(L453,L455,L457,L458,L460,L461,L459,L456)</f>
        <v>11008.422</v>
      </c>
      <c r="M462" s="127">
        <f>SUM(M453,M455,M457,M458,M460,M461,M459,M456)</f>
        <v>11165.383</v>
      </c>
      <c r="N462" s="126">
        <v>11508.395</v>
      </c>
      <c r="O462" s="129">
        <f>SUM(O453,O455,O457,O458,O460,O461,O459,O456)</f>
        <v>11726.472</v>
      </c>
      <c r="P462" s="126">
        <v>11896.682000000001</v>
      </c>
      <c r="Q462" s="127">
        <f>SUM(Q453,Q455,Q457,Q458,Q460,Q461,Q459,Q456)</f>
        <v>12216.782999999999</v>
      </c>
      <c r="R462" s="127">
        <f>SUM(R453,R455,R457,R458,R460,R461,R459,R456)</f>
        <v>12367.441000000001</v>
      </c>
      <c r="S462" s="143">
        <v>12707.114</v>
      </c>
      <c r="T462" s="126">
        <v>13044.782999999999</v>
      </c>
      <c r="U462" s="126">
        <v>13364.9</v>
      </c>
      <c r="V462" s="127">
        <f>SUM(V453,V455,V457,V458,V460,V461,V459,V456)</f>
        <v>13906.815000000001</v>
      </c>
      <c r="W462" s="143">
        <v>14535.556</v>
      </c>
      <c r="X462" s="127">
        <f>SUM(X453,X455,X457,X458,X460,X461,X459,X456)</f>
        <v>14973.485000000001</v>
      </c>
      <c r="Y462" s="127">
        <f>SUM(Y453,Y455,Y457,Y458,Y460,Y461,Y459,Y456)</f>
        <v>15163.404</v>
      </c>
      <c r="Z462" s="127">
        <f>SUM(Z453,Z455,Z457,Z458,Z460,Z461,Z459,Z456)</f>
        <v>15395.62</v>
      </c>
      <c r="AA462" s="129">
        <f>SUM(AA453,AA455,AA457,AA458,AA460,AA461,AA459,AA456)</f>
        <v>18768.682000000001</v>
      </c>
      <c r="AB462" s="126">
        <v>19467.989000000001</v>
      </c>
      <c r="AC462" s="126">
        <v>19665.909</v>
      </c>
      <c r="AD462" s="127">
        <f t="shared" ref="AD462:AP462" si="23">SUM(AD453,AD455,AD457,AD458,AD460,AD461,AD459,AD456)</f>
        <v>20054.88</v>
      </c>
      <c r="AE462" s="129">
        <f t="shared" si="23"/>
        <v>20762.400000000001</v>
      </c>
      <c r="AF462" s="127">
        <f t="shared" si="23"/>
        <v>21214</v>
      </c>
      <c r="AG462" s="127">
        <f t="shared" si="23"/>
        <v>21603</v>
      </c>
      <c r="AH462" s="127">
        <f t="shared" si="23"/>
        <v>22414</v>
      </c>
      <c r="AI462" s="129">
        <f t="shared" si="23"/>
        <v>24284</v>
      </c>
      <c r="AJ462" s="127">
        <f t="shared" si="23"/>
        <v>24985</v>
      </c>
      <c r="AK462" s="127">
        <f t="shared" si="23"/>
        <v>25582</v>
      </c>
      <c r="AL462" s="127">
        <f t="shared" si="23"/>
        <v>26144</v>
      </c>
      <c r="AM462" s="129">
        <f t="shared" si="23"/>
        <v>27241</v>
      </c>
      <c r="AN462" s="127">
        <f t="shared" si="23"/>
        <v>25976</v>
      </c>
      <c r="AO462" s="127">
        <f t="shared" si="23"/>
        <v>26326</v>
      </c>
      <c r="AP462" s="129">
        <f t="shared" si="23"/>
        <v>26744</v>
      </c>
      <c r="AQ462" s="129">
        <v>27165</v>
      </c>
      <c r="AR462" s="249">
        <v>26667</v>
      </c>
      <c r="AS462" s="264">
        <v>27838</v>
      </c>
      <c r="AT462" s="264">
        <v>29090</v>
      </c>
      <c r="AU462" s="264">
        <v>29779</v>
      </c>
      <c r="AV462" s="264">
        <v>28751</v>
      </c>
      <c r="AW462" s="264">
        <v>30007</v>
      </c>
      <c r="AX462" s="264">
        <v>29830</v>
      </c>
      <c r="AY462" s="264">
        <v>30230</v>
      </c>
      <c r="BA462" s="108"/>
      <c r="BB462" s="108"/>
      <c r="BC462" s="108"/>
      <c r="BD462" s="108"/>
      <c r="BE462" s="108"/>
      <c r="BF462" s="108"/>
      <c r="BG462" s="108"/>
      <c r="BH462" s="108"/>
      <c r="BI462" s="108"/>
      <c r="BJ462" s="209">
        <v>27165</v>
      </c>
      <c r="BK462" s="209">
        <v>29779</v>
      </c>
      <c r="BL462" s="209">
        <v>30230</v>
      </c>
    </row>
    <row r="463" spans="1:64" x14ac:dyDescent="0.35">
      <c r="B463" s="186"/>
      <c r="C463" s="186"/>
      <c r="D463" s="81"/>
      <c r="E463" s="81"/>
      <c r="F463" s="81"/>
      <c r="G463" s="82"/>
      <c r="H463" s="81"/>
      <c r="I463" s="81"/>
      <c r="J463" s="81"/>
      <c r="K463" s="82"/>
      <c r="L463" s="81"/>
      <c r="M463" s="81"/>
      <c r="N463" s="81"/>
      <c r="O463" s="82"/>
      <c r="P463" s="81"/>
      <c r="Q463" s="81"/>
      <c r="R463" s="81"/>
      <c r="S463" s="82"/>
      <c r="T463" s="81"/>
      <c r="U463" s="81"/>
      <c r="V463" s="81"/>
      <c r="W463" s="82"/>
      <c r="X463" s="81"/>
      <c r="Y463" s="81"/>
      <c r="Z463" s="81"/>
      <c r="AA463" s="82"/>
      <c r="AB463" s="81"/>
      <c r="AC463" s="81"/>
      <c r="AD463" s="81"/>
      <c r="AE463" s="82"/>
      <c r="AF463" s="81"/>
      <c r="AG463" s="81"/>
      <c r="AH463" s="81"/>
      <c r="AI463" s="82"/>
      <c r="AJ463" s="81"/>
      <c r="AK463" s="81"/>
      <c r="AL463" s="81"/>
      <c r="AM463" s="82"/>
      <c r="AN463" s="81"/>
      <c r="AO463" s="81"/>
      <c r="AP463" s="82"/>
      <c r="AQ463" s="82"/>
      <c r="AR463" s="82"/>
      <c r="AS463" s="230"/>
      <c r="AT463" s="230"/>
      <c r="AU463" s="230"/>
      <c r="AV463" s="230"/>
      <c r="AW463" s="230"/>
      <c r="AX463" s="230"/>
      <c r="AY463" s="230"/>
      <c r="BA463" s="83"/>
      <c r="BB463" s="83"/>
      <c r="BC463" s="83"/>
      <c r="BD463" s="83"/>
      <c r="BE463" s="83"/>
      <c r="BF463" s="83"/>
      <c r="BG463" s="83"/>
      <c r="BH463" s="83"/>
      <c r="BI463" s="83"/>
      <c r="BJ463" s="83"/>
      <c r="BK463" s="83"/>
      <c r="BL463" s="83"/>
    </row>
    <row r="464" spans="1:64" x14ac:dyDescent="0.35">
      <c r="A464" s="96" t="s">
        <v>470</v>
      </c>
      <c r="B464" s="185"/>
      <c r="C464" s="185"/>
      <c r="D464" s="81"/>
      <c r="E464" s="81"/>
      <c r="F464" s="81"/>
      <c r="G464" s="82"/>
      <c r="H464" s="81"/>
      <c r="I464" s="81"/>
      <c r="J464" s="81"/>
      <c r="K464" s="82"/>
      <c r="L464" s="81"/>
      <c r="M464" s="81"/>
      <c r="N464" s="81"/>
      <c r="O464" s="82"/>
      <c r="P464" s="81"/>
      <c r="Q464" s="81"/>
      <c r="R464" s="81"/>
      <c r="S464" s="82"/>
      <c r="T464" s="81"/>
      <c r="U464" s="81"/>
      <c r="V464" s="81"/>
      <c r="W464" s="82"/>
      <c r="X464" s="81"/>
      <c r="Y464" s="81"/>
      <c r="Z464" s="81"/>
      <c r="AA464" s="82"/>
      <c r="AB464" s="81"/>
      <c r="AC464" s="81"/>
      <c r="AD464" s="81"/>
      <c r="AE464" s="82"/>
      <c r="AF464" s="81"/>
      <c r="AG464" s="81"/>
      <c r="AH464" s="81"/>
      <c r="AI464" s="82"/>
      <c r="AJ464" s="81"/>
      <c r="AK464" s="81"/>
      <c r="AL464" s="81"/>
      <c r="AM464" s="82"/>
      <c r="AN464" s="81"/>
      <c r="AO464" s="81"/>
      <c r="AP464" s="82"/>
      <c r="AQ464" s="82"/>
      <c r="AR464" s="82"/>
      <c r="AS464" s="230"/>
      <c r="AT464" s="230"/>
      <c r="AU464" s="230"/>
      <c r="AV464" s="230"/>
      <c r="AW464" s="230"/>
      <c r="AX464" s="230"/>
      <c r="AY464" s="230"/>
      <c r="BA464" s="83"/>
      <c r="BB464" s="83"/>
      <c r="BC464" s="83"/>
      <c r="BD464" s="83"/>
      <c r="BE464" s="83"/>
      <c r="BF464" s="83"/>
      <c r="BG464" s="83"/>
      <c r="BH464" s="83"/>
      <c r="BI464" s="83"/>
      <c r="BJ464" s="83"/>
      <c r="BK464" s="83"/>
      <c r="BL464" s="83"/>
    </row>
    <row r="465" spans="1:64" x14ac:dyDescent="0.35">
      <c r="A465" s="114" t="s">
        <v>471</v>
      </c>
      <c r="B465" s="188"/>
      <c r="C465" s="188"/>
      <c r="D465" s="81"/>
      <c r="E465" s="81"/>
      <c r="F465" s="81"/>
      <c r="G465" s="82"/>
      <c r="H465" s="81"/>
      <c r="I465" s="81"/>
      <c r="J465" s="81"/>
      <c r="K465" s="82"/>
      <c r="L465" s="81"/>
      <c r="M465" s="81"/>
      <c r="N465" s="81"/>
      <c r="O465" s="82"/>
      <c r="P465" s="81"/>
      <c r="Q465" s="81"/>
      <c r="R465" s="81"/>
      <c r="S465" s="82"/>
      <c r="T465" s="81"/>
      <c r="U465" s="81"/>
      <c r="V465" s="81"/>
      <c r="W465" s="82"/>
      <c r="X465" s="81"/>
      <c r="Y465" s="81"/>
      <c r="Z465" s="81"/>
      <c r="AA465" s="82"/>
      <c r="AB465" s="81"/>
      <c r="AC465" s="81"/>
      <c r="AD465" s="81"/>
      <c r="AE465" s="82"/>
      <c r="AF465" s="81"/>
      <c r="AG465" s="81"/>
      <c r="AH465" s="81"/>
      <c r="AI465" s="82"/>
      <c r="AJ465" s="81"/>
      <c r="AK465" s="81"/>
      <c r="AL465" s="81"/>
      <c r="AM465" s="82"/>
      <c r="AN465" s="81"/>
      <c r="AO465" s="81"/>
      <c r="AP465" s="82"/>
      <c r="AQ465" s="82"/>
      <c r="AR465" s="82"/>
      <c r="AS465" s="230"/>
      <c r="AT465" s="230"/>
      <c r="AU465" s="230"/>
      <c r="AV465" s="230"/>
      <c r="AW465" s="230"/>
      <c r="AX465" s="230"/>
      <c r="AY465" s="230"/>
      <c r="BA465" s="83"/>
      <c r="BB465" s="83"/>
      <c r="BC465" s="83"/>
      <c r="BD465" s="83"/>
      <c r="BE465" s="83"/>
      <c r="BF465" s="83"/>
      <c r="BG465" s="83"/>
      <c r="BH465" s="83"/>
      <c r="BI465" s="83"/>
      <c r="BJ465" s="83"/>
      <c r="BK465" s="83"/>
      <c r="BL465" s="83"/>
    </row>
    <row r="466" spans="1:64" x14ac:dyDescent="0.35">
      <c r="A466" s="155" t="s">
        <v>472</v>
      </c>
      <c r="B466" s="201"/>
      <c r="C466" s="201"/>
      <c r="D466" s="81"/>
      <c r="E466" s="81"/>
      <c r="F466" s="81"/>
      <c r="G466" s="82"/>
      <c r="H466" s="81"/>
      <c r="I466" s="81"/>
      <c r="J466" s="81"/>
      <c r="K466" s="82"/>
      <c r="L466" s="81"/>
      <c r="M466" s="81"/>
      <c r="N466" s="81"/>
      <c r="O466" s="82"/>
      <c r="P466" s="81"/>
      <c r="Q466" s="81"/>
      <c r="R466" s="81"/>
      <c r="S466" s="82"/>
      <c r="T466" s="81"/>
      <c r="U466" s="81"/>
      <c r="V466" s="81"/>
      <c r="W466" s="82"/>
      <c r="X466" s="81"/>
      <c r="Y466" s="81"/>
      <c r="Z466" s="81"/>
      <c r="AA466" s="82"/>
      <c r="AB466" s="81"/>
      <c r="AC466" s="81"/>
      <c r="AD466" s="81"/>
      <c r="AE466" s="82"/>
      <c r="AF466" s="81"/>
      <c r="AG466" s="81"/>
      <c r="AH466" s="81"/>
      <c r="AI466" s="82"/>
      <c r="AJ466" s="81"/>
      <c r="AK466" s="81"/>
      <c r="AL466" s="81"/>
      <c r="AM466" s="82"/>
      <c r="AN466" s="81"/>
      <c r="AO466" s="81"/>
      <c r="AP466" s="82"/>
      <c r="AQ466" s="82"/>
      <c r="AR466" s="82"/>
      <c r="AS466" s="230"/>
      <c r="AT466" s="230"/>
      <c r="AU466" s="230"/>
      <c r="AV466" s="230"/>
      <c r="AW466" s="230"/>
      <c r="AX466" s="230"/>
      <c r="AY466" s="230"/>
      <c r="BA466" s="83"/>
      <c r="BB466" s="83"/>
      <c r="BC466" s="83"/>
      <c r="BD466" s="83"/>
      <c r="BE466" s="83"/>
      <c r="BF466" s="83"/>
      <c r="BG466" s="83"/>
      <c r="BH466" s="83"/>
      <c r="BI466" s="83"/>
      <c r="BJ466" s="83"/>
      <c r="BK466" s="83"/>
      <c r="BL466" s="83"/>
    </row>
    <row r="467" spans="1:64" x14ac:dyDescent="0.35">
      <c r="A467" s="100" t="s">
        <v>473</v>
      </c>
      <c r="B467" s="194" t="s">
        <v>796</v>
      </c>
      <c r="C467" s="193" t="s">
        <v>232</v>
      </c>
      <c r="D467" s="90">
        <v>72.724999999999994</v>
      </c>
      <c r="E467" s="90">
        <v>53.685000000000002</v>
      </c>
      <c r="F467" s="90">
        <v>71.069999999999993</v>
      </c>
      <c r="G467" s="89">
        <v>62.095999999999997</v>
      </c>
      <c r="H467" s="90">
        <v>64.507999999999996</v>
      </c>
      <c r="I467" s="90">
        <v>54.857999999999997</v>
      </c>
      <c r="J467" s="90">
        <v>53.790999999999997</v>
      </c>
      <c r="K467" s="89">
        <v>68.376999999999995</v>
      </c>
      <c r="L467" s="90">
        <v>71.67</v>
      </c>
      <c r="M467" s="90">
        <v>56.539000000000001</v>
      </c>
      <c r="N467" s="90">
        <v>69.822999999999993</v>
      </c>
      <c r="O467" s="89">
        <v>93.307000000000002</v>
      </c>
      <c r="P467" s="90">
        <v>71.706000000000003</v>
      </c>
      <c r="Q467" s="90">
        <v>75.581999999999994</v>
      </c>
      <c r="R467" s="90">
        <v>83.444000000000003</v>
      </c>
      <c r="S467" s="89">
        <v>88.024000000000001</v>
      </c>
      <c r="T467" s="90">
        <v>191.48400000000001</v>
      </c>
      <c r="U467" s="90">
        <v>77.905000000000001</v>
      </c>
      <c r="V467" s="90">
        <v>90.326999999999998</v>
      </c>
      <c r="W467" s="89">
        <v>113.538</v>
      </c>
      <c r="X467" s="90">
        <v>131.09</v>
      </c>
      <c r="Y467" s="90">
        <v>117.194</v>
      </c>
      <c r="Z467" s="90">
        <v>145.566</v>
      </c>
      <c r="AA467" s="89">
        <v>186.25800000000001</v>
      </c>
      <c r="AB467" s="90">
        <v>145.292</v>
      </c>
      <c r="AC467" s="90">
        <v>169.101</v>
      </c>
      <c r="AD467" s="90">
        <v>186.999</v>
      </c>
      <c r="AE467" s="89">
        <v>209.499</v>
      </c>
      <c r="AF467" s="90">
        <v>265</v>
      </c>
      <c r="AG467" s="90">
        <v>289</v>
      </c>
      <c r="AH467" s="90">
        <v>229</v>
      </c>
      <c r="AI467" s="89">
        <v>306</v>
      </c>
      <c r="AJ467" s="90">
        <v>254</v>
      </c>
      <c r="AK467" s="90">
        <v>312</v>
      </c>
      <c r="AL467" s="90">
        <v>331</v>
      </c>
      <c r="AM467" s="89">
        <v>312</v>
      </c>
      <c r="AN467" s="90">
        <v>295</v>
      </c>
      <c r="AO467" s="90">
        <v>366</v>
      </c>
      <c r="AP467" s="89">
        <v>316</v>
      </c>
      <c r="AQ467" s="89">
        <v>379</v>
      </c>
      <c r="AR467" s="250">
        <v>308</v>
      </c>
      <c r="AS467" s="265">
        <v>346</v>
      </c>
      <c r="AT467" s="265">
        <v>314</v>
      </c>
      <c r="AU467" s="265">
        <v>314</v>
      </c>
      <c r="AV467" s="265">
        <v>300</v>
      </c>
      <c r="AW467" s="265">
        <v>357</v>
      </c>
      <c r="AX467" s="265">
        <v>318</v>
      </c>
      <c r="AY467" s="265">
        <v>361</v>
      </c>
      <c r="BA467" s="83"/>
      <c r="BB467" s="83"/>
      <c r="BC467" s="83"/>
      <c r="BD467" s="83"/>
      <c r="BE467" s="83"/>
      <c r="BF467" s="83"/>
      <c r="BG467" s="83"/>
      <c r="BH467" s="83"/>
      <c r="BI467" s="83"/>
      <c r="BJ467" s="213">
        <v>379</v>
      </c>
      <c r="BK467" s="213">
        <v>314</v>
      </c>
      <c r="BL467" s="213">
        <v>361</v>
      </c>
    </row>
    <row r="468" spans="1:64" x14ac:dyDescent="0.35">
      <c r="A468" s="100" t="s">
        <v>142</v>
      </c>
      <c r="B468" s="194" t="s">
        <v>796</v>
      </c>
      <c r="C468" s="193" t="s">
        <v>232</v>
      </c>
      <c r="D468" s="90">
        <v>505.46499999999997</v>
      </c>
      <c r="E468" s="90">
        <v>538.40200000000004</v>
      </c>
      <c r="F468" s="90">
        <v>547.99699999999996</v>
      </c>
      <c r="G468" s="89">
        <v>656.93899999999996</v>
      </c>
      <c r="H468" s="90">
        <v>584.27300000000002</v>
      </c>
      <c r="I468" s="90">
        <v>656.94</v>
      </c>
      <c r="J468" s="90">
        <v>630.67899999999997</v>
      </c>
      <c r="K468" s="89">
        <v>703.36500000000001</v>
      </c>
      <c r="L468" s="90">
        <v>564.21100000000001</v>
      </c>
      <c r="M468" s="90">
        <v>647.78399999999999</v>
      </c>
      <c r="N468" s="90">
        <v>658.34199999999998</v>
      </c>
      <c r="O468" s="89">
        <v>678.36400000000003</v>
      </c>
      <c r="P468" s="90">
        <v>591.82100000000003</v>
      </c>
      <c r="Q468" s="90">
        <v>661.01300000000003</v>
      </c>
      <c r="R468" s="90">
        <v>666.27800000000002</v>
      </c>
      <c r="S468" s="89">
        <v>739.63</v>
      </c>
      <c r="T468" s="90">
        <v>763.01199999999994</v>
      </c>
      <c r="U468" s="90">
        <v>865.38499999999999</v>
      </c>
      <c r="V468" s="90">
        <v>932.29200000000003</v>
      </c>
      <c r="W468" s="89">
        <v>993.77300000000002</v>
      </c>
      <c r="X468" s="90">
        <v>911.04399999999998</v>
      </c>
      <c r="Y468" s="90">
        <v>1030.367</v>
      </c>
      <c r="Z468" s="90">
        <v>1020.047</v>
      </c>
      <c r="AA468" s="89">
        <v>1163.1849999999999</v>
      </c>
      <c r="AB468" s="90">
        <v>1129.8820000000001</v>
      </c>
      <c r="AC468" s="90">
        <v>1314.998</v>
      </c>
      <c r="AD468" s="90">
        <v>1302.7529999999999</v>
      </c>
      <c r="AE468" s="89">
        <v>1398.548</v>
      </c>
      <c r="AF468" s="90">
        <v>1241</v>
      </c>
      <c r="AG468" s="90">
        <v>1303</v>
      </c>
      <c r="AH468" s="90">
        <v>1317</v>
      </c>
      <c r="AI468" s="89">
        <v>1422</v>
      </c>
      <c r="AJ468" s="90">
        <v>1243</v>
      </c>
      <c r="AK468" s="90">
        <v>1538</v>
      </c>
      <c r="AL468" s="90">
        <v>1450</v>
      </c>
      <c r="AM468" s="89">
        <v>1736</v>
      </c>
      <c r="AN468" s="90">
        <v>1333</v>
      </c>
      <c r="AO468" s="90">
        <v>1615</v>
      </c>
      <c r="AP468" s="89">
        <v>1629</v>
      </c>
      <c r="AQ468" s="89">
        <v>1790</v>
      </c>
      <c r="AR468" s="250">
        <v>1469</v>
      </c>
      <c r="AS468" s="265">
        <v>1786</v>
      </c>
      <c r="AT468" s="265">
        <v>1714</v>
      </c>
      <c r="AU468" s="265">
        <v>1942</v>
      </c>
      <c r="AV468" s="265">
        <v>1569</v>
      </c>
      <c r="AW468" s="265">
        <v>1899</v>
      </c>
      <c r="AX468" s="265">
        <v>1848</v>
      </c>
      <c r="AY468" s="265">
        <v>2336</v>
      </c>
      <c r="BA468" s="83"/>
      <c r="BB468" s="83"/>
      <c r="BC468" s="83"/>
      <c r="BD468" s="83"/>
      <c r="BE468" s="83"/>
      <c r="BF468" s="83"/>
      <c r="BG468" s="83"/>
      <c r="BH468" s="83"/>
      <c r="BI468" s="83"/>
      <c r="BJ468" s="213">
        <v>1790</v>
      </c>
      <c r="BK468" s="213">
        <v>1942</v>
      </c>
      <c r="BL468" s="213">
        <v>2336</v>
      </c>
    </row>
    <row r="469" spans="1:64" x14ac:dyDescent="0.35">
      <c r="A469" s="100" t="s">
        <v>134</v>
      </c>
      <c r="B469" s="194" t="s">
        <v>796</v>
      </c>
      <c r="C469" s="193" t="s">
        <v>232</v>
      </c>
      <c r="D469" s="90">
        <v>645.83399999999995</v>
      </c>
      <c r="E469" s="90">
        <v>638.88499999999999</v>
      </c>
      <c r="F469" s="90">
        <v>683.14300000000003</v>
      </c>
      <c r="G469" s="89">
        <v>775.54399999999998</v>
      </c>
      <c r="H469" s="90">
        <v>831.077</v>
      </c>
      <c r="I469" s="90">
        <v>879.10900000000004</v>
      </c>
      <c r="J469" s="90">
        <v>947.56299999999999</v>
      </c>
      <c r="K469" s="89">
        <v>1097.923</v>
      </c>
      <c r="L469" s="90">
        <v>1129.701</v>
      </c>
      <c r="M469" s="90">
        <v>1175.5419999999999</v>
      </c>
      <c r="N469" s="90">
        <v>1259.712</v>
      </c>
      <c r="O469" s="89">
        <v>1434.2</v>
      </c>
      <c r="P469" s="90">
        <v>1563.8209999999999</v>
      </c>
      <c r="Q469" s="90">
        <v>1633.221</v>
      </c>
      <c r="R469" s="90">
        <v>1745.2819999999999</v>
      </c>
      <c r="S469" s="89">
        <v>1945.6189999999999</v>
      </c>
      <c r="T469" s="90">
        <v>1988.008</v>
      </c>
      <c r="U469" s="90">
        <v>2005.953</v>
      </c>
      <c r="V469" s="90">
        <v>2136.7710000000002</v>
      </c>
      <c r="W469" s="89">
        <v>2405.9499999999998</v>
      </c>
      <c r="X469" s="90">
        <v>2483.7440000000001</v>
      </c>
      <c r="Y469" s="90">
        <v>2543.462</v>
      </c>
      <c r="Z469" s="90">
        <v>2615.192</v>
      </c>
      <c r="AA469" s="89">
        <v>2915.9740000000002</v>
      </c>
      <c r="AB469" s="90">
        <v>3083.8389999999999</v>
      </c>
      <c r="AC469" s="90">
        <v>3011.5520000000001</v>
      </c>
      <c r="AD469" s="90">
        <v>3120.1860000000001</v>
      </c>
      <c r="AE469" s="89">
        <v>3377.9859999999999</v>
      </c>
      <c r="AF469" s="90">
        <v>3489</v>
      </c>
      <c r="AG469" s="90">
        <v>3321</v>
      </c>
      <c r="AH469" s="90">
        <v>3317</v>
      </c>
      <c r="AI469" s="89">
        <v>3629</v>
      </c>
      <c r="AJ469" s="90">
        <v>4134</v>
      </c>
      <c r="AK469" s="90">
        <v>4144</v>
      </c>
      <c r="AL469" s="90">
        <v>4243</v>
      </c>
      <c r="AM469" s="89">
        <v>4733</v>
      </c>
      <c r="AN469" s="90">
        <v>4894</v>
      </c>
      <c r="AO469" s="90">
        <v>4753</v>
      </c>
      <c r="AP469" s="89">
        <v>4829</v>
      </c>
      <c r="AQ469" s="89">
        <v>5297</v>
      </c>
      <c r="AR469" s="250">
        <v>5357</v>
      </c>
      <c r="AS469" s="265">
        <v>5265</v>
      </c>
      <c r="AT469" s="265">
        <v>5375</v>
      </c>
      <c r="AU469" s="265">
        <v>5837</v>
      </c>
      <c r="AV469" s="265">
        <v>5975</v>
      </c>
      <c r="AW469" s="265">
        <v>5558</v>
      </c>
      <c r="AX469" s="265">
        <v>5779</v>
      </c>
      <c r="AY469" s="265">
        <v>6131</v>
      </c>
      <c r="BA469" s="83"/>
      <c r="BB469" s="83"/>
      <c r="BC469" s="83"/>
      <c r="BD469" s="83"/>
      <c r="BE469" s="83"/>
      <c r="BF469" s="83"/>
      <c r="BG469" s="83"/>
      <c r="BH469" s="83"/>
      <c r="BI469" s="83"/>
      <c r="BJ469" s="213">
        <v>5297</v>
      </c>
      <c r="BK469" s="213">
        <v>5837</v>
      </c>
      <c r="BL469" s="213">
        <v>6131</v>
      </c>
    </row>
    <row r="470" spans="1:64" x14ac:dyDescent="0.35">
      <c r="A470" s="100" t="s">
        <v>133</v>
      </c>
      <c r="B470" s="194" t="s">
        <v>796</v>
      </c>
      <c r="C470" s="193" t="s">
        <v>232</v>
      </c>
      <c r="D470" s="90">
        <v>11.125999999999999</v>
      </c>
      <c r="E470" s="90">
        <v>7.1289999999999996</v>
      </c>
      <c r="F470" s="90">
        <v>4.6040000000000001</v>
      </c>
      <c r="G470" s="89">
        <v>10.222</v>
      </c>
      <c r="H470" s="90">
        <v>12.986000000000001</v>
      </c>
      <c r="I470" s="90">
        <v>13.696</v>
      </c>
      <c r="J470" s="90">
        <v>4.4379999999999997</v>
      </c>
      <c r="K470" s="89">
        <v>20.456</v>
      </c>
      <c r="L470" s="90">
        <v>19.934000000000001</v>
      </c>
      <c r="M470" s="90">
        <v>55.472999999999999</v>
      </c>
      <c r="N470" s="90">
        <v>71.486999999999995</v>
      </c>
      <c r="O470" s="89">
        <v>6.165</v>
      </c>
      <c r="P470" s="90">
        <v>4.4580000000000002</v>
      </c>
      <c r="Q470" s="90">
        <v>15.773999999999999</v>
      </c>
      <c r="R470" s="90">
        <v>10.662000000000001</v>
      </c>
      <c r="S470" s="89">
        <v>38.362000000000002</v>
      </c>
      <c r="T470" s="90">
        <v>11.565</v>
      </c>
      <c r="U470" s="90">
        <v>98.653000000000006</v>
      </c>
      <c r="V470" s="90">
        <v>56.753999999999998</v>
      </c>
      <c r="W470" s="89">
        <v>14.196</v>
      </c>
      <c r="X470" s="90">
        <v>10.590999999999999</v>
      </c>
      <c r="Y470" s="90">
        <v>37.933</v>
      </c>
      <c r="Z470" s="90">
        <v>11.222</v>
      </c>
      <c r="AA470" s="89">
        <v>35.709000000000003</v>
      </c>
      <c r="AB470" s="90">
        <v>24.422000000000001</v>
      </c>
      <c r="AC470" s="90">
        <v>45.777999999999999</v>
      </c>
      <c r="AD470" s="90">
        <v>44.441000000000003</v>
      </c>
      <c r="AE470" s="89">
        <v>55.561999999999998</v>
      </c>
      <c r="AF470" s="90">
        <v>149</v>
      </c>
      <c r="AG470" s="90">
        <v>166</v>
      </c>
      <c r="AH470" s="90">
        <v>177</v>
      </c>
      <c r="AI470" s="89">
        <v>63</v>
      </c>
      <c r="AJ470" s="90">
        <v>81</v>
      </c>
      <c r="AK470" s="90">
        <v>55</v>
      </c>
      <c r="AL470" s="90">
        <v>70</v>
      </c>
      <c r="AM470" s="89">
        <v>54</v>
      </c>
      <c r="AN470" s="90">
        <v>83</v>
      </c>
      <c r="AO470" s="90">
        <v>62</v>
      </c>
      <c r="AP470" s="89">
        <v>76</v>
      </c>
      <c r="AQ470" s="89">
        <v>75</v>
      </c>
      <c r="AR470" s="250">
        <v>222</v>
      </c>
      <c r="AS470" s="265">
        <v>548</v>
      </c>
      <c r="AT470" s="265">
        <v>857</v>
      </c>
      <c r="AU470" s="265">
        <v>85</v>
      </c>
      <c r="AV470" s="265">
        <v>123</v>
      </c>
      <c r="AW470" s="265">
        <v>95</v>
      </c>
      <c r="AX470" s="265">
        <v>130</v>
      </c>
      <c r="AY470" s="265">
        <v>119</v>
      </c>
      <c r="BA470" s="83"/>
      <c r="BB470" s="83"/>
      <c r="BC470" s="83"/>
      <c r="BD470" s="83"/>
      <c r="BE470" s="83"/>
      <c r="BF470" s="83"/>
      <c r="BG470" s="83"/>
      <c r="BH470" s="83"/>
      <c r="BI470" s="83"/>
      <c r="BJ470" s="213">
        <v>75</v>
      </c>
      <c r="BK470" s="213">
        <v>85</v>
      </c>
      <c r="BL470" s="213">
        <v>119</v>
      </c>
    </row>
    <row r="471" spans="1:64" x14ac:dyDescent="0.35">
      <c r="A471" s="100" t="s">
        <v>474</v>
      </c>
      <c r="B471" s="194" t="s">
        <v>796</v>
      </c>
      <c r="C471" s="193" t="s">
        <v>232</v>
      </c>
      <c r="D471" s="81"/>
      <c r="E471" s="81"/>
      <c r="F471" s="81"/>
      <c r="G471" s="82"/>
      <c r="H471" s="81"/>
      <c r="I471" s="81"/>
      <c r="J471" s="81"/>
      <c r="K471" s="82"/>
      <c r="L471" s="81"/>
      <c r="M471" s="81"/>
      <c r="N471" s="81"/>
      <c r="O471" s="82"/>
      <c r="P471" s="81"/>
      <c r="Q471" s="81"/>
      <c r="R471" s="81"/>
      <c r="S471" s="82"/>
      <c r="T471" s="81"/>
      <c r="U471" s="81"/>
      <c r="V471" s="81"/>
      <c r="W471" s="82"/>
      <c r="X471" s="81"/>
      <c r="Y471" s="81"/>
      <c r="Z471" s="81"/>
      <c r="AA471" s="82"/>
      <c r="AB471" s="90">
        <v>892.75400000000002</v>
      </c>
      <c r="AC471" s="90">
        <v>3145.6680000000001</v>
      </c>
      <c r="AD471" s="90">
        <v>3148.587</v>
      </c>
      <c r="AE471" s="89">
        <v>3149.3429999999998</v>
      </c>
      <c r="AF471" s="81"/>
      <c r="AG471" s="81"/>
      <c r="AH471" s="81"/>
      <c r="AI471" s="82"/>
      <c r="AJ471" s="81"/>
      <c r="AK471" s="81"/>
      <c r="AL471" s="81"/>
      <c r="AM471" s="82"/>
      <c r="AN471" s="90">
        <v>499</v>
      </c>
      <c r="AO471" s="90">
        <v>499</v>
      </c>
      <c r="AP471" s="89">
        <v>500</v>
      </c>
      <c r="AQ471" s="89">
        <v>500</v>
      </c>
      <c r="AR471" s="89"/>
      <c r="AS471" s="234"/>
      <c r="AT471" s="234"/>
      <c r="AU471" s="234"/>
      <c r="AV471" s="265">
        <v>1497</v>
      </c>
      <c r="AW471" s="265">
        <v>1498</v>
      </c>
      <c r="AX471" s="265">
        <v>1499</v>
      </c>
      <c r="AY471" s="265">
        <v>1499</v>
      </c>
      <c r="BA471" s="83"/>
      <c r="BB471" s="83"/>
      <c r="BC471" s="83"/>
      <c r="BD471" s="83"/>
      <c r="BE471" s="83"/>
      <c r="BF471" s="83"/>
      <c r="BG471" s="83"/>
      <c r="BH471" s="83"/>
      <c r="BI471" s="83"/>
      <c r="BJ471" s="213">
        <v>500</v>
      </c>
      <c r="BK471" s="213"/>
      <c r="BL471" s="213">
        <v>1499</v>
      </c>
    </row>
    <row r="472" spans="1:64" x14ac:dyDescent="0.35">
      <c r="A472" s="100" t="s">
        <v>475</v>
      </c>
      <c r="B472" s="194" t="s">
        <v>796</v>
      </c>
      <c r="C472" s="193" t="s">
        <v>232</v>
      </c>
      <c r="D472" s="90">
        <v>22.405999999999999</v>
      </c>
      <c r="E472" s="90">
        <v>20.082999999999998</v>
      </c>
      <c r="F472" s="90">
        <v>17.462</v>
      </c>
      <c r="G472" s="89">
        <v>14.676</v>
      </c>
      <c r="H472" s="90">
        <v>613.30999999999995</v>
      </c>
      <c r="I472" s="90">
        <v>609.74199999999996</v>
      </c>
      <c r="J472" s="90">
        <v>606.42600000000004</v>
      </c>
      <c r="K472" s="89">
        <v>603.22900000000004</v>
      </c>
      <c r="L472" s="90">
        <v>6.4000000000000001E-2</v>
      </c>
      <c r="M472" s="81"/>
      <c r="N472" s="81"/>
      <c r="O472" s="82"/>
      <c r="P472" s="81"/>
      <c r="Q472" s="81"/>
      <c r="R472" s="81"/>
      <c r="S472" s="82"/>
      <c r="T472" s="81"/>
      <c r="U472" s="81"/>
      <c r="V472" s="81"/>
      <c r="W472" s="82"/>
      <c r="X472" s="81"/>
      <c r="Y472" s="81"/>
      <c r="Z472" s="81"/>
      <c r="AA472" s="82"/>
      <c r="AB472" s="81"/>
      <c r="AC472" s="81"/>
      <c r="AD472" s="81"/>
      <c r="AE472" s="82"/>
      <c r="AF472" s="81"/>
      <c r="AG472" s="81"/>
      <c r="AH472" s="81"/>
      <c r="AI472" s="82"/>
      <c r="AJ472" s="81"/>
      <c r="AK472" s="81"/>
      <c r="AL472" s="81"/>
      <c r="AM472" s="82"/>
      <c r="AN472" s="81"/>
      <c r="AO472" s="81"/>
      <c r="AP472" s="82"/>
      <c r="AQ472" s="82"/>
      <c r="AR472" s="82"/>
      <c r="AS472" s="230"/>
      <c r="AT472" s="230"/>
      <c r="AU472" s="230"/>
      <c r="AV472" s="230"/>
      <c r="AW472" s="230"/>
      <c r="AX472" s="230"/>
      <c r="AY472" s="230"/>
      <c r="BA472" s="83"/>
      <c r="BB472" s="83"/>
      <c r="BC472" s="83"/>
      <c r="BD472" s="83"/>
      <c r="BE472" s="83"/>
      <c r="BF472" s="83"/>
      <c r="BG472" s="83"/>
      <c r="BH472" s="83"/>
      <c r="BI472" s="83"/>
      <c r="BJ472" s="83"/>
      <c r="BK472" s="83"/>
      <c r="BL472" s="83"/>
    </row>
    <row r="473" spans="1:64" x14ac:dyDescent="0.35">
      <c r="A473" s="100" t="s">
        <v>143</v>
      </c>
      <c r="B473" s="194" t="s">
        <v>796</v>
      </c>
      <c r="C473" s="193" t="s">
        <v>232</v>
      </c>
      <c r="D473" s="81"/>
      <c r="E473" s="81"/>
      <c r="F473" s="81"/>
      <c r="G473" s="82"/>
      <c r="H473" s="81"/>
      <c r="I473" s="81"/>
      <c r="J473" s="81"/>
      <c r="K473" s="82"/>
      <c r="L473" s="81"/>
      <c r="M473" s="81"/>
      <c r="N473" s="81"/>
      <c r="O473" s="82"/>
      <c r="P473" s="81"/>
      <c r="Q473" s="81"/>
      <c r="R473" s="81"/>
      <c r="S473" s="82"/>
      <c r="T473" s="81"/>
      <c r="U473" s="81"/>
      <c r="V473" s="81"/>
      <c r="W473" s="82"/>
      <c r="X473" s="81"/>
      <c r="Y473" s="81"/>
      <c r="Z473" s="81"/>
      <c r="AA473" s="82"/>
      <c r="AB473" s="81"/>
      <c r="AC473" s="81"/>
      <c r="AD473" s="81"/>
      <c r="AE473" s="82"/>
      <c r="AF473" s="90">
        <v>84</v>
      </c>
      <c r="AG473" s="90">
        <v>85</v>
      </c>
      <c r="AH473" s="90">
        <v>90</v>
      </c>
      <c r="AI473" s="89">
        <v>92</v>
      </c>
      <c r="AJ473" s="90">
        <v>94</v>
      </c>
      <c r="AK473" s="90">
        <v>96</v>
      </c>
      <c r="AL473" s="90">
        <v>97</v>
      </c>
      <c r="AM473" s="89">
        <v>97</v>
      </c>
      <c r="AN473" s="90">
        <v>93</v>
      </c>
      <c r="AO473" s="90">
        <v>90</v>
      </c>
      <c r="AP473" s="89">
        <v>88</v>
      </c>
      <c r="AQ473" s="89">
        <v>87</v>
      </c>
      <c r="AR473" s="250">
        <v>81</v>
      </c>
      <c r="AS473" s="265">
        <v>74</v>
      </c>
      <c r="AT473" s="265">
        <v>74</v>
      </c>
      <c r="AU473" s="265">
        <v>73</v>
      </c>
      <c r="AV473" s="265">
        <v>73</v>
      </c>
      <c r="AW473" s="265">
        <v>67</v>
      </c>
      <c r="AX473" s="265">
        <v>70</v>
      </c>
      <c r="AY473" s="265">
        <v>75</v>
      </c>
      <c r="BA473" s="83"/>
      <c r="BB473" s="83"/>
      <c r="BC473" s="83"/>
      <c r="BD473" s="83"/>
      <c r="BE473" s="83"/>
      <c r="BF473" s="83"/>
      <c r="BG473" s="83"/>
      <c r="BH473" s="83"/>
      <c r="BI473" s="83"/>
      <c r="BJ473" s="213">
        <v>87</v>
      </c>
      <c r="BK473" s="213">
        <v>73</v>
      </c>
      <c r="BL473" s="213">
        <v>75</v>
      </c>
    </row>
    <row r="474" spans="1:64" x14ac:dyDescent="0.35">
      <c r="A474" s="100" t="s">
        <v>476</v>
      </c>
      <c r="B474" s="194" t="s">
        <v>796</v>
      </c>
      <c r="C474" s="193" t="s">
        <v>232</v>
      </c>
      <c r="D474" s="90">
        <v>6.7670000000000003</v>
      </c>
      <c r="E474" s="90">
        <v>6.6710000000000003</v>
      </c>
      <c r="F474" s="90">
        <v>4.8410000000000002</v>
      </c>
      <c r="G474" s="89">
        <v>6.1710000000000003</v>
      </c>
      <c r="H474" s="90">
        <v>6.1929999999999996</v>
      </c>
      <c r="I474" s="90">
        <v>3.6269999999999998</v>
      </c>
      <c r="J474" s="90">
        <v>2.351</v>
      </c>
      <c r="K474" s="89">
        <v>17.12</v>
      </c>
      <c r="L474" s="90">
        <v>2.58</v>
      </c>
      <c r="M474" s="90">
        <v>1.6950000000000001</v>
      </c>
      <c r="N474" s="90">
        <v>1.45</v>
      </c>
      <c r="O474" s="89">
        <v>1.52</v>
      </c>
      <c r="P474" s="81"/>
      <c r="Q474" s="81"/>
      <c r="R474" s="81"/>
      <c r="S474" s="82"/>
      <c r="T474" s="81"/>
      <c r="U474" s="81"/>
      <c r="V474" s="81"/>
      <c r="W474" s="82"/>
      <c r="X474" s="81"/>
      <c r="Y474" s="81"/>
      <c r="Z474" s="81"/>
      <c r="AA474" s="82"/>
      <c r="AB474" s="81"/>
      <c r="AC474" s="81"/>
      <c r="AD474" s="81"/>
      <c r="AE474" s="82"/>
      <c r="AF474" s="81"/>
      <c r="AG474" s="81"/>
      <c r="AH474" s="81"/>
      <c r="AI474" s="82"/>
      <c r="AJ474" s="81"/>
      <c r="AK474" s="81"/>
      <c r="AL474" s="81"/>
      <c r="AM474" s="82"/>
      <c r="AN474" s="81"/>
      <c r="AO474" s="81"/>
      <c r="AP474" s="82"/>
      <c r="AQ474" s="82"/>
      <c r="AR474" s="82"/>
      <c r="AS474" s="230"/>
      <c r="AT474" s="230"/>
      <c r="AU474" s="230"/>
      <c r="AV474" s="230"/>
      <c r="AW474" s="230"/>
      <c r="AX474" s="230"/>
      <c r="AY474" s="230"/>
      <c r="BA474" s="83"/>
      <c r="BB474" s="83"/>
      <c r="BC474" s="83"/>
      <c r="BD474" s="83"/>
      <c r="BE474" s="83"/>
      <c r="BF474" s="83"/>
      <c r="BG474" s="83"/>
      <c r="BH474" s="83"/>
      <c r="BI474" s="83"/>
      <c r="BJ474" s="83"/>
      <c r="BK474" s="83"/>
      <c r="BL474" s="83"/>
    </row>
    <row r="475" spans="1:64" x14ac:dyDescent="0.35">
      <c r="A475" s="156" t="s">
        <v>18</v>
      </c>
      <c r="B475" s="192" t="s">
        <v>796</v>
      </c>
      <c r="C475" s="191" t="s">
        <v>232</v>
      </c>
      <c r="D475" s="126">
        <v>1264.3230000000001</v>
      </c>
      <c r="E475" s="127">
        <f>SUM(E467,E468,E472,E474,E470,E469,E471,E473)</f>
        <v>1264.855</v>
      </c>
      <c r="F475" s="126">
        <v>1329.117</v>
      </c>
      <c r="G475" s="143">
        <v>1525.6479999999999</v>
      </c>
      <c r="H475" s="126">
        <v>2112.3470000000002</v>
      </c>
      <c r="I475" s="126">
        <v>2217.9720000000002</v>
      </c>
      <c r="J475" s="126">
        <v>2245.248</v>
      </c>
      <c r="K475" s="129">
        <f>SUM(K467,K468,K472,K474,K470,K469,K471,K473)</f>
        <v>2510.4699999999998</v>
      </c>
      <c r="L475" s="126">
        <v>1788.16</v>
      </c>
      <c r="M475" s="127">
        <f t="shared" ref="M475:R475" si="24">SUM(M467,M468,M472,M474,M470,M469,M471,M473)</f>
        <v>1937.0329999999999</v>
      </c>
      <c r="N475" s="127">
        <f t="shared" si="24"/>
        <v>2060.8139999999999</v>
      </c>
      <c r="O475" s="129">
        <f t="shared" si="24"/>
        <v>2213.556</v>
      </c>
      <c r="P475" s="127">
        <f t="shared" si="24"/>
        <v>2231.806</v>
      </c>
      <c r="Q475" s="127">
        <f t="shared" si="24"/>
        <v>2385.59</v>
      </c>
      <c r="R475" s="127">
        <f t="shared" si="24"/>
        <v>2505.6660000000002</v>
      </c>
      <c r="S475" s="143">
        <v>2811.6350000000002</v>
      </c>
      <c r="T475" s="127">
        <f>SUM(T467,T468,T472,T474,T470,T469,T471,T473)</f>
        <v>2954.069</v>
      </c>
      <c r="U475" s="126">
        <v>3047.8960000000002</v>
      </c>
      <c r="V475" s="126">
        <v>3216.1439999999998</v>
      </c>
      <c r="W475" s="143">
        <v>3527.4569999999999</v>
      </c>
      <c r="X475" s="127">
        <f>SUM(X467,X468,X472,X474,X470,X469,X471,X473)</f>
        <v>3536.4690000000001</v>
      </c>
      <c r="Y475" s="127">
        <f>SUM(Y467,Y468,Y472,Y474,Y470,Y469,Y471,Y473)</f>
        <v>3728.9560000000001</v>
      </c>
      <c r="Z475" s="127">
        <f>SUM(Z467,Z468,Z472,Z474,Z470,Z469,Z471,Z473)</f>
        <v>3792.027</v>
      </c>
      <c r="AA475" s="129">
        <f>SUM(AA467,AA468,AA472,AA474,AA470,AA469,AA471,AA473)</f>
        <v>4301.1260000000002</v>
      </c>
      <c r="AB475" s="126">
        <v>5276.1890000000003</v>
      </c>
      <c r="AC475" s="127">
        <f>SUM(AC467,AC468,AC472,AC474,AC470,AC469,AC471,AC473)</f>
        <v>7687.0969999999998</v>
      </c>
      <c r="AD475" s="127">
        <f>SUM(AD467,AD468,AD472,AD474,AD470,AD469,AD471,AD473)</f>
        <v>7802.9660000000003</v>
      </c>
      <c r="AE475" s="143">
        <v>8190.9380000000001</v>
      </c>
      <c r="AF475" s="127">
        <f t="shared" ref="AF475:AP475" si="25">SUM(AF467,AF468,AF472,AF474,AF470,AF469,AF471,AF473)</f>
        <v>5228</v>
      </c>
      <c r="AG475" s="127">
        <f t="shared" si="25"/>
        <v>5164</v>
      </c>
      <c r="AH475" s="127">
        <f t="shared" si="25"/>
        <v>5130</v>
      </c>
      <c r="AI475" s="129">
        <f t="shared" si="25"/>
        <v>5512</v>
      </c>
      <c r="AJ475" s="127">
        <f t="shared" si="25"/>
        <v>5806</v>
      </c>
      <c r="AK475" s="127">
        <f t="shared" si="25"/>
        <v>6145</v>
      </c>
      <c r="AL475" s="127">
        <f t="shared" si="25"/>
        <v>6191</v>
      </c>
      <c r="AM475" s="129">
        <f t="shared" si="25"/>
        <v>6932</v>
      </c>
      <c r="AN475" s="127">
        <f t="shared" si="25"/>
        <v>7197</v>
      </c>
      <c r="AO475" s="127">
        <f t="shared" si="25"/>
        <v>7385</v>
      </c>
      <c r="AP475" s="129">
        <f t="shared" si="25"/>
        <v>7438</v>
      </c>
      <c r="AQ475" s="129">
        <v>8128</v>
      </c>
      <c r="AR475" s="249">
        <v>7437</v>
      </c>
      <c r="AS475" s="264">
        <v>8019</v>
      </c>
      <c r="AT475" s="264">
        <v>8334</v>
      </c>
      <c r="AU475" s="264">
        <v>8251</v>
      </c>
      <c r="AV475" s="264">
        <v>9537</v>
      </c>
      <c r="AW475" s="264">
        <v>9474</v>
      </c>
      <c r="AX475" s="264">
        <v>9644</v>
      </c>
      <c r="AY475" s="264">
        <v>10521</v>
      </c>
      <c r="BA475" s="108"/>
      <c r="BB475" s="108"/>
      <c r="BC475" s="108"/>
      <c r="BD475" s="108"/>
      <c r="BE475" s="108"/>
      <c r="BF475" s="108"/>
      <c r="BG475" s="108"/>
      <c r="BH475" s="108"/>
      <c r="BI475" s="108"/>
      <c r="BJ475" s="209">
        <v>8128</v>
      </c>
      <c r="BK475" s="209">
        <v>8251</v>
      </c>
      <c r="BL475" s="209">
        <v>10521</v>
      </c>
    </row>
    <row r="476" spans="1:64" x14ac:dyDescent="0.35">
      <c r="A476" s="88"/>
      <c r="B476" s="187"/>
      <c r="C476" s="187"/>
      <c r="D476" s="81"/>
      <c r="E476" s="81"/>
      <c r="F476" s="81"/>
      <c r="G476" s="82"/>
      <c r="H476" s="81"/>
      <c r="I476" s="81"/>
      <c r="J476" s="81"/>
      <c r="K476" s="82"/>
      <c r="L476" s="81"/>
      <c r="M476" s="81"/>
      <c r="N476" s="81"/>
      <c r="O476" s="82"/>
      <c r="P476" s="81"/>
      <c r="Q476" s="81"/>
      <c r="R476" s="81"/>
      <c r="S476" s="82"/>
      <c r="T476" s="81"/>
      <c r="U476" s="81"/>
      <c r="V476" s="81"/>
      <c r="W476" s="82"/>
      <c r="X476" s="81"/>
      <c r="Y476" s="81"/>
      <c r="Z476" s="81"/>
      <c r="AA476" s="82"/>
      <c r="AB476" s="81"/>
      <c r="AC476" s="81"/>
      <c r="AD476" s="81"/>
      <c r="AE476" s="82"/>
      <c r="AF476" s="81"/>
      <c r="AG476" s="81"/>
      <c r="AH476" s="81"/>
      <c r="AI476" s="82"/>
      <c r="AJ476" s="81"/>
      <c r="AK476" s="81"/>
      <c r="AL476" s="81"/>
      <c r="AM476" s="82"/>
      <c r="AN476" s="81"/>
      <c r="AO476" s="81"/>
      <c r="AP476" s="82"/>
      <c r="AQ476" s="82"/>
      <c r="AR476" s="82"/>
      <c r="AS476" s="230"/>
      <c r="AT476" s="230"/>
      <c r="AU476" s="230"/>
      <c r="AV476" s="230"/>
      <c r="AW476" s="230"/>
      <c r="AX476" s="230"/>
      <c r="AY476" s="230"/>
      <c r="BA476" s="83"/>
      <c r="BB476" s="83"/>
      <c r="BC476" s="83"/>
      <c r="BD476" s="83"/>
      <c r="BE476" s="83"/>
      <c r="BF476" s="83"/>
      <c r="BG476" s="83"/>
      <c r="BH476" s="83"/>
      <c r="BI476" s="83"/>
      <c r="BJ476" s="83"/>
      <c r="BK476" s="83"/>
      <c r="BL476" s="83"/>
    </row>
    <row r="477" spans="1:64" x14ac:dyDescent="0.35">
      <c r="A477" s="155" t="s">
        <v>477</v>
      </c>
      <c r="B477" s="201"/>
      <c r="C477" s="201"/>
      <c r="D477" s="81"/>
      <c r="E477" s="81"/>
      <c r="F477" s="81"/>
      <c r="G477" s="82"/>
      <c r="H477" s="81"/>
      <c r="I477" s="81"/>
      <c r="J477" s="81"/>
      <c r="K477" s="82"/>
      <c r="L477" s="81"/>
      <c r="M477" s="81"/>
      <c r="N477" s="81"/>
      <c r="O477" s="82"/>
      <c r="P477" s="81"/>
      <c r="Q477" s="81"/>
      <c r="R477" s="81"/>
      <c r="S477" s="82"/>
      <c r="T477" s="81"/>
      <c r="U477" s="81"/>
      <c r="V477" s="81"/>
      <c r="W477" s="82"/>
      <c r="X477" s="81"/>
      <c r="Y477" s="81"/>
      <c r="Z477" s="81"/>
      <c r="AA477" s="82"/>
      <c r="AB477" s="81"/>
      <c r="AC477" s="81"/>
      <c r="AD477" s="81"/>
      <c r="AE477" s="82"/>
      <c r="AF477" s="81"/>
      <c r="AG477" s="81"/>
      <c r="AH477" s="81"/>
      <c r="AI477" s="82"/>
      <c r="AJ477" s="81"/>
      <c r="AK477" s="81"/>
      <c r="AL477" s="81"/>
      <c r="AM477" s="82"/>
      <c r="AN477" s="81"/>
      <c r="AO477" s="81"/>
      <c r="AP477" s="82"/>
      <c r="AQ477" s="82"/>
      <c r="AR477" s="82"/>
      <c r="AS477" s="230"/>
      <c r="AT477" s="230"/>
      <c r="AU477" s="230"/>
      <c r="AV477" s="230"/>
      <c r="AW477" s="230"/>
      <c r="AX477" s="230"/>
      <c r="AY477" s="230"/>
      <c r="BA477" s="83"/>
      <c r="BB477" s="83"/>
      <c r="BC477" s="83"/>
      <c r="BD477" s="83"/>
      <c r="BE477" s="83"/>
      <c r="BF477" s="83"/>
      <c r="BG477" s="83"/>
      <c r="BH477" s="83"/>
      <c r="BI477" s="83"/>
      <c r="BJ477" s="83"/>
      <c r="BK477" s="83"/>
      <c r="BL477" s="83"/>
    </row>
    <row r="478" spans="1:64" x14ac:dyDescent="0.35">
      <c r="A478" s="100" t="s">
        <v>474</v>
      </c>
      <c r="B478" s="194" t="s">
        <v>796</v>
      </c>
      <c r="C478" s="193" t="s">
        <v>232</v>
      </c>
      <c r="D478" s="90">
        <v>1509.0029999999999</v>
      </c>
      <c r="E478" s="90">
        <v>1505.56</v>
      </c>
      <c r="F478" s="90">
        <v>1502.3689999999999</v>
      </c>
      <c r="G478" s="89">
        <v>1499.297</v>
      </c>
      <c r="H478" s="90">
        <v>896.41800000000001</v>
      </c>
      <c r="I478" s="90">
        <v>896.55100000000004</v>
      </c>
      <c r="J478" s="90">
        <v>901.83</v>
      </c>
      <c r="K478" s="89">
        <v>911.08600000000001</v>
      </c>
      <c r="L478" s="90">
        <v>1901.5540000000001</v>
      </c>
      <c r="M478" s="90">
        <v>1904.376</v>
      </c>
      <c r="N478" s="90">
        <v>1906.0940000000001</v>
      </c>
      <c r="O478" s="89">
        <v>1907.231</v>
      </c>
      <c r="P478" s="90">
        <v>1916.8309999999999</v>
      </c>
      <c r="Q478" s="90">
        <v>1918.3889999999999</v>
      </c>
      <c r="R478" s="90">
        <v>1916.5909999999999</v>
      </c>
      <c r="S478" s="89">
        <v>1902.068</v>
      </c>
      <c r="T478" s="90">
        <v>1884.0740000000001</v>
      </c>
      <c r="U478" s="90">
        <v>1888.3979999999999</v>
      </c>
      <c r="V478" s="90">
        <v>1889.2180000000001</v>
      </c>
      <c r="W478" s="89">
        <v>1881.421</v>
      </c>
      <c r="X478" s="90">
        <v>1874.7940000000001</v>
      </c>
      <c r="Y478" s="90">
        <v>1874.057</v>
      </c>
      <c r="Z478" s="90">
        <v>1874.654</v>
      </c>
      <c r="AA478" s="89">
        <v>4124.8</v>
      </c>
      <c r="AB478" s="90">
        <v>3236.8330000000001</v>
      </c>
      <c r="AC478" s="90">
        <v>987.93799999999999</v>
      </c>
      <c r="AD478" s="90">
        <v>988.42899999999997</v>
      </c>
      <c r="AE478" s="89">
        <v>988.92399999999998</v>
      </c>
      <c r="AF478" s="90">
        <v>4113</v>
      </c>
      <c r="AG478" s="90">
        <v>4114</v>
      </c>
      <c r="AH478" s="90">
        <v>4116</v>
      </c>
      <c r="AI478" s="89">
        <v>4117</v>
      </c>
      <c r="AJ478" s="90">
        <v>4119</v>
      </c>
      <c r="AK478" s="90">
        <v>4120</v>
      </c>
      <c r="AL478" s="90">
        <v>4122</v>
      </c>
      <c r="AM478" s="89">
        <v>4123</v>
      </c>
      <c r="AN478" s="90">
        <v>3626</v>
      </c>
      <c r="AO478" s="90">
        <v>3627</v>
      </c>
      <c r="AP478" s="89">
        <v>3627</v>
      </c>
      <c r="AQ478" s="89">
        <v>3629</v>
      </c>
      <c r="AR478" s="250">
        <v>3630</v>
      </c>
      <c r="AS478" s="265">
        <v>3631</v>
      </c>
      <c r="AT478" s="265">
        <v>3633</v>
      </c>
      <c r="AU478" s="265">
        <v>3634</v>
      </c>
      <c r="AV478" s="265">
        <v>2138</v>
      </c>
      <c r="AW478" s="265">
        <v>4127</v>
      </c>
      <c r="AX478" s="265">
        <v>4128</v>
      </c>
      <c r="AY478" s="265">
        <v>4129</v>
      </c>
      <c r="BA478" s="83"/>
      <c r="BB478" s="83"/>
      <c r="BC478" s="83"/>
      <c r="BD478" s="83"/>
      <c r="BE478" s="83"/>
      <c r="BF478" s="83"/>
      <c r="BG478" s="83"/>
      <c r="BH478" s="83"/>
      <c r="BI478" s="83"/>
      <c r="BJ478" s="213">
        <v>3629</v>
      </c>
      <c r="BK478" s="213">
        <v>3634</v>
      </c>
      <c r="BL478" s="213">
        <v>4129</v>
      </c>
    </row>
    <row r="479" spans="1:64" x14ac:dyDescent="0.35">
      <c r="A479" s="100" t="s">
        <v>134</v>
      </c>
      <c r="B479" s="194" t="s">
        <v>796</v>
      </c>
      <c r="C479" s="193" t="s">
        <v>232</v>
      </c>
      <c r="D479" s="90">
        <v>54.197000000000003</v>
      </c>
      <c r="E479" s="90">
        <v>52.375999999999998</v>
      </c>
      <c r="F479" s="90">
        <v>50.932000000000002</v>
      </c>
      <c r="G479" s="89">
        <v>53.268000000000001</v>
      </c>
      <c r="H479" s="90">
        <v>50.01</v>
      </c>
      <c r="I479" s="90">
        <v>49.494999999999997</v>
      </c>
      <c r="J479" s="90">
        <v>48.975000000000001</v>
      </c>
      <c r="K479" s="89">
        <v>57.401000000000003</v>
      </c>
      <c r="L479" s="90">
        <v>53.567999999999998</v>
      </c>
      <c r="M479" s="90">
        <v>52.613</v>
      </c>
      <c r="N479" s="90">
        <v>46.317</v>
      </c>
      <c r="O479" s="89">
        <v>51.094000000000001</v>
      </c>
      <c r="P479" s="90">
        <v>44.838999999999999</v>
      </c>
      <c r="Q479" s="90">
        <v>48.411000000000001</v>
      </c>
      <c r="R479" s="90">
        <v>52.703000000000003</v>
      </c>
      <c r="S479" s="89">
        <v>69.131</v>
      </c>
      <c r="T479" s="90">
        <v>72.238</v>
      </c>
      <c r="U479" s="90">
        <v>69.039000000000001</v>
      </c>
      <c r="V479" s="90">
        <v>68.093000000000004</v>
      </c>
      <c r="W479" s="89">
        <v>88.591999999999999</v>
      </c>
      <c r="X479" s="90">
        <v>88.46</v>
      </c>
      <c r="Y479" s="90">
        <v>90.805000000000007</v>
      </c>
      <c r="Z479" s="90">
        <v>92.182000000000002</v>
      </c>
      <c r="AA479" s="89">
        <v>137.63</v>
      </c>
      <c r="AB479" s="90">
        <v>134.35300000000001</v>
      </c>
      <c r="AC479" s="90">
        <v>122.52200000000001</v>
      </c>
      <c r="AD479" s="90">
        <v>135.75</v>
      </c>
      <c r="AE479" s="89">
        <v>122.727</v>
      </c>
      <c r="AF479" s="90">
        <v>125</v>
      </c>
      <c r="AG479" s="90">
        <v>140</v>
      </c>
      <c r="AH479" s="90">
        <v>131</v>
      </c>
      <c r="AI479" s="89">
        <v>130</v>
      </c>
      <c r="AJ479" s="90">
        <v>151</v>
      </c>
      <c r="AK479" s="90">
        <v>139</v>
      </c>
      <c r="AL479" s="90">
        <v>142</v>
      </c>
      <c r="AM479" s="89">
        <v>145</v>
      </c>
      <c r="AN479" s="90">
        <v>125</v>
      </c>
      <c r="AO479" s="90">
        <v>123</v>
      </c>
      <c r="AP479" s="89">
        <v>114</v>
      </c>
      <c r="AQ479" s="89">
        <v>117</v>
      </c>
      <c r="AR479" s="250">
        <v>120</v>
      </c>
      <c r="AS479" s="265">
        <v>116</v>
      </c>
      <c r="AT479" s="265">
        <v>108</v>
      </c>
      <c r="AU479" s="265">
        <v>113</v>
      </c>
      <c r="AV479" s="265">
        <v>135</v>
      </c>
      <c r="AW479" s="265">
        <v>128</v>
      </c>
      <c r="AX479" s="265">
        <v>127</v>
      </c>
      <c r="AY479" s="265">
        <v>128</v>
      </c>
      <c r="BA479" s="83"/>
      <c r="BB479" s="83"/>
      <c r="BC479" s="83"/>
      <c r="BD479" s="83"/>
      <c r="BE479" s="83"/>
      <c r="BF479" s="83"/>
      <c r="BG479" s="83"/>
      <c r="BH479" s="83"/>
      <c r="BI479" s="83"/>
      <c r="BJ479" s="213">
        <v>117</v>
      </c>
      <c r="BK479" s="213">
        <v>113</v>
      </c>
      <c r="BL479" s="213">
        <v>128</v>
      </c>
    </row>
    <row r="480" spans="1:64" x14ac:dyDescent="0.35">
      <c r="A480" s="100" t="s">
        <v>133</v>
      </c>
      <c r="B480" s="194" t="s">
        <v>796</v>
      </c>
      <c r="C480" s="193" t="s">
        <v>232</v>
      </c>
      <c r="D480" s="90">
        <v>159.85900000000001</v>
      </c>
      <c r="E480" s="90">
        <v>161.93700000000001</v>
      </c>
      <c r="F480" s="90">
        <v>120.52500000000001</v>
      </c>
      <c r="G480" s="89">
        <v>132.54499999999999</v>
      </c>
      <c r="H480" s="90">
        <v>135.202</v>
      </c>
      <c r="I480" s="90">
        <v>139.87</v>
      </c>
      <c r="J480" s="90">
        <v>141.47300000000001</v>
      </c>
      <c r="K480" s="89">
        <v>125.746</v>
      </c>
      <c r="L480" s="90">
        <v>245.06299999999999</v>
      </c>
      <c r="M480" s="90">
        <v>244.79900000000001</v>
      </c>
      <c r="N480" s="90">
        <v>250.56899999999999</v>
      </c>
      <c r="O480" s="89">
        <v>256.12900000000002</v>
      </c>
      <c r="P480" s="90">
        <v>261.30500000000001</v>
      </c>
      <c r="Q480" s="90">
        <v>273.221</v>
      </c>
      <c r="R480" s="90">
        <v>276.13099999999997</v>
      </c>
      <c r="S480" s="89">
        <v>184.381</v>
      </c>
      <c r="T480" s="90">
        <v>148.79599999999999</v>
      </c>
      <c r="U480" s="90">
        <v>163.624</v>
      </c>
      <c r="V480" s="90">
        <v>173.023</v>
      </c>
      <c r="W480" s="89">
        <v>173.08799999999999</v>
      </c>
      <c r="X480" s="90">
        <v>690.46799999999996</v>
      </c>
      <c r="Y480" s="90">
        <v>611.50900000000001</v>
      </c>
      <c r="Z480" s="90">
        <v>622.41099999999994</v>
      </c>
      <c r="AA480" s="89">
        <v>644.101</v>
      </c>
      <c r="AB480" s="90">
        <v>655.03599999999994</v>
      </c>
      <c r="AC480" s="90">
        <v>637.73299999999995</v>
      </c>
      <c r="AD480" s="90">
        <v>585.774</v>
      </c>
      <c r="AE480" s="89">
        <v>616.10199999999998</v>
      </c>
      <c r="AF480" s="90">
        <v>530</v>
      </c>
      <c r="AG480" s="90">
        <v>503</v>
      </c>
      <c r="AH480" s="90">
        <v>507</v>
      </c>
      <c r="AI480" s="89">
        <v>529</v>
      </c>
      <c r="AJ480" s="90">
        <v>540</v>
      </c>
      <c r="AK480" s="90">
        <v>510</v>
      </c>
      <c r="AL480" s="90">
        <v>533</v>
      </c>
      <c r="AM480" s="89">
        <v>534</v>
      </c>
      <c r="AN480" s="90">
        <v>540</v>
      </c>
      <c r="AO480" s="90">
        <v>503</v>
      </c>
      <c r="AP480" s="89">
        <v>510</v>
      </c>
      <c r="AQ480" s="89">
        <v>530</v>
      </c>
      <c r="AR480" s="250">
        <v>536</v>
      </c>
      <c r="AS480" s="265">
        <v>479</v>
      </c>
      <c r="AT480" s="265">
        <v>498</v>
      </c>
      <c r="AU480" s="265">
        <v>514</v>
      </c>
      <c r="AV480" s="265">
        <v>668</v>
      </c>
      <c r="AW480" s="265">
        <v>591</v>
      </c>
      <c r="AX480" s="265">
        <v>585</v>
      </c>
      <c r="AY480" s="265">
        <v>548</v>
      </c>
      <c r="BA480" s="83"/>
      <c r="BB480" s="83"/>
      <c r="BC480" s="83"/>
      <c r="BD480" s="83"/>
      <c r="BE480" s="83"/>
      <c r="BF480" s="83"/>
      <c r="BG480" s="83"/>
      <c r="BH480" s="83"/>
      <c r="BI480" s="83"/>
      <c r="BJ480" s="213">
        <v>530</v>
      </c>
      <c r="BK480" s="213">
        <v>514</v>
      </c>
      <c r="BL480" s="213">
        <v>548</v>
      </c>
    </row>
    <row r="481" spans="1:64" x14ac:dyDescent="0.35">
      <c r="A481" s="100" t="s">
        <v>74</v>
      </c>
      <c r="B481" s="194" t="s">
        <v>796</v>
      </c>
      <c r="C481" s="193" t="s">
        <v>232</v>
      </c>
      <c r="D481" s="90">
        <v>292.77</v>
      </c>
      <c r="E481" s="90">
        <v>286.10399999999998</v>
      </c>
      <c r="F481" s="90">
        <v>328.31</v>
      </c>
      <c r="G481" s="89">
        <v>375.63400000000001</v>
      </c>
      <c r="H481" s="90">
        <v>362.85899999999998</v>
      </c>
      <c r="I481" s="90">
        <v>351.61200000000002</v>
      </c>
      <c r="J481" s="90">
        <v>344.71499999999997</v>
      </c>
      <c r="K481" s="89">
        <v>341.61</v>
      </c>
      <c r="L481" s="90">
        <v>348.64400000000001</v>
      </c>
      <c r="M481" s="90">
        <v>326.92200000000003</v>
      </c>
      <c r="N481" s="90">
        <v>316.142</v>
      </c>
      <c r="O481" s="89">
        <v>208.209</v>
      </c>
      <c r="P481" s="90">
        <v>265.74799999999999</v>
      </c>
      <c r="Q481" s="90">
        <v>245.61099999999999</v>
      </c>
      <c r="R481" s="90">
        <v>238.459</v>
      </c>
      <c r="S481" s="89">
        <v>217.66</v>
      </c>
      <c r="T481" s="90">
        <v>286.40699999999998</v>
      </c>
      <c r="U481" s="90">
        <v>279.649</v>
      </c>
      <c r="V481" s="90">
        <v>276.27100000000002</v>
      </c>
      <c r="W481" s="89">
        <v>279.94099999999997</v>
      </c>
      <c r="X481" s="81"/>
      <c r="Y481" s="81"/>
      <c r="Z481" s="81"/>
      <c r="AA481" s="89">
        <v>46.701999999999998</v>
      </c>
      <c r="AB481" s="90">
        <v>125.66</v>
      </c>
      <c r="AC481" s="90">
        <v>133.886</v>
      </c>
      <c r="AD481" s="90">
        <v>129.40100000000001</v>
      </c>
      <c r="AE481" s="89">
        <v>140.49799999999999</v>
      </c>
      <c r="AF481" s="90">
        <v>48</v>
      </c>
      <c r="AG481" s="90">
        <v>107</v>
      </c>
      <c r="AH481" s="90">
        <v>76</v>
      </c>
      <c r="AI481" s="89">
        <v>10</v>
      </c>
      <c r="AJ481" s="90">
        <v>81</v>
      </c>
      <c r="AK481" s="90">
        <v>80</v>
      </c>
      <c r="AL481" s="90">
        <v>7</v>
      </c>
      <c r="AM481" s="89">
        <v>5</v>
      </c>
      <c r="AN481" s="90">
        <v>4</v>
      </c>
      <c r="AO481" s="90">
        <v>4</v>
      </c>
      <c r="AP481" s="89">
        <v>3</v>
      </c>
      <c r="AQ481" s="89">
        <v>28</v>
      </c>
      <c r="AR481" s="89"/>
      <c r="AS481" s="234"/>
      <c r="AT481" s="234"/>
      <c r="AU481" s="234"/>
      <c r="AV481" s="234"/>
      <c r="AW481" s="234"/>
      <c r="AX481" s="234"/>
      <c r="AY481" s="234"/>
      <c r="BA481" s="83"/>
      <c r="BB481" s="83"/>
      <c r="BC481" s="83"/>
      <c r="BD481" s="83"/>
      <c r="BE481" s="83"/>
      <c r="BF481" s="83"/>
      <c r="BG481" s="83"/>
      <c r="BH481" s="83"/>
      <c r="BI481" s="83"/>
      <c r="BJ481" s="277">
        <v>28</v>
      </c>
      <c r="BK481" s="277"/>
      <c r="BL481" s="277"/>
    </row>
    <row r="482" spans="1:64" x14ac:dyDescent="0.35">
      <c r="A482" s="100" t="s">
        <v>143</v>
      </c>
      <c r="B482" s="194" t="s">
        <v>796</v>
      </c>
      <c r="C482" s="193" t="s">
        <v>232</v>
      </c>
      <c r="D482" s="81"/>
      <c r="E482" s="81"/>
      <c r="F482" s="81"/>
      <c r="G482" s="82"/>
      <c r="H482" s="81"/>
      <c r="I482" s="81"/>
      <c r="J482" s="81"/>
      <c r="K482" s="82"/>
      <c r="L482" s="81"/>
      <c r="M482" s="81"/>
      <c r="N482" s="81"/>
      <c r="O482" s="82"/>
      <c r="P482" s="81"/>
      <c r="Q482" s="81"/>
      <c r="R482" s="81"/>
      <c r="S482" s="82"/>
      <c r="T482" s="81"/>
      <c r="U482" s="81"/>
      <c r="V482" s="81"/>
      <c r="W482" s="82"/>
      <c r="X482" s="81"/>
      <c r="Y482" s="81"/>
      <c r="Z482" s="81"/>
      <c r="AA482" s="82"/>
      <c r="AB482" s="81"/>
      <c r="AC482" s="81"/>
      <c r="AD482" s="81"/>
      <c r="AE482" s="82"/>
      <c r="AF482" s="90">
        <v>514</v>
      </c>
      <c r="AG482" s="90">
        <v>498</v>
      </c>
      <c r="AH482" s="90">
        <v>520</v>
      </c>
      <c r="AI482" s="89">
        <v>499</v>
      </c>
      <c r="AJ482" s="90">
        <v>494</v>
      </c>
      <c r="AK482" s="90">
        <v>477</v>
      </c>
      <c r="AL482" s="90">
        <v>466</v>
      </c>
      <c r="AM482" s="89">
        <v>453</v>
      </c>
      <c r="AN482" s="90">
        <v>447</v>
      </c>
      <c r="AO482" s="90">
        <v>442</v>
      </c>
      <c r="AP482" s="89">
        <v>426</v>
      </c>
      <c r="AQ482" s="89">
        <v>417</v>
      </c>
      <c r="AR482" s="250">
        <v>415</v>
      </c>
      <c r="AS482" s="265">
        <v>408</v>
      </c>
      <c r="AT482" s="265">
        <v>389</v>
      </c>
      <c r="AU482" s="265">
        <v>373</v>
      </c>
      <c r="AV482" s="265">
        <v>378</v>
      </c>
      <c r="AW482" s="265">
        <v>398</v>
      </c>
      <c r="AX482" s="265">
        <v>381</v>
      </c>
      <c r="AY482" s="265">
        <v>353</v>
      </c>
      <c r="BA482" s="83"/>
      <c r="BB482" s="83"/>
      <c r="BC482" s="83"/>
      <c r="BD482" s="83"/>
      <c r="BE482" s="83"/>
      <c r="BF482" s="83"/>
      <c r="BG482" s="83"/>
      <c r="BH482" s="83"/>
      <c r="BI482" s="83"/>
      <c r="BJ482" s="213">
        <v>417</v>
      </c>
      <c r="BK482" s="213">
        <v>373</v>
      </c>
      <c r="BL482" s="213">
        <v>353</v>
      </c>
    </row>
    <row r="483" spans="1:64" x14ac:dyDescent="0.35">
      <c r="A483" s="100" t="s">
        <v>476</v>
      </c>
      <c r="B483" s="194" t="s">
        <v>796</v>
      </c>
      <c r="C483" s="193" t="s">
        <v>232</v>
      </c>
      <c r="D483" s="90">
        <v>10.053000000000001</v>
      </c>
      <c r="E483" s="90">
        <v>8.7899999999999991</v>
      </c>
      <c r="F483" s="90">
        <v>7.242</v>
      </c>
      <c r="G483" s="89">
        <v>7.7169999999999996</v>
      </c>
      <c r="H483" s="90">
        <v>6.992</v>
      </c>
      <c r="I483" s="90">
        <v>6.0990000000000002</v>
      </c>
      <c r="J483" s="90">
        <v>5.7759999999999998</v>
      </c>
      <c r="K483" s="89">
        <v>5.194</v>
      </c>
      <c r="L483" s="90">
        <v>4.4950000000000001</v>
      </c>
      <c r="M483" s="90">
        <v>4.3470000000000004</v>
      </c>
      <c r="N483" s="90">
        <v>3.1419999999999999</v>
      </c>
      <c r="O483" s="89">
        <v>3.214</v>
      </c>
      <c r="P483" s="81"/>
      <c r="Q483" s="81"/>
      <c r="R483" s="81"/>
      <c r="S483" s="82"/>
      <c r="T483" s="81"/>
      <c r="U483" s="81"/>
      <c r="V483" s="81"/>
      <c r="W483" s="82"/>
      <c r="X483" s="81"/>
      <c r="Y483" s="81"/>
      <c r="Z483" s="81"/>
      <c r="AA483" s="82"/>
      <c r="AB483" s="81"/>
      <c r="AC483" s="81"/>
      <c r="AD483" s="81"/>
      <c r="AE483" s="82"/>
      <c r="AF483" s="81"/>
      <c r="AG483" s="81"/>
      <c r="AH483" s="81"/>
      <c r="AI483" s="82"/>
      <c r="AJ483" s="81"/>
      <c r="AK483" s="81"/>
      <c r="AL483" s="81"/>
      <c r="AM483" s="82"/>
      <c r="AN483" s="81"/>
      <c r="AO483" s="81"/>
      <c r="AP483" s="82"/>
      <c r="AQ483" s="82"/>
      <c r="AR483" s="82"/>
      <c r="AS483" s="230"/>
      <c r="AT483" s="230"/>
      <c r="AU483" s="230"/>
      <c r="AV483" s="230"/>
      <c r="AW483" s="230"/>
      <c r="AX483" s="230"/>
      <c r="AY483" s="230"/>
      <c r="BA483" s="83"/>
      <c r="BB483" s="83"/>
      <c r="BC483" s="83"/>
      <c r="BD483" s="83"/>
      <c r="BE483" s="83"/>
      <c r="BF483" s="83"/>
      <c r="BG483" s="83"/>
      <c r="BH483" s="83"/>
      <c r="BI483" s="83"/>
      <c r="BJ483" s="83"/>
      <c r="BK483" s="83"/>
      <c r="BL483" s="83"/>
    </row>
    <row r="484" spans="1:64" x14ac:dyDescent="0.35">
      <c r="A484" s="100" t="s">
        <v>144</v>
      </c>
      <c r="B484" s="194" t="s">
        <v>796</v>
      </c>
      <c r="C484" s="193" t="s">
        <v>232</v>
      </c>
      <c r="D484" s="90">
        <v>70.168000000000006</v>
      </c>
      <c r="E484" s="90">
        <v>73.444999999999993</v>
      </c>
      <c r="F484" s="90">
        <v>60.902000000000001</v>
      </c>
      <c r="G484" s="89">
        <v>61.555</v>
      </c>
      <c r="H484" s="90">
        <v>71.171000000000006</v>
      </c>
      <c r="I484" s="90">
        <v>73.712000000000003</v>
      </c>
      <c r="J484" s="90">
        <v>74.403000000000006</v>
      </c>
      <c r="K484" s="89">
        <v>73.748000000000005</v>
      </c>
      <c r="L484" s="90">
        <v>77.918000000000006</v>
      </c>
      <c r="M484" s="90">
        <v>85.19</v>
      </c>
      <c r="N484" s="90">
        <v>83.984999999999999</v>
      </c>
      <c r="O484" s="89">
        <v>85.459000000000003</v>
      </c>
      <c r="P484" s="90">
        <v>94.950999999999993</v>
      </c>
      <c r="Q484" s="90">
        <v>96.95</v>
      </c>
      <c r="R484" s="90">
        <v>99.944999999999993</v>
      </c>
      <c r="S484" s="89">
        <v>97.403999999999996</v>
      </c>
      <c r="T484" s="90">
        <v>110.509</v>
      </c>
      <c r="U484" s="90">
        <v>112.29600000000001</v>
      </c>
      <c r="V484" s="90">
        <v>113.63200000000001</v>
      </c>
      <c r="W484" s="89">
        <v>125.188</v>
      </c>
      <c r="X484" s="90">
        <v>149.26599999999999</v>
      </c>
      <c r="Y484" s="90">
        <v>152.494</v>
      </c>
      <c r="Z484" s="90">
        <v>152.42099999999999</v>
      </c>
      <c r="AA484" s="89">
        <v>152.209</v>
      </c>
      <c r="AB484" s="90">
        <v>168.43299999999999</v>
      </c>
      <c r="AC484" s="90">
        <v>165.04</v>
      </c>
      <c r="AD484" s="90">
        <v>169.78700000000001</v>
      </c>
      <c r="AE484" s="89">
        <v>173.05600000000001</v>
      </c>
      <c r="AF484" s="90">
        <v>191</v>
      </c>
      <c r="AG484" s="90">
        <v>196</v>
      </c>
      <c r="AH484" s="90">
        <v>221</v>
      </c>
      <c r="AI484" s="89">
        <v>223</v>
      </c>
      <c r="AJ484" s="90">
        <v>248</v>
      </c>
      <c r="AK484" s="90">
        <v>259</v>
      </c>
      <c r="AL484" s="90">
        <v>269</v>
      </c>
      <c r="AM484" s="89">
        <v>252</v>
      </c>
      <c r="AN484" s="90">
        <v>262</v>
      </c>
      <c r="AO484" s="90">
        <v>257</v>
      </c>
      <c r="AP484" s="89">
        <v>253</v>
      </c>
      <c r="AQ484" s="89">
        <v>265</v>
      </c>
      <c r="AR484" s="250">
        <v>323</v>
      </c>
      <c r="AS484" s="265">
        <v>347</v>
      </c>
      <c r="AT484" s="265">
        <v>352</v>
      </c>
      <c r="AU484" s="265">
        <v>376</v>
      </c>
      <c r="AV484" s="265">
        <v>435</v>
      </c>
      <c r="AW484" s="265">
        <v>446</v>
      </c>
      <c r="AX484" s="265">
        <v>420</v>
      </c>
      <c r="AY484" s="265">
        <v>446</v>
      </c>
      <c r="BA484" s="83"/>
      <c r="BB484" s="83"/>
      <c r="BC484" s="83"/>
      <c r="BD484" s="83"/>
      <c r="BE484" s="83"/>
      <c r="BF484" s="83"/>
      <c r="BG484" s="83"/>
      <c r="BH484" s="83"/>
      <c r="BI484" s="83"/>
      <c r="BJ484" s="213">
        <v>265</v>
      </c>
      <c r="BK484" s="213">
        <v>376</v>
      </c>
      <c r="BL484" s="213">
        <v>446</v>
      </c>
    </row>
    <row r="485" spans="1:64" x14ac:dyDescent="0.35">
      <c r="A485" s="116" t="s">
        <v>21</v>
      </c>
      <c r="B485" s="192" t="s">
        <v>796</v>
      </c>
      <c r="C485" s="191" t="s">
        <v>232</v>
      </c>
      <c r="D485" s="127">
        <f>SUM(D475,D478,D483,D479,D480,D481,D484,D482)</f>
        <v>3360.373</v>
      </c>
      <c r="E485" s="127">
        <f>SUM(E475,E478,E483,E479,E480,E481,E484,E482)</f>
        <v>3353.067</v>
      </c>
      <c r="F485" s="127">
        <f>SUM(F475,F478,F483,F479,F480,F481,F484,F482)</f>
        <v>3399.3969999999999</v>
      </c>
      <c r="G485" s="143">
        <v>3655.6640000000002</v>
      </c>
      <c r="H485" s="126">
        <v>3634.9989999999998</v>
      </c>
      <c r="I485" s="127">
        <f>SUM(I475,I478,I483,I479,I480,I481,I484,I482)</f>
        <v>3735.3110000000001</v>
      </c>
      <c r="J485" s="126">
        <v>3762.42</v>
      </c>
      <c r="K485" s="143">
        <v>4025.2550000000001</v>
      </c>
      <c r="L485" s="127">
        <f>SUM(L475,L478,L483,L479,L480,L481,L484,L482)</f>
        <v>4419.402</v>
      </c>
      <c r="M485" s="127">
        <f>SUM(M475,M478,M483,M479,M480,M481,M484,M482)</f>
        <v>4555.28</v>
      </c>
      <c r="N485" s="126">
        <v>4667.0630000000001</v>
      </c>
      <c r="O485" s="129">
        <f>SUM(O475,O478,O483,O479,O480,O481,O484,O482)</f>
        <v>4724.8919999999998</v>
      </c>
      <c r="P485" s="127">
        <f>SUM(P475,P478,P483,P479,P480,P481,P484,P482)</f>
        <v>4815.4799999999996</v>
      </c>
      <c r="Q485" s="126">
        <v>4968.1719999999996</v>
      </c>
      <c r="R485" s="127">
        <f>SUM(R475,R478,R483,R479,R480,R481,R484,R482)</f>
        <v>5089.4949999999999</v>
      </c>
      <c r="S485" s="129">
        <f>SUM(S475,S478,S483,S479,S480,S481,S484,S482)</f>
        <v>5282.2790000000005</v>
      </c>
      <c r="T485" s="126">
        <v>5456.0929999999998</v>
      </c>
      <c r="U485" s="127">
        <f>SUM(U475,U478,U483,U479,U480,U481,U484,U482)</f>
        <v>5560.902</v>
      </c>
      <c r="V485" s="126">
        <v>5736.3810000000003</v>
      </c>
      <c r="W485" s="143">
        <v>6075.6869999999999</v>
      </c>
      <c r="X485" s="126">
        <v>6339.4570000000003</v>
      </c>
      <c r="Y485" s="127">
        <f>SUM(Y475,Y478,Y483,Y479,Y480,Y481,Y484,Y482)</f>
        <v>6457.8209999999999</v>
      </c>
      <c r="Z485" s="126">
        <v>6533.6949999999997</v>
      </c>
      <c r="AA485" s="129">
        <f>SUM(AA475,AA478,AA483,AA479,AA480,AA481,AA484,AA482)</f>
        <v>9406.5679999999993</v>
      </c>
      <c r="AB485" s="127">
        <f>SUM(AB475,AB478,AB483,AB479,AB480,AB481,AB484,AB482)</f>
        <v>9596.5040000000008</v>
      </c>
      <c r="AC485" s="126">
        <v>9734.2160000000003</v>
      </c>
      <c r="AD485" s="127">
        <f>SUM(AD475,AD478,AD483,AD479,AD480,AD481,AD484,AD482)</f>
        <v>9812.107</v>
      </c>
      <c r="AE485" s="143">
        <v>10232.245000000001</v>
      </c>
      <c r="AF485" s="127">
        <f t="shared" ref="AF485:AP485" si="26">SUM(AF475,AF478,AF483,AF479,AF480,AF481,AF484,AF482)</f>
        <v>10749</v>
      </c>
      <c r="AG485" s="127">
        <f t="shared" si="26"/>
        <v>10722</v>
      </c>
      <c r="AH485" s="127">
        <f t="shared" si="26"/>
        <v>10701</v>
      </c>
      <c r="AI485" s="129">
        <f t="shared" si="26"/>
        <v>11020</v>
      </c>
      <c r="AJ485" s="127">
        <f t="shared" si="26"/>
        <v>11439</v>
      </c>
      <c r="AK485" s="127">
        <f t="shared" si="26"/>
        <v>11730</v>
      </c>
      <c r="AL485" s="127">
        <f t="shared" si="26"/>
        <v>11730</v>
      </c>
      <c r="AM485" s="129">
        <f t="shared" si="26"/>
        <v>12444</v>
      </c>
      <c r="AN485" s="127">
        <f t="shared" si="26"/>
        <v>12201</v>
      </c>
      <c r="AO485" s="127">
        <f t="shared" si="26"/>
        <v>12341</v>
      </c>
      <c r="AP485" s="129">
        <f t="shared" si="26"/>
        <v>12371</v>
      </c>
      <c r="AQ485" s="129">
        <v>13114</v>
      </c>
      <c r="AR485" s="249">
        <v>12461</v>
      </c>
      <c r="AS485" s="264">
        <v>13000</v>
      </c>
      <c r="AT485" s="264">
        <v>13314</v>
      </c>
      <c r="AU485" s="264">
        <v>13261</v>
      </c>
      <c r="AV485" s="264">
        <v>13291</v>
      </c>
      <c r="AW485" s="264">
        <v>15164</v>
      </c>
      <c r="AX485" s="264">
        <v>15285</v>
      </c>
      <c r="AY485" s="264">
        <v>16125</v>
      </c>
      <c r="BA485" s="108"/>
      <c r="BB485" s="108"/>
      <c r="BC485" s="108"/>
      <c r="BD485" s="108"/>
      <c r="BE485" s="108"/>
      <c r="BF485" s="108"/>
      <c r="BG485" s="108"/>
      <c r="BH485" s="108"/>
      <c r="BI485" s="108"/>
      <c r="BJ485" s="209">
        <v>13114</v>
      </c>
      <c r="BK485" s="209">
        <v>13261</v>
      </c>
      <c r="BL485" s="209">
        <v>16125</v>
      </c>
    </row>
    <row r="486" spans="1:64" x14ac:dyDescent="0.35">
      <c r="A486" s="88"/>
      <c r="B486" s="187"/>
      <c r="C486" s="187"/>
      <c r="D486" s="81"/>
      <c r="E486" s="81"/>
      <c r="F486" s="81"/>
      <c r="G486" s="82"/>
      <c r="H486" s="81"/>
      <c r="I486" s="81"/>
      <c r="J486" s="81"/>
      <c r="K486" s="82"/>
      <c r="L486" s="81"/>
      <c r="M486" s="81"/>
      <c r="N486" s="81"/>
      <c r="O486" s="82"/>
      <c r="P486" s="81"/>
      <c r="Q486" s="81"/>
      <c r="R486" s="81"/>
      <c r="S486" s="82"/>
      <c r="T486" s="81"/>
      <c r="U486" s="81"/>
      <c r="V486" s="81"/>
      <c r="W486" s="82"/>
      <c r="X486" s="81"/>
      <c r="Y486" s="81"/>
      <c r="Z486" s="81"/>
      <c r="AA486" s="82"/>
      <c r="AB486" s="81"/>
      <c r="AC486" s="81"/>
      <c r="AD486" s="81"/>
      <c r="AE486" s="82"/>
      <c r="AF486" s="81"/>
      <c r="AG486" s="81"/>
      <c r="AH486" s="81"/>
      <c r="AI486" s="82"/>
      <c r="AJ486" s="81"/>
      <c r="AK486" s="81"/>
      <c r="AL486" s="81"/>
      <c r="AM486" s="82"/>
      <c r="AN486" s="81"/>
      <c r="AO486" s="81"/>
      <c r="AP486" s="82"/>
      <c r="AQ486" s="82"/>
      <c r="AR486" s="82"/>
      <c r="AS486" s="230"/>
      <c r="AT486" s="230"/>
      <c r="AU486" s="230"/>
      <c r="AV486" s="230"/>
      <c r="AW486" s="230"/>
      <c r="AX486" s="230"/>
      <c r="AY486" s="230"/>
      <c r="BA486" s="83"/>
      <c r="BB486" s="83"/>
      <c r="BC486" s="83"/>
      <c r="BD486" s="83"/>
      <c r="BE486" s="83"/>
      <c r="BF486" s="83"/>
      <c r="BG486" s="83"/>
      <c r="BH486" s="83"/>
      <c r="BI486" s="83"/>
      <c r="BJ486" s="83"/>
      <c r="BK486" s="83"/>
      <c r="BL486" s="83"/>
    </row>
    <row r="487" spans="1:64" x14ac:dyDescent="0.35">
      <c r="A487" s="114" t="s">
        <v>478</v>
      </c>
      <c r="B487" s="188"/>
      <c r="C487" s="188"/>
      <c r="D487" s="81"/>
      <c r="E487" s="81"/>
      <c r="F487" s="81"/>
      <c r="G487" s="82"/>
      <c r="H487" s="81"/>
      <c r="I487" s="81"/>
      <c r="J487" s="81"/>
      <c r="K487" s="82"/>
      <c r="L487" s="81"/>
      <c r="M487" s="81"/>
      <c r="N487" s="81"/>
      <c r="O487" s="82"/>
      <c r="P487" s="81"/>
      <c r="Q487" s="81"/>
      <c r="R487" s="81"/>
      <c r="S487" s="82"/>
      <c r="T487" s="81"/>
      <c r="U487" s="81"/>
      <c r="V487" s="81"/>
      <c r="W487" s="82"/>
      <c r="X487" s="81"/>
      <c r="Y487" s="81"/>
      <c r="Z487" s="81"/>
      <c r="AA487" s="82"/>
      <c r="AB487" s="81"/>
      <c r="AC487" s="81"/>
      <c r="AD487" s="81"/>
      <c r="AE487" s="82"/>
      <c r="AF487" s="81"/>
      <c r="AG487" s="81"/>
      <c r="AH487" s="81"/>
      <c r="AI487" s="82"/>
      <c r="AJ487" s="81"/>
      <c r="AK487" s="81"/>
      <c r="AL487" s="81"/>
      <c r="AM487" s="82"/>
      <c r="AN487" s="81"/>
      <c r="AO487" s="81"/>
      <c r="AP487" s="82"/>
      <c r="AQ487" s="82"/>
      <c r="AR487" s="82"/>
      <c r="AS487" s="230"/>
      <c r="AT487" s="230"/>
      <c r="AU487" s="230"/>
      <c r="AV487" s="230"/>
      <c r="AW487" s="230"/>
      <c r="AX487" s="230"/>
      <c r="AY487" s="230"/>
      <c r="BA487" s="83"/>
      <c r="BB487" s="83"/>
      <c r="BC487" s="83"/>
      <c r="BD487" s="83"/>
      <c r="BE487" s="83"/>
      <c r="BF487" s="83"/>
      <c r="BG487" s="83"/>
      <c r="BH487" s="83"/>
      <c r="BI487" s="83"/>
      <c r="BJ487" s="83"/>
      <c r="BK487" s="83"/>
      <c r="BL487" s="83"/>
    </row>
    <row r="488" spans="1:64" x14ac:dyDescent="0.35">
      <c r="A488" s="115" t="s">
        <v>479</v>
      </c>
      <c r="B488" s="194" t="s">
        <v>796</v>
      </c>
      <c r="C488" s="193" t="s">
        <v>232</v>
      </c>
      <c r="D488" s="90">
        <v>6.0999999999999999E-2</v>
      </c>
      <c r="E488" s="90">
        <v>6.0999999999999999E-2</v>
      </c>
      <c r="F488" s="90">
        <v>6.0999999999999999E-2</v>
      </c>
      <c r="G488" s="89">
        <v>6.0999999999999999E-2</v>
      </c>
      <c r="H488" s="90">
        <v>6.0999999999999999E-2</v>
      </c>
      <c r="I488" s="90">
        <v>6.0999999999999999E-2</v>
      </c>
      <c r="J488" s="90">
        <v>6.0999999999999999E-2</v>
      </c>
      <c r="K488" s="89">
        <v>6.0999999999999999E-2</v>
      </c>
      <c r="L488" s="90">
        <v>6.0999999999999999E-2</v>
      </c>
      <c r="M488" s="90">
        <v>6.0999999999999999E-2</v>
      </c>
      <c r="N488" s="90">
        <v>6.0999999999999999E-2</v>
      </c>
      <c r="O488" s="89">
        <v>6.0999999999999999E-2</v>
      </c>
      <c r="P488" s="90">
        <v>6.0999999999999999E-2</v>
      </c>
      <c r="Q488" s="90">
        <v>6.0999999999999999E-2</v>
      </c>
      <c r="R488" s="90">
        <v>6.0999999999999999E-2</v>
      </c>
      <c r="S488" s="89">
        <v>6.0999999999999999E-2</v>
      </c>
      <c r="T488" s="90">
        <v>6.0999999999999999E-2</v>
      </c>
      <c r="U488" s="90">
        <v>6.0999999999999999E-2</v>
      </c>
      <c r="V488" s="90">
        <v>6.0999999999999999E-2</v>
      </c>
      <c r="W488" s="89">
        <v>6.0999999999999999E-2</v>
      </c>
      <c r="X488" s="90">
        <v>6.0999999999999999E-2</v>
      </c>
      <c r="Y488" s="90">
        <v>6.0999999999999999E-2</v>
      </c>
      <c r="Z488" s="90">
        <v>6.0999999999999999E-2</v>
      </c>
      <c r="AA488" s="89">
        <v>6.0999999999999999E-2</v>
      </c>
      <c r="AB488" s="90">
        <v>6.0999999999999999E-2</v>
      </c>
      <c r="AC488" s="90">
        <v>6.0999999999999999E-2</v>
      </c>
      <c r="AD488" s="90">
        <v>6.0999999999999999E-2</v>
      </c>
      <c r="AE488" s="89">
        <v>6.0999999999999999E-2</v>
      </c>
      <c r="AF488" s="81"/>
      <c r="AG488" s="81"/>
      <c r="AH488" s="81"/>
      <c r="AI488" s="82"/>
      <c r="AJ488" s="81"/>
      <c r="AK488" s="81"/>
      <c r="AL488" s="81"/>
      <c r="AM488" s="82"/>
      <c r="AN488" s="81"/>
      <c r="AO488" s="81"/>
      <c r="AP488" s="82"/>
      <c r="AQ488" s="82"/>
      <c r="AR488" s="82"/>
      <c r="AS488" s="230"/>
      <c r="AT488" s="230"/>
      <c r="AU488" s="230"/>
      <c r="AV488" s="230"/>
      <c r="AW488" s="230"/>
      <c r="AX488" s="230"/>
      <c r="AY488" s="230"/>
      <c r="BA488" s="83"/>
      <c r="BB488" s="83"/>
      <c r="BC488" s="83"/>
      <c r="BD488" s="83"/>
      <c r="BE488" s="83"/>
      <c r="BF488" s="83"/>
      <c r="BG488" s="83"/>
      <c r="BH488" s="83"/>
      <c r="BI488" s="83"/>
      <c r="BJ488" s="83"/>
      <c r="BK488" s="83"/>
      <c r="BL488" s="83"/>
    </row>
    <row r="489" spans="1:64" x14ac:dyDescent="0.35">
      <c r="A489" s="115" t="s">
        <v>480</v>
      </c>
      <c r="B489" s="194" t="s">
        <v>796</v>
      </c>
      <c r="C489" s="193" t="s">
        <v>232</v>
      </c>
      <c r="D489" s="90">
        <v>3116.471</v>
      </c>
      <c r="E489" s="90">
        <v>3189.8829999999998</v>
      </c>
      <c r="F489" s="90">
        <v>3266.17</v>
      </c>
      <c r="G489" s="89">
        <v>3392.6959999999999</v>
      </c>
      <c r="H489" s="90">
        <v>3475.1860000000001</v>
      </c>
      <c r="I489" s="90">
        <v>3562.6819999999998</v>
      </c>
      <c r="J489" s="90">
        <v>3675.6289999999999</v>
      </c>
      <c r="K489" s="89">
        <v>3778.3139999999999</v>
      </c>
      <c r="L489" s="90">
        <v>3897.8380000000002</v>
      </c>
      <c r="M489" s="90">
        <v>3994.652</v>
      </c>
      <c r="N489" s="90">
        <v>4094.1329999999998</v>
      </c>
      <c r="O489" s="89">
        <v>4184.8829999999998</v>
      </c>
      <c r="P489" s="90">
        <v>4292.4859999999999</v>
      </c>
      <c r="Q489" s="90">
        <v>4428.2700000000004</v>
      </c>
      <c r="R489" s="90">
        <v>4541.7979999999998</v>
      </c>
      <c r="S489" s="89">
        <v>4616.3310000000001</v>
      </c>
      <c r="T489" s="90">
        <v>4719.9660000000003</v>
      </c>
      <c r="U489" s="90">
        <v>4836.7860000000001</v>
      </c>
      <c r="V489" s="90">
        <v>4988.491</v>
      </c>
      <c r="W489" s="89">
        <v>5082.1949999999997</v>
      </c>
      <c r="X489" s="90">
        <v>5208.5879999999997</v>
      </c>
      <c r="Y489" s="90">
        <v>5354.1750000000002</v>
      </c>
      <c r="Z489" s="90">
        <v>5549.3220000000001</v>
      </c>
      <c r="AA489" s="89">
        <v>5685.3370000000004</v>
      </c>
      <c r="AB489" s="90">
        <v>5857.44</v>
      </c>
      <c r="AC489" s="90">
        <v>6050.8</v>
      </c>
      <c r="AD489" s="90">
        <v>6334.6120000000001</v>
      </c>
      <c r="AE489" s="89">
        <v>6504.8</v>
      </c>
      <c r="AF489" s="90">
        <v>6665</v>
      </c>
      <c r="AG489" s="90">
        <v>6892</v>
      </c>
      <c r="AH489" s="90">
        <v>7195</v>
      </c>
      <c r="AI489" s="89">
        <v>7357</v>
      </c>
      <c r="AJ489" s="90">
        <v>7617</v>
      </c>
      <c r="AK489" s="90">
        <v>7877</v>
      </c>
      <c r="AL489" s="90">
        <v>8209</v>
      </c>
      <c r="AM489" s="89">
        <v>8428</v>
      </c>
      <c r="AN489" s="90">
        <v>8750</v>
      </c>
      <c r="AO489" s="90">
        <v>9102</v>
      </c>
      <c r="AP489" s="89">
        <v>9548</v>
      </c>
      <c r="AQ489" s="89">
        <v>9868</v>
      </c>
      <c r="AR489" s="250">
        <v>10284</v>
      </c>
      <c r="AS489" s="265">
        <v>10717</v>
      </c>
      <c r="AT489" s="265">
        <v>11195</v>
      </c>
      <c r="AU489" s="265">
        <v>11586</v>
      </c>
      <c r="AV489" s="265">
        <v>12037</v>
      </c>
      <c r="AW489" s="265">
        <v>12504</v>
      </c>
      <c r="AX489" s="265">
        <v>13026</v>
      </c>
      <c r="AY489" s="265">
        <v>13419</v>
      </c>
      <c r="BA489" s="83"/>
      <c r="BB489" s="83"/>
      <c r="BC489" s="83"/>
      <c r="BD489" s="83"/>
      <c r="BE489" s="83"/>
      <c r="BF489" s="83"/>
      <c r="BG489" s="83"/>
      <c r="BH489" s="83"/>
      <c r="BI489" s="83"/>
      <c r="BJ489" s="213">
        <v>9868</v>
      </c>
      <c r="BK489" s="213">
        <v>11586</v>
      </c>
      <c r="BL489" s="213">
        <v>13419</v>
      </c>
    </row>
    <row r="490" spans="1:64" x14ac:dyDescent="0.35">
      <c r="A490" s="115" t="s">
        <v>481</v>
      </c>
      <c r="B490" s="194" t="s">
        <v>796</v>
      </c>
      <c r="C490" s="193" t="s">
        <v>232</v>
      </c>
      <c r="D490" s="90">
        <v>6808.4889999999996</v>
      </c>
      <c r="E490" s="90">
        <v>6855.4629999999997</v>
      </c>
      <c r="F490" s="90">
        <v>6878.2160000000003</v>
      </c>
      <c r="G490" s="89">
        <v>6928.9639999999999</v>
      </c>
      <c r="H490" s="90">
        <v>6734.701</v>
      </c>
      <c r="I490" s="90">
        <v>6806.1040000000003</v>
      </c>
      <c r="J490" s="90">
        <v>6850.79</v>
      </c>
      <c r="K490" s="89">
        <v>6909.451</v>
      </c>
      <c r="L490" s="90">
        <v>6756.8029999999999</v>
      </c>
      <c r="M490" s="90">
        <v>6879.4440000000004</v>
      </c>
      <c r="N490" s="90">
        <v>7049.6289999999999</v>
      </c>
      <c r="O490" s="89">
        <v>7253.4309999999996</v>
      </c>
      <c r="P490" s="90">
        <v>7221.0829999999996</v>
      </c>
      <c r="Q490" s="90">
        <v>7444.1149999999998</v>
      </c>
      <c r="R490" s="90">
        <v>7714.9040000000005</v>
      </c>
      <c r="S490" s="89">
        <v>8114.5169999999998</v>
      </c>
      <c r="T490" s="90">
        <v>8299.3619999999992</v>
      </c>
      <c r="U490" s="90">
        <v>8652.7520000000004</v>
      </c>
      <c r="V490" s="90">
        <v>9072.3209999999999</v>
      </c>
      <c r="W490" s="89">
        <v>9573.8700000000008</v>
      </c>
      <c r="X490" s="90">
        <v>9830.3989999999994</v>
      </c>
      <c r="Y490" s="90">
        <v>10471.066000000001</v>
      </c>
      <c r="Z490" s="90">
        <v>11137.357</v>
      </c>
      <c r="AA490" s="89">
        <v>11815.597</v>
      </c>
      <c r="AB490" s="90">
        <v>12579.311</v>
      </c>
      <c r="AC490" s="90">
        <v>13183.938</v>
      </c>
      <c r="AD490" s="90">
        <v>13976.700999999999</v>
      </c>
      <c r="AE490" s="89">
        <v>14828.562</v>
      </c>
      <c r="AF490" s="90">
        <v>15390</v>
      </c>
      <c r="AG490" s="90">
        <v>16428</v>
      </c>
      <c r="AH490" s="90">
        <v>17383</v>
      </c>
      <c r="AI490" s="89">
        <v>19611</v>
      </c>
      <c r="AJ490" s="90">
        <v>20521</v>
      </c>
      <c r="AK490" s="90">
        <v>21538</v>
      </c>
      <c r="AL490" s="90">
        <v>22750</v>
      </c>
      <c r="AM490" s="89">
        <v>23905</v>
      </c>
      <c r="AN490" s="90">
        <v>24961</v>
      </c>
      <c r="AO490" s="90">
        <v>26022</v>
      </c>
      <c r="AP490" s="89">
        <v>27158</v>
      </c>
      <c r="AQ490" s="89">
        <v>28319</v>
      </c>
      <c r="AR490" s="250">
        <v>29435</v>
      </c>
      <c r="AS490" s="265">
        <v>30609</v>
      </c>
      <c r="AT490" s="265">
        <v>32012</v>
      </c>
      <c r="AU490" s="265">
        <v>33346</v>
      </c>
      <c r="AV490" s="265">
        <v>33809</v>
      </c>
      <c r="AW490" s="265">
        <v>35227</v>
      </c>
      <c r="AX490" s="265">
        <v>36911</v>
      </c>
      <c r="AY490" s="265">
        <v>38470</v>
      </c>
      <c r="BA490" s="83"/>
      <c r="BB490" s="83"/>
      <c r="BC490" s="83"/>
      <c r="BD490" s="83"/>
      <c r="BE490" s="83"/>
      <c r="BF490" s="83"/>
      <c r="BG490" s="83"/>
      <c r="BH490" s="83"/>
      <c r="BI490" s="83"/>
      <c r="BJ490" s="213">
        <v>28319</v>
      </c>
      <c r="BK490" s="213">
        <v>33346</v>
      </c>
      <c r="BL490" s="213">
        <v>38470</v>
      </c>
    </row>
    <row r="491" spans="1:64" x14ac:dyDescent="0.35">
      <c r="A491" s="115" t="s">
        <v>482</v>
      </c>
      <c r="B491" s="194" t="s">
        <v>796</v>
      </c>
      <c r="C491" s="193" t="s">
        <v>232</v>
      </c>
      <c r="D491" s="90">
        <v>40.11</v>
      </c>
      <c r="E491" s="90">
        <v>27.460999999999999</v>
      </c>
      <c r="F491" s="90">
        <v>12.965999999999999</v>
      </c>
      <c r="G491" s="89">
        <v>46.103000000000002</v>
      </c>
      <c r="H491" s="90">
        <v>56.591999999999999</v>
      </c>
      <c r="I491" s="90">
        <v>46.642000000000003</v>
      </c>
      <c r="J491" s="90">
        <v>20.067</v>
      </c>
      <c r="K491" s="89">
        <v>-8.0939999999999994</v>
      </c>
      <c r="L491" s="90">
        <v>-103.81</v>
      </c>
      <c r="M491" s="90">
        <v>-129.47300000000001</v>
      </c>
      <c r="N491" s="90">
        <v>-140.83099999999999</v>
      </c>
      <c r="O491" s="89">
        <v>-169.08</v>
      </c>
      <c r="P491" s="90">
        <v>-151.679</v>
      </c>
      <c r="Q491" s="90">
        <v>-133.047</v>
      </c>
      <c r="R491" s="90">
        <v>-134.11099999999999</v>
      </c>
      <c r="S491" s="89">
        <v>-173.602</v>
      </c>
      <c r="T491" s="90">
        <v>-185.40899999999999</v>
      </c>
      <c r="U491" s="90">
        <v>-146.75200000000001</v>
      </c>
      <c r="V491" s="90">
        <v>-98.63</v>
      </c>
      <c r="W491" s="89">
        <v>-111.821</v>
      </c>
      <c r="X491" s="90">
        <v>-109.93899999999999</v>
      </c>
      <c r="Y491" s="90">
        <v>-129.22999999999999</v>
      </c>
      <c r="Z491" s="90">
        <v>-128.048</v>
      </c>
      <c r="AA491" s="89">
        <v>-148.13</v>
      </c>
      <c r="AB491" s="90">
        <v>-150.43199999999999</v>
      </c>
      <c r="AC491" s="90">
        <v>-144.364</v>
      </c>
      <c r="AD491" s="90">
        <v>-193.94900000000001</v>
      </c>
      <c r="AE491" s="89">
        <v>-188.03399999999999</v>
      </c>
      <c r="AF491" s="90">
        <v>-189</v>
      </c>
      <c r="AG491" s="90">
        <v>-195</v>
      </c>
      <c r="AH491" s="90">
        <v>-153</v>
      </c>
      <c r="AI491" s="89">
        <v>-158</v>
      </c>
      <c r="AJ491" s="90">
        <v>-141</v>
      </c>
      <c r="AK491" s="90">
        <v>-121</v>
      </c>
      <c r="AL491" s="90">
        <v>-131</v>
      </c>
      <c r="AM491" s="89">
        <v>-137</v>
      </c>
      <c r="AN491" s="90">
        <v>-177</v>
      </c>
      <c r="AO491" s="90">
        <v>-195</v>
      </c>
      <c r="AP491" s="89">
        <v>-224</v>
      </c>
      <c r="AQ491" s="89">
        <v>-293</v>
      </c>
      <c r="AR491" s="250">
        <v>-307</v>
      </c>
      <c r="AS491" s="265">
        <v>-297</v>
      </c>
      <c r="AT491" s="265">
        <v>-285</v>
      </c>
      <c r="AU491" s="265">
        <v>-285</v>
      </c>
      <c r="AV491" s="265">
        <v>-277</v>
      </c>
      <c r="AW491" s="265">
        <v>-276</v>
      </c>
      <c r="AX491" s="265">
        <v>-309</v>
      </c>
      <c r="AY491" s="265">
        <v>-201</v>
      </c>
      <c r="BA491" s="83"/>
      <c r="BB491" s="83"/>
      <c r="BC491" s="83"/>
      <c r="BD491" s="83"/>
      <c r="BE491" s="83"/>
      <c r="BF491" s="83"/>
      <c r="BG491" s="83"/>
      <c r="BH491" s="83"/>
      <c r="BI491" s="83"/>
      <c r="BJ491" s="213">
        <v>-293</v>
      </c>
      <c r="BK491" s="213">
        <v>-285</v>
      </c>
      <c r="BL491" s="213">
        <v>-201</v>
      </c>
    </row>
    <row r="492" spans="1:64" x14ac:dyDescent="0.35">
      <c r="A492" s="115" t="s">
        <v>483</v>
      </c>
      <c r="B492" s="194" t="s">
        <v>796</v>
      </c>
      <c r="C492" s="193" t="s">
        <v>232</v>
      </c>
      <c r="D492" s="90">
        <v>-3159.7930000000001</v>
      </c>
      <c r="E492" s="90">
        <v>-3145.5659999999998</v>
      </c>
      <c r="F492" s="90">
        <v>-3322.654</v>
      </c>
      <c r="G492" s="89">
        <v>-3643.19</v>
      </c>
      <c r="H492" s="90">
        <v>-3655.6570000000002</v>
      </c>
      <c r="I492" s="90">
        <v>-3778.6010000000001</v>
      </c>
      <c r="J492" s="90">
        <v>-3815.2869999999998</v>
      </c>
      <c r="K492" s="89">
        <v>-3918.8510000000001</v>
      </c>
      <c r="L492" s="90">
        <v>-3961.8719999999998</v>
      </c>
      <c r="M492" s="90">
        <v>-4134.5810000000001</v>
      </c>
      <c r="N492" s="90">
        <v>-4161.66</v>
      </c>
      <c r="O492" s="89">
        <v>-4267.7150000000001</v>
      </c>
      <c r="P492" s="90">
        <v>-4280.7489999999998</v>
      </c>
      <c r="Q492" s="90">
        <v>-4490.7879999999996</v>
      </c>
      <c r="R492" s="90">
        <v>-4844.7060000000001</v>
      </c>
      <c r="S492" s="89">
        <v>-5132.4719999999998</v>
      </c>
      <c r="T492" s="90">
        <v>-5245.29</v>
      </c>
      <c r="U492" s="90">
        <v>-5538.8490000000002</v>
      </c>
      <c r="V492" s="90">
        <v>-5791.8090000000002</v>
      </c>
      <c r="W492" s="89">
        <v>-6084.4359999999997</v>
      </c>
      <c r="X492" s="90">
        <v>-6295.0810000000001</v>
      </c>
      <c r="Y492" s="90">
        <v>-6990.4889999999996</v>
      </c>
      <c r="Z492" s="90">
        <v>-7696.7669999999998</v>
      </c>
      <c r="AA492" s="89">
        <v>-7990.7510000000002</v>
      </c>
      <c r="AB492" s="90">
        <v>-8414.8950000000004</v>
      </c>
      <c r="AC492" s="90">
        <v>-9158.7420000000002</v>
      </c>
      <c r="AD492" s="90">
        <v>-9874.652</v>
      </c>
      <c r="AE492" s="89">
        <v>-10615.234</v>
      </c>
      <c r="AF492" s="90">
        <v>-11401</v>
      </c>
      <c r="AG492" s="90">
        <v>-12244</v>
      </c>
      <c r="AH492" s="90">
        <v>-12712</v>
      </c>
      <c r="AI492" s="89">
        <v>-13546</v>
      </c>
      <c r="AJ492" s="90">
        <v>-14451</v>
      </c>
      <c r="AK492" s="90">
        <v>-15442</v>
      </c>
      <c r="AL492" s="90">
        <v>-16414</v>
      </c>
      <c r="AM492" s="89">
        <v>-17399</v>
      </c>
      <c r="AN492" s="90">
        <v>-19759</v>
      </c>
      <c r="AO492" s="90">
        <v>-20944</v>
      </c>
      <c r="AP492" s="89">
        <v>-22109</v>
      </c>
      <c r="AQ492" s="89">
        <v>-23843</v>
      </c>
      <c r="AR492" s="250">
        <v>-25206</v>
      </c>
      <c r="AS492" s="265">
        <v>-26191</v>
      </c>
      <c r="AT492" s="265">
        <v>-27146</v>
      </c>
      <c r="AU492" s="265">
        <v>-28129</v>
      </c>
      <c r="AV492" s="265">
        <v>-30109</v>
      </c>
      <c r="AW492" s="265">
        <v>-32612</v>
      </c>
      <c r="AX492" s="265">
        <v>-35083</v>
      </c>
      <c r="AY492" s="265">
        <v>-37583</v>
      </c>
      <c r="BA492" s="83"/>
      <c r="BB492" s="83"/>
      <c r="BC492" s="83"/>
      <c r="BD492" s="83"/>
      <c r="BE492" s="83"/>
      <c r="BF492" s="83"/>
      <c r="BG492" s="83"/>
      <c r="BH492" s="83"/>
      <c r="BI492" s="83"/>
      <c r="BJ492" s="213">
        <v>-23843</v>
      </c>
      <c r="BK492" s="213">
        <v>-28129</v>
      </c>
      <c r="BL492" s="213">
        <v>-37583</v>
      </c>
    </row>
    <row r="493" spans="1:64" x14ac:dyDescent="0.35">
      <c r="A493" s="116" t="s">
        <v>484</v>
      </c>
      <c r="B493" s="192" t="s">
        <v>796</v>
      </c>
      <c r="C493" s="191" t="s">
        <v>232</v>
      </c>
      <c r="D493" s="127">
        <f>SUM(D488,D490,D489,D491,D492)</f>
        <v>6805.3379999999997</v>
      </c>
      <c r="E493" s="126">
        <v>6927.3019999999997</v>
      </c>
      <c r="F493" s="127">
        <f>SUM(F488,F490,F489,F491,F492)</f>
        <v>6834.759</v>
      </c>
      <c r="G493" s="143">
        <v>6724.634</v>
      </c>
      <c r="H493" s="126">
        <v>6610.8829999999998</v>
      </c>
      <c r="I493" s="126">
        <v>6636.8879999999999</v>
      </c>
      <c r="J493" s="126">
        <v>6731.26</v>
      </c>
      <c r="K493" s="143">
        <v>6760.8810000000003</v>
      </c>
      <c r="L493" s="127">
        <f>SUM(L488,L490,L489,L491,L492)</f>
        <v>6589.02</v>
      </c>
      <c r="M493" s="126">
        <v>6610.1030000000001</v>
      </c>
      <c r="N493" s="127">
        <f>SUM(N488,N490,N489,N491,N492)</f>
        <v>6841.3320000000003</v>
      </c>
      <c r="O493" s="129">
        <f>SUM(O488,O490,O489,O491,O492)</f>
        <v>7001.58</v>
      </c>
      <c r="P493" s="126">
        <v>7081.2020000000002</v>
      </c>
      <c r="Q493" s="127">
        <f>SUM(Q488,Q490,Q489,Q491,Q492)</f>
        <v>7248.6109999999999</v>
      </c>
      <c r="R493" s="126">
        <v>7277.9459999999999</v>
      </c>
      <c r="S493" s="143">
        <v>7424.835</v>
      </c>
      <c r="T493" s="127">
        <f>SUM(T488,T490,T489,T491,T492)</f>
        <v>7588.69</v>
      </c>
      <c r="U493" s="127">
        <f>SUM(U488,U490,U489,U491,U492)</f>
        <v>7803.9979999999996</v>
      </c>
      <c r="V493" s="127">
        <f>SUM(V488,V490,V489,V491,V492)</f>
        <v>8170.4340000000002</v>
      </c>
      <c r="W493" s="129">
        <f>SUM(W488,W490,W489,W491,W492)</f>
        <v>8459.8690000000006</v>
      </c>
      <c r="X493" s="126">
        <v>8634.0280000000002</v>
      </c>
      <c r="Y493" s="127">
        <f>SUM(Y488,Y490,Y489,Y491,Y492)</f>
        <v>8705.5830000000005</v>
      </c>
      <c r="Z493" s="127">
        <f>SUM(Z488,Z490,Z489,Z491,Z492)</f>
        <v>8861.9249999999993</v>
      </c>
      <c r="AA493" s="143">
        <v>9362.1139999999996</v>
      </c>
      <c r="AB493" s="126">
        <v>9871.4850000000006</v>
      </c>
      <c r="AC493" s="126">
        <v>9931.6929999999993</v>
      </c>
      <c r="AD493" s="127">
        <f>SUM(AD488,AD490,AD489,AD491,AD492)</f>
        <v>10242.772999999999</v>
      </c>
      <c r="AE493" s="143">
        <v>10530.155000000001</v>
      </c>
      <c r="AF493" s="127">
        <f t="shared" ref="AF493:AP493" si="27">SUM(AF488,AF490,AF489,AF491,AF492)</f>
        <v>10465</v>
      </c>
      <c r="AG493" s="127">
        <f t="shared" si="27"/>
        <v>10881</v>
      </c>
      <c r="AH493" s="127">
        <f t="shared" si="27"/>
        <v>11713</v>
      </c>
      <c r="AI493" s="129">
        <f t="shared" si="27"/>
        <v>13264</v>
      </c>
      <c r="AJ493" s="127">
        <f t="shared" si="27"/>
        <v>13546</v>
      </c>
      <c r="AK493" s="127">
        <f t="shared" si="27"/>
        <v>13852</v>
      </c>
      <c r="AL493" s="127">
        <f t="shared" si="27"/>
        <v>14414</v>
      </c>
      <c r="AM493" s="129">
        <f t="shared" si="27"/>
        <v>14797</v>
      </c>
      <c r="AN493" s="127">
        <f t="shared" si="27"/>
        <v>13775</v>
      </c>
      <c r="AO493" s="127">
        <f t="shared" si="27"/>
        <v>13985</v>
      </c>
      <c r="AP493" s="129">
        <f t="shared" si="27"/>
        <v>14373</v>
      </c>
      <c r="AQ493" s="129">
        <v>14051</v>
      </c>
      <c r="AR493" s="249">
        <v>14206</v>
      </c>
      <c r="AS493" s="264">
        <v>14838</v>
      </c>
      <c r="AT493" s="264">
        <v>15776</v>
      </c>
      <c r="AU493" s="264">
        <v>16518</v>
      </c>
      <c r="AV493" s="264">
        <v>15460</v>
      </c>
      <c r="AW493" s="264">
        <v>14843</v>
      </c>
      <c r="AX493" s="264">
        <v>14545</v>
      </c>
      <c r="AY493" s="264">
        <v>14105</v>
      </c>
      <c r="BA493" s="108"/>
      <c r="BB493" s="108"/>
      <c r="BC493" s="108"/>
      <c r="BD493" s="108"/>
      <c r="BE493" s="108"/>
      <c r="BF493" s="108"/>
      <c r="BG493" s="108"/>
      <c r="BH493" s="108"/>
      <c r="BI493" s="108"/>
      <c r="BJ493" s="209">
        <v>14051</v>
      </c>
      <c r="BK493" s="209">
        <v>16518</v>
      </c>
      <c r="BL493" s="209">
        <v>14105</v>
      </c>
    </row>
    <row r="494" spans="1:64" x14ac:dyDescent="0.35">
      <c r="A494" s="88"/>
      <c r="B494" s="187"/>
      <c r="C494" s="187"/>
      <c r="D494" s="81"/>
      <c r="E494" s="81"/>
      <c r="F494" s="81"/>
      <c r="G494" s="82"/>
      <c r="H494" s="81"/>
      <c r="I494" s="81"/>
      <c r="J494" s="81"/>
      <c r="K494" s="82"/>
      <c r="L494" s="81"/>
      <c r="M494" s="81"/>
      <c r="N494" s="81"/>
      <c r="O494" s="82"/>
      <c r="P494" s="81"/>
      <c r="Q494" s="81"/>
      <c r="R494" s="81"/>
      <c r="S494" s="82"/>
      <c r="T494" s="81"/>
      <c r="U494" s="81"/>
      <c r="V494" s="81"/>
      <c r="W494" s="82"/>
      <c r="X494" s="81"/>
      <c r="Y494" s="81"/>
      <c r="Z494" s="81"/>
      <c r="AA494" s="82"/>
      <c r="AB494" s="81"/>
      <c r="AC494" s="81"/>
      <c r="AD494" s="81"/>
      <c r="AE494" s="82"/>
      <c r="AF494" s="81"/>
      <c r="AG494" s="81"/>
      <c r="AH494" s="81"/>
      <c r="AI494" s="82"/>
      <c r="AJ494" s="81"/>
      <c r="AK494" s="81"/>
      <c r="AL494" s="81"/>
      <c r="AM494" s="82"/>
      <c r="AN494" s="81"/>
      <c r="AO494" s="81"/>
      <c r="AP494" s="82"/>
      <c r="AQ494" s="82"/>
      <c r="AR494" s="82"/>
      <c r="AS494" s="230"/>
      <c r="AT494" s="230"/>
      <c r="AU494" s="230"/>
      <c r="AV494" s="230"/>
      <c r="AW494" s="230"/>
      <c r="AX494" s="230"/>
      <c r="AY494" s="230"/>
      <c r="BA494" s="83"/>
      <c r="BB494" s="83"/>
      <c r="BC494" s="83"/>
      <c r="BD494" s="83"/>
      <c r="BE494" s="83"/>
      <c r="BF494" s="83"/>
      <c r="BG494" s="83"/>
      <c r="BH494" s="83"/>
      <c r="BI494" s="83"/>
      <c r="BJ494" s="83"/>
      <c r="BK494" s="83"/>
      <c r="BL494" s="83"/>
    </row>
    <row r="495" spans="1:64" ht="15" thickBot="1" x14ac:dyDescent="0.4">
      <c r="A495" s="144" t="s">
        <v>485</v>
      </c>
      <c r="B495" s="200" t="s">
        <v>796</v>
      </c>
      <c r="C495" s="199" t="s">
        <v>232</v>
      </c>
      <c r="D495" s="147">
        <f>D485+D493</f>
        <v>10165.710999999999</v>
      </c>
      <c r="E495" s="145">
        <v>10280.369000000001</v>
      </c>
      <c r="F495" s="145">
        <v>10234.156000000001</v>
      </c>
      <c r="G495" s="146">
        <f t="shared" ref="G495:Q495" si="28">G485+G493</f>
        <v>10380.298000000001</v>
      </c>
      <c r="H495" s="147">
        <f t="shared" si="28"/>
        <v>10245.882</v>
      </c>
      <c r="I495" s="147">
        <f t="shared" si="28"/>
        <v>10372.199000000001</v>
      </c>
      <c r="J495" s="147">
        <f t="shared" si="28"/>
        <v>10493.68</v>
      </c>
      <c r="K495" s="146">
        <f t="shared" si="28"/>
        <v>10786.136</v>
      </c>
      <c r="L495" s="147">
        <f t="shared" si="28"/>
        <v>11008.422</v>
      </c>
      <c r="M495" s="147">
        <f t="shared" si="28"/>
        <v>11165.383</v>
      </c>
      <c r="N495" s="147">
        <f t="shared" si="28"/>
        <v>11508.395</v>
      </c>
      <c r="O495" s="146">
        <f t="shared" si="28"/>
        <v>11726.472</v>
      </c>
      <c r="P495" s="147">
        <f t="shared" si="28"/>
        <v>11896.682000000001</v>
      </c>
      <c r="Q495" s="147">
        <f t="shared" si="28"/>
        <v>12216.782999999999</v>
      </c>
      <c r="R495" s="145">
        <v>12367.441000000001</v>
      </c>
      <c r="S495" s="148">
        <v>12707.114</v>
      </c>
      <c r="T495" s="147">
        <f t="shared" ref="T495:Y495" si="29">T485+T493</f>
        <v>13044.782999999999</v>
      </c>
      <c r="U495" s="147">
        <f t="shared" si="29"/>
        <v>13364.9</v>
      </c>
      <c r="V495" s="147">
        <f t="shared" si="29"/>
        <v>13906.815000000001</v>
      </c>
      <c r="W495" s="146">
        <f t="shared" si="29"/>
        <v>14535.556</v>
      </c>
      <c r="X495" s="147">
        <f t="shared" si="29"/>
        <v>14973.485000000001</v>
      </c>
      <c r="Y495" s="147">
        <f t="shared" si="29"/>
        <v>15163.404</v>
      </c>
      <c r="Z495" s="145">
        <v>15395.62</v>
      </c>
      <c r="AA495" s="146">
        <f>AA485+AA493</f>
        <v>18768.682000000001</v>
      </c>
      <c r="AB495" s="147">
        <f>AB485+AB493</f>
        <v>19467.989000000001</v>
      </c>
      <c r="AC495" s="147">
        <f>AC485+AC493</f>
        <v>19665.909</v>
      </c>
      <c r="AD495" s="145">
        <v>20054.88</v>
      </c>
      <c r="AE495" s="146">
        <f t="shared" ref="AE495:AP495" si="30">AE485+AE493</f>
        <v>20762.400000000001</v>
      </c>
      <c r="AF495" s="147">
        <f t="shared" si="30"/>
        <v>21214</v>
      </c>
      <c r="AG495" s="147">
        <f t="shared" si="30"/>
        <v>21603</v>
      </c>
      <c r="AH495" s="147">
        <f t="shared" si="30"/>
        <v>22414</v>
      </c>
      <c r="AI495" s="146">
        <f t="shared" si="30"/>
        <v>24284</v>
      </c>
      <c r="AJ495" s="147">
        <f t="shared" si="30"/>
        <v>24985</v>
      </c>
      <c r="AK495" s="147">
        <f t="shared" si="30"/>
        <v>25582</v>
      </c>
      <c r="AL495" s="147">
        <f t="shared" si="30"/>
        <v>26144</v>
      </c>
      <c r="AM495" s="146">
        <f t="shared" si="30"/>
        <v>27241</v>
      </c>
      <c r="AN495" s="147">
        <f t="shared" si="30"/>
        <v>25976</v>
      </c>
      <c r="AO495" s="147">
        <f t="shared" si="30"/>
        <v>26326</v>
      </c>
      <c r="AP495" s="146">
        <f t="shared" si="30"/>
        <v>26744</v>
      </c>
      <c r="AQ495" s="146">
        <v>27165</v>
      </c>
      <c r="AR495" s="254">
        <v>26667</v>
      </c>
      <c r="AS495" s="264">
        <v>27838</v>
      </c>
      <c r="AT495" s="264">
        <v>29090</v>
      </c>
      <c r="AU495" s="264">
        <v>29779</v>
      </c>
      <c r="AV495" s="264">
        <v>28751</v>
      </c>
      <c r="AW495" s="264">
        <v>30007</v>
      </c>
      <c r="AX495" s="264">
        <v>29830</v>
      </c>
      <c r="AY495" s="264">
        <v>30230</v>
      </c>
      <c r="BA495" s="157"/>
      <c r="BB495" s="157"/>
      <c r="BC495" s="157"/>
      <c r="BD495" s="157"/>
      <c r="BE495" s="157"/>
      <c r="BF495" s="157"/>
      <c r="BG495" s="157"/>
      <c r="BH495" s="157"/>
      <c r="BI495" s="157"/>
      <c r="BJ495" s="214">
        <v>27165</v>
      </c>
      <c r="BK495" s="214">
        <v>29779</v>
      </c>
      <c r="BL495" s="214">
        <v>30230</v>
      </c>
    </row>
    <row r="496" spans="1:64" x14ac:dyDescent="0.35">
      <c r="B496" s="186"/>
      <c r="C496" s="186"/>
      <c r="D496" s="81"/>
      <c r="E496" s="81"/>
      <c r="F496" s="81"/>
      <c r="G496" s="82"/>
      <c r="H496" s="81"/>
      <c r="I496" s="81"/>
      <c r="J496" s="81"/>
      <c r="K496" s="82"/>
      <c r="L496" s="81"/>
      <c r="M496" s="81"/>
      <c r="N496" s="81"/>
      <c r="O496" s="82"/>
      <c r="P496" s="81"/>
      <c r="Q496" s="81"/>
      <c r="R496" s="81"/>
      <c r="S496" s="82"/>
      <c r="T496" s="81"/>
      <c r="U496" s="81"/>
      <c r="V496" s="81"/>
      <c r="W496" s="82"/>
      <c r="X496" s="81"/>
      <c r="Y496" s="81"/>
      <c r="Z496" s="81"/>
      <c r="AA496" s="82"/>
      <c r="AB496" s="81"/>
      <c r="AC496" s="81"/>
      <c r="AD496" s="81"/>
      <c r="AE496" s="82"/>
      <c r="AF496" s="81"/>
      <c r="AG496" s="81"/>
      <c r="AH496" s="81"/>
      <c r="AI496" s="82"/>
      <c r="AJ496" s="81"/>
      <c r="AK496" s="81"/>
      <c r="AL496" s="81"/>
      <c r="AM496" s="82"/>
      <c r="AN496" s="81"/>
      <c r="AO496" s="81"/>
      <c r="AP496" s="82"/>
      <c r="AQ496" s="82"/>
      <c r="AR496" s="82"/>
      <c r="AS496" s="230"/>
      <c r="AT496" s="230"/>
      <c r="AU496" s="230"/>
      <c r="AV496" s="230"/>
      <c r="AW496" s="230"/>
      <c r="AX496" s="230"/>
      <c r="AY496" s="230"/>
      <c r="BA496" s="83"/>
      <c r="BB496" s="83"/>
      <c r="BC496" s="83"/>
      <c r="BD496" s="83"/>
      <c r="BE496" s="83"/>
      <c r="BF496" s="83"/>
      <c r="BG496" s="83"/>
      <c r="BH496" s="83"/>
      <c r="BI496" s="83"/>
      <c r="BJ496" s="83"/>
      <c r="BK496" s="83"/>
      <c r="BL496" s="83"/>
    </row>
    <row r="497" spans="1:64" x14ac:dyDescent="0.35">
      <c r="A497" s="70" t="s">
        <v>486</v>
      </c>
      <c r="B497" s="196"/>
      <c r="C497" s="196"/>
      <c r="D497" s="84"/>
      <c r="E497" s="84"/>
      <c r="F497" s="84"/>
      <c r="G497" s="85"/>
      <c r="H497" s="84"/>
      <c r="I497" s="84"/>
      <c r="J497" s="84"/>
      <c r="K497" s="85"/>
      <c r="L497" s="84"/>
      <c r="M497" s="84"/>
      <c r="N497" s="84"/>
      <c r="O497" s="85"/>
      <c r="P497" s="84"/>
      <c r="Q497" s="84"/>
      <c r="R497" s="84"/>
      <c r="S497" s="85"/>
      <c r="T497" s="84"/>
      <c r="U497" s="84"/>
      <c r="V497" s="84"/>
      <c r="W497" s="85"/>
      <c r="X497" s="84"/>
      <c r="Y497" s="84"/>
      <c r="Z497" s="84"/>
      <c r="AA497" s="85"/>
      <c r="AB497" s="84"/>
      <c r="AC497" s="84"/>
      <c r="AD497" s="84"/>
      <c r="AE497" s="85"/>
      <c r="AF497" s="84"/>
      <c r="AG497" s="84"/>
      <c r="AH497" s="84"/>
      <c r="AI497" s="85"/>
      <c r="AJ497" s="84"/>
      <c r="AK497" s="84"/>
      <c r="AL497" s="84"/>
      <c r="AM497" s="85"/>
      <c r="AN497" s="84"/>
      <c r="AO497" s="84"/>
      <c r="AP497" s="85"/>
      <c r="AQ497" s="85"/>
      <c r="AR497" s="85"/>
      <c r="AS497" s="231"/>
      <c r="AT497" s="231"/>
      <c r="AU497" s="231"/>
      <c r="AV497" s="231"/>
      <c r="AW497" s="231"/>
      <c r="AX497" s="231"/>
      <c r="AY497" s="231"/>
      <c r="BA497" s="86"/>
      <c r="BB497" s="86"/>
      <c r="BC497" s="86"/>
      <c r="BD497" s="86"/>
      <c r="BE497" s="86"/>
      <c r="BF497" s="86"/>
      <c r="BG497" s="86"/>
      <c r="BH497" s="86"/>
      <c r="BI497" s="86"/>
      <c r="BJ497" s="86"/>
      <c r="BK497" s="86"/>
      <c r="BL497" s="86"/>
    </row>
    <row r="498" spans="1:64" x14ac:dyDescent="0.35">
      <c r="A498" s="96" t="s">
        <v>487</v>
      </c>
      <c r="B498" s="185"/>
      <c r="C498" s="185"/>
      <c r="D498" s="81"/>
      <c r="E498" s="81"/>
      <c r="F498" s="81"/>
      <c r="G498" s="82"/>
      <c r="H498" s="81"/>
      <c r="I498" s="81"/>
      <c r="J498" s="81"/>
      <c r="K498" s="82"/>
      <c r="L498" s="81"/>
      <c r="M498" s="81"/>
      <c r="N498" s="81"/>
      <c r="O498" s="82"/>
      <c r="P498" s="81"/>
      <c r="Q498" s="81"/>
      <c r="R498" s="81"/>
      <c r="S498" s="82"/>
      <c r="T498" s="81"/>
      <c r="U498" s="81"/>
      <c r="V498" s="81"/>
      <c r="W498" s="82"/>
      <c r="X498" s="81"/>
      <c r="Y498" s="81"/>
      <c r="Z498" s="81"/>
      <c r="AA498" s="82"/>
      <c r="AB498" s="81"/>
      <c r="AC498" s="81"/>
      <c r="AD498" s="81"/>
      <c r="AE498" s="82"/>
      <c r="AF498" s="81"/>
      <c r="AG498" s="81"/>
      <c r="AH498" s="81"/>
      <c r="AI498" s="82"/>
      <c r="AJ498" s="81"/>
      <c r="AK498" s="81"/>
      <c r="AL498" s="81"/>
      <c r="AM498" s="82"/>
      <c r="AN498" s="81"/>
      <c r="AO498" s="81"/>
      <c r="AP498" s="82"/>
      <c r="AQ498" s="82"/>
      <c r="AR498" s="82"/>
      <c r="AS498" s="230"/>
      <c r="AT498" s="230"/>
      <c r="AU498" s="230"/>
      <c r="AV498" s="230"/>
      <c r="AW498" s="230"/>
      <c r="AX498" s="230"/>
      <c r="AY498" s="230"/>
      <c r="BA498" s="83"/>
      <c r="BB498" s="83"/>
      <c r="BC498" s="83"/>
      <c r="BD498" s="83"/>
      <c r="BE498" s="83"/>
      <c r="BF498" s="83"/>
      <c r="BG498" s="83"/>
      <c r="BH498" s="83"/>
      <c r="BI498" s="83"/>
      <c r="BJ498" s="83"/>
      <c r="BK498" s="83"/>
      <c r="BL498" s="83"/>
    </row>
    <row r="499" spans="1:64" x14ac:dyDescent="0.35">
      <c r="A499" s="88" t="s">
        <v>444</v>
      </c>
      <c r="B499" s="194" t="s">
        <v>796</v>
      </c>
      <c r="C499" s="193" t="s">
        <v>232</v>
      </c>
      <c r="D499" s="90">
        <v>65.117000000000004</v>
      </c>
      <c r="E499" s="90">
        <v>76.546000000000006</v>
      </c>
      <c r="F499" s="90">
        <v>83.001999999999995</v>
      </c>
      <c r="G499" s="89">
        <v>65.319999999999993</v>
      </c>
      <c r="H499" s="90">
        <v>47.045999999999999</v>
      </c>
      <c r="I499" s="90">
        <v>88.527000000000001</v>
      </c>
      <c r="J499" s="90">
        <v>44.686</v>
      </c>
      <c r="K499" s="89">
        <v>73.292000000000002</v>
      </c>
      <c r="L499" s="90">
        <v>84.888000000000005</v>
      </c>
      <c r="M499" s="90">
        <v>147.49299999999999</v>
      </c>
      <c r="N499" s="90">
        <v>174.465</v>
      </c>
      <c r="O499" s="89">
        <v>222.70500000000001</v>
      </c>
      <c r="P499" s="90">
        <v>254.30699999999999</v>
      </c>
      <c r="Q499" s="90">
        <v>244.07400000000001</v>
      </c>
      <c r="R499" s="90">
        <v>270.78800000000001</v>
      </c>
      <c r="S499" s="89">
        <v>399.613</v>
      </c>
      <c r="T499" s="90">
        <v>398.44600000000003</v>
      </c>
      <c r="U499" s="90">
        <v>374.39</v>
      </c>
      <c r="V499" s="90">
        <v>419.56900000000002</v>
      </c>
      <c r="W499" s="89">
        <v>501.54899999999998</v>
      </c>
      <c r="X499" s="90">
        <v>583.07600000000002</v>
      </c>
      <c r="Y499" s="90">
        <v>663.16700000000003</v>
      </c>
      <c r="Z499" s="90">
        <v>666.29100000000005</v>
      </c>
      <c r="AA499" s="89">
        <v>678.24</v>
      </c>
      <c r="AB499" s="90">
        <v>674.24099999999999</v>
      </c>
      <c r="AC499" s="90">
        <v>632.59299999999996</v>
      </c>
      <c r="AD499" s="90">
        <v>792.76300000000003</v>
      </c>
      <c r="AE499" s="89">
        <v>851.86099999999999</v>
      </c>
      <c r="AF499" s="90">
        <v>955</v>
      </c>
      <c r="AG499" s="90">
        <v>1100</v>
      </c>
      <c r="AH499" s="90">
        <v>955</v>
      </c>
      <c r="AI499" s="89">
        <v>2250</v>
      </c>
      <c r="AJ499" s="90">
        <v>1261</v>
      </c>
      <c r="AK499" s="90">
        <v>1116</v>
      </c>
      <c r="AL499" s="90">
        <v>1212</v>
      </c>
      <c r="AM499" s="89">
        <v>1233</v>
      </c>
      <c r="AN499" s="90">
        <v>1266</v>
      </c>
      <c r="AO499" s="90">
        <v>1178</v>
      </c>
      <c r="AP499" s="89">
        <v>1136</v>
      </c>
      <c r="AQ499" s="89">
        <v>1176</v>
      </c>
      <c r="AR499" s="250">
        <v>1247</v>
      </c>
      <c r="AS499" s="265">
        <v>1295</v>
      </c>
      <c r="AT499" s="265">
        <v>1403</v>
      </c>
      <c r="AU499" s="265">
        <v>1483</v>
      </c>
      <c r="AV499" s="265">
        <v>620</v>
      </c>
      <c r="AW499" s="265">
        <v>1573</v>
      </c>
      <c r="AX499" s="265">
        <v>1684</v>
      </c>
      <c r="AY499" s="265">
        <v>1683</v>
      </c>
      <c r="BA499" s="134">
        <f>SUM(D499,E499,F499,G499)</f>
        <v>289.98500000000001</v>
      </c>
      <c r="BB499" s="134">
        <f>SUM(H499,I499,J499,K499)</f>
        <v>253.55100000000002</v>
      </c>
      <c r="BC499" s="134">
        <f>SUM(L499,M499,N499,O499)</f>
        <v>629.55100000000004</v>
      </c>
      <c r="BD499" s="134">
        <f>SUM(P499,Q499,R499,S499)</f>
        <v>1168.7819999999999</v>
      </c>
      <c r="BE499" s="134">
        <f>SUM(T499,U499,V499,W499)</f>
        <v>1693.954</v>
      </c>
      <c r="BF499" s="134">
        <f>SUM(X499,Y499,Z499,AA499)</f>
        <v>2590.7740000000003</v>
      </c>
      <c r="BG499" s="134">
        <f>SUM(AB499,AC499,AD499,AE499)</f>
        <v>2951.4579999999996</v>
      </c>
      <c r="BH499" s="134">
        <f>SUM(AF499,AG499,AH499,AI499)</f>
        <v>5260</v>
      </c>
      <c r="BI499" s="134">
        <f>SUM(AJ499,AK499,AL499,AM499)</f>
        <v>4822</v>
      </c>
      <c r="BJ499" s="212">
        <v>4756</v>
      </c>
      <c r="BK499" s="212">
        <v>5428</v>
      </c>
      <c r="BL499" s="212">
        <v>5560</v>
      </c>
    </row>
    <row r="500" spans="1:64" x14ac:dyDescent="0.35">
      <c r="A500" s="114" t="s">
        <v>488</v>
      </c>
      <c r="B500" s="188"/>
      <c r="C500" s="188"/>
      <c r="D500" s="81"/>
      <c r="E500" s="81"/>
      <c r="F500" s="81"/>
      <c r="G500" s="82"/>
      <c r="H500" s="81"/>
      <c r="I500" s="81"/>
      <c r="J500" s="81"/>
      <c r="K500" s="82"/>
      <c r="L500" s="81"/>
      <c r="M500" s="81"/>
      <c r="N500" s="81"/>
      <c r="O500" s="82"/>
      <c r="P500" s="81"/>
      <c r="Q500" s="81"/>
      <c r="R500" s="81"/>
      <c r="S500" s="82"/>
      <c r="T500" s="81"/>
      <c r="U500" s="81"/>
      <c r="V500" s="81"/>
      <c r="W500" s="82"/>
      <c r="X500" s="81"/>
      <c r="Y500" s="81"/>
      <c r="Z500" s="81"/>
      <c r="AA500" s="82"/>
      <c r="AB500" s="81"/>
      <c r="AC500" s="81"/>
      <c r="AD500" s="81"/>
      <c r="AE500" s="82"/>
      <c r="AF500" s="81"/>
      <c r="AG500" s="81"/>
      <c r="AH500" s="81"/>
      <c r="AI500" s="82"/>
      <c r="AJ500" s="81"/>
      <c r="AK500" s="81"/>
      <c r="AL500" s="81"/>
      <c r="AM500" s="82"/>
      <c r="AN500" s="81"/>
      <c r="AO500" s="81"/>
      <c r="AP500" s="82"/>
      <c r="AQ500" s="82"/>
      <c r="AR500" s="82"/>
      <c r="AS500" s="230"/>
      <c r="AT500" s="230"/>
      <c r="AU500" s="230"/>
      <c r="AV500" s="230"/>
      <c r="AW500" s="230"/>
      <c r="AX500" s="230"/>
      <c r="AY500" s="230"/>
      <c r="BA500" s="83"/>
      <c r="BB500" s="83"/>
      <c r="BC500" s="83"/>
      <c r="BD500" s="83"/>
      <c r="BE500" s="83"/>
      <c r="BF500" s="83"/>
      <c r="BG500" s="83"/>
      <c r="BH500" s="83"/>
      <c r="BI500" s="83"/>
      <c r="BJ500" s="83"/>
      <c r="BK500" s="83"/>
      <c r="BL500" s="83"/>
    </row>
    <row r="501" spans="1:64" x14ac:dyDescent="0.35">
      <c r="A501" s="115" t="s">
        <v>489</v>
      </c>
      <c r="B501" s="194" t="s">
        <v>796</v>
      </c>
      <c r="C501" s="193" t="s">
        <v>232</v>
      </c>
      <c r="D501" s="90">
        <v>76.751999999999995</v>
      </c>
      <c r="E501" s="90">
        <v>80.95</v>
      </c>
      <c r="F501" s="90">
        <v>82.174999999999997</v>
      </c>
      <c r="G501" s="89">
        <v>81.349999999999994</v>
      </c>
      <c r="H501" s="90">
        <v>77.635999999999996</v>
      </c>
      <c r="I501" s="90">
        <v>77.653000000000006</v>
      </c>
      <c r="J501" s="90">
        <v>80.153999999999996</v>
      </c>
      <c r="K501" s="89">
        <v>78.147000000000006</v>
      </c>
      <c r="L501" s="90">
        <v>79.635000000000005</v>
      </c>
      <c r="M501" s="90">
        <v>85.929000000000002</v>
      </c>
      <c r="N501" s="90">
        <v>87.55</v>
      </c>
      <c r="O501" s="89">
        <v>86.358999999999995</v>
      </c>
      <c r="P501" s="90">
        <v>81.2</v>
      </c>
      <c r="Q501" s="90">
        <v>84.460999999999999</v>
      </c>
      <c r="R501" s="90">
        <v>84.013999999999996</v>
      </c>
      <c r="S501" s="89">
        <v>81.86</v>
      </c>
      <c r="T501" s="90">
        <v>80.808999999999997</v>
      </c>
      <c r="U501" s="90">
        <v>81.635000000000005</v>
      </c>
      <c r="V501" s="90">
        <v>82.319000000000003</v>
      </c>
      <c r="W501" s="89">
        <v>81.233999999999995</v>
      </c>
      <c r="X501" s="90">
        <v>76.522000000000006</v>
      </c>
      <c r="Y501" s="90">
        <v>76.36</v>
      </c>
      <c r="Z501" s="90">
        <v>86.89</v>
      </c>
      <c r="AA501" s="89">
        <v>106.72</v>
      </c>
      <c r="AB501" s="90">
        <v>144.898</v>
      </c>
      <c r="AC501" s="90">
        <v>145.60900000000001</v>
      </c>
      <c r="AD501" s="90">
        <v>150.54900000000001</v>
      </c>
      <c r="AE501" s="89">
        <v>183.69200000000001</v>
      </c>
      <c r="AF501" s="90">
        <v>188</v>
      </c>
      <c r="AG501" s="90">
        <v>188</v>
      </c>
      <c r="AH501" s="90">
        <v>191</v>
      </c>
      <c r="AI501" s="89">
        <v>190</v>
      </c>
      <c r="AJ501" s="90">
        <v>196</v>
      </c>
      <c r="AK501" s="90">
        <v>194</v>
      </c>
      <c r="AL501" s="90">
        <v>193</v>
      </c>
      <c r="AM501" s="89">
        <v>205</v>
      </c>
      <c r="AN501" s="90">
        <v>213</v>
      </c>
      <c r="AO501" s="90">
        <v>212</v>
      </c>
      <c r="AP501" s="89">
        <v>216</v>
      </c>
      <c r="AQ501" s="89">
        <v>215</v>
      </c>
      <c r="AR501" s="250">
        <v>212</v>
      </c>
      <c r="AS501" s="265">
        <v>220</v>
      </c>
      <c r="AT501" s="265">
        <v>218</v>
      </c>
      <c r="AU501" s="265">
        <v>222</v>
      </c>
      <c r="AV501" s="265">
        <v>212</v>
      </c>
      <c r="AW501" s="265">
        <v>214</v>
      </c>
      <c r="AX501" s="265">
        <v>213</v>
      </c>
      <c r="AY501" s="265">
        <v>218</v>
      </c>
      <c r="BA501" s="134">
        <f>SUM(D501,E501,F501,G501)</f>
        <v>321.22699999999998</v>
      </c>
      <c r="BB501" s="134">
        <f>SUM(H501,I501,J501,K501)</f>
        <v>313.58999999999997</v>
      </c>
      <c r="BC501" s="134">
        <f>SUM(L501,M501,N501,O501)</f>
        <v>339.47300000000001</v>
      </c>
      <c r="BD501" s="134">
        <f>SUM(P501,Q501,R501,S501)</f>
        <v>331.53500000000003</v>
      </c>
      <c r="BE501" s="134">
        <f>SUM(T501,U501,V501,W501)</f>
        <v>325.99700000000001</v>
      </c>
      <c r="BF501" s="134">
        <f>SUM(X501,Y501,Z501,AA501)</f>
        <v>346.49199999999996</v>
      </c>
      <c r="BG501" s="134">
        <f>SUM(AB501,AC501,AD501,AE501)</f>
        <v>624.74800000000005</v>
      </c>
      <c r="BH501" s="134">
        <f>SUM(AF501,AG501,AH501,AI501)</f>
        <v>757</v>
      </c>
      <c r="BI501" s="134">
        <f>SUM(AJ501,AK501,AL501,AM501)</f>
        <v>788</v>
      </c>
      <c r="BJ501" s="212">
        <v>856</v>
      </c>
      <c r="BK501" s="212">
        <v>872</v>
      </c>
      <c r="BL501" s="212">
        <v>857</v>
      </c>
    </row>
    <row r="502" spans="1:64" x14ac:dyDescent="0.35">
      <c r="A502" s="115" t="s">
        <v>490</v>
      </c>
      <c r="B502" s="194" t="s">
        <v>796</v>
      </c>
      <c r="C502" s="193" t="s">
        <v>232</v>
      </c>
      <c r="D502" s="90">
        <v>77.281999999999996</v>
      </c>
      <c r="E502" s="90">
        <v>73.528000000000006</v>
      </c>
      <c r="F502" s="90">
        <v>76.093999999999994</v>
      </c>
      <c r="G502" s="89">
        <v>86.754000000000005</v>
      </c>
      <c r="H502" s="90">
        <v>82.75</v>
      </c>
      <c r="I502" s="90">
        <v>83.004999999999995</v>
      </c>
      <c r="J502" s="90">
        <v>82.986000000000004</v>
      </c>
      <c r="K502" s="89">
        <v>84.948999999999998</v>
      </c>
      <c r="L502" s="90">
        <v>84.192999999999998</v>
      </c>
      <c r="M502" s="90">
        <v>84.649000000000001</v>
      </c>
      <c r="N502" s="90">
        <v>85.974999999999994</v>
      </c>
      <c r="O502" s="89">
        <v>81.022000000000006</v>
      </c>
      <c r="P502" s="90">
        <v>92.305999999999997</v>
      </c>
      <c r="Q502" s="90">
        <v>85.57</v>
      </c>
      <c r="R502" s="90">
        <v>84.503</v>
      </c>
      <c r="S502" s="89">
        <v>87.53</v>
      </c>
      <c r="T502" s="90">
        <v>98.31</v>
      </c>
      <c r="U502" s="90">
        <v>116.04900000000001</v>
      </c>
      <c r="V502" s="90">
        <v>117.042</v>
      </c>
      <c r="W502" s="89">
        <v>120.05</v>
      </c>
      <c r="X502" s="90">
        <v>130.488</v>
      </c>
      <c r="Y502" s="90">
        <v>144.322</v>
      </c>
      <c r="Z502" s="90">
        <v>159.03899999999999</v>
      </c>
      <c r="AA502" s="89">
        <v>169.62100000000001</v>
      </c>
      <c r="AB502" s="90">
        <v>184.68799999999999</v>
      </c>
      <c r="AC502" s="90">
        <v>204.3</v>
      </c>
      <c r="AD502" s="90">
        <v>195.51300000000001</v>
      </c>
      <c r="AE502" s="89">
        <v>203.20500000000001</v>
      </c>
      <c r="AF502" s="90">
        <v>217</v>
      </c>
      <c r="AG502" s="90">
        <v>227</v>
      </c>
      <c r="AH502" s="90">
        <v>232</v>
      </c>
      <c r="AI502" s="89">
        <v>233</v>
      </c>
      <c r="AJ502" s="90">
        <v>260</v>
      </c>
      <c r="AK502" s="90">
        <v>260</v>
      </c>
      <c r="AL502" s="90">
        <v>280</v>
      </c>
      <c r="AM502" s="89">
        <v>269</v>
      </c>
      <c r="AN502" s="90">
        <v>322</v>
      </c>
      <c r="AO502" s="90">
        <v>352</v>
      </c>
      <c r="AP502" s="89">
        <v>378</v>
      </c>
      <c r="AQ502" s="89">
        <v>388</v>
      </c>
      <c r="AR502" s="250">
        <v>416</v>
      </c>
      <c r="AS502" s="265">
        <v>433</v>
      </c>
      <c r="AT502" s="265">
        <v>442</v>
      </c>
      <c r="AU502" s="265">
        <v>427</v>
      </c>
      <c r="AV502" s="265">
        <v>451</v>
      </c>
      <c r="AW502" s="265">
        <v>467</v>
      </c>
      <c r="AX502" s="265">
        <v>474</v>
      </c>
      <c r="AY502" s="265">
        <v>441</v>
      </c>
      <c r="BA502" s="134">
        <f>SUM(D502,E502,F502,G502)</f>
        <v>313.65800000000002</v>
      </c>
      <c r="BB502" s="134">
        <f>SUM(H502,I502,J502,K502)</f>
        <v>333.69</v>
      </c>
      <c r="BC502" s="134">
        <f>SUM(L502,M502,N502,O502)</f>
        <v>335.839</v>
      </c>
      <c r="BD502" s="134">
        <f>SUM(P502,Q502,R502,S502)</f>
        <v>349.90899999999999</v>
      </c>
      <c r="BE502" s="134">
        <f>SUM(T502,U502,V502,W502)</f>
        <v>451.45100000000002</v>
      </c>
      <c r="BF502" s="134">
        <f>SUM(X502,Y502,Z502,AA502)</f>
        <v>603.47</v>
      </c>
      <c r="BG502" s="134">
        <f>SUM(AB502,AC502,AD502,AE502)</f>
        <v>787.70600000000002</v>
      </c>
      <c r="BH502" s="134">
        <f>SUM(AF502,AG502,AH502,AI502)</f>
        <v>909</v>
      </c>
      <c r="BI502" s="134">
        <f>SUM(AJ502,AK502,AL502,AM502)</f>
        <v>1069</v>
      </c>
      <c r="BJ502" s="212">
        <v>1440</v>
      </c>
      <c r="BK502" s="212">
        <v>1718</v>
      </c>
      <c r="BL502" s="212">
        <v>1833</v>
      </c>
    </row>
    <row r="503" spans="1:64" x14ac:dyDescent="0.35">
      <c r="A503" s="115" t="s">
        <v>491</v>
      </c>
      <c r="B503" s="194" t="s">
        <v>796</v>
      </c>
      <c r="C503" s="193" t="s">
        <v>232</v>
      </c>
      <c r="D503" s="90">
        <v>-0.41799999999999998</v>
      </c>
      <c r="E503" s="90">
        <v>4.3120000000000003</v>
      </c>
      <c r="F503" s="90">
        <v>2.8250000000000002</v>
      </c>
      <c r="G503" s="89">
        <v>-1.7410000000000001</v>
      </c>
      <c r="H503" s="90">
        <v>0.97499999999999998</v>
      </c>
      <c r="I503" s="90">
        <v>-0.35199999999999998</v>
      </c>
      <c r="J503" s="90">
        <v>-0.57599999999999996</v>
      </c>
      <c r="K503" s="89">
        <v>-0.121</v>
      </c>
      <c r="L503" s="90">
        <v>-9.6869999999999994</v>
      </c>
      <c r="M503" s="90">
        <v>-0.27600000000000002</v>
      </c>
      <c r="N503" s="90">
        <v>1.415</v>
      </c>
      <c r="O503" s="89">
        <v>-0.66200000000000003</v>
      </c>
      <c r="P503" s="90">
        <v>2.0470000000000002</v>
      </c>
      <c r="Q503" s="90">
        <v>3.34</v>
      </c>
      <c r="R503" s="90">
        <v>-1.4710000000000001</v>
      </c>
      <c r="S503" s="89">
        <v>-0.77100000000000002</v>
      </c>
      <c r="T503" s="90">
        <v>-1.0209999999999999</v>
      </c>
      <c r="U503" s="90">
        <v>-1.579</v>
      </c>
      <c r="V503" s="90">
        <v>-0.64300000000000002</v>
      </c>
      <c r="W503" s="89">
        <v>-2.2509999999999999</v>
      </c>
      <c r="X503" s="90">
        <v>-0.92900000000000005</v>
      </c>
      <c r="Y503" s="90">
        <v>-0.57299999999999995</v>
      </c>
      <c r="Z503" s="90">
        <v>-1.613</v>
      </c>
      <c r="AA503" s="89">
        <v>3.9079999999999999</v>
      </c>
      <c r="AB503" s="90">
        <v>-41.677999999999997</v>
      </c>
      <c r="AC503" s="90">
        <v>1.7</v>
      </c>
      <c r="AD503" s="90">
        <v>-3.4780000000000002</v>
      </c>
      <c r="AE503" s="89">
        <v>-4.17</v>
      </c>
      <c r="AF503" s="90">
        <v>6</v>
      </c>
      <c r="AG503" s="90">
        <v>-1</v>
      </c>
      <c r="AH503" s="90">
        <v>-9</v>
      </c>
      <c r="AI503" s="89">
        <v>-7</v>
      </c>
      <c r="AJ503" s="90">
        <v>0</v>
      </c>
      <c r="AK503" s="90">
        <v>-7</v>
      </c>
      <c r="AL503" s="90">
        <v>-4</v>
      </c>
      <c r="AM503" s="89">
        <v>7</v>
      </c>
      <c r="AN503" s="90">
        <v>17</v>
      </c>
      <c r="AO503" s="90">
        <v>10</v>
      </c>
      <c r="AP503" s="89">
        <v>6</v>
      </c>
      <c r="AQ503" s="89">
        <v>-4</v>
      </c>
      <c r="AR503" s="250">
        <v>3</v>
      </c>
      <c r="AS503" s="265">
        <v>-5</v>
      </c>
      <c r="AT503" s="265">
        <v>-5</v>
      </c>
      <c r="AU503" s="265">
        <v>-3</v>
      </c>
      <c r="AV503" s="265">
        <v>-13</v>
      </c>
      <c r="AW503" s="265">
        <v>-1</v>
      </c>
      <c r="AX503" s="265">
        <v>-10</v>
      </c>
      <c r="AY503" s="265">
        <v>-11</v>
      </c>
      <c r="BA503" s="134">
        <f>SUM(D503,E503,F503,G503)</f>
        <v>4.9779999999999998</v>
      </c>
      <c r="BB503" s="134">
        <f>SUM(H503,I503,J503,K503)</f>
        <v>-7.3999999999999955E-2</v>
      </c>
      <c r="BC503" s="134">
        <f>SUM(L503,M503,N503,O503)</f>
        <v>-9.2099999999999991</v>
      </c>
      <c r="BD503" s="134">
        <f>SUM(P503,Q503,R503,S503)</f>
        <v>3.1450000000000005</v>
      </c>
      <c r="BE503" s="134">
        <f>SUM(T503,U503,V503,W503)</f>
        <v>-5.4939999999999998</v>
      </c>
      <c r="BF503" s="134">
        <f>SUM(X503,Y503,Z503,AA503)</f>
        <v>0.79299999999999971</v>
      </c>
      <c r="BG503" s="134">
        <f>SUM(AB503,AC503,AD503,AE503)</f>
        <v>-47.625999999999998</v>
      </c>
      <c r="BH503" s="134">
        <f>SUM(AF503,AG503,AH503,AI503)</f>
        <v>-11</v>
      </c>
      <c r="BI503" s="134">
        <f>SUM(AJ503,AK503,AL503,AM503)</f>
        <v>-4</v>
      </c>
      <c r="BJ503" s="212">
        <v>29</v>
      </c>
      <c r="BK503" s="212">
        <v>-10</v>
      </c>
      <c r="BL503" s="212">
        <v>-35</v>
      </c>
    </row>
    <row r="504" spans="1:64" x14ac:dyDescent="0.35">
      <c r="A504" s="115" t="s">
        <v>492</v>
      </c>
      <c r="B504" s="194" t="s">
        <v>796</v>
      </c>
      <c r="C504" s="193" t="s">
        <v>232</v>
      </c>
      <c r="D504" s="81"/>
      <c r="E504" s="81"/>
      <c r="F504" s="81"/>
      <c r="G504" s="82"/>
      <c r="H504" s="81"/>
      <c r="I504" s="81"/>
      <c r="J504" s="81"/>
      <c r="K504" s="82"/>
      <c r="L504" s="81"/>
      <c r="M504" s="81"/>
      <c r="N504" s="81"/>
      <c r="O504" s="82"/>
      <c r="P504" s="81"/>
      <c r="Q504" s="81"/>
      <c r="R504" s="81"/>
      <c r="S504" s="82"/>
      <c r="T504" s="81"/>
      <c r="U504" s="81"/>
      <c r="V504" s="81"/>
      <c r="W504" s="82"/>
      <c r="X504" s="81"/>
      <c r="Y504" s="81"/>
      <c r="Z504" s="81"/>
      <c r="AA504" s="82"/>
      <c r="AB504" s="81"/>
      <c r="AC504" s="81"/>
      <c r="AD504" s="81"/>
      <c r="AE504" s="82"/>
      <c r="AF504" s="90">
        <v>-70</v>
      </c>
      <c r="AG504" s="90">
        <v>-137</v>
      </c>
      <c r="AH504" s="90">
        <v>25</v>
      </c>
      <c r="AI504" s="89">
        <v>-1192</v>
      </c>
      <c r="AJ504" s="90">
        <v>138</v>
      </c>
      <c r="AK504" s="90">
        <v>110</v>
      </c>
      <c r="AL504" s="90">
        <v>-72</v>
      </c>
      <c r="AM504" s="89">
        <v>87</v>
      </c>
      <c r="AN504" s="90">
        <v>153</v>
      </c>
      <c r="AO504" s="90">
        <v>88</v>
      </c>
      <c r="AP504" s="89">
        <v>112</v>
      </c>
      <c r="AQ504" s="89">
        <v>68</v>
      </c>
      <c r="AR504" s="250">
        <v>-33</v>
      </c>
      <c r="AS504" s="265">
        <v>-102</v>
      </c>
      <c r="AT504" s="265">
        <v>-87</v>
      </c>
      <c r="AU504" s="265">
        <v>-129</v>
      </c>
      <c r="AV504" s="265">
        <v>-97</v>
      </c>
      <c r="AW504" s="265">
        <v>-98</v>
      </c>
      <c r="AX504" s="265">
        <v>-81</v>
      </c>
      <c r="AY504" s="265">
        <v>-105</v>
      </c>
      <c r="BA504" s="83"/>
      <c r="BB504" s="83"/>
      <c r="BC504" s="83"/>
      <c r="BD504" s="83"/>
      <c r="BE504" s="83"/>
      <c r="BF504" s="83"/>
      <c r="BG504" s="83"/>
      <c r="BH504" s="134">
        <f>SUM(AF504,AG504,AH504,AI504)</f>
        <v>-1374</v>
      </c>
      <c r="BI504" s="134">
        <f>SUM(AJ504,AK504,AL504,AM504)</f>
        <v>263</v>
      </c>
      <c r="BJ504" s="212">
        <v>421</v>
      </c>
      <c r="BK504" s="212">
        <v>-351</v>
      </c>
      <c r="BL504" s="212">
        <v>-381</v>
      </c>
    </row>
    <row r="505" spans="1:64" x14ac:dyDescent="0.35">
      <c r="A505" s="115" t="s">
        <v>493</v>
      </c>
      <c r="B505" s="194" t="s">
        <v>796</v>
      </c>
      <c r="C505" s="193" t="s">
        <v>232</v>
      </c>
      <c r="D505" s="90">
        <v>0</v>
      </c>
      <c r="E505" s="90">
        <v>23.838000000000001</v>
      </c>
      <c r="F505" s="90">
        <v>0</v>
      </c>
      <c r="G505" s="89">
        <v>0</v>
      </c>
      <c r="H505" s="81"/>
      <c r="I505" s="81"/>
      <c r="J505" s="81"/>
      <c r="K505" s="82"/>
      <c r="L505" s="81"/>
      <c r="M505" s="81"/>
      <c r="N505" s="81"/>
      <c r="O505" s="82"/>
      <c r="P505" s="81"/>
      <c r="Q505" s="81"/>
      <c r="R505" s="81"/>
      <c r="S505" s="82"/>
      <c r="T505" s="81"/>
      <c r="U505" s="81"/>
      <c r="V505" s="81"/>
      <c r="W505" s="82"/>
      <c r="X505" s="81"/>
      <c r="Y505" s="81"/>
      <c r="Z505" s="81"/>
      <c r="AA505" s="82"/>
      <c r="AB505" s="81"/>
      <c r="AC505" s="81"/>
      <c r="AD505" s="81"/>
      <c r="AE505" s="82"/>
      <c r="AF505" s="81"/>
      <c r="AG505" s="81"/>
      <c r="AH505" s="81"/>
      <c r="AI505" s="82"/>
      <c r="AJ505" s="81"/>
      <c r="AK505" s="81"/>
      <c r="AL505" s="81"/>
      <c r="AM505" s="82"/>
      <c r="AN505" s="81"/>
      <c r="AO505" s="81"/>
      <c r="AP505" s="82"/>
      <c r="AQ505" s="82"/>
      <c r="AR505" s="82"/>
      <c r="AS505" s="230"/>
      <c r="AT505" s="230"/>
      <c r="AU505" s="230"/>
      <c r="AV505" s="230"/>
      <c r="AW505" s="230"/>
      <c r="AX505" s="230"/>
      <c r="AY505" s="230"/>
      <c r="BA505" s="134">
        <f>SUM(D505,E505,F505,G505)</f>
        <v>23.838000000000001</v>
      </c>
      <c r="BB505" s="83"/>
      <c r="BC505" s="83"/>
      <c r="BD505" s="83"/>
      <c r="BE505" s="83"/>
      <c r="BF505" s="83"/>
      <c r="BG505" s="83"/>
      <c r="BH505" s="83"/>
      <c r="BI505" s="83"/>
      <c r="BJ505" s="83"/>
      <c r="BK505" s="83"/>
      <c r="BL505" s="83"/>
    </row>
    <row r="506" spans="1:64" x14ac:dyDescent="0.35">
      <c r="A506" s="115" t="s">
        <v>494</v>
      </c>
      <c r="B506" s="194" t="s">
        <v>796</v>
      </c>
      <c r="C506" s="193" t="s">
        <v>232</v>
      </c>
      <c r="D506" s="81"/>
      <c r="E506" s="81"/>
      <c r="F506" s="81"/>
      <c r="G506" s="82"/>
      <c r="H506" s="81"/>
      <c r="I506" s="81"/>
      <c r="J506" s="81"/>
      <c r="K506" s="82"/>
      <c r="L506" s="90">
        <v>0</v>
      </c>
      <c r="M506" s="90">
        <v>0</v>
      </c>
      <c r="N506" s="90">
        <v>0</v>
      </c>
      <c r="O506" s="89">
        <v>-21.414999999999999</v>
      </c>
      <c r="P506" s="81"/>
      <c r="Q506" s="81"/>
      <c r="R506" s="81"/>
      <c r="S506" s="82"/>
      <c r="T506" s="81"/>
      <c r="U506" s="81"/>
      <c r="V506" s="81"/>
      <c r="W506" s="82"/>
      <c r="X506" s="81"/>
      <c r="Y506" s="81"/>
      <c r="Z506" s="81"/>
      <c r="AA506" s="82"/>
      <c r="AB506" s="81"/>
      <c r="AC506" s="81"/>
      <c r="AD506" s="81"/>
      <c r="AE506" s="82"/>
      <c r="AF506" s="81"/>
      <c r="AG506" s="81"/>
      <c r="AH506" s="81"/>
      <c r="AI506" s="82"/>
      <c r="AJ506" s="81"/>
      <c r="AK506" s="81"/>
      <c r="AL506" s="81"/>
      <c r="AM506" s="82"/>
      <c r="AN506" s="81"/>
      <c r="AO506" s="81"/>
      <c r="AP506" s="82"/>
      <c r="AQ506" s="82"/>
      <c r="AR506" s="82"/>
      <c r="AS506" s="230"/>
      <c r="AT506" s="230"/>
      <c r="AU506" s="230"/>
      <c r="AV506" s="230"/>
      <c r="AW506" s="230"/>
      <c r="AX506" s="230"/>
      <c r="AY506" s="230"/>
      <c r="BA506" s="83"/>
      <c r="BB506" s="83"/>
      <c r="BC506" s="134">
        <f>SUM(L506,M506,N506,O506)</f>
        <v>-21.414999999999999</v>
      </c>
      <c r="BD506" s="83"/>
      <c r="BE506" s="83"/>
      <c r="BF506" s="83"/>
      <c r="BG506" s="83"/>
      <c r="BH506" s="83"/>
      <c r="BI506" s="83"/>
      <c r="BJ506" s="83"/>
      <c r="BK506" s="83"/>
      <c r="BL506" s="83"/>
    </row>
    <row r="507" spans="1:64" x14ac:dyDescent="0.35">
      <c r="A507" s="115" t="s">
        <v>495</v>
      </c>
      <c r="B507" s="194" t="s">
        <v>796</v>
      </c>
      <c r="C507" s="193" t="s">
        <v>232</v>
      </c>
      <c r="D507" s="90">
        <v>79.513999999999996</v>
      </c>
      <c r="E507" s="90">
        <v>-8.77</v>
      </c>
      <c r="F507" s="90">
        <v>35.884999999999998</v>
      </c>
      <c r="G507" s="89">
        <v>94.736999999999995</v>
      </c>
      <c r="H507" s="90">
        <v>52.274999999999999</v>
      </c>
      <c r="I507" s="90">
        <v>47.517000000000003</v>
      </c>
      <c r="J507" s="90">
        <v>67.933999999999997</v>
      </c>
      <c r="K507" s="89">
        <v>158.71199999999999</v>
      </c>
      <c r="L507" s="90">
        <v>19.044</v>
      </c>
      <c r="M507" s="90">
        <v>44.771999999999998</v>
      </c>
      <c r="N507" s="90">
        <v>77.72</v>
      </c>
      <c r="O507" s="89">
        <v>179.26499999999999</v>
      </c>
      <c r="P507" s="90">
        <v>123.366</v>
      </c>
      <c r="Q507" s="90">
        <v>68.355999999999995</v>
      </c>
      <c r="R507" s="90">
        <v>116.35299999999999</v>
      </c>
      <c r="S507" s="89">
        <v>216.76499999999999</v>
      </c>
      <c r="T507" s="90">
        <v>40.832000000000001</v>
      </c>
      <c r="U507" s="90">
        <v>14.746</v>
      </c>
      <c r="V507" s="90">
        <v>129.87200000000001</v>
      </c>
      <c r="W507" s="89">
        <v>289.952</v>
      </c>
      <c r="X507" s="90">
        <v>77.662000000000006</v>
      </c>
      <c r="Y507" s="90">
        <v>62.063000000000002</v>
      </c>
      <c r="Z507" s="90">
        <v>33.524999999999999</v>
      </c>
      <c r="AA507" s="89">
        <v>271.44299999999998</v>
      </c>
      <c r="AB507" s="90">
        <v>190.334</v>
      </c>
      <c r="AC507" s="90">
        <v>-84.117999999999995</v>
      </c>
      <c r="AD507" s="90">
        <v>121.86199999999999</v>
      </c>
      <c r="AE507" s="89">
        <v>244.77699999999999</v>
      </c>
      <c r="AF507" s="90">
        <v>114</v>
      </c>
      <c r="AG507" s="90">
        <v>-154</v>
      </c>
      <c r="AH507" s="90">
        <v>-12</v>
      </c>
      <c r="AI507" s="89">
        <v>310</v>
      </c>
      <c r="AJ507" s="90">
        <v>471</v>
      </c>
      <c r="AK507" s="90">
        <v>-2</v>
      </c>
      <c r="AL507" s="90">
        <v>102</v>
      </c>
      <c r="AM507" s="89">
        <v>482</v>
      </c>
      <c r="AN507" s="90">
        <v>141</v>
      </c>
      <c r="AO507" s="90">
        <v>-143</v>
      </c>
      <c r="AP507" s="89">
        <v>67</v>
      </c>
      <c r="AQ507" s="89">
        <v>471</v>
      </c>
      <c r="AR507" s="250">
        <v>63</v>
      </c>
      <c r="AS507" s="265">
        <v>-96</v>
      </c>
      <c r="AT507" s="265">
        <v>102</v>
      </c>
      <c r="AU507" s="265">
        <v>467</v>
      </c>
      <c r="AV507" s="265">
        <v>160</v>
      </c>
      <c r="AW507" s="265">
        <v>-424</v>
      </c>
      <c r="AX507" s="265">
        <v>220</v>
      </c>
      <c r="AY507" s="265">
        <v>353</v>
      </c>
      <c r="BA507" s="134">
        <f>SUM(D507,E507,F507,G507)</f>
        <v>201.36599999999999</v>
      </c>
      <c r="BB507" s="134">
        <f>SUM(H507,I507,J507,K507)</f>
        <v>326.43799999999999</v>
      </c>
      <c r="BC507" s="134">
        <f>SUM(L507,M507,N507,O507)</f>
        <v>320.80099999999999</v>
      </c>
      <c r="BD507" s="134">
        <f>SUM(P507,Q507,R507,S507)</f>
        <v>524.83999999999992</v>
      </c>
      <c r="BE507" s="134">
        <f>SUM(T507,U507,V507,W507)</f>
        <v>475.40200000000004</v>
      </c>
      <c r="BF507" s="134">
        <f>SUM(X507,Y507,Z507,AA507)</f>
        <v>444.69299999999998</v>
      </c>
      <c r="BG507" s="134">
        <f>SUM(AB507,AC507,AD507,AE507)</f>
        <v>472.85500000000002</v>
      </c>
      <c r="BH507" s="134">
        <f>SUM(AF507,AG507,AH507,AI507)</f>
        <v>258</v>
      </c>
      <c r="BI507" s="134">
        <f>SUM(AJ507,AK507,AL507,AM507)</f>
        <v>1053</v>
      </c>
      <c r="BJ507" s="212">
        <v>536</v>
      </c>
      <c r="BK507" s="212">
        <v>536</v>
      </c>
      <c r="BL507" s="212">
        <v>309</v>
      </c>
    </row>
    <row r="508" spans="1:64" x14ac:dyDescent="0.35">
      <c r="A508" s="115" t="s">
        <v>496</v>
      </c>
      <c r="B508" s="194" t="s">
        <v>796</v>
      </c>
      <c r="C508" s="193" t="s">
        <v>232</v>
      </c>
      <c r="D508" s="90">
        <v>23.783999999999999</v>
      </c>
      <c r="E508" s="90">
        <v>48.744</v>
      </c>
      <c r="F508" s="90">
        <v>-64.456000000000003</v>
      </c>
      <c r="G508" s="89">
        <v>-11.438000000000001</v>
      </c>
      <c r="H508" s="90">
        <v>-9.0090000000000003</v>
      </c>
      <c r="I508" s="90">
        <v>71.186000000000007</v>
      </c>
      <c r="J508" s="90">
        <v>-6.6639999999999997</v>
      </c>
      <c r="K508" s="89">
        <v>4.9530000000000003</v>
      </c>
      <c r="L508" s="90">
        <v>-75.058000000000007</v>
      </c>
      <c r="M508" s="90">
        <v>108.917</v>
      </c>
      <c r="N508" s="90">
        <v>-66.637</v>
      </c>
      <c r="O508" s="89">
        <v>-92.759</v>
      </c>
      <c r="P508" s="90">
        <v>-55.698999999999998</v>
      </c>
      <c r="Q508" s="90">
        <v>2.9140000000000001</v>
      </c>
      <c r="R508" s="90">
        <v>-36.302</v>
      </c>
      <c r="S508" s="89">
        <v>-89.396000000000001</v>
      </c>
      <c r="T508" s="90">
        <v>112.994</v>
      </c>
      <c r="U508" s="90">
        <v>59.585999999999999</v>
      </c>
      <c r="V508" s="90">
        <v>-43.722999999999999</v>
      </c>
      <c r="W508" s="89">
        <v>-157.31399999999999</v>
      </c>
      <c r="X508" s="90">
        <v>122.782</v>
      </c>
      <c r="Y508" s="90">
        <v>31.067</v>
      </c>
      <c r="Z508" s="90">
        <v>11.172000000000001</v>
      </c>
      <c r="AA508" s="89">
        <v>-121.93899999999999</v>
      </c>
      <c r="AB508" s="90">
        <v>-139.035</v>
      </c>
      <c r="AC508" s="90">
        <v>209.24199999999999</v>
      </c>
      <c r="AD508" s="90">
        <v>-335.06900000000002</v>
      </c>
      <c r="AE508" s="89">
        <v>-102.965</v>
      </c>
      <c r="AF508" s="90">
        <v>-85</v>
      </c>
      <c r="AG508" s="90">
        <v>-39</v>
      </c>
      <c r="AH508" s="90">
        <v>54</v>
      </c>
      <c r="AI508" s="89">
        <v>-2</v>
      </c>
      <c r="AJ508" s="90">
        <v>-554</v>
      </c>
      <c r="AK508" s="90">
        <v>317</v>
      </c>
      <c r="AL508" s="90">
        <v>-296</v>
      </c>
      <c r="AM508" s="89">
        <v>-235</v>
      </c>
      <c r="AN508" s="90">
        <v>-343</v>
      </c>
      <c r="AO508" s="90">
        <v>343</v>
      </c>
      <c r="AP508" s="89">
        <v>-211</v>
      </c>
      <c r="AQ508" s="89">
        <v>11</v>
      </c>
      <c r="AR508" s="250">
        <v>-215</v>
      </c>
      <c r="AS508" s="265">
        <v>394</v>
      </c>
      <c r="AT508" s="265">
        <v>-200</v>
      </c>
      <c r="AU508" s="265">
        <v>-870</v>
      </c>
      <c r="AV508" s="265">
        <v>-159</v>
      </c>
      <c r="AW508" s="265">
        <v>209</v>
      </c>
      <c r="AX508" s="265">
        <v>-479</v>
      </c>
      <c r="AY508" s="265">
        <v>264</v>
      </c>
      <c r="BA508" s="134">
        <f>SUM(D508,E508,F508,G508)</f>
        <v>-3.3660000000000121</v>
      </c>
      <c r="BB508" s="134">
        <f>SUM(H508,I508,J508,K508)</f>
        <v>60.466000000000008</v>
      </c>
      <c r="BC508" s="134">
        <f>SUM(L508,M508,N508,O508)</f>
        <v>-125.53700000000001</v>
      </c>
      <c r="BD508" s="134">
        <f>SUM(P508,Q508,R508,S508)</f>
        <v>-178.483</v>
      </c>
      <c r="BE508" s="134">
        <f>SUM(T508,U508,V508,W508)</f>
        <v>-28.457000000000022</v>
      </c>
      <c r="BF508" s="134">
        <f>SUM(X508,Y508,Z508,AA508)</f>
        <v>43.081999999999994</v>
      </c>
      <c r="BG508" s="134">
        <f>SUM(AB508,AC508,AD508,AE508)</f>
        <v>-367.827</v>
      </c>
      <c r="BH508" s="134">
        <f>SUM(AF508,AG508,AH508,AI508)</f>
        <v>-72</v>
      </c>
      <c r="BI508" s="134">
        <f>SUM(AJ508,AK508,AL508,AM508)</f>
        <v>-768</v>
      </c>
      <c r="BJ508" s="212">
        <v>-200</v>
      </c>
      <c r="BK508" s="212">
        <v>-891</v>
      </c>
      <c r="BL508" s="212">
        <v>-165</v>
      </c>
    </row>
    <row r="509" spans="1:64" x14ac:dyDescent="0.35">
      <c r="A509" s="101" t="s">
        <v>497</v>
      </c>
      <c r="B509" s="192" t="s">
        <v>796</v>
      </c>
      <c r="C509" s="191" t="s">
        <v>232</v>
      </c>
      <c r="D509" s="127">
        <f>SUM(D501:D508,D499)</f>
        <v>322.03100000000001</v>
      </c>
      <c r="E509" s="127">
        <f>SUM(E501:E508,E499)</f>
        <v>299.14800000000002</v>
      </c>
      <c r="F509" s="126">
        <v>215.52500000000001</v>
      </c>
      <c r="G509" s="143">
        <v>314.98200000000003</v>
      </c>
      <c r="H509" s="127">
        <f t="shared" ref="H509:M509" si="31">SUM(H501:H508,H499)</f>
        <v>251.673</v>
      </c>
      <c r="I509" s="127">
        <f t="shared" si="31"/>
        <v>367.536</v>
      </c>
      <c r="J509" s="127">
        <f t="shared" si="31"/>
        <v>268.52</v>
      </c>
      <c r="K509" s="129">
        <f t="shared" si="31"/>
        <v>399.93200000000002</v>
      </c>
      <c r="L509" s="127">
        <f t="shared" si="31"/>
        <v>183.01499999999999</v>
      </c>
      <c r="M509" s="127">
        <f t="shared" si="31"/>
        <v>471.48399999999998</v>
      </c>
      <c r="N509" s="126">
        <v>360.488</v>
      </c>
      <c r="O509" s="129">
        <f>SUM(O501:O508,O499)</f>
        <v>454.51499999999999</v>
      </c>
      <c r="P509" s="126">
        <v>497.52699999999999</v>
      </c>
      <c r="Q509" s="126">
        <v>488.71499999999997</v>
      </c>
      <c r="R509" s="127">
        <f t="shared" ref="R509:X509" si="32">SUM(R501:R508,R499)</f>
        <v>517.88499999999999</v>
      </c>
      <c r="S509" s="129">
        <f t="shared" si="32"/>
        <v>695.601</v>
      </c>
      <c r="T509" s="127">
        <f t="shared" si="32"/>
        <v>730.37</v>
      </c>
      <c r="U509" s="127">
        <f t="shared" si="32"/>
        <v>644.827</v>
      </c>
      <c r="V509" s="127">
        <f t="shared" si="32"/>
        <v>704.43600000000004</v>
      </c>
      <c r="W509" s="129">
        <f t="shared" si="32"/>
        <v>833.22</v>
      </c>
      <c r="X509" s="127">
        <f t="shared" si="32"/>
        <v>989.601</v>
      </c>
      <c r="Y509" s="126">
        <v>976.40599999999995</v>
      </c>
      <c r="Z509" s="126">
        <v>955.30399999999997</v>
      </c>
      <c r="AA509" s="129">
        <f>SUM(AA501:AA508,AA499)</f>
        <v>1107.9929999999999</v>
      </c>
      <c r="AB509" s="127">
        <f>SUM(AB501:AB508,AB499)</f>
        <v>1013.448</v>
      </c>
      <c r="AC509" s="127">
        <f>SUM(AC501:AC508,AC499)</f>
        <v>1109.326</v>
      </c>
      <c r="AD509" s="126">
        <v>922.14</v>
      </c>
      <c r="AE509" s="129">
        <f t="shared" ref="AE509:AP509" si="33">SUM(AE501:AE508,AE499)</f>
        <v>1376.4</v>
      </c>
      <c r="AF509" s="127">
        <f t="shared" si="33"/>
        <v>1325</v>
      </c>
      <c r="AG509" s="127">
        <f t="shared" si="33"/>
        <v>1184</v>
      </c>
      <c r="AH509" s="127">
        <f t="shared" si="33"/>
        <v>1436</v>
      </c>
      <c r="AI509" s="129">
        <f t="shared" si="33"/>
        <v>1782</v>
      </c>
      <c r="AJ509" s="127">
        <f t="shared" si="33"/>
        <v>1772</v>
      </c>
      <c r="AK509" s="127">
        <f t="shared" si="33"/>
        <v>1988</v>
      </c>
      <c r="AL509" s="127">
        <f t="shared" si="33"/>
        <v>1415</v>
      </c>
      <c r="AM509" s="129">
        <f t="shared" si="33"/>
        <v>2048</v>
      </c>
      <c r="AN509" s="127">
        <f t="shared" si="33"/>
        <v>1769</v>
      </c>
      <c r="AO509" s="127">
        <f t="shared" si="33"/>
        <v>2040</v>
      </c>
      <c r="AP509" s="129">
        <f t="shared" si="33"/>
        <v>1704</v>
      </c>
      <c r="AQ509" s="129">
        <v>2325</v>
      </c>
      <c r="AR509" s="249">
        <v>1693</v>
      </c>
      <c r="AS509" s="264">
        <v>2139</v>
      </c>
      <c r="AT509" s="264">
        <v>1873</v>
      </c>
      <c r="AU509" s="264">
        <v>1597</v>
      </c>
      <c r="AV509" s="264">
        <v>1174</v>
      </c>
      <c r="AW509" s="264">
        <v>1940</v>
      </c>
      <c r="AX509" s="264">
        <v>2021</v>
      </c>
      <c r="AY509" s="264">
        <v>2921</v>
      </c>
      <c r="BA509" s="158">
        <f>SUM(D509,E509,F509,G509)</f>
        <v>1151.6860000000001</v>
      </c>
      <c r="BB509" s="158">
        <f>SUM(H509,I509,J509,K509)</f>
        <v>1287.6610000000001</v>
      </c>
      <c r="BC509" s="158">
        <f>SUM(L509,M509,N509,O509)</f>
        <v>1469.502</v>
      </c>
      <c r="BD509" s="158">
        <f>SUM(P509,Q509,R509,S509)</f>
        <v>2199.7280000000001</v>
      </c>
      <c r="BE509" s="158">
        <f>SUM(T509,U509,V509,W509)</f>
        <v>2912.8530000000001</v>
      </c>
      <c r="BF509" s="158">
        <f>SUM(X509,Y509,Z509,AA509)</f>
        <v>4029.3040000000001</v>
      </c>
      <c r="BG509" s="158">
        <f>SUM(AB509,AC509,AD509,AE509)</f>
        <v>4421.3140000000003</v>
      </c>
      <c r="BH509" s="158">
        <f>SUM(AF509,AG509,AH509,AI509)</f>
        <v>5727</v>
      </c>
      <c r="BI509" s="158">
        <f>SUM(AJ509,AK509,AL509,AM509)</f>
        <v>7223</v>
      </c>
      <c r="BJ509" s="209">
        <v>7838</v>
      </c>
      <c r="BK509" s="209">
        <v>7302</v>
      </c>
      <c r="BL509" s="209">
        <v>8056</v>
      </c>
    </row>
    <row r="510" spans="1:64" x14ac:dyDescent="0.35">
      <c r="B510" s="186"/>
      <c r="C510" s="186"/>
      <c r="D510" s="81"/>
      <c r="E510" s="81"/>
      <c r="F510" s="81"/>
      <c r="G510" s="82"/>
      <c r="H510" s="81"/>
      <c r="I510" s="81"/>
      <c r="J510" s="81"/>
      <c r="K510" s="82"/>
      <c r="L510" s="81"/>
      <c r="M510" s="81"/>
      <c r="N510" s="81"/>
      <c r="O510" s="82"/>
      <c r="P510" s="81"/>
      <c r="Q510" s="81"/>
      <c r="R510" s="81"/>
      <c r="S510" s="82"/>
      <c r="T510" s="81"/>
      <c r="U510" s="81"/>
      <c r="V510" s="81"/>
      <c r="W510" s="82"/>
      <c r="X510" s="81"/>
      <c r="Y510" s="81"/>
      <c r="Z510" s="81"/>
      <c r="AA510" s="82"/>
      <c r="AB510" s="81"/>
      <c r="AC510" s="81"/>
      <c r="AD510" s="81"/>
      <c r="AE510" s="82"/>
      <c r="AF510" s="81"/>
      <c r="AG510" s="81"/>
      <c r="AH510" s="81"/>
      <c r="AI510" s="82"/>
      <c r="AJ510" s="81"/>
      <c r="AK510" s="81"/>
      <c r="AL510" s="81"/>
      <c r="AM510" s="82"/>
      <c r="AN510" s="81"/>
      <c r="AO510" s="81"/>
      <c r="AP510" s="82"/>
      <c r="AQ510" s="82"/>
      <c r="AR510" s="82"/>
      <c r="AS510" s="230"/>
      <c r="AT510" s="230"/>
      <c r="AU510" s="230"/>
      <c r="AV510" s="230"/>
      <c r="AW510" s="230"/>
      <c r="AX510" s="230"/>
      <c r="AY510" s="230"/>
      <c r="BA510" s="83"/>
      <c r="BB510" s="83"/>
      <c r="BC510" s="83"/>
      <c r="BD510" s="83"/>
      <c r="BE510" s="83"/>
      <c r="BF510" s="83"/>
      <c r="BG510" s="83"/>
      <c r="BH510" s="83"/>
      <c r="BI510" s="83"/>
      <c r="BJ510" s="83"/>
      <c r="BK510" s="83"/>
      <c r="BL510" s="83"/>
    </row>
    <row r="511" spans="1:64" x14ac:dyDescent="0.35">
      <c r="A511" s="96" t="s">
        <v>498</v>
      </c>
      <c r="B511" s="185"/>
      <c r="C511" s="185"/>
      <c r="D511" s="81"/>
      <c r="E511" s="81"/>
      <c r="F511" s="81"/>
      <c r="G511" s="82"/>
      <c r="H511" s="81"/>
      <c r="I511" s="81"/>
      <c r="J511" s="81"/>
      <c r="K511" s="82"/>
      <c r="L511" s="81"/>
      <c r="M511" s="81"/>
      <c r="N511" s="81"/>
      <c r="O511" s="82"/>
      <c r="P511" s="81"/>
      <c r="Q511" s="81"/>
      <c r="R511" s="81"/>
      <c r="S511" s="82"/>
      <c r="T511" s="81"/>
      <c r="U511" s="81"/>
      <c r="V511" s="81"/>
      <c r="W511" s="82"/>
      <c r="X511" s="81"/>
      <c r="Y511" s="81"/>
      <c r="Z511" s="81"/>
      <c r="AA511" s="82"/>
      <c r="AB511" s="81"/>
      <c r="AC511" s="81"/>
      <c r="AD511" s="81"/>
      <c r="AE511" s="82"/>
      <c r="AF511" s="81"/>
      <c r="AG511" s="81"/>
      <c r="AH511" s="81"/>
      <c r="AI511" s="82"/>
      <c r="AJ511" s="81"/>
      <c r="AK511" s="81"/>
      <c r="AL511" s="81"/>
      <c r="AM511" s="82"/>
      <c r="AN511" s="81"/>
      <c r="AO511" s="81"/>
      <c r="AP511" s="82"/>
      <c r="AQ511" s="82"/>
      <c r="AR511" s="82"/>
      <c r="AS511" s="230"/>
      <c r="AT511" s="230"/>
      <c r="AU511" s="230"/>
      <c r="AV511" s="230"/>
      <c r="AW511" s="230"/>
      <c r="AX511" s="230"/>
      <c r="AY511" s="230"/>
      <c r="BA511" s="83"/>
      <c r="BB511" s="83"/>
      <c r="BC511" s="83"/>
      <c r="BD511" s="83"/>
      <c r="BE511" s="83"/>
      <c r="BF511" s="83"/>
      <c r="BG511" s="83"/>
      <c r="BH511" s="83"/>
      <c r="BI511" s="83"/>
      <c r="BJ511" s="83"/>
      <c r="BK511" s="83"/>
      <c r="BL511" s="83"/>
    </row>
    <row r="512" spans="1:64" x14ac:dyDescent="0.35">
      <c r="A512" s="88" t="s">
        <v>499</v>
      </c>
      <c r="B512" s="194" t="s">
        <v>796</v>
      </c>
      <c r="C512" s="193" t="s">
        <v>232</v>
      </c>
      <c r="D512" s="90">
        <v>-245.77500000000001</v>
      </c>
      <c r="E512" s="90">
        <v>-275.45499999999998</v>
      </c>
      <c r="F512" s="90">
        <v>262.47800000000001</v>
      </c>
      <c r="G512" s="89">
        <v>11.14</v>
      </c>
      <c r="H512" s="90">
        <v>-61.746000000000002</v>
      </c>
      <c r="I512" s="90">
        <v>-117.967</v>
      </c>
      <c r="J512" s="90">
        <v>-110.346</v>
      </c>
      <c r="K512" s="89">
        <v>-8.4740000000000002</v>
      </c>
      <c r="L512" s="90">
        <v>152.40199999999999</v>
      </c>
      <c r="M512" s="90">
        <v>3.5409999999999999</v>
      </c>
      <c r="N512" s="90">
        <v>-394.94400000000002</v>
      </c>
      <c r="O512" s="89">
        <v>-277.56599999999997</v>
      </c>
      <c r="P512" s="90">
        <v>-160.85599999999999</v>
      </c>
      <c r="Q512" s="90">
        <v>-148.797</v>
      </c>
      <c r="R512" s="90">
        <v>-247.601</v>
      </c>
      <c r="S512" s="89">
        <v>-97.891000000000005</v>
      </c>
      <c r="T512" s="90">
        <v>169.32</v>
      </c>
      <c r="U512" s="90">
        <v>-30.079000000000001</v>
      </c>
      <c r="V512" s="90">
        <v>21.215</v>
      </c>
      <c r="W512" s="89">
        <v>62.198999999999998</v>
      </c>
      <c r="X512" s="90">
        <v>7.8940000000000001</v>
      </c>
      <c r="Y512" s="90">
        <v>131.89599999999999</v>
      </c>
      <c r="Z512" s="90">
        <v>163.22900000000001</v>
      </c>
      <c r="AA512" s="89">
        <v>1606.2370000000001</v>
      </c>
      <c r="AB512" s="90">
        <v>110.27</v>
      </c>
      <c r="AC512" s="90">
        <v>100.486</v>
      </c>
      <c r="AD512" s="90">
        <v>-39.51</v>
      </c>
      <c r="AE512" s="89">
        <v>-85.462000000000003</v>
      </c>
      <c r="AF512" s="90">
        <v>48</v>
      </c>
      <c r="AG512" s="90">
        <v>176</v>
      </c>
      <c r="AH512" s="90">
        <v>-191</v>
      </c>
      <c r="AI512" s="89">
        <v>-22</v>
      </c>
      <c r="AJ512" s="90">
        <v>-4</v>
      </c>
      <c r="AK512" s="90">
        <v>-10</v>
      </c>
      <c r="AL512" s="90">
        <v>-28</v>
      </c>
      <c r="AM512" s="89">
        <v>-423</v>
      </c>
      <c r="AN512" s="90">
        <v>-26</v>
      </c>
      <c r="AO512" s="90">
        <v>10</v>
      </c>
      <c r="AP512" s="89">
        <v>31</v>
      </c>
      <c r="AQ512" s="89">
        <v>29</v>
      </c>
      <c r="AR512" s="250">
        <v>287</v>
      </c>
      <c r="AS512" s="265">
        <v>446</v>
      </c>
      <c r="AT512" s="265">
        <v>236</v>
      </c>
      <c r="AU512" s="265">
        <v>219</v>
      </c>
      <c r="AV512" s="265">
        <v>139</v>
      </c>
      <c r="AW512" s="265">
        <v>163</v>
      </c>
      <c r="AX512" s="265">
        <v>86</v>
      </c>
      <c r="AY512" s="265">
        <v>50</v>
      </c>
      <c r="BA512" s="134">
        <f t="shared" ref="BA512:BA517" si="34">SUM(D512,E512,F512,G512)</f>
        <v>-247.61200000000002</v>
      </c>
      <c r="BB512" s="134">
        <f>SUM(H512,I512,J512,K512)</f>
        <v>-298.53299999999996</v>
      </c>
      <c r="BC512" s="134">
        <f t="shared" ref="BC512:BC517" si="35">SUM(L512,M512,N512,O512)</f>
        <v>-516.56700000000001</v>
      </c>
      <c r="BD512" s="134">
        <f>SUM(P512,Q512,R512,S512)</f>
        <v>-655.14499999999998</v>
      </c>
      <c r="BE512" s="134">
        <f>SUM(T512,U512,V512,W512)</f>
        <v>222.65499999999997</v>
      </c>
      <c r="BF512" s="134">
        <f>SUM(X512,Y512,Z512,AA512)</f>
        <v>1909.2560000000001</v>
      </c>
      <c r="BG512" s="134">
        <f>SUM(AB512,AC512,AD512,AE512)</f>
        <v>85.784000000000006</v>
      </c>
      <c r="BH512" s="134">
        <f>SUM(AF512,AG512,AH512,AI512)</f>
        <v>11</v>
      </c>
      <c r="BI512" s="134">
        <f>SUM(AJ512,AK512,AL512,AM512)</f>
        <v>-465</v>
      </c>
      <c r="BJ512" s="212">
        <v>44</v>
      </c>
      <c r="BK512" s="212">
        <v>1188</v>
      </c>
      <c r="BL512" s="212">
        <v>438</v>
      </c>
    </row>
    <row r="513" spans="1:64" x14ac:dyDescent="0.35">
      <c r="A513" s="88" t="s">
        <v>500</v>
      </c>
      <c r="B513" s="194" t="s">
        <v>796</v>
      </c>
      <c r="C513" s="193" t="s">
        <v>232</v>
      </c>
      <c r="D513" s="90">
        <v>-60.19</v>
      </c>
      <c r="E513" s="90">
        <v>-46.249000000000002</v>
      </c>
      <c r="F513" s="90">
        <v>-46.798000000000002</v>
      </c>
      <c r="G513" s="89">
        <v>-35.121000000000002</v>
      </c>
      <c r="H513" s="90">
        <v>-29.393000000000001</v>
      </c>
      <c r="I513" s="90">
        <v>-27.198</v>
      </c>
      <c r="J513" s="90">
        <v>-54.966000000000001</v>
      </c>
      <c r="K513" s="89">
        <v>-36.774999999999999</v>
      </c>
      <c r="L513" s="90">
        <v>-35.545999999999999</v>
      </c>
      <c r="M513" s="90">
        <v>-35.729999999999997</v>
      </c>
      <c r="N513" s="90">
        <v>-48.984000000000002</v>
      </c>
      <c r="O513" s="89">
        <v>-64.676000000000002</v>
      </c>
      <c r="P513" s="90">
        <v>-46.2</v>
      </c>
      <c r="Q513" s="90">
        <v>-53.759</v>
      </c>
      <c r="R513" s="90">
        <v>-55.213000000000001</v>
      </c>
      <c r="S513" s="89">
        <v>-48.633000000000003</v>
      </c>
      <c r="T513" s="90">
        <v>-30.902999999999999</v>
      </c>
      <c r="U513" s="90">
        <v>-55.296999999999997</v>
      </c>
      <c r="V513" s="90">
        <v>-54.238</v>
      </c>
      <c r="W513" s="89">
        <v>-37.683999999999997</v>
      </c>
      <c r="X513" s="90">
        <v>-95.141999999999996</v>
      </c>
      <c r="Y513" s="90">
        <v>-45.316000000000003</v>
      </c>
      <c r="Z513" s="90">
        <v>-63.558</v>
      </c>
      <c r="AA513" s="89">
        <v>-62.563000000000002</v>
      </c>
      <c r="AB513" s="90">
        <v>-65.268000000000001</v>
      </c>
      <c r="AC513" s="90">
        <v>-85.492000000000004</v>
      </c>
      <c r="AD513" s="90">
        <v>-89.125</v>
      </c>
      <c r="AE513" s="89">
        <v>-94.096000000000004</v>
      </c>
      <c r="AF513" s="90">
        <v>-94</v>
      </c>
      <c r="AG513" s="90">
        <v>-96</v>
      </c>
      <c r="AH513" s="90">
        <v>-126</v>
      </c>
      <c r="AI513" s="89">
        <v>-103</v>
      </c>
      <c r="AJ513" s="90">
        <v>-59</v>
      </c>
      <c r="AK513" s="90">
        <v>-95</v>
      </c>
      <c r="AL513" s="90">
        <v>-95</v>
      </c>
      <c r="AM513" s="89">
        <v>-81</v>
      </c>
      <c r="AN513" s="90">
        <v>-100</v>
      </c>
      <c r="AO513" s="90">
        <v>-126</v>
      </c>
      <c r="AP513" s="89">
        <v>-125</v>
      </c>
      <c r="AQ513" s="89">
        <v>-91</v>
      </c>
      <c r="AR513" s="250">
        <v>-101</v>
      </c>
      <c r="AS513" s="265">
        <v>-121</v>
      </c>
      <c r="AT513" s="265">
        <v>-91</v>
      </c>
      <c r="AU513" s="265">
        <v>-47</v>
      </c>
      <c r="AV513" s="265">
        <v>-37</v>
      </c>
      <c r="AW513" s="265">
        <v>-41</v>
      </c>
      <c r="AX513" s="265">
        <v>-57</v>
      </c>
      <c r="AY513" s="265">
        <v>-48</v>
      </c>
      <c r="BA513" s="134">
        <f t="shared" si="34"/>
        <v>-188.358</v>
      </c>
      <c r="BB513" s="134">
        <f>SUM(H513,I513,J513,K513)</f>
        <v>-148.33199999999999</v>
      </c>
      <c r="BC513" s="134">
        <f t="shared" si="35"/>
        <v>-184.93599999999998</v>
      </c>
      <c r="BD513" s="134">
        <f>SUM(P513,Q513,R513,S513)</f>
        <v>-203.80500000000001</v>
      </c>
      <c r="BE513" s="134">
        <f>SUM(T513,U513,V513,W513)</f>
        <v>-178.12199999999999</v>
      </c>
      <c r="BF513" s="134">
        <f>SUM(X513,Y513,Z513,AA513)</f>
        <v>-266.57900000000001</v>
      </c>
      <c r="BG513" s="134">
        <f>SUM(AB513,AC513,AD513,AE513)</f>
        <v>-333.98099999999999</v>
      </c>
      <c r="BH513" s="134">
        <f>SUM(AF513,AG513,AH513,AI513)</f>
        <v>-419</v>
      </c>
      <c r="BI513" s="134">
        <f>SUM(AJ513,AK513,AL513,AM513)</f>
        <v>-330</v>
      </c>
      <c r="BJ513" s="212">
        <v>-442</v>
      </c>
      <c r="BK513" s="212">
        <v>-360</v>
      </c>
      <c r="BL513" s="212">
        <v>-183</v>
      </c>
    </row>
    <row r="514" spans="1:64" x14ac:dyDescent="0.35">
      <c r="A514" s="88" t="s">
        <v>501</v>
      </c>
      <c r="B514" s="194" t="s">
        <v>796</v>
      </c>
      <c r="C514" s="193" t="s">
        <v>232</v>
      </c>
      <c r="D514" s="90">
        <v>-43.792999999999999</v>
      </c>
      <c r="E514" s="90">
        <v>-12.734999999999999</v>
      </c>
      <c r="F514" s="90">
        <v>-4.8959999999999999</v>
      </c>
      <c r="G514" s="89">
        <v>-0.29399999999999998</v>
      </c>
      <c r="H514" s="90">
        <v>-3.2829999999999999</v>
      </c>
      <c r="I514" s="90">
        <v>-2.7669999999999999</v>
      </c>
      <c r="J514" s="90">
        <v>-5.0819999999999999</v>
      </c>
      <c r="K514" s="89">
        <v>-2.9079999999999999</v>
      </c>
      <c r="L514" s="90">
        <v>-14.885</v>
      </c>
      <c r="M514" s="90">
        <v>-1.083</v>
      </c>
      <c r="N514" s="90">
        <v>-1.1379999999999999</v>
      </c>
      <c r="O514" s="89">
        <v>-1.524</v>
      </c>
      <c r="P514" s="90">
        <v>-51.786000000000001</v>
      </c>
      <c r="Q514" s="90">
        <v>-0.52200000000000002</v>
      </c>
      <c r="R514" s="90">
        <v>-3.774</v>
      </c>
      <c r="S514" s="89">
        <v>3.4260000000000002</v>
      </c>
      <c r="T514" s="90">
        <v>-17.672999999999998</v>
      </c>
      <c r="U514" s="90">
        <v>-2.1709999999999998</v>
      </c>
      <c r="V514" s="90">
        <v>-3.7909999999999999</v>
      </c>
      <c r="W514" s="89">
        <v>-4.149</v>
      </c>
      <c r="X514" s="90">
        <v>-6.5140000000000002</v>
      </c>
      <c r="Y514" s="90">
        <v>-4.2869999999999999</v>
      </c>
      <c r="Z514" s="90">
        <v>-1.5780000000000001</v>
      </c>
      <c r="AA514" s="89">
        <v>-1.2110000000000001</v>
      </c>
      <c r="AB514" s="90">
        <v>-77.102999999999994</v>
      </c>
      <c r="AC514" s="90">
        <v>-4.9210000000000003</v>
      </c>
      <c r="AD514" s="90">
        <v>-36.195999999999998</v>
      </c>
      <c r="AE514" s="89">
        <v>12.036</v>
      </c>
      <c r="AF514" s="90">
        <v>-2</v>
      </c>
      <c r="AG514" s="90">
        <v>0</v>
      </c>
      <c r="AH514" s="90">
        <v>2</v>
      </c>
      <c r="AI514" s="89">
        <v>-6</v>
      </c>
      <c r="AJ514" s="90">
        <v>-25</v>
      </c>
      <c r="AK514" s="90">
        <v>-2</v>
      </c>
      <c r="AL514" s="90">
        <v>-10</v>
      </c>
      <c r="AM514" s="89">
        <v>-5</v>
      </c>
      <c r="AN514" s="90">
        <v>-28</v>
      </c>
      <c r="AO514" s="90">
        <v>-2</v>
      </c>
      <c r="AP514" s="89">
        <v>-9</v>
      </c>
      <c r="AQ514" s="89">
        <v>-7</v>
      </c>
      <c r="AR514" s="250">
        <v>-30</v>
      </c>
      <c r="AS514" s="265">
        <v>-3</v>
      </c>
      <c r="AT514" s="234"/>
      <c r="AU514" s="265">
        <v>-19</v>
      </c>
      <c r="AV514" s="265">
        <v>-36</v>
      </c>
      <c r="AW514" s="265">
        <v>-11</v>
      </c>
      <c r="AX514" s="265">
        <v>-76</v>
      </c>
      <c r="AY514" s="265">
        <v>17</v>
      </c>
      <c r="BA514" s="134">
        <f t="shared" si="34"/>
        <v>-61.717999999999996</v>
      </c>
      <c r="BB514" s="134">
        <f>SUM(H514,I514,J514,K514)</f>
        <v>-14.04</v>
      </c>
      <c r="BC514" s="134">
        <f t="shared" si="35"/>
        <v>-18.630000000000003</v>
      </c>
      <c r="BD514" s="134">
        <f>SUM(P514,Q514,R514,S514)</f>
        <v>-52.655999999999999</v>
      </c>
      <c r="BE514" s="134">
        <f>SUM(T514,U514,V514,W514)</f>
        <v>-27.783999999999999</v>
      </c>
      <c r="BF514" s="134">
        <f>SUM(X514,Y514,Z514,AA514)</f>
        <v>-13.59</v>
      </c>
      <c r="BG514" s="134">
        <f>SUM(AB514,AC514,AD514,AE514)</f>
        <v>-106.184</v>
      </c>
      <c r="BH514" s="134">
        <f>SUM(AF514,AG514,AH514,AI514)</f>
        <v>-6</v>
      </c>
      <c r="BI514" s="134">
        <f>SUM(AJ514,AK514,AL514,AM514)</f>
        <v>-42</v>
      </c>
      <c r="BJ514" s="212">
        <v>-46</v>
      </c>
      <c r="BK514" s="212">
        <v>-52</v>
      </c>
      <c r="BL514" s="212">
        <v>-106</v>
      </c>
    </row>
    <row r="515" spans="1:64" x14ac:dyDescent="0.35">
      <c r="A515" s="88" t="s">
        <v>502</v>
      </c>
      <c r="B515" s="194" t="s">
        <v>796</v>
      </c>
      <c r="C515" s="193" t="s">
        <v>232</v>
      </c>
      <c r="D515" s="90">
        <v>-96.355999999999995</v>
      </c>
      <c r="E515" s="90">
        <v>0</v>
      </c>
      <c r="F515" s="90">
        <v>-608.01900000000001</v>
      </c>
      <c r="G515" s="89">
        <v>0</v>
      </c>
      <c r="H515" s="90">
        <v>0</v>
      </c>
      <c r="I515" s="90">
        <v>0</v>
      </c>
      <c r="J515" s="90">
        <v>0</v>
      </c>
      <c r="K515" s="89">
        <v>-29.802</v>
      </c>
      <c r="L515" s="90">
        <v>-800.34199999999998</v>
      </c>
      <c r="M515" s="90">
        <v>-5.6369999999999996</v>
      </c>
      <c r="N515" s="90">
        <v>-20.024999999999999</v>
      </c>
      <c r="O515" s="89">
        <v>0</v>
      </c>
      <c r="P515" s="90">
        <v>0</v>
      </c>
      <c r="Q515" s="90">
        <v>-48.427</v>
      </c>
      <c r="R515" s="90">
        <v>0</v>
      </c>
      <c r="S515" s="89">
        <v>0</v>
      </c>
      <c r="T515" s="90">
        <v>-459.62599999999998</v>
      </c>
      <c r="U515" s="90">
        <v>0</v>
      </c>
      <c r="V515" s="90">
        <v>0</v>
      </c>
      <c r="W515" s="89">
        <v>0</v>
      </c>
      <c r="X515" s="90">
        <v>0</v>
      </c>
      <c r="Y515" s="90">
        <v>-14.614000000000001</v>
      </c>
      <c r="Z515" s="90">
        <v>-1618.4269999999999</v>
      </c>
      <c r="AA515" s="89">
        <v>-4681.3410000000003</v>
      </c>
      <c r="AB515" s="90">
        <v>-99.816999999999993</v>
      </c>
      <c r="AC515" s="90">
        <v>0</v>
      </c>
      <c r="AD515" s="90">
        <v>0</v>
      </c>
      <c r="AE515" s="89">
        <v>-0.88700000000000001</v>
      </c>
      <c r="AF515" s="81"/>
      <c r="AG515" s="81"/>
      <c r="AH515" s="81"/>
      <c r="AI515" s="82"/>
      <c r="AJ515" s="90">
        <v>-1470</v>
      </c>
      <c r="AK515" s="90">
        <v>0</v>
      </c>
      <c r="AL515" s="90">
        <v>0</v>
      </c>
      <c r="AM515" s="89">
        <v>-1212</v>
      </c>
      <c r="AN515" s="90">
        <v>-106</v>
      </c>
      <c r="AO515" s="90">
        <v>-20</v>
      </c>
      <c r="AP515" s="89">
        <v>0</v>
      </c>
      <c r="AQ515" s="89"/>
      <c r="AR515" s="89"/>
      <c r="AS515" s="234"/>
      <c r="AT515" s="234"/>
      <c r="AU515" s="234"/>
      <c r="AV515" s="234"/>
      <c r="AW515" s="234"/>
      <c r="AX515" s="234"/>
      <c r="AY515" s="234"/>
      <c r="BA515" s="134">
        <f t="shared" si="34"/>
        <v>-704.375</v>
      </c>
      <c r="BB515" s="134">
        <f>SUM(H515,I515,J515,K515)</f>
        <v>-29.802</v>
      </c>
      <c r="BC515" s="134">
        <f t="shared" si="35"/>
        <v>-826.00399999999991</v>
      </c>
      <c r="BD515" s="134">
        <f>SUM(P515,Q515,R515,S515)</f>
        <v>-48.427</v>
      </c>
      <c r="BE515" s="134">
        <f>SUM(T515,U515,V515,W515)</f>
        <v>-459.62599999999998</v>
      </c>
      <c r="BF515" s="134">
        <f>SUM(X515,Y515,Z515,AA515)</f>
        <v>-6314.3820000000005</v>
      </c>
      <c r="BG515" s="134">
        <f>SUM(AB515,AC515,AD515,AE515)</f>
        <v>-100.70399999999999</v>
      </c>
      <c r="BH515" s="83"/>
      <c r="BI515" s="134">
        <f>SUM(AJ515,AK515,AL515,AM515)</f>
        <v>-2682</v>
      </c>
      <c r="BJ515" s="212">
        <v>-126</v>
      </c>
      <c r="BK515" s="212"/>
      <c r="BL515" s="212"/>
    </row>
    <row r="516" spans="1:64" x14ac:dyDescent="0.35">
      <c r="A516" s="88" t="s">
        <v>503</v>
      </c>
      <c r="B516" s="194" t="s">
        <v>796</v>
      </c>
      <c r="C516" s="193" t="s">
        <v>232</v>
      </c>
      <c r="D516" s="90">
        <v>0</v>
      </c>
      <c r="E516" s="90">
        <v>0</v>
      </c>
      <c r="F516" s="90">
        <v>0</v>
      </c>
      <c r="G516" s="89">
        <v>24.26</v>
      </c>
      <c r="H516" s="81"/>
      <c r="I516" s="81"/>
      <c r="J516" s="81"/>
      <c r="K516" s="82"/>
      <c r="L516" s="90">
        <v>0</v>
      </c>
      <c r="M516" s="90">
        <v>0</v>
      </c>
      <c r="N516" s="90">
        <v>0</v>
      </c>
      <c r="O516" s="89">
        <v>57.779000000000003</v>
      </c>
      <c r="P516" s="81"/>
      <c r="Q516" s="81"/>
      <c r="R516" s="81"/>
      <c r="S516" s="82"/>
      <c r="T516" s="81"/>
      <c r="U516" s="81"/>
      <c r="V516" s="81"/>
      <c r="W516" s="82"/>
      <c r="X516" s="81"/>
      <c r="Y516" s="81"/>
      <c r="Z516" s="81"/>
      <c r="AA516" s="82"/>
      <c r="AB516" s="81"/>
      <c r="AC516" s="81"/>
      <c r="AD516" s="81"/>
      <c r="AE516" s="82"/>
      <c r="AF516" s="81"/>
      <c r="AG516" s="81"/>
      <c r="AH516" s="81"/>
      <c r="AI516" s="82"/>
      <c r="AJ516" s="81"/>
      <c r="AK516" s="81"/>
      <c r="AL516" s="81"/>
      <c r="AM516" s="82"/>
      <c r="AN516" s="81"/>
      <c r="AO516" s="81"/>
      <c r="AP516" s="82"/>
      <c r="AQ516" s="82"/>
      <c r="AR516" s="82"/>
      <c r="AS516" s="230"/>
      <c r="AT516" s="230"/>
      <c r="AU516" s="230"/>
      <c r="AV516" s="230"/>
      <c r="AW516" s="230"/>
      <c r="AX516" s="230"/>
      <c r="AY516" s="230"/>
      <c r="BA516" s="134">
        <f t="shared" si="34"/>
        <v>24.26</v>
      </c>
      <c r="BB516" s="83"/>
      <c r="BC516" s="134">
        <f t="shared" si="35"/>
        <v>57.779000000000003</v>
      </c>
      <c r="BD516" s="83"/>
      <c r="BE516" s="83"/>
      <c r="BF516" s="83"/>
      <c r="BG516" s="83"/>
      <c r="BH516" s="83"/>
      <c r="BI516" s="83"/>
      <c r="BJ516" s="83"/>
      <c r="BK516" s="83"/>
      <c r="BL516" s="83"/>
    </row>
    <row r="517" spans="1:64" x14ac:dyDescent="0.35">
      <c r="A517" s="101" t="s">
        <v>504</v>
      </c>
      <c r="B517" s="192" t="s">
        <v>796</v>
      </c>
      <c r="C517" s="191" t="s">
        <v>232</v>
      </c>
      <c r="D517" s="126">
        <v>-446.11399999999998</v>
      </c>
      <c r="E517" s="127">
        <f>SUM(E512:E516)</f>
        <v>-334.43900000000002</v>
      </c>
      <c r="F517" s="127">
        <f>SUM(F512:F516)</f>
        <v>-397.23500000000001</v>
      </c>
      <c r="G517" s="143">
        <v>-1.4999999999999999E-2</v>
      </c>
      <c r="H517" s="126">
        <v>-94.421999999999997</v>
      </c>
      <c r="I517" s="127">
        <f>SUM(I512:I516)</f>
        <v>-147.93199999999999</v>
      </c>
      <c r="J517" s="127">
        <f>SUM(J512:J516)</f>
        <v>-170.39400000000001</v>
      </c>
      <c r="K517" s="129">
        <f>SUM(K512:K516)</f>
        <v>-77.959000000000003</v>
      </c>
      <c r="L517" s="127">
        <f>SUM(L512:L516)</f>
        <v>-698.37099999999998</v>
      </c>
      <c r="M517" s="127">
        <f>SUM(M512:M516)</f>
        <v>-38.908999999999999</v>
      </c>
      <c r="N517" s="126">
        <v>-465.09100000000001</v>
      </c>
      <c r="O517" s="143">
        <v>-285.98700000000002</v>
      </c>
      <c r="P517" s="127">
        <f>SUM(P512:P516)</f>
        <v>-258.84199999999998</v>
      </c>
      <c r="Q517" s="126">
        <v>-251.505</v>
      </c>
      <c r="R517" s="127">
        <f>SUM(R512:R516)</f>
        <v>-306.58800000000002</v>
      </c>
      <c r="S517" s="129">
        <f>SUM(S512:S516)</f>
        <v>-143.09800000000001</v>
      </c>
      <c r="T517" s="126">
        <v>-338.88200000000001</v>
      </c>
      <c r="U517" s="126">
        <v>-87.546999999999997</v>
      </c>
      <c r="V517" s="126">
        <v>-36.814</v>
      </c>
      <c r="W517" s="129">
        <f>SUM(W512:W516)</f>
        <v>20.366</v>
      </c>
      <c r="X517" s="126">
        <v>-93.762</v>
      </c>
      <c r="Y517" s="126">
        <v>67.679000000000002</v>
      </c>
      <c r="Z517" s="126">
        <v>-1520.3340000000001</v>
      </c>
      <c r="AA517" s="143">
        <v>-3138.8780000000002</v>
      </c>
      <c r="AB517" s="127">
        <f t="shared" ref="AB517:AP517" si="36">SUM(AB512:AB516)</f>
        <v>-131.91800000000001</v>
      </c>
      <c r="AC517" s="127">
        <f t="shared" si="36"/>
        <v>10.073</v>
      </c>
      <c r="AD517" s="127">
        <f t="shared" si="36"/>
        <v>-164.83099999999999</v>
      </c>
      <c r="AE517" s="129">
        <f t="shared" si="36"/>
        <v>-168.40899999999999</v>
      </c>
      <c r="AF517" s="127">
        <f t="shared" si="36"/>
        <v>-48</v>
      </c>
      <c r="AG517" s="127">
        <f t="shared" si="36"/>
        <v>80</v>
      </c>
      <c r="AH517" s="127">
        <f t="shared" si="36"/>
        <v>-315</v>
      </c>
      <c r="AI517" s="129">
        <f t="shared" si="36"/>
        <v>-131</v>
      </c>
      <c r="AJ517" s="127">
        <f t="shared" si="36"/>
        <v>-1558</v>
      </c>
      <c r="AK517" s="127">
        <f t="shared" si="36"/>
        <v>-107</v>
      </c>
      <c r="AL517" s="127">
        <f t="shared" si="36"/>
        <v>-133</v>
      </c>
      <c r="AM517" s="129">
        <f t="shared" si="36"/>
        <v>-1721</v>
      </c>
      <c r="AN517" s="127">
        <f t="shared" si="36"/>
        <v>-260</v>
      </c>
      <c r="AO517" s="127">
        <f t="shared" si="36"/>
        <v>-138</v>
      </c>
      <c r="AP517" s="129">
        <f t="shared" si="36"/>
        <v>-103</v>
      </c>
      <c r="AQ517" s="129">
        <v>-69</v>
      </c>
      <c r="AR517" s="249">
        <v>156</v>
      </c>
      <c r="AS517" s="264">
        <v>322</v>
      </c>
      <c r="AT517" s="264">
        <v>145</v>
      </c>
      <c r="AU517" s="264">
        <v>153</v>
      </c>
      <c r="AV517" s="264">
        <v>66</v>
      </c>
      <c r="AW517" s="264">
        <v>111</v>
      </c>
      <c r="AX517" s="264">
        <v>-47</v>
      </c>
      <c r="AY517" s="264">
        <v>19</v>
      </c>
      <c r="BA517" s="158">
        <f t="shared" si="34"/>
        <v>-1177.8030000000001</v>
      </c>
      <c r="BB517" s="158">
        <f>SUM(H517,I517,J517,K517)</f>
        <v>-490.70699999999999</v>
      </c>
      <c r="BC517" s="158">
        <f t="shared" si="35"/>
        <v>-1488.3580000000002</v>
      </c>
      <c r="BD517" s="158">
        <f>SUM(P517,Q517,R517,S517)</f>
        <v>-960.0329999999999</v>
      </c>
      <c r="BE517" s="158">
        <f>SUM(T517,U517,V517,W517)</f>
        <v>-442.87700000000001</v>
      </c>
      <c r="BF517" s="158">
        <f>SUM(X517,Y517,Z517,AA517)</f>
        <v>-4685.2950000000001</v>
      </c>
      <c r="BG517" s="158">
        <f>SUM(AB517,AC517,AD517,AE517)</f>
        <v>-455.08499999999998</v>
      </c>
      <c r="BH517" s="158">
        <f>SUM(AF517,AG517,AH517,AI517)</f>
        <v>-414</v>
      </c>
      <c r="BI517" s="158">
        <f>SUM(AJ517,AK517,AL517,AM517)</f>
        <v>-3519</v>
      </c>
      <c r="BJ517" s="209">
        <v>-570</v>
      </c>
      <c r="BK517" s="209">
        <v>776</v>
      </c>
      <c r="BL517" s="209">
        <v>149</v>
      </c>
    </row>
    <row r="518" spans="1:64" x14ac:dyDescent="0.35">
      <c r="B518" s="186"/>
      <c r="C518" s="186"/>
      <c r="D518" s="81"/>
      <c r="E518" s="81"/>
      <c r="F518" s="81"/>
      <c r="G518" s="82"/>
      <c r="H518" s="81"/>
      <c r="I518" s="81"/>
      <c r="J518" s="81"/>
      <c r="K518" s="82"/>
      <c r="L518" s="81"/>
      <c r="M518" s="81"/>
      <c r="N518" s="81"/>
      <c r="O518" s="82"/>
      <c r="P518" s="81"/>
      <c r="Q518" s="81"/>
      <c r="R518" s="81"/>
      <c r="S518" s="82"/>
      <c r="T518" s="81"/>
      <c r="U518" s="81"/>
      <c r="V518" s="81"/>
      <c r="W518" s="82"/>
      <c r="X518" s="81"/>
      <c r="Y518" s="81"/>
      <c r="Z518" s="81"/>
      <c r="AA518" s="82"/>
      <c r="AB518" s="81"/>
      <c r="AC518" s="81"/>
      <c r="AD518" s="81"/>
      <c r="AE518" s="82"/>
      <c r="AF518" s="81"/>
      <c r="AG518" s="81"/>
      <c r="AH518" s="81"/>
      <c r="AI518" s="82"/>
      <c r="AJ518" s="81"/>
      <c r="AK518" s="81"/>
      <c r="AL518" s="81"/>
      <c r="AM518" s="82"/>
      <c r="AN518" s="81"/>
      <c r="AO518" s="81"/>
      <c r="AP518" s="82"/>
      <c r="AQ518" s="82"/>
      <c r="AR518" s="82"/>
      <c r="AS518" s="230"/>
      <c r="AT518" s="230"/>
      <c r="AU518" s="230"/>
      <c r="AV518" s="230"/>
      <c r="AW518" s="230"/>
      <c r="AX518" s="230"/>
      <c r="AY518" s="230"/>
      <c r="BA518" s="83"/>
      <c r="BB518" s="83"/>
      <c r="BC518" s="83"/>
      <c r="BD518" s="83"/>
      <c r="BE518" s="83"/>
      <c r="BF518" s="83"/>
      <c r="BG518" s="83"/>
      <c r="BH518" s="83"/>
      <c r="BI518" s="83"/>
      <c r="BJ518" s="83"/>
      <c r="BK518" s="83"/>
      <c r="BL518" s="83"/>
    </row>
    <row r="519" spans="1:64" x14ac:dyDescent="0.35">
      <c r="A519" s="96" t="s">
        <v>505</v>
      </c>
      <c r="B519" s="185"/>
      <c r="C519" s="185"/>
      <c r="D519" s="81"/>
      <c r="E519" s="81"/>
      <c r="F519" s="81"/>
      <c r="G519" s="82"/>
      <c r="H519" s="81"/>
      <c r="I519" s="81"/>
      <c r="J519" s="81"/>
      <c r="K519" s="82"/>
      <c r="L519" s="81"/>
      <c r="M519" s="81"/>
      <c r="N519" s="81"/>
      <c r="O519" s="82"/>
      <c r="P519" s="81"/>
      <c r="Q519" s="81"/>
      <c r="R519" s="81"/>
      <c r="S519" s="82"/>
      <c r="T519" s="81"/>
      <c r="U519" s="81"/>
      <c r="V519" s="81"/>
      <c r="W519" s="82"/>
      <c r="X519" s="81"/>
      <c r="Y519" s="81"/>
      <c r="Z519" s="81"/>
      <c r="AA519" s="82"/>
      <c r="AB519" s="81"/>
      <c r="AC519" s="81"/>
      <c r="AD519" s="81"/>
      <c r="AE519" s="82"/>
      <c r="AF519" s="81"/>
      <c r="AG519" s="81"/>
      <c r="AH519" s="81"/>
      <c r="AI519" s="82"/>
      <c r="AJ519" s="81"/>
      <c r="AK519" s="81"/>
      <c r="AL519" s="81"/>
      <c r="AM519" s="82"/>
      <c r="AN519" s="81"/>
      <c r="AO519" s="81"/>
      <c r="AP519" s="82"/>
      <c r="AQ519" s="82"/>
      <c r="AR519" s="82"/>
      <c r="AS519" s="230"/>
      <c r="AT519" s="230"/>
      <c r="AU519" s="230"/>
      <c r="AV519" s="230"/>
      <c r="AW519" s="230"/>
      <c r="AX519" s="230"/>
      <c r="AY519" s="230"/>
      <c r="BA519" s="83"/>
      <c r="BB519" s="83"/>
      <c r="BC519" s="83"/>
      <c r="BD519" s="83"/>
      <c r="BE519" s="83"/>
      <c r="BF519" s="83"/>
      <c r="BG519" s="83"/>
      <c r="BH519" s="83"/>
      <c r="BI519" s="83"/>
      <c r="BJ519" s="83"/>
      <c r="BK519" s="83"/>
      <c r="BL519" s="83"/>
    </row>
    <row r="520" spans="1:64" x14ac:dyDescent="0.35">
      <c r="A520" s="88" t="s">
        <v>506</v>
      </c>
      <c r="B520" s="194" t="s">
        <v>796</v>
      </c>
      <c r="C520" s="193" t="s">
        <v>232</v>
      </c>
      <c r="D520" s="90">
        <v>-100</v>
      </c>
      <c r="E520" s="90">
        <v>-200</v>
      </c>
      <c r="F520" s="90">
        <v>-400</v>
      </c>
      <c r="G520" s="89">
        <v>-400</v>
      </c>
      <c r="H520" s="90">
        <v>-200</v>
      </c>
      <c r="I520" s="90">
        <v>-150</v>
      </c>
      <c r="J520" s="90">
        <v>-125</v>
      </c>
      <c r="K520" s="89">
        <v>-125</v>
      </c>
      <c r="L520" s="90">
        <v>-200</v>
      </c>
      <c r="M520" s="90">
        <v>-200</v>
      </c>
      <c r="N520" s="90">
        <v>-100</v>
      </c>
      <c r="O520" s="89">
        <v>-125</v>
      </c>
      <c r="P520" s="90">
        <v>-150</v>
      </c>
      <c r="Q520" s="90">
        <v>-225</v>
      </c>
      <c r="R520" s="90">
        <v>-400</v>
      </c>
      <c r="S520" s="89">
        <v>-300</v>
      </c>
      <c r="T520" s="90">
        <v>-200</v>
      </c>
      <c r="U520" s="90">
        <v>-300</v>
      </c>
      <c r="V520" s="90">
        <v>-300</v>
      </c>
      <c r="W520" s="89">
        <v>-300</v>
      </c>
      <c r="X520" s="90">
        <v>-300</v>
      </c>
      <c r="Y520" s="90">
        <v>-700</v>
      </c>
      <c r="Z520" s="90">
        <v>-750</v>
      </c>
      <c r="AA520" s="89">
        <v>-300</v>
      </c>
      <c r="AB520" s="90">
        <v>-500</v>
      </c>
      <c r="AC520" s="90">
        <v>-750</v>
      </c>
      <c r="AD520" s="90">
        <v>-750</v>
      </c>
      <c r="AE520" s="89">
        <v>-750</v>
      </c>
      <c r="AF520" s="90">
        <v>-850</v>
      </c>
      <c r="AG520" s="90">
        <v>-850</v>
      </c>
      <c r="AH520" s="90">
        <v>-500</v>
      </c>
      <c r="AI520" s="89">
        <v>-850</v>
      </c>
      <c r="AJ520" s="90">
        <v>-950</v>
      </c>
      <c r="AK520" s="90">
        <v>-1000</v>
      </c>
      <c r="AL520" s="90">
        <v>-1000</v>
      </c>
      <c r="AM520" s="89">
        <v>-1000</v>
      </c>
      <c r="AN520" s="90">
        <v>-2400</v>
      </c>
      <c r="AO520" s="90">
        <v>-1200</v>
      </c>
      <c r="AP520" s="89">
        <v>-1200</v>
      </c>
      <c r="AQ520" s="89">
        <v>-1750</v>
      </c>
      <c r="AR520" s="250">
        <v>-1400</v>
      </c>
      <c r="AS520" s="265">
        <v>-1000</v>
      </c>
      <c r="AT520" s="265">
        <v>-1000</v>
      </c>
      <c r="AU520" s="265">
        <v>-1000</v>
      </c>
      <c r="AV520" s="265">
        <v>-2000</v>
      </c>
      <c r="AW520" s="265">
        <v>-2500</v>
      </c>
      <c r="AX520" s="265">
        <v>-2500</v>
      </c>
      <c r="AY520" s="265">
        <v>-2500</v>
      </c>
      <c r="BA520" s="134">
        <f t="shared" ref="BA520:BA525" si="37">SUM(D520,E520,F520,G520)</f>
        <v>-1100</v>
      </c>
      <c r="BB520" s="134">
        <f>SUM(H520,I520,J520,K520)</f>
        <v>-600</v>
      </c>
      <c r="BC520" s="134">
        <f t="shared" ref="BC520:BC525" si="38">SUM(L520,M520,N520,O520)</f>
        <v>-625</v>
      </c>
      <c r="BD520" s="134">
        <f>SUM(P520,Q520,R520,S520)</f>
        <v>-1075</v>
      </c>
      <c r="BE520" s="134">
        <f>SUM(T520,U520,V520,W520)</f>
        <v>-1100</v>
      </c>
      <c r="BF520" s="134">
        <f>SUM(X520,Y520,Z520,AA520)</f>
        <v>-2050</v>
      </c>
      <c r="BG520" s="134">
        <f>SUM(AB520,AC520,AD520,AE520)</f>
        <v>-2750</v>
      </c>
      <c r="BH520" s="134">
        <f>SUM(AF520,AG520,AH520,AI520)</f>
        <v>-3050</v>
      </c>
      <c r="BI520" s="134">
        <f>SUM(AJ520,AK520,AL520,AM520)</f>
        <v>-3950</v>
      </c>
      <c r="BJ520" s="212">
        <v>-6550</v>
      </c>
      <c r="BK520" s="212">
        <v>-4400</v>
      </c>
      <c r="BL520" s="212">
        <v>-9500</v>
      </c>
    </row>
    <row r="521" spans="1:64" x14ac:dyDescent="0.35">
      <c r="A521" s="88" t="s">
        <v>507</v>
      </c>
      <c r="B521" s="194" t="s">
        <v>796</v>
      </c>
      <c r="C521" s="193" t="s">
        <v>232</v>
      </c>
      <c r="D521" s="90">
        <v>-2.5070000000000001</v>
      </c>
      <c r="E521" s="90">
        <v>-7.2969999999999997</v>
      </c>
      <c r="F521" s="90">
        <v>-10.034000000000001</v>
      </c>
      <c r="G521" s="89">
        <v>-6.0410000000000004</v>
      </c>
      <c r="H521" s="90">
        <v>-4.4329999999999998</v>
      </c>
      <c r="I521" s="90">
        <v>-3.6259999999999999</v>
      </c>
      <c r="J521" s="90">
        <v>-3.3719999999999999</v>
      </c>
      <c r="K521" s="89">
        <v>-3.2530000000000001</v>
      </c>
      <c r="L521" s="90">
        <v>-602.18899999999996</v>
      </c>
      <c r="M521" s="90">
        <v>0</v>
      </c>
      <c r="N521" s="90">
        <v>0</v>
      </c>
      <c r="O521" s="89">
        <v>0</v>
      </c>
      <c r="P521" s="90">
        <v>0</v>
      </c>
      <c r="Q521" s="90">
        <v>-2.1000000000000001E-2</v>
      </c>
      <c r="R521" s="90">
        <v>-6.5000000000000002E-2</v>
      </c>
      <c r="S521" s="89">
        <v>-2.1999999999999999E-2</v>
      </c>
      <c r="T521" s="90">
        <v>-0.26800000000000002</v>
      </c>
      <c r="U521" s="90">
        <v>-0.64400000000000002</v>
      </c>
      <c r="V521" s="90">
        <v>-0.41599999999999998</v>
      </c>
      <c r="W521" s="89">
        <v>-0.63200000000000001</v>
      </c>
      <c r="X521" s="90">
        <v>-0.30399999999999999</v>
      </c>
      <c r="Y521" s="90">
        <v>-0.51100000000000001</v>
      </c>
      <c r="Z521" s="90">
        <v>-0.317</v>
      </c>
      <c r="AA521" s="89">
        <v>-0.57499999999999996</v>
      </c>
      <c r="AB521" s="90">
        <v>-2.931</v>
      </c>
      <c r="AC521" s="90">
        <v>-0.28799999999999998</v>
      </c>
      <c r="AD521" s="90">
        <v>0</v>
      </c>
      <c r="AE521" s="89">
        <v>0</v>
      </c>
      <c r="AF521" s="81"/>
      <c r="AG521" s="81"/>
      <c r="AH521" s="81"/>
      <c r="AI521" s="82"/>
      <c r="AJ521" s="81"/>
      <c r="AK521" s="81"/>
      <c r="AL521" s="81"/>
      <c r="AM521" s="82"/>
      <c r="AN521" s="81"/>
      <c r="AO521" s="81"/>
      <c r="AP521" s="82"/>
      <c r="AQ521" s="82"/>
      <c r="AR521" s="82"/>
      <c r="AS521" s="230"/>
      <c r="AT521" s="230"/>
      <c r="AU521" s="230"/>
      <c r="AV521" s="230"/>
      <c r="AW521" s="230"/>
      <c r="AX521" s="230"/>
      <c r="AY521" s="230"/>
      <c r="BA521" s="134">
        <f t="shared" si="37"/>
        <v>-25.879000000000001</v>
      </c>
      <c r="BB521" s="134">
        <f>SUM(H521,I521,J521,K521)</f>
        <v>-14.683999999999999</v>
      </c>
      <c r="BC521" s="134">
        <f t="shared" si="38"/>
        <v>-602.18899999999996</v>
      </c>
      <c r="BD521" s="134">
        <f>SUM(P521,Q521,R521,S521)</f>
        <v>-0.10800000000000001</v>
      </c>
      <c r="BE521" s="134">
        <f>SUM(T521,U521,V521,W521)</f>
        <v>-1.96</v>
      </c>
      <c r="BF521" s="134">
        <f>SUM(X521,Y521,Z521,AA521)</f>
        <v>-1.7069999999999999</v>
      </c>
      <c r="BG521" s="134">
        <f>SUM(AB521,AC521,AD521,AE521)</f>
        <v>-3.2189999999999999</v>
      </c>
      <c r="BH521" s="83"/>
      <c r="BI521" s="83"/>
      <c r="BJ521" s="83"/>
      <c r="BK521" s="83"/>
      <c r="BL521" s="83"/>
    </row>
    <row r="522" spans="1:64" x14ac:dyDescent="0.35">
      <c r="A522" s="88" t="s">
        <v>508</v>
      </c>
      <c r="B522" s="194" t="s">
        <v>796</v>
      </c>
      <c r="C522" s="193" t="s">
        <v>232</v>
      </c>
      <c r="D522" s="90">
        <v>-0.35699999999999998</v>
      </c>
      <c r="E522" s="90">
        <v>0</v>
      </c>
      <c r="F522" s="90">
        <v>0</v>
      </c>
      <c r="G522" s="89">
        <v>0</v>
      </c>
      <c r="H522" s="81"/>
      <c r="I522" s="81"/>
      <c r="J522" s="81"/>
      <c r="K522" s="82"/>
      <c r="L522" s="90">
        <v>-7.718</v>
      </c>
      <c r="M522" s="90">
        <v>-0.153</v>
      </c>
      <c r="N522" s="90">
        <v>-0.95699999999999996</v>
      </c>
      <c r="O522" s="89">
        <v>0</v>
      </c>
      <c r="P522" s="81"/>
      <c r="Q522" s="81"/>
      <c r="R522" s="81"/>
      <c r="S522" s="82"/>
      <c r="T522" s="81"/>
      <c r="U522" s="81"/>
      <c r="V522" s="81"/>
      <c r="W522" s="82"/>
      <c r="X522" s="81"/>
      <c r="Y522" s="81"/>
      <c r="Z522" s="81"/>
      <c r="AA522" s="82"/>
      <c r="AB522" s="81"/>
      <c r="AC522" s="81"/>
      <c r="AD522" s="81"/>
      <c r="AE522" s="82"/>
      <c r="AF522" s="81"/>
      <c r="AG522" s="81"/>
      <c r="AH522" s="81"/>
      <c r="AI522" s="82"/>
      <c r="AJ522" s="81"/>
      <c r="AK522" s="81"/>
      <c r="AL522" s="81"/>
      <c r="AM522" s="82"/>
      <c r="AN522" s="81"/>
      <c r="AO522" s="81"/>
      <c r="AP522" s="82"/>
      <c r="AQ522" s="82"/>
      <c r="AR522" s="82"/>
      <c r="AS522" s="230"/>
      <c r="AT522" s="230"/>
      <c r="AU522" s="230"/>
      <c r="AV522" s="230"/>
      <c r="AW522" s="230"/>
      <c r="AX522" s="230"/>
      <c r="AY522" s="230"/>
      <c r="BA522" s="134">
        <f t="shared" si="37"/>
        <v>-0.35699999999999998</v>
      </c>
      <c r="BB522" s="83"/>
      <c r="BC522" s="134">
        <f t="shared" si="38"/>
        <v>-8.8279999999999994</v>
      </c>
      <c r="BD522" s="83"/>
      <c r="BE522" s="83"/>
      <c r="BF522" s="83"/>
      <c r="BG522" s="83"/>
      <c r="BH522" s="83"/>
      <c r="BI522" s="83"/>
      <c r="BJ522" s="83"/>
      <c r="BK522" s="83"/>
      <c r="BL522" s="83"/>
    </row>
    <row r="523" spans="1:64" x14ac:dyDescent="0.35">
      <c r="A523" s="88" t="s">
        <v>509</v>
      </c>
      <c r="B523" s="194" t="s">
        <v>796</v>
      </c>
      <c r="C523" s="193" t="s">
        <v>232</v>
      </c>
      <c r="D523" s="90">
        <v>0</v>
      </c>
      <c r="E523" s="90">
        <v>0</v>
      </c>
      <c r="F523" s="90">
        <v>0</v>
      </c>
      <c r="G523" s="89">
        <v>40.619</v>
      </c>
      <c r="H523" s="90">
        <v>0</v>
      </c>
      <c r="I523" s="90">
        <v>4.875</v>
      </c>
      <c r="J523" s="90">
        <v>27.077999999999999</v>
      </c>
      <c r="K523" s="89">
        <v>21.102</v>
      </c>
      <c r="L523" s="90">
        <v>33.598999999999997</v>
      </c>
      <c r="M523" s="90">
        <v>11.14</v>
      </c>
      <c r="N523" s="90">
        <v>13.606</v>
      </c>
      <c r="O523" s="89">
        <v>9.8079999999999998</v>
      </c>
      <c r="P523" s="90">
        <v>14.859</v>
      </c>
      <c r="Q523" s="90">
        <v>50.43</v>
      </c>
      <c r="R523" s="90">
        <v>3.98</v>
      </c>
      <c r="S523" s="89">
        <v>5.8360000000000003</v>
      </c>
      <c r="T523" s="81"/>
      <c r="U523" s="81"/>
      <c r="V523" s="81"/>
      <c r="W523" s="82"/>
      <c r="X523" s="81"/>
      <c r="Y523" s="81"/>
      <c r="Z523" s="81"/>
      <c r="AA523" s="82"/>
      <c r="AB523" s="81"/>
      <c r="AC523" s="81"/>
      <c r="AD523" s="81"/>
      <c r="AE523" s="82"/>
      <c r="AF523" s="81"/>
      <c r="AG523" s="81"/>
      <c r="AH523" s="81"/>
      <c r="AI523" s="82"/>
      <c r="AJ523" s="81"/>
      <c r="AK523" s="81"/>
      <c r="AL523" s="81"/>
      <c r="AM523" s="82"/>
      <c r="AN523" s="81"/>
      <c r="AO523" s="81"/>
      <c r="AP523" s="82"/>
      <c r="AQ523" s="82"/>
      <c r="AR523" s="82"/>
      <c r="AS523" s="230"/>
      <c r="AT523" s="230"/>
      <c r="AU523" s="230"/>
      <c r="AV523" s="230"/>
      <c r="AW523" s="230"/>
      <c r="AX523" s="230"/>
      <c r="AY523" s="230"/>
      <c r="BA523" s="134">
        <f t="shared" si="37"/>
        <v>40.619</v>
      </c>
      <c r="BB523" s="134">
        <f>SUM(H523,I523,J523,K523)</f>
        <v>53.055</v>
      </c>
      <c r="BC523" s="134">
        <f t="shared" si="38"/>
        <v>68.152999999999992</v>
      </c>
      <c r="BD523" s="134">
        <f>SUM(P523,Q523,R523,S523)</f>
        <v>75.105000000000004</v>
      </c>
      <c r="BE523" s="83"/>
      <c r="BF523" s="83"/>
      <c r="BG523" s="83"/>
      <c r="BH523" s="83"/>
      <c r="BI523" s="83"/>
      <c r="BJ523" s="83"/>
      <c r="BK523" s="83"/>
      <c r="BL523" s="83"/>
    </row>
    <row r="524" spans="1:64" x14ac:dyDescent="0.35">
      <c r="A524" s="88" t="s">
        <v>510</v>
      </c>
      <c r="B524" s="194" t="s">
        <v>796</v>
      </c>
      <c r="C524" s="193" t="s">
        <v>232</v>
      </c>
      <c r="D524" s="90">
        <v>25.702999999999999</v>
      </c>
      <c r="E524" s="90">
        <v>0</v>
      </c>
      <c r="F524" s="90">
        <v>0</v>
      </c>
      <c r="G524" s="89">
        <v>0</v>
      </c>
      <c r="H524" s="81"/>
      <c r="I524" s="81"/>
      <c r="J524" s="81"/>
      <c r="K524" s="82"/>
      <c r="L524" s="90">
        <v>989.28</v>
      </c>
      <c r="M524" s="90">
        <v>0</v>
      </c>
      <c r="N524" s="90">
        <v>0</v>
      </c>
      <c r="O524" s="89">
        <v>0</v>
      </c>
      <c r="P524" s="81"/>
      <c r="Q524" s="81"/>
      <c r="R524" s="81"/>
      <c r="S524" s="82"/>
      <c r="T524" s="81"/>
      <c r="U524" s="81"/>
      <c r="V524" s="81"/>
      <c r="W524" s="82"/>
      <c r="X524" s="81"/>
      <c r="Y524" s="81"/>
      <c r="Z524" s="81"/>
      <c r="AA524" s="82"/>
      <c r="AB524" s="81"/>
      <c r="AC524" s="81"/>
      <c r="AD524" s="81"/>
      <c r="AE524" s="82"/>
      <c r="AF524" s="81"/>
      <c r="AG524" s="81"/>
      <c r="AH524" s="81"/>
      <c r="AI524" s="82"/>
      <c r="AJ524" s="81"/>
      <c r="AK524" s="81"/>
      <c r="AL524" s="81"/>
      <c r="AM524" s="82"/>
      <c r="AN524" s="81"/>
      <c r="AO524" s="81"/>
      <c r="AP524" s="82"/>
      <c r="AQ524" s="82"/>
      <c r="AR524" s="82"/>
      <c r="AS524" s="230"/>
      <c r="AT524" s="230"/>
      <c r="AU524" s="230"/>
      <c r="AV524" s="230"/>
      <c r="AW524" s="230"/>
      <c r="AX524" s="230"/>
      <c r="AY524" s="230"/>
      <c r="BA524" s="134">
        <f t="shared" si="37"/>
        <v>25.702999999999999</v>
      </c>
      <c r="BB524" s="83"/>
      <c r="BC524" s="134">
        <f t="shared" si="38"/>
        <v>989.28</v>
      </c>
      <c r="BD524" s="83"/>
      <c r="BE524" s="83"/>
      <c r="BF524" s="83"/>
      <c r="BG524" s="83"/>
      <c r="BH524" s="83"/>
      <c r="BI524" s="83"/>
      <c r="BJ524" s="83"/>
      <c r="BK524" s="83"/>
      <c r="BL524" s="83"/>
    </row>
    <row r="525" spans="1:64" x14ac:dyDescent="0.35">
      <c r="A525" s="88" t="s">
        <v>511</v>
      </c>
      <c r="B525" s="194" t="s">
        <v>796</v>
      </c>
      <c r="C525" s="193" t="s">
        <v>232</v>
      </c>
      <c r="D525" s="90">
        <v>88.566000000000003</v>
      </c>
      <c r="E525" s="90">
        <v>184.655</v>
      </c>
      <c r="F525" s="90">
        <v>162.66300000000001</v>
      </c>
      <c r="G525" s="89">
        <v>64.891999999999996</v>
      </c>
      <c r="H525" s="90">
        <v>-53.776000000000003</v>
      </c>
      <c r="I525" s="90">
        <v>12.824</v>
      </c>
      <c r="J525" s="90">
        <v>91.5</v>
      </c>
      <c r="K525" s="89">
        <v>3.6190000000000002</v>
      </c>
      <c r="L525" s="90">
        <v>-93.697000000000003</v>
      </c>
      <c r="M525" s="90">
        <v>2.911</v>
      </c>
      <c r="N525" s="90">
        <v>68.641000000000005</v>
      </c>
      <c r="O525" s="89">
        <v>4.2000000000000003E-2</v>
      </c>
      <c r="P525" s="90">
        <v>-149.251</v>
      </c>
      <c r="Q525" s="90">
        <v>-6.2969999999999997</v>
      </c>
      <c r="R525" s="90">
        <v>71.128</v>
      </c>
      <c r="S525" s="89">
        <v>-6.2830000000000004</v>
      </c>
      <c r="T525" s="81"/>
      <c r="U525" s="81"/>
      <c r="V525" s="81"/>
      <c r="W525" s="82"/>
      <c r="X525" s="81"/>
      <c r="Y525" s="81"/>
      <c r="Z525" s="81"/>
      <c r="AA525" s="82"/>
      <c r="AB525" s="81"/>
      <c r="AC525" s="81"/>
      <c r="AD525" s="81"/>
      <c r="AE525" s="82"/>
      <c r="AF525" s="81"/>
      <c r="AG525" s="81"/>
      <c r="AH525" s="81"/>
      <c r="AI525" s="82"/>
      <c r="AJ525" s="81"/>
      <c r="AK525" s="81"/>
      <c r="AL525" s="81"/>
      <c r="AM525" s="82"/>
      <c r="AN525" s="81"/>
      <c r="AO525" s="81"/>
      <c r="AP525" s="82"/>
      <c r="AQ525" s="82"/>
      <c r="AR525" s="82"/>
      <c r="AS525" s="230"/>
      <c r="AT525" s="230"/>
      <c r="AU525" s="230"/>
      <c r="AV525" s="230"/>
      <c r="AW525" s="230"/>
      <c r="AX525" s="230"/>
      <c r="AY525" s="230"/>
      <c r="BA525" s="134">
        <f t="shared" si="37"/>
        <v>500.77600000000001</v>
      </c>
      <c r="BB525" s="134">
        <f>SUM(H525,I525,J525,K525)</f>
        <v>54.166999999999994</v>
      </c>
      <c r="BC525" s="134">
        <f t="shared" si="38"/>
        <v>-22.102999999999994</v>
      </c>
      <c r="BD525" s="134">
        <f>SUM(P525,Q525,R525,S525)</f>
        <v>-90.703000000000003</v>
      </c>
      <c r="BE525" s="83"/>
      <c r="BF525" s="83"/>
      <c r="BG525" s="83"/>
      <c r="BH525" s="83"/>
      <c r="BI525" s="83"/>
      <c r="BJ525" s="83"/>
      <c r="BK525" s="83"/>
      <c r="BL525" s="83"/>
    </row>
    <row r="526" spans="1:64" x14ac:dyDescent="0.35">
      <c r="A526" s="88" t="s">
        <v>512</v>
      </c>
      <c r="B526" s="194" t="s">
        <v>796</v>
      </c>
      <c r="C526" s="193" t="s">
        <v>232</v>
      </c>
      <c r="D526" s="81"/>
      <c r="E526" s="81"/>
      <c r="F526" s="81"/>
      <c r="G526" s="82"/>
      <c r="H526" s="81"/>
      <c r="I526" s="81"/>
      <c r="J526" s="81"/>
      <c r="K526" s="82"/>
      <c r="L526" s="81"/>
      <c r="M526" s="81"/>
      <c r="N526" s="81"/>
      <c r="O526" s="82"/>
      <c r="P526" s="81"/>
      <c r="Q526" s="81"/>
      <c r="R526" s="81"/>
      <c r="S526" s="82"/>
      <c r="T526" s="90">
        <v>0</v>
      </c>
      <c r="U526" s="90">
        <v>0</v>
      </c>
      <c r="V526" s="90">
        <v>82.117000000000004</v>
      </c>
      <c r="W526" s="89">
        <v>0</v>
      </c>
      <c r="X526" s="90">
        <v>0</v>
      </c>
      <c r="Y526" s="90">
        <v>0</v>
      </c>
      <c r="Z526" s="90">
        <v>78.656000000000006</v>
      </c>
      <c r="AA526" s="89">
        <v>0</v>
      </c>
      <c r="AB526" s="90">
        <v>0</v>
      </c>
      <c r="AC526" s="90">
        <v>0</v>
      </c>
      <c r="AD526" s="90">
        <v>123.036</v>
      </c>
      <c r="AE526" s="89">
        <v>0</v>
      </c>
      <c r="AF526" s="90">
        <v>0</v>
      </c>
      <c r="AG526" s="90">
        <v>0</v>
      </c>
      <c r="AH526" s="90">
        <v>103</v>
      </c>
      <c r="AI526" s="89">
        <v>0</v>
      </c>
      <c r="AJ526" s="81"/>
      <c r="AK526" s="90">
        <v>0</v>
      </c>
      <c r="AL526" s="90">
        <v>81</v>
      </c>
      <c r="AM526" s="89">
        <v>0</v>
      </c>
      <c r="AN526" s="90">
        <v>0</v>
      </c>
      <c r="AO526" s="90">
        <v>0</v>
      </c>
      <c r="AP526" s="89">
        <v>103</v>
      </c>
      <c r="AQ526" s="89">
        <v>-67</v>
      </c>
      <c r="AR526" s="250">
        <v>-95</v>
      </c>
      <c r="AS526" s="265">
        <v>-102</v>
      </c>
      <c r="AT526" s="265">
        <v>124</v>
      </c>
      <c r="AU526" s="265">
        <v>-202</v>
      </c>
      <c r="AV526" s="265">
        <v>-125</v>
      </c>
      <c r="AW526" s="265">
        <v>-135</v>
      </c>
      <c r="AX526" s="265">
        <v>96</v>
      </c>
      <c r="AY526" s="265">
        <v>-152</v>
      </c>
      <c r="BA526" s="83"/>
      <c r="BB526" s="83"/>
      <c r="BC526" s="83"/>
      <c r="BD526" s="83"/>
      <c r="BE526" s="134">
        <f>SUM(T526,U526,V526,W526)</f>
        <v>82.117000000000004</v>
      </c>
      <c r="BF526" s="134">
        <f>SUM(X526,Y526,Z526,AA526)</f>
        <v>78.656000000000006</v>
      </c>
      <c r="BG526" s="134">
        <f>SUM(AB526,AC526,AD526,AE526)</f>
        <v>123.036</v>
      </c>
      <c r="BH526" s="134">
        <f t="shared" ref="BH526:BH531" si="39">SUM(AF526,AG526,AH526,AI526)</f>
        <v>103</v>
      </c>
      <c r="BI526" s="83"/>
      <c r="BJ526" s="212">
        <v>-240</v>
      </c>
      <c r="BK526" s="212"/>
      <c r="BL526" s="212"/>
    </row>
    <row r="527" spans="1:64" x14ac:dyDescent="0.35">
      <c r="A527" s="88" t="s">
        <v>513</v>
      </c>
      <c r="B527" s="194" t="s">
        <v>796</v>
      </c>
      <c r="C527" s="193" t="s">
        <v>232</v>
      </c>
      <c r="D527" s="81"/>
      <c r="E527" s="81"/>
      <c r="F527" s="81"/>
      <c r="G527" s="82"/>
      <c r="H527" s="81"/>
      <c r="I527" s="81"/>
      <c r="J527" s="81"/>
      <c r="K527" s="82"/>
      <c r="L527" s="81"/>
      <c r="M527" s="81"/>
      <c r="N527" s="81"/>
      <c r="O527" s="82"/>
      <c r="P527" s="81"/>
      <c r="Q527" s="81"/>
      <c r="R527" s="81"/>
      <c r="S527" s="82"/>
      <c r="T527" s="90">
        <v>-131.227</v>
      </c>
      <c r="U527" s="90">
        <v>-13.788</v>
      </c>
      <c r="V527" s="90">
        <v>0</v>
      </c>
      <c r="W527" s="89">
        <v>-18.876999999999999</v>
      </c>
      <c r="X527" s="90">
        <v>-240.96899999999999</v>
      </c>
      <c r="Y527" s="90">
        <v>-16.853999999999999</v>
      </c>
      <c r="Z527" s="90">
        <v>0</v>
      </c>
      <c r="AA527" s="89">
        <v>-23.036000000000001</v>
      </c>
      <c r="AB527" s="90">
        <v>-280.98099999999999</v>
      </c>
      <c r="AC527" s="90">
        <v>-21.812999999999999</v>
      </c>
      <c r="AD527" s="90">
        <v>0</v>
      </c>
      <c r="AE527" s="89">
        <v>-27.294</v>
      </c>
      <c r="AF527" s="90">
        <v>-379</v>
      </c>
      <c r="AG527" s="90">
        <v>-53</v>
      </c>
      <c r="AH527" s="90">
        <v>0</v>
      </c>
      <c r="AI527" s="89">
        <v>-82</v>
      </c>
      <c r="AJ527" s="90">
        <v>-304</v>
      </c>
      <c r="AK527" s="90">
        <v>-89</v>
      </c>
      <c r="AL527" s="90">
        <v>0</v>
      </c>
      <c r="AM527" s="89">
        <v>-116</v>
      </c>
      <c r="AN527" s="90">
        <v>-175</v>
      </c>
      <c r="AO527" s="90">
        <v>-101</v>
      </c>
      <c r="AP527" s="89">
        <v>0</v>
      </c>
      <c r="AQ527" s="89">
        <v>-67</v>
      </c>
      <c r="AR527" s="250">
        <v>-95</v>
      </c>
      <c r="AS527" s="265">
        <v>-102</v>
      </c>
      <c r="AT527" s="265">
        <v>124</v>
      </c>
      <c r="AU527" s="265">
        <v>-202</v>
      </c>
      <c r="AV527" s="265">
        <v>-125</v>
      </c>
      <c r="AW527" s="265">
        <v>-135</v>
      </c>
      <c r="AX527" s="265">
        <v>96</v>
      </c>
      <c r="AY527" s="265">
        <v>-152</v>
      </c>
      <c r="BA527" s="83"/>
      <c r="BB527" s="83"/>
      <c r="BC527" s="83"/>
      <c r="BD527" s="83"/>
      <c r="BE527" s="134">
        <f>SUM(T527,U527,V527,W527)</f>
        <v>-163.89200000000002</v>
      </c>
      <c r="BF527" s="134">
        <f>SUM(X527,Y527,Z527,AA527)</f>
        <v>-280.85899999999998</v>
      </c>
      <c r="BG527" s="134">
        <f>SUM(AB527,AC527,AD527,AE527)</f>
        <v>-330.08799999999997</v>
      </c>
      <c r="BH527" s="134">
        <f t="shared" si="39"/>
        <v>-514</v>
      </c>
      <c r="BI527" s="134">
        <f>SUM(AJ527,AK527,AL527,AM527)</f>
        <v>-509</v>
      </c>
      <c r="BJ527" s="134"/>
      <c r="BK527" s="134"/>
      <c r="BL527" s="134"/>
    </row>
    <row r="528" spans="1:64" x14ac:dyDescent="0.35">
      <c r="A528" s="88" t="s">
        <v>514</v>
      </c>
      <c r="B528" s="194" t="s">
        <v>796</v>
      </c>
      <c r="C528" s="193" t="s">
        <v>232</v>
      </c>
      <c r="D528" s="81"/>
      <c r="E528" s="81"/>
      <c r="F528" s="81"/>
      <c r="G528" s="82"/>
      <c r="H528" s="81"/>
      <c r="I528" s="81"/>
      <c r="J528" s="81"/>
      <c r="K528" s="82"/>
      <c r="L528" s="81"/>
      <c r="M528" s="81"/>
      <c r="N528" s="81"/>
      <c r="O528" s="82"/>
      <c r="P528" s="81"/>
      <c r="Q528" s="81"/>
      <c r="R528" s="81"/>
      <c r="S528" s="82"/>
      <c r="T528" s="81"/>
      <c r="U528" s="81"/>
      <c r="V528" s="81"/>
      <c r="W528" s="82"/>
      <c r="X528" s="81"/>
      <c r="Y528" s="81"/>
      <c r="Z528" s="81"/>
      <c r="AA528" s="82"/>
      <c r="AB528" s="81"/>
      <c r="AC528" s="81"/>
      <c r="AD528" s="81"/>
      <c r="AE528" s="82"/>
      <c r="AF528" s="90">
        <v>-3150</v>
      </c>
      <c r="AG528" s="90">
        <v>0</v>
      </c>
      <c r="AH528" s="90">
        <v>0</v>
      </c>
      <c r="AI528" s="89">
        <v>0</v>
      </c>
      <c r="AJ528" s="81"/>
      <c r="AK528" s="81"/>
      <c r="AL528" s="81"/>
      <c r="AM528" s="82"/>
      <c r="AN528" s="81"/>
      <c r="AO528" s="81"/>
      <c r="AP528" s="82"/>
      <c r="AQ528" s="82"/>
      <c r="AR528" s="262">
        <v>-500</v>
      </c>
      <c r="AS528" s="275">
        <v>0</v>
      </c>
      <c r="AT528" s="275">
        <v>0</v>
      </c>
      <c r="AU528" s="275">
        <v>0</v>
      </c>
      <c r="AV528" s="230"/>
      <c r="AW528" s="230"/>
      <c r="AX528" s="230"/>
      <c r="AY528" s="230"/>
      <c r="BA528" s="83"/>
      <c r="BB528" s="83"/>
      <c r="BC528" s="83"/>
      <c r="BD528" s="83"/>
      <c r="BE528" s="83"/>
      <c r="BF528" s="83"/>
      <c r="BG528" s="83"/>
      <c r="BH528" s="134">
        <f t="shared" si="39"/>
        <v>-3150</v>
      </c>
      <c r="BI528" s="83"/>
      <c r="BJ528" s="83"/>
      <c r="BK528" s="83">
        <v>-500</v>
      </c>
      <c r="BL528" s="83"/>
    </row>
    <row r="529" spans="1:64" x14ac:dyDescent="0.35">
      <c r="A529" s="88" t="s">
        <v>515</v>
      </c>
      <c r="B529" s="194" t="s">
        <v>796</v>
      </c>
      <c r="C529" s="193" t="s">
        <v>232</v>
      </c>
      <c r="D529" s="81"/>
      <c r="E529" s="81"/>
      <c r="F529" s="81"/>
      <c r="G529" s="82"/>
      <c r="H529" s="81"/>
      <c r="I529" s="81"/>
      <c r="J529" s="81"/>
      <c r="K529" s="82"/>
      <c r="L529" s="81"/>
      <c r="M529" s="81"/>
      <c r="N529" s="81"/>
      <c r="O529" s="82"/>
      <c r="P529" s="81"/>
      <c r="Q529" s="81"/>
      <c r="R529" s="81"/>
      <c r="S529" s="82"/>
      <c r="T529" s="81"/>
      <c r="U529" s="81"/>
      <c r="V529" s="81"/>
      <c r="W529" s="82"/>
      <c r="X529" s="90">
        <v>0</v>
      </c>
      <c r="Y529" s="90">
        <v>0</v>
      </c>
      <c r="Z529" s="90">
        <v>0</v>
      </c>
      <c r="AA529" s="89">
        <v>2248.3420000000001</v>
      </c>
      <c r="AB529" s="81"/>
      <c r="AC529" s="81"/>
      <c r="AD529" s="81"/>
      <c r="AE529" s="82"/>
      <c r="AF529" s="90">
        <v>3144</v>
      </c>
      <c r="AG529" s="90">
        <v>0</v>
      </c>
      <c r="AH529" s="90">
        <v>0</v>
      </c>
      <c r="AI529" s="89">
        <v>0</v>
      </c>
      <c r="AJ529" s="81"/>
      <c r="AK529" s="81"/>
      <c r="AL529" s="81"/>
      <c r="AM529" s="82"/>
      <c r="AN529" s="81"/>
      <c r="AO529" s="81"/>
      <c r="AP529" s="82"/>
      <c r="AQ529" s="82"/>
      <c r="AR529" s="82"/>
      <c r="AS529" s="230"/>
      <c r="AT529" s="230"/>
      <c r="AU529" s="230"/>
      <c r="AV529" s="230"/>
      <c r="AW529" s="275">
        <v>1997</v>
      </c>
      <c r="AX529" s="230"/>
      <c r="AY529" s="230"/>
      <c r="BA529" s="83"/>
      <c r="BB529" s="83"/>
      <c r="BC529" s="83"/>
      <c r="BD529" s="83"/>
      <c r="BE529" s="83"/>
      <c r="BF529" s="134">
        <f>SUM(X529,Y529,Z529,AA529)</f>
        <v>2248.3420000000001</v>
      </c>
      <c r="BG529" s="83"/>
      <c r="BH529" s="134">
        <f t="shared" si="39"/>
        <v>3144</v>
      </c>
      <c r="BI529" s="83"/>
      <c r="BJ529" s="83"/>
      <c r="BK529" s="83"/>
      <c r="BL529" s="83">
        <v>1997</v>
      </c>
    </row>
    <row r="530" spans="1:64" x14ac:dyDescent="0.35">
      <c r="A530" s="88" t="s">
        <v>138</v>
      </c>
      <c r="B530" s="194" t="s">
        <v>796</v>
      </c>
      <c r="C530" s="193" t="s">
        <v>232</v>
      </c>
      <c r="D530" s="81"/>
      <c r="E530" s="81"/>
      <c r="F530" s="81"/>
      <c r="G530" s="82"/>
      <c r="H530" s="81"/>
      <c r="I530" s="81"/>
      <c r="J530" s="81"/>
      <c r="K530" s="82"/>
      <c r="L530" s="81"/>
      <c r="M530" s="81"/>
      <c r="N530" s="81"/>
      <c r="O530" s="82"/>
      <c r="P530" s="81"/>
      <c r="Q530" s="81"/>
      <c r="R530" s="81"/>
      <c r="S530" s="82"/>
      <c r="T530" s="81"/>
      <c r="U530" s="81"/>
      <c r="V530" s="81"/>
      <c r="W530" s="82"/>
      <c r="X530" s="81"/>
      <c r="Y530" s="81"/>
      <c r="Z530" s="81"/>
      <c r="AA530" s="82"/>
      <c r="AB530" s="90">
        <v>0</v>
      </c>
      <c r="AC530" s="90">
        <v>0</v>
      </c>
      <c r="AD530" s="90">
        <v>2.593</v>
      </c>
      <c r="AE530" s="89">
        <v>11.634</v>
      </c>
      <c r="AF530" s="90">
        <v>2</v>
      </c>
      <c r="AG530" s="90">
        <v>2</v>
      </c>
      <c r="AH530" s="90">
        <v>-17</v>
      </c>
      <c r="AI530" s="89">
        <v>-8</v>
      </c>
      <c r="AJ530" s="90">
        <v>10</v>
      </c>
      <c r="AK530" s="90">
        <v>9</v>
      </c>
      <c r="AL530" s="90">
        <v>20</v>
      </c>
      <c r="AM530" s="89">
        <v>38</v>
      </c>
      <c r="AN530" s="90">
        <v>-29</v>
      </c>
      <c r="AO530" s="90">
        <v>51</v>
      </c>
      <c r="AP530" s="89">
        <v>37</v>
      </c>
      <c r="AQ530" s="89">
        <v>-94</v>
      </c>
      <c r="AR530" s="250">
        <v>-19</v>
      </c>
      <c r="AS530" s="265">
        <v>22</v>
      </c>
      <c r="AT530" s="265">
        <v>5</v>
      </c>
      <c r="AU530" s="265">
        <v>-15</v>
      </c>
      <c r="AV530" s="265">
        <v>-3</v>
      </c>
      <c r="AW530" s="265">
        <v>-4</v>
      </c>
      <c r="AX530" s="265">
        <v>-49</v>
      </c>
      <c r="AY530" s="265">
        <v>151</v>
      </c>
      <c r="BA530" s="83"/>
      <c r="BB530" s="83"/>
      <c r="BC530" s="83"/>
      <c r="BD530" s="83"/>
      <c r="BE530" s="83"/>
      <c r="BF530" s="83"/>
      <c r="BG530" s="134">
        <f>SUM(AB530,AC530,AD530,AE530)</f>
        <v>14.227</v>
      </c>
      <c r="BH530" s="134">
        <f t="shared" si="39"/>
        <v>-21</v>
      </c>
      <c r="BI530" s="134">
        <f>SUM(AJ530,AK530,AL530,AM530)</f>
        <v>77</v>
      </c>
      <c r="BJ530" s="212">
        <v>-35</v>
      </c>
      <c r="BK530" s="212">
        <v>-7</v>
      </c>
      <c r="BL530" s="212">
        <v>95</v>
      </c>
    </row>
    <row r="531" spans="1:64" x14ac:dyDescent="0.35">
      <c r="A531" s="101" t="s">
        <v>516</v>
      </c>
      <c r="B531" s="192" t="s">
        <v>796</v>
      </c>
      <c r="C531" s="191" t="s">
        <v>232</v>
      </c>
      <c r="D531" s="126">
        <v>11.404999999999999</v>
      </c>
      <c r="E531" s="126">
        <v>-22.641999999999999</v>
      </c>
      <c r="F531" s="126">
        <v>-247.37100000000001</v>
      </c>
      <c r="G531" s="143">
        <v>-300.52999999999997</v>
      </c>
      <c r="H531" s="127">
        <f>SUM(H520:H530)</f>
        <v>-258.209</v>
      </c>
      <c r="I531" s="127">
        <f>SUM(I520:I530)</f>
        <v>-135.92699999999999</v>
      </c>
      <c r="J531" s="126">
        <v>-9.7940000000000005</v>
      </c>
      <c r="K531" s="143">
        <v>-103.532</v>
      </c>
      <c r="L531" s="126">
        <v>119.27500000000001</v>
      </c>
      <c r="M531" s="126">
        <v>-186.102</v>
      </c>
      <c r="N531" s="126">
        <v>-18.71</v>
      </c>
      <c r="O531" s="129">
        <f>SUM(O520:O530)</f>
        <v>-115.15</v>
      </c>
      <c r="P531" s="127">
        <f>SUM(P520:P530)</f>
        <v>-284.392</v>
      </c>
      <c r="Q531" s="126">
        <v>-180.88800000000001</v>
      </c>
      <c r="R531" s="127">
        <f>SUM(R520:R530)</f>
        <v>-324.95699999999999</v>
      </c>
      <c r="S531" s="129">
        <f>SUM(S520:S530)</f>
        <v>-300.46899999999999</v>
      </c>
      <c r="T531" s="127">
        <f>SUM(T520:T530)</f>
        <v>-331.495</v>
      </c>
      <c r="U531" s="127">
        <f>SUM(U520:U530)</f>
        <v>-314.43200000000002</v>
      </c>
      <c r="V531" s="126">
        <v>-218.29900000000001</v>
      </c>
      <c r="W531" s="129">
        <f>SUM(W520:W530)</f>
        <v>-319.50900000000001</v>
      </c>
      <c r="X531" s="126">
        <v>-541.27300000000002</v>
      </c>
      <c r="Y531" s="127">
        <f>SUM(Y520:Y530)</f>
        <v>-717.36500000000001</v>
      </c>
      <c r="Z531" s="126">
        <v>-671.66099999999994</v>
      </c>
      <c r="AA531" s="143">
        <v>1924.731</v>
      </c>
      <c r="AB531" s="127">
        <f t="shared" ref="AB531:AP531" si="40">SUM(AB520:AB530)</f>
        <v>-783.91200000000003</v>
      </c>
      <c r="AC531" s="127">
        <f t="shared" si="40"/>
        <v>-772.101</v>
      </c>
      <c r="AD531" s="127">
        <f t="shared" si="40"/>
        <v>-624.37099999999998</v>
      </c>
      <c r="AE531" s="129">
        <f t="shared" si="40"/>
        <v>-765.66</v>
      </c>
      <c r="AF531" s="127">
        <f t="shared" si="40"/>
        <v>-1233</v>
      </c>
      <c r="AG531" s="127">
        <f t="shared" si="40"/>
        <v>-901</v>
      </c>
      <c r="AH531" s="127">
        <f t="shared" si="40"/>
        <v>-414</v>
      </c>
      <c r="AI531" s="129">
        <f t="shared" si="40"/>
        <v>-940</v>
      </c>
      <c r="AJ531" s="127">
        <f t="shared" si="40"/>
        <v>-1244</v>
      </c>
      <c r="AK531" s="127">
        <f t="shared" si="40"/>
        <v>-1080</v>
      </c>
      <c r="AL531" s="127">
        <f t="shared" si="40"/>
        <v>-899</v>
      </c>
      <c r="AM531" s="129">
        <f t="shared" si="40"/>
        <v>-1078</v>
      </c>
      <c r="AN531" s="127">
        <f t="shared" si="40"/>
        <v>-2604</v>
      </c>
      <c r="AO531" s="127">
        <f t="shared" si="40"/>
        <v>-1250</v>
      </c>
      <c r="AP531" s="129">
        <f t="shared" si="40"/>
        <v>-1060</v>
      </c>
      <c r="AQ531" s="129">
        <v>-1911</v>
      </c>
      <c r="AR531" s="249">
        <v>-2014</v>
      </c>
      <c r="AS531" s="264">
        <v>-1080</v>
      </c>
      <c r="AT531" s="264">
        <v>-871</v>
      </c>
      <c r="AU531" s="264">
        <v>-1217</v>
      </c>
      <c r="AV531" s="264">
        <v>-2128</v>
      </c>
      <c r="AW531" s="264">
        <v>-642</v>
      </c>
      <c r="AX531" s="264">
        <v>-2453</v>
      </c>
      <c r="AY531" s="264">
        <v>-2501</v>
      </c>
      <c r="BA531" s="158">
        <f>SUM(D531,E531,F531,G531)</f>
        <v>-559.13799999999992</v>
      </c>
      <c r="BB531" s="158">
        <f>SUM(H531,I531,J531,K531)</f>
        <v>-507.46199999999993</v>
      </c>
      <c r="BC531" s="158">
        <f>SUM(L531,M531,N531,O531)</f>
        <v>-200.68700000000001</v>
      </c>
      <c r="BD531" s="158">
        <f>SUM(P531,Q531,R531,S531)</f>
        <v>-1090.7059999999999</v>
      </c>
      <c r="BE531" s="158">
        <f>SUM(T531,U531,V531,W531)</f>
        <v>-1183.7350000000001</v>
      </c>
      <c r="BF531" s="158">
        <f>SUM(X531,Y531,Z531,AA531)</f>
        <v>-5.5679999999999836</v>
      </c>
      <c r="BG531" s="158">
        <f>SUM(AB531,AC531,AD531,AE531)</f>
        <v>-2946.0439999999999</v>
      </c>
      <c r="BH531" s="158">
        <f t="shared" si="39"/>
        <v>-3488</v>
      </c>
      <c r="BI531" s="158">
        <f>SUM(AJ531,AK531,AL531,AM531)</f>
        <v>-4301</v>
      </c>
      <c r="BJ531" s="209">
        <v>-6825</v>
      </c>
      <c r="BK531" s="209">
        <v>-5182</v>
      </c>
      <c r="BL531" s="209">
        <v>-7724</v>
      </c>
    </row>
    <row r="532" spans="1:64" x14ac:dyDescent="0.35">
      <c r="B532" s="186"/>
      <c r="C532" s="186"/>
      <c r="D532" s="81"/>
      <c r="E532" s="81"/>
      <c r="F532" s="81"/>
      <c r="G532" s="82"/>
      <c r="H532" s="81"/>
      <c r="I532" s="81"/>
      <c r="J532" s="81"/>
      <c r="K532" s="82"/>
      <c r="L532" s="81"/>
      <c r="M532" s="81"/>
      <c r="N532" s="81"/>
      <c r="O532" s="82"/>
      <c r="P532" s="81"/>
      <c r="Q532" s="81"/>
      <c r="R532" s="81"/>
      <c r="S532" s="82"/>
      <c r="T532" s="81"/>
      <c r="U532" s="81"/>
      <c r="V532" s="81"/>
      <c r="W532" s="82"/>
      <c r="X532" s="81"/>
      <c r="Y532" s="81"/>
      <c r="Z532" s="81"/>
      <c r="AA532" s="82"/>
      <c r="AB532" s="81"/>
      <c r="AC532" s="81"/>
      <c r="AD532" s="81"/>
      <c r="AE532" s="82"/>
      <c r="AF532" s="81"/>
      <c r="AG532" s="81"/>
      <c r="AH532" s="81"/>
      <c r="AI532" s="82"/>
      <c r="AJ532" s="81"/>
      <c r="AK532" s="81"/>
      <c r="AL532" s="81"/>
      <c r="AM532" s="82"/>
      <c r="AN532" s="81"/>
      <c r="AO532" s="81"/>
      <c r="AP532" s="82"/>
      <c r="AQ532" s="82"/>
      <c r="AR532" s="82"/>
      <c r="AS532" s="230"/>
      <c r="AT532" s="230"/>
      <c r="AU532" s="230"/>
      <c r="AV532" s="230"/>
      <c r="AW532" s="230"/>
      <c r="AX532" s="230"/>
      <c r="AY532" s="230"/>
      <c r="BA532" s="83"/>
      <c r="BB532" s="83"/>
      <c r="BC532" s="83"/>
      <c r="BD532" s="83"/>
      <c r="BE532" s="83"/>
      <c r="BF532" s="83"/>
      <c r="BG532" s="83"/>
      <c r="BH532" s="83"/>
      <c r="BI532" s="83"/>
      <c r="BJ532" s="83"/>
      <c r="BK532" s="83"/>
      <c r="BL532" s="83"/>
    </row>
    <row r="533" spans="1:64" x14ac:dyDescent="0.35">
      <c r="A533" s="88" t="s">
        <v>517</v>
      </c>
      <c r="B533" s="194" t="s">
        <v>796</v>
      </c>
      <c r="C533" s="193" t="s">
        <v>232</v>
      </c>
      <c r="D533" s="90">
        <v>-5.992</v>
      </c>
      <c r="E533" s="90">
        <v>-2.0390000000000001</v>
      </c>
      <c r="F533" s="90">
        <v>1.756</v>
      </c>
      <c r="G533" s="89">
        <v>1.034</v>
      </c>
      <c r="H533" s="90">
        <v>0.318</v>
      </c>
      <c r="I533" s="90">
        <v>-0.57299999999999995</v>
      </c>
      <c r="J533" s="90">
        <v>-2.0270000000000001</v>
      </c>
      <c r="K533" s="89">
        <v>-4.37</v>
      </c>
      <c r="L533" s="90">
        <v>-8.4350000000000005</v>
      </c>
      <c r="M533" s="90">
        <v>-3.21</v>
      </c>
      <c r="N533" s="90">
        <v>-3.5419999999999998</v>
      </c>
      <c r="O533" s="89">
        <v>-6.11</v>
      </c>
      <c r="P533" s="90">
        <v>-0.157</v>
      </c>
      <c r="Q533" s="90">
        <v>-0.63900000000000001</v>
      </c>
      <c r="R533" s="90">
        <v>-5.0469999999999997</v>
      </c>
      <c r="S533" s="89">
        <v>-8.391</v>
      </c>
      <c r="T533" s="90">
        <v>-2.4119999999999999</v>
      </c>
      <c r="U533" s="90">
        <v>5.2060000000000004</v>
      </c>
      <c r="V533" s="90">
        <v>8.2769999999999992</v>
      </c>
      <c r="W533" s="89">
        <v>-2.5550000000000002</v>
      </c>
      <c r="X533" s="90">
        <v>6.343</v>
      </c>
      <c r="Y533" s="90">
        <v>-5.7149999999999999</v>
      </c>
      <c r="Z533" s="90">
        <v>-4.1509999999999998</v>
      </c>
      <c r="AA533" s="89">
        <v>1.7849999999999999</v>
      </c>
      <c r="AB533" s="90">
        <v>-1.5469999999999999</v>
      </c>
      <c r="AC533" s="90">
        <v>-3.234</v>
      </c>
      <c r="AD533" s="90">
        <v>-6.8010000000000002</v>
      </c>
      <c r="AE533" s="89">
        <v>-1.157</v>
      </c>
      <c r="AF533" s="90">
        <v>-6</v>
      </c>
      <c r="AG533" s="90">
        <v>-7</v>
      </c>
      <c r="AH533" s="90">
        <v>16</v>
      </c>
      <c r="AI533" s="89">
        <v>0</v>
      </c>
      <c r="AJ533" s="90">
        <v>4</v>
      </c>
      <c r="AK533" s="90">
        <v>-3</v>
      </c>
      <c r="AL533" s="90">
        <v>-10</v>
      </c>
      <c r="AM533" s="89">
        <v>-28</v>
      </c>
      <c r="AN533" s="90">
        <v>-10</v>
      </c>
      <c r="AO533" s="90">
        <v>-26</v>
      </c>
      <c r="AP533" s="89">
        <v>-36</v>
      </c>
      <c r="AQ533" s="89">
        <v>21</v>
      </c>
      <c r="AR533" s="250">
        <v>1</v>
      </c>
      <c r="AS533" s="265">
        <v>3</v>
      </c>
      <c r="AT533" s="265">
        <v>-2</v>
      </c>
      <c r="AU533" s="265">
        <v>7</v>
      </c>
      <c r="AV533" s="265">
        <v>1</v>
      </c>
      <c r="AW533" s="265">
        <v>-3</v>
      </c>
      <c r="AX533" s="265">
        <v>12</v>
      </c>
      <c r="AY533" s="265">
        <v>-19</v>
      </c>
      <c r="BA533" s="134">
        <f>SUM(D533,E533,F533,G533)</f>
        <v>-5.2410000000000005</v>
      </c>
      <c r="BB533" s="134">
        <f>SUM(H533,I533,J533,K533)</f>
        <v>-6.6520000000000001</v>
      </c>
      <c r="BC533" s="134">
        <f>SUM(L533,M533,N533,O533)</f>
        <v>-21.297000000000001</v>
      </c>
      <c r="BD533" s="134">
        <f>SUM(P533,Q533,R533,S533)</f>
        <v>-14.234</v>
      </c>
      <c r="BE533" s="134">
        <f>SUM(T533,U533,V533,W533)</f>
        <v>8.516</v>
      </c>
      <c r="BF533" s="134">
        <f>SUM(X533,Y533,Z533,AA533)</f>
        <v>-1.7379999999999998</v>
      </c>
      <c r="BG533" s="134">
        <f>SUM(AB533,AC533,AD533,AE533)</f>
        <v>-12.739000000000001</v>
      </c>
      <c r="BH533" s="134">
        <f>SUM(AF533,AG533,AH533,AI533)</f>
        <v>3</v>
      </c>
      <c r="BI533" s="134">
        <f>SUM(AJ533,AK533,AL533,AM533)</f>
        <v>-37</v>
      </c>
      <c r="BJ533" s="212">
        <v>-51</v>
      </c>
      <c r="BK533" s="212">
        <v>9</v>
      </c>
      <c r="BL533" s="212">
        <v>-9</v>
      </c>
    </row>
    <row r="534" spans="1:64" x14ac:dyDescent="0.35">
      <c r="A534" s="101" t="s">
        <v>518</v>
      </c>
      <c r="B534" s="192" t="s">
        <v>796</v>
      </c>
      <c r="C534" s="191" t="s">
        <v>232</v>
      </c>
      <c r="D534" s="126">
        <v>-118.67</v>
      </c>
      <c r="E534" s="126">
        <v>-59.972000000000001</v>
      </c>
      <c r="F534" s="126">
        <v>-427.32499999999999</v>
      </c>
      <c r="G534" s="143">
        <v>15.471</v>
      </c>
      <c r="H534" s="127">
        <f>H509+H517+H531+H533</f>
        <v>-100.64</v>
      </c>
      <c r="I534" s="126">
        <v>83.103999999999999</v>
      </c>
      <c r="J534" s="126">
        <v>86.305000000000007</v>
      </c>
      <c r="K534" s="143">
        <v>214.071</v>
      </c>
      <c r="L534" s="127">
        <f>L509+L517+L531+L533</f>
        <v>-404.51600000000002</v>
      </c>
      <c r="M534" s="126">
        <v>243.26300000000001</v>
      </c>
      <c r="N534" s="126">
        <v>-126.855</v>
      </c>
      <c r="O534" s="143">
        <v>47.268000000000001</v>
      </c>
      <c r="P534" s="126">
        <v>-45.863999999999997</v>
      </c>
      <c r="Q534" s="126">
        <v>55.683</v>
      </c>
      <c r="R534" s="126">
        <v>-118.70699999999999</v>
      </c>
      <c r="S534" s="143">
        <v>243.643</v>
      </c>
      <c r="T534" s="126">
        <v>57.581000000000003</v>
      </c>
      <c r="U534" s="126">
        <v>248.054</v>
      </c>
      <c r="V534" s="126">
        <v>457.6</v>
      </c>
      <c r="W534" s="129">
        <f>W509+W517+W531+W533</f>
        <v>531.52200000000005</v>
      </c>
      <c r="X534" s="126">
        <v>360.90899999999999</v>
      </c>
      <c r="Y534" s="126">
        <v>321.005</v>
      </c>
      <c r="Z534" s="127">
        <f>Z509+Z517+Z531+Z533</f>
        <v>-1240.8420000000001</v>
      </c>
      <c r="AA534" s="143">
        <v>-104.369</v>
      </c>
      <c r="AB534" s="126">
        <v>96.070999999999998</v>
      </c>
      <c r="AC534" s="126">
        <v>344.06400000000002</v>
      </c>
      <c r="AD534" s="126">
        <v>126.137</v>
      </c>
      <c r="AE534" s="143">
        <v>441.17399999999998</v>
      </c>
      <c r="AF534" s="127">
        <f t="shared" ref="AF534:AP534" si="41">AF509+AF517+AF531+AF533</f>
        <v>38</v>
      </c>
      <c r="AG534" s="127">
        <f t="shared" si="41"/>
        <v>356</v>
      </c>
      <c r="AH534" s="127">
        <f t="shared" si="41"/>
        <v>723</v>
      </c>
      <c r="AI534" s="129">
        <f t="shared" si="41"/>
        <v>711</v>
      </c>
      <c r="AJ534" s="127">
        <f t="shared" si="41"/>
        <v>-1026</v>
      </c>
      <c r="AK534" s="127">
        <f t="shared" si="41"/>
        <v>798</v>
      </c>
      <c r="AL534" s="127">
        <f t="shared" si="41"/>
        <v>373</v>
      </c>
      <c r="AM534" s="129">
        <f t="shared" si="41"/>
        <v>-779</v>
      </c>
      <c r="AN534" s="127">
        <f t="shared" si="41"/>
        <v>-1105</v>
      </c>
      <c r="AO534" s="127">
        <f t="shared" si="41"/>
        <v>626</v>
      </c>
      <c r="AP534" s="129">
        <f t="shared" si="41"/>
        <v>505</v>
      </c>
      <c r="AQ534" s="129">
        <v>366</v>
      </c>
      <c r="AR534" s="249">
        <v>-164</v>
      </c>
      <c r="AS534" s="264">
        <v>1384</v>
      </c>
      <c r="AT534" s="264">
        <v>1145</v>
      </c>
      <c r="AU534" s="264">
        <v>540</v>
      </c>
      <c r="AV534" s="264">
        <v>-887</v>
      </c>
      <c r="AW534" s="264">
        <v>1406</v>
      </c>
      <c r="AX534" s="264">
        <v>-467</v>
      </c>
      <c r="AY534" s="264">
        <v>420</v>
      </c>
      <c r="BA534" s="158">
        <f>SUM(D534,E534,F534,G534)</f>
        <v>-590.49599999999998</v>
      </c>
      <c r="BB534" s="158">
        <f>SUM(H534,I534,J534,K534)</f>
        <v>282.84000000000003</v>
      </c>
      <c r="BC534" s="158">
        <f>SUM(L534,M534,N534,O534)</f>
        <v>-240.84</v>
      </c>
      <c r="BD534" s="158">
        <f>SUM(P534,Q534,R534,S534)</f>
        <v>134.755</v>
      </c>
      <c r="BE534" s="158">
        <f>SUM(T534,U534,V534,W534)</f>
        <v>1294.7570000000001</v>
      </c>
      <c r="BF534" s="158">
        <f>SUM(X534,Y534,Z534,AA534)</f>
        <v>-663.29700000000014</v>
      </c>
      <c r="BG534" s="158">
        <f>SUM(AB534,AC534,AD534,AE534)</f>
        <v>1007.4459999999999</v>
      </c>
      <c r="BH534" s="158">
        <f>SUM(AF534,AG534,AH534,AI534)</f>
        <v>1828</v>
      </c>
      <c r="BI534" s="158">
        <f>SUM(AJ534,AK534,AL534,AM534)</f>
        <v>-634</v>
      </c>
      <c r="BJ534" s="209">
        <v>392</v>
      </c>
      <c r="BK534" s="209">
        <v>2905</v>
      </c>
      <c r="BL534" s="209">
        <v>472</v>
      </c>
    </row>
    <row r="535" spans="1:64" x14ac:dyDescent="0.35">
      <c r="B535" s="186"/>
      <c r="C535" s="186"/>
      <c r="D535" s="81"/>
      <c r="E535" s="81"/>
      <c r="F535" s="81"/>
      <c r="G535" s="82"/>
      <c r="H535" s="81"/>
      <c r="I535" s="81"/>
      <c r="J535" s="81"/>
      <c r="K535" s="82"/>
      <c r="L535" s="81"/>
      <c r="M535" s="81"/>
      <c r="N535" s="81"/>
      <c r="O535" s="82"/>
      <c r="P535" s="81"/>
      <c r="Q535" s="81"/>
      <c r="R535" s="81"/>
      <c r="S535" s="82"/>
      <c r="T535" s="81"/>
      <c r="U535" s="81"/>
      <c r="V535" s="81"/>
      <c r="W535" s="82"/>
      <c r="X535" s="81"/>
      <c r="Y535" s="81"/>
      <c r="Z535" s="81"/>
      <c r="AA535" s="82"/>
      <c r="AB535" s="81"/>
      <c r="AC535" s="81"/>
      <c r="AD535" s="81"/>
      <c r="AE535" s="82"/>
      <c r="AF535" s="81"/>
      <c r="AG535" s="81"/>
      <c r="AH535" s="81"/>
      <c r="AI535" s="82"/>
      <c r="AJ535" s="81"/>
      <c r="AK535" s="81"/>
      <c r="AL535" s="81"/>
      <c r="AM535" s="82"/>
      <c r="AN535" s="81"/>
      <c r="AO535" s="81"/>
      <c r="AP535" s="82"/>
      <c r="AQ535" s="82"/>
      <c r="AR535" s="82"/>
      <c r="AS535" s="230"/>
      <c r="AT535" s="230"/>
      <c r="AU535" s="230"/>
      <c r="AV535" s="230"/>
      <c r="AW535" s="230"/>
      <c r="AX535" s="230"/>
      <c r="AY535" s="230"/>
      <c r="BA535" s="83"/>
      <c r="BB535" s="83"/>
      <c r="BC535" s="83"/>
      <c r="BD535" s="83"/>
      <c r="BE535" s="83"/>
      <c r="BF535" s="83"/>
      <c r="BG535" s="83"/>
      <c r="BH535" s="83"/>
      <c r="BI535" s="83"/>
      <c r="BJ535" s="83"/>
      <c r="BK535" s="83"/>
      <c r="BL535" s="83"/>
    </row>
    <row r="536" spans="1:64" x14ac:dyDescent="0.35">
      <c r="A536" s="88" t="s">
        <v>519</v>
      </c>
      <c r="B536" s="194" t="s">
        <v>796</v>
      </c>
      <c r="C536" s="193" t="s">
        <v>232</v>
      </c>
      <c r="D536" s="90">
        <v>1425.0519999999999</v>
      </c>
      <c r="E536" s="90">
        <v>1306.3820000000001</v>
      </c>
      <c r="F536" s="90">
        <v>1246.4100000000001</v>
      </c>
      <c r="G536" s="89">
        <v>819.08500000000004</v>
      </c>
      <c r="H536" s="90">
        <v>834.55600000000004</v>
      </c>
      <c r="I536" s="90">
        <v>733.91600000000005</v>
      </c>
      <c r="J536" s="90">
        <v>817.02</v>
      </c>
      <c r="K536" s="89">
        <v>903.32899999999995</v>
      </c>
      <c r="L536" s="90">
        <v>1117.4000000000001</v>
      </c>
      <c r="M536" s="90">
        <v>712.88400000000001</v>
      </c>
      <c r="N536" s="90">
        <v>956.14700000000005</v>
      </c>
      <c r="O536" s="89">
        <v>829.29200000000003</v>
      </c>
      <c r="P536" s="90">
        <v>876.56</v>
      </c>
      <c r="Q536" s="90">
        <v>830.69600000000003</v>
      </c>
      <c r="R536" s="90">
        <v>886.37900000000002</v>
      </c>
      <c r="S536" s="89">
        <v>767.67200000000003</v>
      </c>
      <c r="T536" s="90">
        <v>1011.3150000000001</v>
      </c>
      <c r="U536" s="90">
        <v>1068.896</v>
      </c>
      <c r="V536" s="90">
        <v>1316.95</v>
      </c>
      <c r="W536" s="89">
        <v>1774.55</v>
      </c>
      <c r="X536" s="90">
        <v>2306.0720000000001</v>
      </c>
      <c r="Y536" s="90">
        <v>2666.9810000000002</v>
      </c>
      <c r="Z536" s="90">
        <v>2987.9859999999999</v>
      </c>
      <c r="AA536" s="89">
        <v>1747.144</v>
      </c>
      <c r="AB536" s="90">
        <v>1642.7750000000001</v>
      </c>
      <c r="AC536" s="90">
        <v>1738.846</v>
      </c>
      <c r="AD536" s="90">
        <v>2082.91</v>
      </c>
      <c r="AE536" s="89">
        <v>2209.047</v>
      </c>
      <c r="AF536" s="90">
        <v>2650</v>
      </c>
      <c r="AG536" s="90">
        <v>2688</v>
      </c>
      <c r="AH536" s="90">
        <v>3044</v>
      </c>
      <c r="AI536" s="89">
        <v>3767</v>
      </c>
      <c r="AJ536" s="90">
        <v>4478</v>
      </c>
      <c r="AK536" s="90">
        <v>3452</v>
      </c>
      <c r="AL536" s="90">
        <v>4250</v>
      </c>
      <c r="AM536" s="89">
        <v>4623</v>
      </c>
      <c r="AN536" s="90">
        <v>3844</v>
      </c>
      <c r="AO536" s="90">
        <v>2739</v>
      </c>
      <c r="AP536" s="89">
        <v>3365</v>
      </c>
      <c r="AQ536" s="89">
        <v>3870</v>
      </c>
      <c r="AR536" s="250">
        <v>4236</v>
      </c>
      <c r="AS536" s="265">
        <v>4072</v>
      </c>
      <c r="AT536" s="265">
        <v>5456</v>
      </c>
      <c r="AU536" s="265">
        <v>6601</v>
      </c>
      <c r="AV536" s="265">
        <v>7141</v>
      </c>
      <c r="AW536" s="265">
        <v>6254</v>
      </c>
      <c r="AX536" s="265">
        <v>7660</v>
      </c>
      <c r="AY536" s="265">
        <v>7193</v>
      </c>
      <c r="BA536" s="83"/>
      <c r="BB536" s="83"/>
      <c r="BC536" s="83"/>
      <c r="BD536" s="83"/>
      <c r="BE536" s="83"/>
      <c r="BF536" s="83"/>
      <c r="BG536" s="83"/>
      <c r="BH536" s="83"/>
      <c r="BI536" s="83"/>
      <c r="BJ536" s="83"/>
      <c r="BK536" s="83"/>
      <c r="BL536" s="83"/>
    </row>
    <row r="537" spans="1:64" ht="15" thickBot="1" x14ac:dyDescent="0.4">
      <c r="A537" s="144" t="s">
        <v>520</v>
      </c>
      <c r="B537" s="200" t="s">
        <v>796</v>
      </c>
      <c r="C537" s="199" t="s">
        <v>232</v>
      </c>
      <c r="D537" s="145">
        <v>1306.3820000000001</v>
      </c>
      <c r="E537" s="145">
        <v>1246.4100000000001</v>
      </c>
      <c r="F537" s="145">
        <v>819.08500000000004</v>
      </c>
      <c r="G537" s="148">
        <v>834.55600000000004</v>
      </c>
      <c r="H537" s="145">
        <v>733.91600000000005</v>
      </c>
      <c r="I537" s="145">
        <v>817.02</v>
      </c>
      <c r="J537" s="145">
        <v>903.32500000000005</v>
      </c>
      <c r="K537" s="148">
        <v>1117.4000000000001</v>
      </c>
      <c r="L537" s="145">
        <v>712.88400000000001</v>
      </c>
      <c r="M537" s="145">
        <v>956.14700000000005</v>
      </c>
      <c r="N537" s="145">
        <v>829.29200000000003</v>
      </c>
      <c r="O537" s="148">
        <v>876.56</v>
      </c>
      <c r="P537" s="145">
        <v>830.69600000000003</v>
      </c>
      <c r="Q537" s="145">
        <v>886.37900000000002</v>
      </c>
      <c r="R537" s="145">
        <v>767.67200000000003</v>
      </c>
      <c r="S537" s="148">
        <v>1011.3150000000001</v>
      </c>
      <c r="T537" s="145">
        <v>1068.896</v>
      </c>
      <c r="U537" s="145">
        <v>1316.95</v>
      </c>
      <c r="V537" s="145">
        <v>1774.55</v>
      </c>
      <c r="W537" s="148">
        <v>2306.0720000000001</v>
      </c>
      <c r="X537" s="145">
        <v>2666.9810000000002</v>
      </c>
      <c r="Y537" s="145">
        <v>2987.9859999999999</v>
      </c>
      <c r="Z537" s="145">
        <v>1747.144</v>
      </c>
      <c r="AA537" s="148">
        <v>1642.7750000000001</v>
      </c>
      <c r="AB537" s="145">
        <v>1738.846</v>
      </c>
      <c r="AC537" s="145">
        <v>2082.91</v>
      </c>
      <c r="AD537" s="145">
        <v>2209.047</v>
      </c>
      <c r="AE537" s="148">
        <v>2650.221</v>
      </c>
      <c r="AF537" s="145">
        <v>2688</v>
      </c>
      <c r="AG537" s="145">
        <v>3044</v>
      </c>
      <c r="AH537" s="145">
        <v>3767</v>
      </c>
      <c r="AI537" s="148">
        <v>4478</v>
      </c>
      <c r="AJ537" s="145">
        <v>3452</v>
      </c>
      <c r="AK537" s="145">
        <v>4250</v>
      </c>
      <c r="AL537" s="145">
        <v>4623</v>
      </c>
      <c r="AM537" s="148">
        <v>3844</v>
      </c>
      <c r="AN537" s="145">
        <v>2739</v>
      </c>
      <c r="AO537" s="145">
        <v>3365</v>
      </c>
      <c r="AP537" s="148">
        <v>3870</v>
      </c>
      <c r="AQ537" s="148">
        <v>4236</v>
      </c>
      <c r="AR537" s="257">
        <v>4072</v>
      </c>
      <c r="AS537" s="271">
        <v>5456</v>
      </c>
      <c r="AT537" s="271">
        <v>6601</v>
      </c>
      <c r="AU537" s="271">
        <v>7141</v>
      </c>
      <c r="AV537" s="271">
        <v>6254</v>
      </c>
      <c r="AW537" s="271">
        <v>7660</v>
      </c>
      <c r="AX537" s="271">
        <v>7193</v>
      </c>
      <c r="AY537" s="271">
        <v>7613</v>
      </c>
      <c r="BA537" s="157"/>
      <c r="BB537" s="157"/>
      <c r="BC537" s="157"/>
      <c r="BD537" s="157"/>
      <c r="BE537" s="157"/>
      <c r="BF537" s="157"/>
      <c r="BG537" s="157"/>
      <c r="BH537" s="157"/>
      <c r="BI537" s="157"/>
      <c r="BJ537" s="157"/>
      <c r="BK537" s="157"/>
      <c r="BL537" s="157"/>
    </row>
    <row r="538" spans="1:64" x14ac:dyDescent="0.35">
      <c r="A538" s="88"/>
      <c r="B538" s="187"/>
      <c r="C538" s="187"/>
      <c r="D538" s="81"/>
      <c r="E538" s="81"/>
      <c r="F538" s="81"/>
      <c r="G538" s="82"/>
      <c r="H538" s="81"/>
      <c r="I538" s="81"/>
      <c r="J538" s="81"/>
      <c r="K538" s="82"/>
      <c r="L538" s="81"/>
      <c r="M538" s="81"/>
      <c r="N538" s="81"/>
      <c r="O538" s="82"/>
      <c r="P538" s="81"/>
      <c r="Q538" s="81"/>
      <c r="R538" s="81"/>
      <c r="S538" s="82"/>
      <c r="T538" s="81"/>
      <c r="U538" s="81"/>
      <c r="V538" s="81"/>
      <c r="W538" s="82"/>
      <c r="X538" s="81"/>
      <c r="Y538" s="81"/>
      <c r="Z538" s="81"/>
      <c r="AA538" s="82"/>
      <c r="AB538" s="81"/>
      <c r="AC538" s="81"/>
      <c r="AD538" s="81"/>
      <c r="AE538" s="82"/>
      <c r="AF538" s="81"/>
      <c r="AG538" s="81"/>
      <c r="AH538" s="81"/>
      <c r="AI538" s="82"/>
      <c r="AJ538" s="81"/>
      <c r="AK538" s="81"/>
      <c r="AL538" s="81"/>
      <c r="AM538" s="82"/>
      <c r="AN538" s="81"/>
      <c r="AO538" s="81"/>
      <c r="AP538" s="82"/>
      <c r="AQ538" s="82"/>
      <c r="AR538" s="82"/>
      <c r="AS538" s="230"/>
      <c r="AT538" s="230"/>
      <c r="AU538" s="230"/>
      <c r="AV538" s="230"/>
      <c r="AW538" s="230"/>
      <c r="AX538" s="230"/>
      <c r="AY538" s="230"/>
      <c r="BA538" s="83"/>
      <c r="BB538" s="83"/>
      <c r="BC538" s="83"/>
      <c r="BD538" s="83"/>
      <c r="BE538" s="83"/>
      <c r="BF538" s="83"/>
      <c r="BG538" s="83"/>
      <c r="BH538" s="83"/>
      <c r="BI538" s="83"/>
      <c r="BJ538" s="83"/>
      <c r="BK538" s="83"/>
      <c r="BL538" s="83"/>
    </row>
    <row r="539" spans="1:64" x14ac:dyDescent="0.35">
      <c r="A539" s="70" t="s">
        <v>521</v>
      </c>
      <c r="B539" s="196"/>
      <c r="C539" s="196"/>
      <c r="D539" s="159"/>
      <c r="E539" s="159"/>
      <c r="F539" s="159"/>
      <c r="G539" s="160"/>
      <c r="H539" s="159"/>
      <c r="I539" s="159"/>
      <c r="J539" s="159"/>
      <c r="K539" s="160"/>
      <c r="L539" s="159"/>
      <c r="M539" s="159"/>
      <c r="N539" s="159"/>
      <c r="O539" s="160"/>
      <c r="P539" s="159"/>
      <c r="Q539" s="159"/>
      <c r="R539" s="159"/>
      <c r="S539" s="160"/>
      <c r="T539" s="159"/>
      <c r="U539" s="159"/>
      <c r="V539" s="159"/>
      <c r="W539" s="160"/>
      <c r="X539" s="159"/>
      <c r="Y539" s="159"/>
      <c r="Z539" s="159"/>
      <c r="AA539" s="160"/>
      <c r="AB539" s="159"/>
      <c r="AC539" s="159"/>
      <c r="AD539" s="159"/>
      <c r="AE539" s="160"/>
      <c r="AF539" s="159"/>
      <c r="AG539" s="159"/>
      <c r="AH539" s="159"/>
      <c r="AI539" s="160"/>
      <c r="AJ539" s="159"/>
      <c r="AK539" s="159"/>
      <c r="AL539" s="159"/>
      <c r="AM539" s="160"/>
      <c r="AN539" s="159"/>
      <c r="AO539" s="159"/>
      <c r="AP539" s="160"/>
      <c r="AQ539" s="160"/>
      <c r="AR539" s="160"/>
      <c r="AS539" s="244"/>
      <c r="AT539" s="244"/>
      <c r="AU539" s="244"/>
      <c r="AV539" s="244"/>
      <c r="AW539" s="244"/>
      <c r="AX539" s="244"/>
      <c r="AY539" s="244"/>
      <c r="BA539" s="161"/>
      <c r="BB539" s="161"/>
      <c r="BC539" s="161"/>
      <c r="BD539" s="161"/>
      <c r="BE539" s="161"/>
      <c r="BF539" s="161"/>
      <c r="BG539" s="161"/>
      <c r="BH539" s="161"/>
      <c r="BI539" s="161"/>
      <c r="BJ539" s="161"/>
      <c r="BK539" s="161"/>
      <c r="BL539" s="161"/>
    </row>
    <row r="540" spans="1:64" x14ac:dyDescent="0.35">
      <c r="A540" s="96" t="s">
        <v>487</v>
      </c>
      <c r="B540" s="185"/>
      <c r="C540" s="185"/>
      <c r="G540" s="91"/>
      <c r="K540" s="91"/>
      <c r="O540" s="91"/>
      <c r="S540" s="91"/>
      <c r="W540" s="91"/>
      <c r="AA540" s="91"/>
      <c r="AE540" s="91"/>
      <c r="AI540" s="91"/>
      <c r="AM540" s="91"/>
      <c r="AP540" s="91"/>
      <c r="AQ540" s="91"/>
      <c r="AR540" s="91"/>
      <c r="AS540" s="232"/>
      <c r="AT540" s="232"/>
      <c r="AU540" s="232"/>
      <c r="AV540" s="232"/>
      <c r="AW540" s="232"/>
      <c r="AX540" s="232"/>
      <c r="AY540" s="232"/>
      <c r="BA540" s="135"/>
      <c r="BB540" s="135"/>
      <c r="BC540" s="135"/>
      <c r="BD540" s="135"/>
      <c r="BE540" s="135"/>
      <c r="BF540" s="135"/>
      <c r="BG540" s="135"/>
      <c r="BH540" s="135"/>
      <c r="BI540" s="135"/>
      <c r="BJ540" s="135"/>
      <c r="BK540" s="135"/>
      <c r="BL540" s="135"/>
    </row>
    <row r="541" spans="1:64" x14ac:dyDescent="0.35">
      <c r="A541" s="88" t="s">
        <v>444</v>
      </c>
      <c r="B541" s="184" t="s">
        <v>796</v>
      </c>
      <c r="C541" s="183" t="s">
        <v>230</v>
      </c>
      <c r="D541" s="90">
        <v>65.117000000000004</v>
      </c>
      <c r="E541" s="90">
        <v>76.546000000000006</v>
      </c>
      <c r="F541" s="90">
        <v>83.001999999999981</v>
      </c>
      <c r="G541" s="89">
        <v>65.320000000000022</v>
      </c>
      <c r="H541" s="90">
        <v>47.045999999999999</v>
      </c>
      <c r="I541" s="90">
        <v>88.527000000000015</v>
      </c>
      <c r="J541" s="90">
        <v>44.685999999999979</v>
      </c>
      <c r="K541" s="89">
        <v>88.135999999999996</v>
      </c>
      <c r="L541" s="90">
        <v>84.888000000000005</v>
      </c>
      <c r="M541" s="90">
        <v>147.49299999999999</v>
      </c>
      <c r="N541" s="90">
        <v>174.465</v>
      </c>
      <c r="O541" s="89">
        <v>222.70500000000001</v>
      </c>
      <c r="P541" s="90">
        <v>254.30699999999999</v>
      </c>
      <c r="Q541" s="90">
        <v>244.07400000000001</v>
      </c>
      <c r="R541" s="90">
        <v>270.78800000000001</v>
      </c>
      <c r="S541" s="89">
        <v>399.61299999999989</v>
      </c>
      <c r="T541" s="90">
        <v>398.44600000000003</v>
      </c>
      <c r="U541" s="90">
        <v>374.39</v>
      </c>
      <c r="V541" s="90">
        <v>419.56900000000002</v>
      </c>
      <c r="W541" s="89">
        <v>501.54899999999998</v>
      </c>
      <c r="X541" s="90">
        <v>583.07600000000002</v>
      </c>
      <c r="Y541" s="90">
        <v>663.16699999999992</v>
      </c>
      <c r="Z541" s="90">
        <v>666.29100000000017</v>
      </c>
      <c r="AA541" s="89">
        <v>678.23999999999978</v>
      </c>
      <c r="AB541" s="90">
        <v>674.24099999999999</v>
      </c>
      <c r="AC541" s="90">
        <v>632.59300000000007</v>
      </c>
      <c r="AD541" s="90">
        <v>792.76300000000015</v>
      </c>
      <c r="AE541" s="89">
        <v>851.86099999999988</v>
      </c>
      <c r="AF541" s="90">
        <v>955</v>
      </c>
      <c r="AG541" s="90">
        <v>1100</v>
      </c>
      <c r="AH541" s="90">
        <v>955</v>
      </c>
      <c r="AI541" s="89">
        <v>2250</v>
      </c>
      <c r="AJ541" s="90">
        <v>1261</v>
      </c>
      <c r="AK541" s="90">
        <v>1116</v>
      </c>
      <c r="AL541" s="90">
        <v>1212</v>
      </c>
      <c r="AM541" s="89">
        <v>1233</v>
      </c>
      <c r="AN541" s="90">
        <v>1266</v>
      </c>
      <c r="AO541" s="90">
        <v>1178</v>
      </c>
      <c r="AP541" s="89">
        <v>1136</v>
      </c>
      <c r="AQ541" s="89">
        <v>1176</v>
      </c>
      <c r="AR541" s="250">
        <v>1247</v>
      </c>
      <c r="AS541" s="265">
        <v>1295</v>
      </c>
      <c r="AT541" s="265">
        <v>1403</v>
      </c>
      <c r="AU541" s="265">
        <v>1483</v>
      </c>
      <c r="AV541" s="265">
        <v>620</v>
      </c>
      <c r="AW541" s="265">
        <v>1573</v>
      </c>
      <c r="AX541" s="265">
        <v>1684</v>
      </c>
      <c r="AY541" s="265">
        <v>1683</v>
      </c>
      <c r="BA541" s="124">
        <v>289.98500000000001</v>
      </c>
      <c r="BB541" s="124">
        <v>268.39499999999998</v>
      </c>
      <c r="BC541" s="124">
        <v>629.55100000000004</v>
      </c>
      <c r="BD541" s="124">
        <v>1168.7819999999999</v>
      </c>
      <c r="BE541" s="124">
        <v>1693.954</v>
      </c>
      <c r="BF541" s="124">
        <v>2590.7739999999999</v>
      </c>
      <c r="BG541" s="124">
        <v>2951.4580000000001</v>
      </c>
      <c r="BH541" s="124">
        <v>5260</v>
      </c>
      <c r="BI541" s="124">
        <v>4822</v>
      </c>
      <c r="BJ541" s="207">
        <v>4756</v>
      </c>
      <c r="BK541" s="207">
        <v>5428</v>
      </c>
      <c r="BL541" s="207">
        <v>5560</v>
      </c>
    </row>
    <row r="542" spans="1:64" x14ac:dyDescent="0.35">
      <c r="A542" s="114" t="s">
        <v>522</v>
      </c>
      <c r="B542" s="188"/>
      <c r="C542" s="188"/>
      <c r="G542" s="91"/>
      <c r="K542" s="91"/>
      <c r="O542" s="91"/>
      <c r="S542" s="91"/>
      <c r="W542" s="91"/>
      <c r="AA542" s="91"/>
      <c r="AE542" s="91"/>
      <c r="AI542" s="91"/>
      <c r="AM542" s="91"/>
      <c r="AP542" s="91"/>
      <c r="AQ542" s="91"/>
      <c r="AR542" s="91"/>
      <c r="AS542" s="232"/>
      <c r="AT542" s="232"/>
      <c r="AU542" s="232"/>
      <c r="AV542" s="232"/>
      <c r="AW542" s="232"/>
      <c r="AX542" s="232"/>
      <c r="AY542" s="232"/>
      <c r="BA542" s="135"/>
      <c r="BB542" s="135"/>
      <c r="BC542" s="135"/>
      <c r="BD542" s="135"/>
      <c r="BE542" s="135"/>
      <c r="BF542" s="135"/>
      <c r="BG542" s="135"/>
      <c r="BH542" s="135"/>
      <c r="BI542" s="135"/>
      <c r="BJ542" s="135"/>
      <c r="BK542" s="135"/>
      <c r="BL542" s="135"/>
    </row>
    <row r="543" spans="1:64" x14ac:dyDescent="0.35">
      <c r="A543" s="115" t="s">
        <v>489</v>
      </c>
      <c r="B543" s="184" t="s">
        <v>796</v>
      </c>
      <c r="C543" s="183" t="s">
        <v>230</v>
      </c>
      <c r="D543" s="90">
        <v>76.751999999999995</v>
      </c>
      <c r="E543" s="90">
        <v>80.95</v>
      </c>
      <c r="F543" s="90">
        <v>82.175000000000011</v>
      </c>
      <c r="G543" s="89">
        <v>81.349999999999966</v>
      </c>
      <c r="H543" s="90">
        <v>77.635999999999996</v>
      </c>
      <c r="I543" s="90">
        <v>77.652999999999992</v>
      </c>
      <c r="J543" s="90">
        <v>80.154000000000025</v>
      </c>
      <c r="K543" s="89">
        <v>78.146999999999963</v>
      </c>
      <c r="L543" s="90">
        <v>79.635000000000005</v>
      </c>
      <c r="M543" s="90">
        <v>85.928999999999988</v>
      </c>
      <c r="N543" s="90">
        <v>87.550000000000011</v>
      </c>
      <c r="O543" s="89">
        <v>86.359000000000009</v>
      </c>
      <c r="P543" s="90">
        <v>81.2</v>
      </c>
      <c r="Q543" s="90">
        <v>84.460999999999999</v>
      </c>
      <c r="R543" s="90">
        <v>84.01400000000001</v>
      </c>
      <c r="S543" s="89">
        <v>81.860000000000014</v>
      </c>
      <c r="T543" s="90">
        <v>80.808999999999997</v>
      </c>
      <c r="U543" s="90">
        <v>81.634999999999991</v>
      </c>
      <c r="V543" s="90">
        <v>82.319000000000017</v>
      </c>
      <c r="W543" s="89">
        <v>81.234000000000009</v>
      </c>
      <c r="X543" s="90">
        <v>76.522000000000006</v>
      </c>
      <c r="Y543" s="90">
        <v>76.36</v>
      </c>
      <c r="Z543" s="90">
        <v>86.889999999999986</v>
      </c>
      <c r="AA543" s="89">
        <v>106.72</v>
      </c>
      <c r="AB543" s="90">
        <v>144.898</v>
      </c>
      <c r="AC543" s="90">
        <v>145.61000000000001</v>
      </c>
      <c r="AD543" s="90">
        <v>150.54900000000001</v>
      </c>
      <c r="AE543" s="89">
        <v>295.61200000000002</v>
      </c>
      <c r="AF543" s="90">
        <v>188</v>
      </c>
      <c r="AG543" s="90">
        <v>188</v>
      </c>
      <c r="AH543" s="90">
        <v>191</v>
      </c>
      <c r="AI543" s="89">
        <v>190</v>
      </c>
      <c r="AJ543" s="90">
        <v>196</v>
      </c>
      <c r="AK543" s="90">
        <v>194</v>
      </c>
      <c r="AL543" s="90">
        <v>193</v>
      </c>
      <c r="AM543" s="89">
        <v>205</v>
      </c>
      <c r="AN543" s="90">
        <v>213</v>
      </c>
      <c r="AO543" s="90">
        <v>212</v>
      </c>
      <c r="AP543" s="89">
        <v>216</v>
      </c>
      <c r="AQ543" s="89">
        <v>215</v>
      </c>
      <c r="AR543" s="250">
        <v>212</v>
      </c>
      <c r="AS543" s="265">
        <v>220</v>
      </c>
      <c r="AT543" s="265">
        <v>218</v>
      </c>
      <c r="AU543" s="265">
        <v>222</v>
      </c>
      <c r="AV543" s="265">
        <v>212</v>
      </c>
      <c r="AW543" s="265">
        <v>214</v>
      </c>
      <c r="AX543" s="265">
        <v>213</v>
      </c>
      <c r="AY543" s="265">
        <v>218</v>
      </c>
      <c r="BA543" s="124">
        <v>321.22699999999998</v>
      </c>
      <c r="BB543" s="124">
        <v>313.58999999999997</v>
      </c>
      <c r="BC543" s="124">
        <v>339.47300000000001</v>
      </c>
      <c r="BD543" s="124">
        <v>331.53500000000003</v>
      </c>
      <c r="BE543" s="124">
        <v>325.99700000000001</v>
      </c>
      <c r="BF543" s="124">
        <v>346.49200000000002</v>
      </c>
      <c r="BG543" s="124">
        <v>736.66899999999998</v>
      </c>
      <c r="BH543" s="124">
        <v>757</v>
      </c>
      <c r="BI543" s="124">
        <v>788</v>
      </c>
      <c r="BJ543" s="207">
        <v>856</v>
      </c>
      <c r="BK543" s="207">
        <v>872</v>
      </c>
      <c r="BL543" s="207">
        <v>857</v>
      </c>
    </row>
    <row r="544" spans="1:64" x14ac:dyDescent="0.35">
      <c r="A544" s="115" t="s">
        <v>73</v>
      </c>
      <c r="B544" s="184" t="s">
        <v>796</v>
      </c>
      <c r="C544" s="183" t="s">
        <v>230</v>
      </c>
      <c r="D544" s="90">
        <v>84.195999999999998</v>
      </c>
      <c r="E544" s="90">
        <v>78.87</v>
      </c>
      <c r="F544" s="90">
        <v>81.024000000000001</v>
      </c>
      <c r="G544" s="89">
        <v>84.89700000000002</v>
      </c>
      <c r="H544" s="90">
        <v>82.787999999999997</v>
      </c>
      <c r="I544" s="90">
        <v>83.01</v>
      </c>
      <c r="J544" s="90">
        <v>83.013000000000005</v>
      </c>
      <c r="K544" s="89">
        <v>84.890000000000015</v>
      </c>
      <c r="L544" s="90">
        <v>84.207999999999998</v>
      </c>
      <c r="M544" s="90">
        <v>84.652000000000015</v>
      </c>
      <c r="N544" s="90">
        <v>85.975999999999999</v>
      </c>
      <c r="O544" s="89">
        <v>81.022999999999968</v>
      </c>
      <c r="P544" s="90">
        <v>92.31</v>
      </c>
      <c r="Q544" s="90">
        <v>85.568999999999988</v>
      </c>
      <c r="R544" s="90">
        <v>84.503000000000014</v>
      </c>
      <c r="S544" s="89">
        <v>87.529999999999973</v>
      </c>
      <c r="T544" s="90">
        <v>98.31</v>
      </c>
      <c r="U544" s="90">
        <v>116.04900000000001</v>
      </c>
      <c r="V544" s="90">
        <v>117.042</v>
      </c>
      <c r="W544" s="89">
        <v>120.05</v>
      </c>
      <c r="X544" s="90">
        <v>130.488</v>
      </c>
      <c r="Y544" s="90">
        <v>144.322</v>
      </c>
      <c r="Z544" s="90">
        <v>165.131</v>
      </c>
      <c r="AA544" s="89">
        <v>169.62100000000001</v>
      </c>
      <c r="AB544" s="90">
        <v>184.68799999999999</v>
      </c>
      <c r="AC544" s="90">
        <v>204.29900000000001</v>
      </c>
      <c r="AD544" s="90">
        <v>195.51300000000001</v>
      </c>
      <c r="AE544" s="89">
        <v>203.20500000000001</v>
      </c>
      <c r="AF544" s="90">
        <v>217</v>
      </c>
      <c r="AG544" s="90">
        <v>227</v>
      </c>
      <c r="AH544" s="90">
        <v>232</v>
      </c>
      <c r="AI544" s="89">
        <v>233</v>
      </c>
      <c r="AJ544" s="90">
        <v>260</v>
      </c>
      <c r="AK544" s="90">
        <v>260</v>
      </c>
      <c r="AL544" s="90">
        <v>280</v>
      </c>
      <c r="AM544" s="89">
        <v>269</v>
      </c>
      <c r="AN544" s="90">
        <v>322</v>
      </c>
      <c r="AO544" s="90">
        <v>352</v>
      </c>
      <c r="AP544" s="89">
        <v>378</v>
      </c>
      <c r="AQ544" s="89">
        <v>388</v>
      </c>
      <c r="AR544" s="250">
        <v>416</v>
      </c>
      <c r="AS544" s="265">
        <v>433</v>
      </c>
      <c r="AT544" s="265">
        <v>442</v>
      </c>
      <c r="AU544" s="265">
        <v>427</v>
      </c>
      <c r="AV544" s="265">
        <v>451</v>
      </c>
      <c r="AW544" s="265">
        <v>467</v>
      </c>
      <c r="AX544" s="265">
        <v>474</v>
      </c>
      <c r="AY544" s="265">
        <v>441</v>
      </c>
      <c r="BA544" s="124">
        <v>328.98700000000002</v>
      </c>
      <c r="BB544" s="124">
        <v>333.70100000000002</v>
      </c>
      <c r="BC544" s="124">
        <v>335.85899999999998</v>
      </c>
      <c r="BD544" s="124">
        <v>349.91199999999998</v>
      </c>
      <c r="BE544" s="124">
        <v>451.45100000000002</v>
      </c>
      <c r="BF544" s="124">
        <v>609.56200000000001</v>
      </c>
      <c r="BG544" s="124">
        <v>787.70500000000004</v>
      </c>
      <c r="BH544" s="124">
        <v>909</v>
      </c>
      <c r="BI544" s="124">
        <v>1069</v>
      </c>
      <c r="BJ544" s="207">
        <v>1440</v>
      </c>
      <c r="BK544" s="207">
        <v>1718</v>
      </c>
      <c r="BL544" s="207">
        <v>1833</v>
      </c>
    </row>
    <row r="545" spans="1:64" x14ac:dyDescent="0.35">
      <c r="A545" s="115" t="s">
        <v>523</v>
      </c>
      <c r="B545" s="184" t="s">
        <v>796</v>
      </c>
      <c r="C545" s="183" t="s">
        <v>231</v>
      </c>
      <c r="D545" s="90">
        <v>0</v>
      </c>
      <c r="E545" s="90">
        <v>23.838000000000001</v>
      </c>
      <c r="F545" s="90">
        <v>0</v>
      </c>
      <c r="G545" s="89">
        <v>-0.68700000000000117</v>
      </c>
      <c r="K545" s="91"/>
      <c r="O545" s="91"/>
      <c r="S545" s="91"/>
      <c r="W545" s="91"/>
      <c r="AA545" s="91"/>
      <c r="AE545" s="91"/>
      <c r="AI545" s="91"/>
      <c r="AM545" s="91"/>
      <c r="AP545" s="91"/>
      <c r="AQ545" s="91"/>
      <c r="AR545" s="91"/>
      <c r="AS545" s="232"/>
      <c r="AT545" s="232"/>
      <c r="AU545" s="232"/>
      <c r="AV545" s="232"/>
      <c r="AW545" s="232"/>
      <c r="AX545" s="232"/>
      <c r="AY545" s="232"/>
      <c r="BA545" s="124">
        <v>23.151</v>
      </c>
      <c r="BB545" s="135"/>
      <c r="BC545" s="135"/>
      <c r="BD545" s="135"/>
      <c r="BE545" s="135"/>
      <c r="BF545" s="135"/>
      <c r="BG545" s="135"/>
      <c r="BH545" s="135"/>
      <c r="BI545" s="135"/>
      <c r="BJ545" s="135"/>
      <c r="BK545" s="135"/>
      <c r="BL545" s="135"/>
    </row>
    <row r="546" spans="1:64" x14ac:dyDescent="0.35">
      <c r="A546" s="115" t="s">
        <v>128</v>
      </c>
      <c r="B546" s="184" t="s">
        <v>796</v>
      </c>
      <c r="C546" s="183" t="s">
        <v>230</v>
      </c>
      <c r="G546" s="91"/>
      <c r="K546" s="91"/>
      <c r="O546" s="91"/>
      <c r="S546" s="91"/>
      <c r="W546" s="91"/>
      <c r="AA546" s="91"/>
      <c r="AE546" s="91"/>
      <c r="AF546" s="90">
        <v>21</v>
      </c>
      <c r="AG546" s="90">
        <v>21</v>
      </c>
      <c r="AH546" s="90">
        <v>23</v>
      </c>
      <c r="AI546" s="89">
        <v>22</v>
      </c>
      <c r="AJ546" s="90">
        <v>19</v>
      </c>
      <c r="AK546" s="90">
        <v>14</v>
      </c>
      <c r="AL546" s="90">
        <v>20</v>
      </c>
      <c r="AM546" s="89">
        <v>20</v>
      </c>
      <c r="AN546" s="90">
        <v>22</v>
      </c>
      <c r="AO546" s="90">
        <v>20</v>
      </c>
      <c r="AP546" s="89">
        <v>21</v>
      </c>
      <c r="AQ546" s="89">
        <v>20</v>
      </c>
      <c r="AR546" s="250">
        <v>21</v>
      </c>
      <c r="AS546" s="265">
        <v>15</v>
      </c>
      <c r="AT546" s="265">
        <v>18</v>
      </c>
      <c r="AU546" s="265">
        <v>18</v>
      </c>
      <c r="AV546" s="265">
        <v>18</v>
      </c>
      <c r="AW546" s="265">
        <v>19</v>
      </c>
      <c r="AX546" s="265">
        <v>19</v>
      </c>
      <c r="AY546" s="265">
        <v>21</v>
      </c>
      <c r="BA546" s="135"/>
      <c r="BB546" s="135"/>
      <c r="BC546" s="135"/>
      <c r="BD546" s="135"/>
      <c r="BE546" s="135"/>
      <c r="BF546" s="135"/>
      <c r="BG546" s="135"/>
      <c r="BH546" s="124">
        <v>87</v>
      </c>
      <c r="BI546" s="124">
        <v>73</v>
      </c>
      <c r="BJ546" s="207">
        <v>83</v>
      </c>
      <c r="BK546" s="207">
        <v>72</v>
      </c>
      <c r="BL546" s="207">
        <v>77</v>
      </c>
    </row>
    <row r="547" spans="1:64" x14ac:dyDescent="0.35">
      <c r="A547" s="115" t="s">
        <v>74</v>
      </c>
      <c r="B547" s="184" t="s">
        <v>796</v>
      </c>
      <c r="C547" s="183" t="s">
        <v>230</v>
      </c>
      <c r="D547" s="90">
        <v>15.176</v>
      </c>
      <c r="E547" s="90">
        <v>3.4850000000000012</v>
      </c>
      <c r="F547" s="90">
        <v>22.341000000000001</v>
      </c>
      <c r="G547" s="89">
        <v>-11.298</v>
      </c>
      <c r="H547" s="90">
        <v>-3.3410000000000002</v>
      </c>
      <c r="I547" s="90">
        <v>7.9729999999999999</v>
      </c>
      <c r="J547" s="90">
        <v>-12.544</v>
      </c>
      <c r="K547" s="89">
        <v>-18.177</v>
      </c>
      <c r="L547" s="90">
        <v>4.8789999999999996</v>
      </c>
      <c r="M547" s="90">
        <v>-30.31</v>
      </c>
      <c r="N547" s="90">
        <v>-22.338000000000001</v>
      </c>
      <c r="O547" s="89">
        <v>-21.888000000000002</v>
      </c>
      <c r="P547" s="90">
        <v>56.905999999999999</v>
      </c>
      <c r="Q547" s="90">
        <v>-6.0529999999999973</v>
      </c>
      <c r="R547" s="90">
        <v>-6.6890000000000001</v>
      </c>
      <c r="S547" s="89">
        <v>-19.942</v>
      </c>
      <c r="T547" s="90">
        <v>60.314999999999998</v>
      </c>
      <c r="U547" s="90">
        <v>-8.0399999999999991</v>
      </c>
      <c r="V547" s="90">
        <v>-4.4159999999999968</v>
      </c>
      <c r="W547" s="89">
        <v>3.7459999999999951</v>
      </c>
      <c r="X547" s="90">
        <v>-431.49400000000003</v>
      </c>
      <c r="Y547" s="90">
        <v>31.425000000000011</v>
      </c>
      <c r="Z547" s="90">
        <v>-18.044999999999959</v>
      </c>
      <c r="AA547" s="89">
        <v>-50.822000000000003</v>
      </c>
      <c r="AB547" s="90">
        <v>-18.809999999999999</v>
      </c>
      <c r="AC547" s="90">
        <v>8.1279999999999983</v>
      </c>
      <c r="AD547" s="90">
        <v>8.9350000000000005</v>
      </c>
      <c r="AE547" s="89">
        <v>4.4539999999999997</v>
      </c>
      <c r="AF547" s="90">
        <v>-93</v>
      </c>
      <c r="AG547" s="90">
        <v>-172</v>
      </c>
      <c r="AH547" s="90">
        <v>-19</v>
      </c>
      <c r="AI547" s="89">
        <v>-1217</v>
      </c>
      <c r="AJ547" s="90">
        <v>117</v>
      </c>
      <c r="AK547" s="90">
        <v>93</v>
      </c>
      <c r="AL547" s="90">
        <v>-90</v>
      </c>
      <c r="AM547" s="89">
        <v>63</v>
      </c>
      <c r="AN547" s="90">
        <v>129</v>
      </c>
      <c r="AO547" s="90">
        <v>68</v>
      </c>
      <c r="AP547" s="89">
        <v>85</v>
      </c>
      <c r="AQ547" s="89">
        <v>46</v>
      </c>
      <c r="AR547" s="250">
        <v>-49</v>
      </c>
      <c r="AS547" s="265">
        <v>-119</v>
      </c>
      <c r="AT547" s="265">
        <v>-108</v>
      </c>
      <c r="AU547" s="265">
        <v>-150</v>
      </c>
      <c r="AV547" s="265">
        <v>-116</v>
      </c>
      <c r="AW547" s="265">
        <v>-122</v>
      </c>
      <c r="AX547" s="265">
        <v>-103</v>
      </c>
      <c r="AY547" s="265">
        <v>-127</v>
      </c>
      <c r="BA547" s="124">
        <v>29.704000000000001</v>
      </c>
      <c r="BB547" s="124">
        <v>-26.088999999999999</v>
      </c>
      <c r="BC547" s="124">
        <v>-69.656999999999996</v>
      </c>
      <c r="BD547" s="124">
        <v>24.222000000000001</v>
      </c>
      <c r="BE547" s="124">
        <v>51.604999999999997</v>
      </c>
      <c r="BF547" s="124">
        <v>-468.93599999999998</v>
      </c>
      <c r="BG547" s="124">
        <v>2.7069999999999999</v>
      </c>
      <c r="BH547" s="124">
        <v>-1501</v>
      </c>
      <c r="BI547" s="124">
        <v>183</v>
      </c>
      <c r="BJ547" s="207">
        <v>328</v>
      </c>
      <c r="BK547" s="207">
        <v>-426</v>
      </c>
      <c r="BL547" s="207">
        <v>-468</v>
      </c>
    </row>
    <row r="548" spans="1:64" x14ac:dyDescent="0.35">
      <c r="A548" s="115" t="s">
        <v>524</v>
      </c>
      <c r="B548" s="184" t="s">
        <v>796</v>
      </c>
      <c r="C548" s="183" t="s">
        <v>231</v>
      </c>
      <c r="G548" s="91"/>
      <c r="K548" s="91"/>
      <c r="N548" s="90">
        <v>0</v>
      </c>
      <c r="O548" s="89">
        <v>-21.414999999999999</v>
      </c>
      <c r="S548" s="91"/>
      <c r="W548" s="91"/>
      <c r="AA548" s="91"/>
      <c r="AE548" s="91"/>
      <c r="AI548" s="91"/>
      <c r="AM548" s="91"/>
      <c r="AP548" s="91"/>
      <c r="AQ548" s="91"/>
      <c r="AR548" s="91"/>
      <c r="AS548" s="232"/>
      <c r="AT548" s="232"/>
      <c r="AU548" s="232"/>
      <c r="AV548" s="232"/>
      <c r="AW548" s="232"/>
      <c r="AX548" s="232"/>
      <c r="AY548" s="232"/>
      <c r="BA548" s="135"/>
      <c r="BB548" s="135"/>
      <c r="BC548" s="124">
        <v>-21.414999999999999</v>
      </c>
      <c r="BD548" s="135"/>
      <c r="BE548" s="135"/>
      <c r="BF548" s="135"/>
      <c r="BG548" s="135"/>
      <c r="BH548" s="135"/>
      <c r="BI548" s="135"/>
      <c r="BJ548" s="135"/>
      <c r="BK548" s="135"/>
      <c r="BL548" s="135"/>
    </row>
    <row r="549" spans="1:64" x14ac:dyDescent="0.35">
      <c r="A549" s="115" t="s">
        <v>525</v>
      </c>
      <c r="B549" s="184" t="s">
        <v>796</v>
      </c>
      <c r="C549" s="183" t="s">
        <v>230</v>
      </c>
      <c r="D549" s="90">
        <v>-0.41799999999999998</v>
      </c>
      <c r="E549" s="90">
        <v>4.3120000000000003</v>
      </c>
      <c r="F549" s="90">
        <v>2.8250000000000002</v>
      </c>
      <c r="G549" s="89">
        <v>-1.054</v>
      </c>
      <c r="H549" s="90">
        <v>0.97499999999999998</v>
      </c>
      <c r="I549" s="90">
        <v>-0.35199999999999998</v>
      </c>
      <c r="J549" s="90">
        <v>-0.57599999999999996</v>
      </c>
      <c r="K549" s="89">
        <v>-0.121</v>
      </c>
      <c r="L549" s="90">
        <v>-9.6869999999999994</v>
      </c>
      <c r="M549" s="90">
        <v>-0.2759999999999998</v>
      </c>
      <c r="N549" s="90">
        <v>1.4149999999999989</v>
      </c>
      <c r="O549" s="89">
        <v>-0.66200000000000081</v>
      </c>
      <c r="P549" s="90">
        <v>2.0470000000000002</v>
      </c>
      <c r="Q549" s="90">
        <v>3.339999999999999</v>
      </c>
      <c r="R549" s="90">
        <v>-1.4710000000000001</v>
      </c>
      <c r="S549" s="89">
        <v>-0.77099999999999991</v>
      </c>
      <c r="T549" s="90">
        <v>-1.0209999999999999</v>
      </c>
      <c r="U549" s="90">
        <v>-1.579</v>
      </c>
      <c r="V549" s="90">
        <v>-0.64299999999999979</v>
      </c>
      <c r="W549" s="89">
        <v>-2.2509999999999999</v>
      </c>
      <c r="X549" s="90">
        <v>-0.92900000000000005</v>
      </c>
      <c r="Y549" s="90">
        <v>-0.57299999999999995</v>
      </c>
      <c r="Z549" s="90">
        <v>-1.613</v>
      </c>
      <c r="AA549" s="89">
        <v>3.9079999999999999</v>
      </c>
      <c r="AB549" s="90">
        <v>-41.677999999999997</v>
      </c>
      <c r="AC549" s="90">
        <v>1.699999999999996</v>
      </c>
      <c r="AD549" s="90">
        <v>-3.478000000000002</v>
      </c>
      <c r="AE549" s="89">
        <v>-4.1699999999999946</v>
      </c>
      <c r="AF549" s="90">
        <v>6</v>
      </c>
      <c r="AG549" s="90">
        <v>-1</v>
      </c>
      <c r="AH549" s="90">
        <v>-9</v>
      </c>
      <c r="AI549" s="89">
        <v>-7</v>
      </c>
      <c r="AJ549" s="90">
        <v>0</v>
      </c>
      <c r="AK549" s="90">
        <v>-7</v>
      </c>
      <c r="AL549" s="90">
        <v>-4</v>
      </c>
      <c r="AM549" s="89">
        <v>7</v>
      </c>
      <c r="AN549" s="90">
        <v>17</v>
      </c>
      <c r="AO549" s="90">
        <v>10</v>
      </c>
      <c r="AP549" s="89">
        <v>6</v>
      </c>
      <c r="AQ549" s="89">
        <v>-4</v>
      </c>
      <c r="AR549" s="250">
        <v>3</v>
      </c>
      <c r="AS549" s="265">
        <v>-5</v>
      </c>
      <c r="AT549" s="265">
        <v>-5</v>
      </c>
      <c r="AU549" s="265">
        <v>-3</v>
      </c>
      <c r="AV549" s="265">
        <v>-13</v>
      </c>
      <c r="AW549" s="265">
        <v>-1</v>
      </c>
      <c r="AX549" s="265">
        <v>-10</v>
      </c>
      <c r="AY549" s="265">
        <v>-11</v>
      </c>
      <c r="BA549" s="124">
        <v>5.665</v>
      </c>
      <c r="BB549" s="124">
        <v>-7.3999999999999996E-2</v>
      </c>
      <c r="BC549" s="124">
        <v>-9.2100000000000009</v>
      </c>
      <c r="BD549" s="124">
        <v>3.145</v>
      </c>
      <c r="BE549" s="124">
        <v>-5.4939999999999998</v>
      </c>
      <c r="BF549" s="124">
        <v>0.79300000000000004</v>
      </c>
      <c r="BG549" s="124">
        <v>-47.625999999999998</v>
      </c>
      <c r="BH549" s="124">
        <v>-11</v>
      </c>
      <c r="BI549" s="124">
        <v>-4</v>
      </c>
      <c r="BJ549" s="207">
        <v>29</v>
      </c>
      <c r="BK549" s="207">
        <v>-10</v>
      </c>
      <c r="BL549" s="207">
        <v>-35</v>
      </c>
    </row>
    <row r="550" spans="1:64" x14ac:dyDescent="0.35">
      <c r="A550" s="115" t="s">
        <v>526</v>
      </c>
      <c r="B550" s="184" t="s">
        <v>796</v>
      </c>
      <c r="C550" s="183" t="s">
        <v>231</v>
      </c>
      <c r="F550" s="90">
        <v>0</v>
      </c>
      <c r="G550" s="89">
        <v>2.7589999999999999</v>
      </c>
      <c r="K550" s="91"/>
      <c r="O550" s="91"/>
      <c r="S550" s="91"/>
      <c r="W550" s="91"/>
      <c r="AA550" s="91"/>
      <c r="AE550" s="91"/>
      <c r="AI550" s="91"/>
      <c r="AM550" s="91"/>
      <c r="AP550" s="91"/>
      <c r="AQ550" s="91"/>
      <c r="AR550" s="91"/>
      <c r="AS550" s="232"/>
      <c r="AT550" s="232"/>
      <c r="AU550" s="232"/>
      <c r="AV550" s="232"/>
      <c r="AW550" s="232"/>
      <c r="AX550" s="232"/>
      <c r="AY550" s="232"/>
      <c r="BA550" s="124">
        <v>2.7589999999999999</v>
      </c>
      <c r="BB550" s="135"/>
      <c r="BC550" s="135"/>
      <c r="BD550" s="135"/>
      <c r="BE550" s="135"/>
      <c r="BF550" s="135"/>
      <c r="BG550" s="135"/>
      <c r="BH550" s="135"/>
      <c r="BI550" s="135"/>
      <c r="BJ550" s="135"/>
      <c r="BK550" s="135"/>
      <c r="BL550" s="135"/>
    </row>
    <row r="551" spans="1:64" x14ac:dyDescent="0.35">
      <c r="A551" s="115" t="s">
        <v>527</v>
      </c>
      <c r="B551" s="184" t="s">
        <v>796</v>
      </c>
      <c r="C551" s="183" t="s">
        <v>231</v>
      </c>
      <c r="G551" s="91"/>
      <c r="I551" s="90">
        <v>0</v>
      </c>
      <c r="J551" s="90">
        <v>31.882999999999999</v>
      </c>
      <c r="K551" s="89">
        <v>21.341999999999999</v>
      </c>
      <c r="L551" s="90">
        <v>33.584000000000003</v>
      </c>
      <c r="M551" s="90">
        <v>11.13699999999999</v>
      </c>
      <c r="N551" s="90">
        <v>13.605</v>
      </c>
      <c r="O551" s="89">
        <v>9.8069999999999951</v>
      </c>
      <c r="P551" s="90">
        <v>14.855</v>
      </c>
      <c r="Q551" s="90">
        <v>50.430999999999997</v>
      </c>
      <c r="R551" s="90">
        <v>3.980000000000004</v>
      </c>
      <c r="S551" s="89">
        <v>5.8359999999999994</v>
      </c>
      <c r="W551" s="91"/>
      <c r="AA551" s="91"/>
      <c r="AE551" s="91"/>
      <c r="AI551" s="91"/>
      <c r="AM551" s="91"/>
      <c r="AP551" s="91"/>
      <c r="AQ551" s="91"/>
      <c r="AR551" s="91"/>
      <c r="AS551" s="232"/>
      <c r="AT551" s="232"/>
      <c r="AU551" s="232"/>
      <c r="AV551" s="232"/>
      <c r="AW551" s="232"/>
      <c r="AX551" s="232"/>
      <c r="AY551" s="232"/>
      <c r="BA551" s="135"/>
      <c r="BB551" s="124">
        <v>53.225000000000001</v>
      </c>
      <c r="BC551" s="124">
        <v>68.132999999999996</v>
      </c>
      <c r="BD551" s="124">
        <v>75.102000000000004</v>
      </c>
      <c r="BE551" s="135"/>
      <c r="BF551" s="135"/>
      <c r="BG551" s="135"/>
      <c r="BH551" s="135"/>
      <c r="BI551" s="135"/>
      <c r="BJ551" s="135"/>
      <c r="BK551" s="135"/>
      <c r="BL551" s="135"/>
    </row>
    <row r="552" spans="1:64" x14ac:dyDescent="0.35">
      <c r="A552" s="115" t="s">
        <v>509</v>
      </c>
      <c r="B552" s="184" t="s">
        <v>796</v>
      </c>
      <c r="C552" s="183" t="s">
        <v>231</v>
      </c>
      <c r="F552" s="90">
        <v>0</v>
      </c>
      <c r="G552" s="89">
        <v>-40.619</v>
      </c>
      <c r="H552" s="90">
        <v>0</v>
      </c>
      <c r="I552" s="90">
        <v>-4.875</v>
      </c>
      <c r="J552" s="90">
        <v>-27.077999999999999</v>
      </c>
      <c r="K552" s="89">
        <v>-21.282</v>
      </c>
      <c r="L552" s="90">
        <v>-33.598999999999997</v>
      </c>
      <c r="M552" s="90">
        <v>-11.14</v>
      </c>
      <c r="N552" s="90">
        <v>-13.606</v>
      </c>
      <c r="O552" s="89">
        <v>-9.8080000000000069</v>
      </c>
      <c r="P552" s="90">
        <v>-14.859</v>
      </c>
      <c r="Q552" s="90">
        <v>-50.43</v>
      </c>
      <c r="R552" s="90">
        <v>-3.980000000000004</v>
      </c>
      <c r="S552" s="89">
        <v>-5.8359999999999994</v>
      </c>
      <c r="W552" s="91"/>
      <c r="AA552" s="91"/>
      <c r="AE552" s="91"/>
      <c r="AI552" s="91"/>
      <c r="AM552" s="91"/>
      <c r="AP552" s="91"/>
      <c r="AQ552" s="91"/>
      <c r="AR552" s="91"/>
      <c r="AS552" s="232"/>
      <c r="AT552" s="232"/>
      <c r="AU552" s="232"/>
      <c r="AV552" s="232"/>
      <c r="AW552" s="232"/>
      <c r="AX552" s="232"/>
      <c r="AY552" s="232"/>
      <c r="BA552" s="124">
        <v>-40.619</v>
      </c>
      <c r="BB552" s="124">
        <v>-53.234999999999999</v>
      </c>
      <c r="BC552" s="124">
        <v>-68.153000000000006</v>
      </c>
      <c r="BD552" s="124">
        <v>-75.105000000000004</v>
      </c>
      <c r="BE552" s="135"/>
      <c r="BF552" s="135"/>
      <c r="BG552" s="135"/>
      <c r="BH552" s="135"/>
      <c r="BI552" s="135"/>
      <c r="BJ552" s="135"/>
      <c r="BK552" s="135"/>
      <c r="BL552" s="135"/>
    </row>
    <row r="553" spans="1:64" x14ac:dyDescent="0.35">
      <c r="A553" s="115" t="s">
        <v>130</v>
      </c>
      <c r="B553" s="184" t="s">
        <v>796</v>
      </c>
      <c r="C553" s="183" t="s">
        <v>230</v>
      </c>
      <c r="D553" s="90">
        <v>-4.6470000000000002</v>
      </c>
      <c r="E553" s="90">
        <v>-4.5439999999999996</v>
      </c>
      <c r="F553" s="90">
        <v>-5.0229999999999997</v>
      </c>
      <c r="G553" s="89">
        <v>42.399000000000001</v>
      </c>
      <c r="H553" s="90">
        <v>-0.71899999999999997</v>
      </c>
      <c r="I553" s="90">
        <v>5.0940000000000003</v>
      </c>
      <c r="J553" s="90">
        <v>-3.5459999999999998</v>
      </c>
      <c r="K553" s="89">
        <v>1.06</v>
      </c>
      <c r="L553" s="90">
        <v>-1.2410000000000001</v>
      </c>
      <c r="M553" s="90">
        <v>0.53900000000000015</v>
      </c>
      <c r="N553" s="90">
        <v>0.96199999999999997</v>
      </c>
      <c r="O553" s="89">
        <v>0.95599999999999996</v>
      </c>
      <c r="P553" s="90">
        <v>-1.42</v>
      </c>
      <c r="Q553" s="90">
        <v>0.54499999999999993</v>
      </c>
      <c r="R553" s="90">
        <v>0.751</v>
      </c>
      <c r="S553" s="89">
        <v>2.1459999999999999</v>
      </c>
      <c r="T553" s="90">
        <v>0.115</v>
      </c>
      <c r="U553" s="90">
        <v>1.3660000000000001</v>
      </c>
      <c r="V553" s="90">
        <v>1.125</v>
      </c>
      <c r="W553" s="89">
        <v>2.0190000000000001</v>
      </c>
      <c r="X553" s="90">
        <v>1.4570000000000001</v>
      </c>
      <c r="Y553" s="90">
        <v>2.1659999999999999</v>
      </c>
      <c r="Z553" s="90">
        <v>1.2210000000000001</v>
      </c>
      <c r="AA553" s="89">
        <v>2.3489999999999989</v>
      </c>
      <c r="AB553" s="90">
        <v>1.3440000000000001</v>
      </c>
      <c r="AC553" s="90">
        <v>0.62599999999999989</v>
      </c>
      <c r="AD553" s="90">
        <v>0.78599999999999981</v>
      </c>
      <c r="AE553" s="89">
        <v>11.079000000000001</v>
      </c>
      <c r="AF553" s="90">
        <v>2</v>
      </c>
      <c r="AG553" s="90">
        <v>14</v>
      </c>
      <c r="AH553" s="90">
        <v>21</v>
      </c>
      <c r="AI553" s="89">
        <v>3</v>
      </c>
      <c r="AJ553" s="90">
        <v>2</v>
      </c>
      <c r="AK553" s="90">
        <v>3</v>
      </c>
      <c r="AL553" s="90">
        <v>-2</v>
      </c>
      <c r="AM553" s="89">
        <v>4</v>
      </c>
      <c r="AN553" s="90">
        <v>2</v>
      </c>
      <c r="AO553" s="90">
        <v>0</v>
      </c>
      <c r="AP553" s="89">
        <v>6</v>
      </c>
      <c r="AQ553" s="89">
        <v>2</v>
      </c>
      <c r="AR553" s="250">
        <v>-5</v>
      </c>
      <c r="AS553" s="265">
        <v>2</v>
      </c>
      <c r="AT553" s="265">
        <v>3</v>
      </c>
      <c r="AU553" s="265">
        <v>3</v>
      </c>
      <c r="AV553" s="265">
        <v>1</v>
      </c>
      <c r="AW553" s="265">
        <v>5</v>
      </c>
      <c r="AX553" s="265">
        <v>3</v>
      </c>
      <c r="AY553" s="265">
        <v>1</v>
      </c>
      <c r="BA553" s="124">
        <v>28.184999999999999</v>
      </c>
      <c r="BB553" s="124">
        <v>1.889</v>
      </c>
      <c r="BC553" s="124">
        <v>1.216</v>
      </c>
      <c r="BD553" s="124">
        <v>2.0219999999999998</v>
      </c>
      <c r="BE553" s="124">
        <v>4.625</v>
      </c>
      <c r="BF553" s="124">
        <v>7.1929999999999996</v>
      </c>
      <c r="BG553" s="124">
        <v>13.835000000000001</v>
      </c>
      <c r="BH553" s="124">
        <v>40</v>
      </c>
      <c r="BI553" s="124">
        <v>7</v>
      </c>
      <c r="BJ553" s="207">
        <v>10</v>
      </c>
      <c r="BK553" s="207">
        <v>3</v>
      </c>
      <c r="BL553" s="207">
        <v>10</v>
      </c>
    </row>
    <row r="554" spans="1:64" x14ac:dyDescent="0.35">
      <c r="A554" s="114" t="s">
        <v>528</v>
      </c>
      <c r="B554" s="188"/>
      <c r="C554" s="188"/>
      <c r="G554" s="91"/>
      <c r="K554" s="91"/>
      <c r="O554" s="91"/>
      <c r="S554" s="91"/>
      <c r="W554" s="91"/>
      <c r="AA554" s="91"/>
      <c r="AE554" s="91"/>
      <c r="AI554" s="91"/>
      <c r="AM554" s="91"/>
      <c r="AP554" s="91"/>
      <c r="AQ554" s="91"/>
      <c r="AR554" s="91"/>
      <c r="AS554" s="232"/>
      <c r="AT554" s="232"/>
      <c r="AU554" s="232"/>
      <c r="AV554" s="232"/>
      <c r="AW554" s="232"/>
      <c r="AX554" s="232"/>
      <c r="AY554" s="232"/>
      <c r="BA554" s="135"/>
      <c r="BB554" s="135"/>
      <c r="BC554" s="135"/>
      <c r="BD554" s="135"/>
      <c r="BE554" s="135"/>
      <c r="BF554" s="135"/>
      <c r="BG554" s="135"/>
      <c r="BH554" s="135"/>
      <c r="BI554" s="135"/>
      <c r="BJ554" s="135"/>
      <c r="BK554" s="135"/>
      <c r="BL554" s="135"/>
    </row>
    <row r="555" spans="1:64" x14ac:dyDescent="0.35">
      <c r="A555" s="115" t="s">
        <v>529</v>
      </c>
      <c r="B555" s="184" t="s">
        <v>796</v>
      </c>
      <c r="C555" s="183" t="s">
        <v>230</v>
      </c>
      <c r="D555" s="90">
        <v>131.511</v>
      </c>
      <c r="E555" s="90">
        <v>16.327999999999999</v>
      </c>
      <c r="F555" s="90">
        <v>-35.823999999999998</v>
      </c>
      <c r="G555" s="89">
        <v>-78.366</v>
      </c>
      <c r="H555" s="90">
        <v>90.492000000000004</v>
      </c>
      <c r="I555" s="90">
        <v>-21.155000000000001</v>
      </c>
      <c r="J555" s="90">
        <v>2.6359999999999961</v>
      </c>
      <c r="K555" s="89">
        <v>-64.045000000000002</v>
      </c>
      <c r="L555" s="90">
        <v>62.058</v>
      </c>
      <c r="M555" s="90">
        <v>29.209</v>
      </c>
      <c r="N555" s="90">
        <v>-91.370999999999995</v>
      </c>
      <c r="O555" s="89">
        <v>-79.397999999999996</v>
      </c>
      <c r="P555" s="90">
        <v>74.274000000000001</v>
      </c>
      <c r="Q555" s="90">
        <v>-65.652000000000001</v>
      </c>
      <c r="R555" s="90">
        <v>-65.655000000000001</v>
      </c>
      <c r="S555" s="89">
        <v>-103.383</v>
      </c>
      <c r="T555" s="90">
        <v>184.25</v>
      </c>
      <c r="U555" s="90">
        <v>-51.974999999999987</v>
      </c>
      <c r="V555" s="90">
        <v>-105.81399999999999</v>
      </c>
      <c r="W555" s="89">
        <v>-213.63399999999999</v>
      </c>
      <c r="X555" s="90">
        <v>154.398</v>
      </c>
      <c r="Y555" s="90">
        <v>-13.716999999999979</v>
      </c>
      <c r="Z555" s="90">
        <v>58.320999999999998</v>
      </c>
      <c r="AA555" s="89">
        <v>-200.98500000000001</v>
      </c>
      <c r="AB555" s="90">
        <v>64.543999999999997</v>
      </c>
      <c r="AC555" s="90">
        <v>21.13900000000001</v>
      </c>
      <c r="AD555" s="90">
        <v>-99.733000000000004</v>
      </c>
      <c r="AE555" s="89">
        <v>-173.77600000000001</v>
      </c>
      <c r="AF555" s="90">
        <v>145</v>
      </c>
      <c r="AG555" s="90">
        <v>10</v>
      </c>
      <c r="AH555" s="90">
        <v>32</v>
      </c>
      <c r="AI555" s="89">
        <v>-81</v>
      </c>
      <c r="AJ555" s="90">
        <v>-82</v>
      </c>
      <c r="AK555" s="90">
        <v>43</v>
      </c>
      <c r="AL555" s="90">
        <v>-66</v>
      </c>
      <c r="AM555" s="89">
        <v>-325</v>
      </c>
      <c r="AN555" s="90">
        <v>191</v>
      </c>
      <c r="AO555" s="90">
        <v>96</v>
      </c>
      <c r="AP555" s="89">
        <v>-141</v>
      </c>
      <c r="AQ555" s="89">
        <v>-344</v>
      </c>
      <c r="AR555" s="250">
        <v>269</v>
      </c>
      <c r="AS555" s="265">
        <v>116</v>
      </c>
      <c r="AT555" s="265">
        <v>-168</v>
      </c>
      <c r="AU555" s="265">
        <v>-376</v>
      </c>
      <c r="AV555" s="265">
        <v>166</v>
      </c>
      <c r="AW555" s="265">
        <v>438</v>
      </c>
      <c r="AX555" s="265">
        <v>-190</v>
      </c>
      <c r="AY555" s="265">
        <v>-271</v>
      </c>
      <c r="BA555" s="124">
        <v>33.649000000000001</v>
      </c>
      <c r="BB555" s="124">
        <v>7.9279999999999999</v>
      </c>
      <c r="BC555" s="124">
        <v>-79.501999999999995</v>
      </c>
      <c r="BD555" s="124">
        <v>-160.416</v>
      </c>
      <c r="BE555" s="124">
        <v>-187.173</v>
      </c>
      <c r="BF555" s="124">
        <v>-1.9830000000000001</v>
      </c>
      <c r="BG555" s="124">
        <v>-187.82599999999999</v>
      </c>
      <c r="BH555" s="124">
        <v>106</v>
      </c>
      <c r="BI555" s="124">
        <v>-430</v>
      </c>
      <c r="BJ555" s="207">
        <v>-198</v>
      </c>
      <c r="BK555" s="207">
        <v>-159</v>
      </c>
      <c r="BL555" s="207">
        <v>143</v>
      </c>
    </row>
    <row r="556" spans="1:64" x14ac:dyDescent="0.35">
      <c r="A556" s="115" t="s">
        <v>93</v>
      </c>
      <c r="B556" s="184" t="s">
        <v>796</v>
      </c>
      <c r="C556" s="183" t="s">
        <v>230</v>
      </c>
      <c r="D556" s="90">
        <v>-35.447000000000003</v>
      </c>
      <c r="E556" s="90">
        <v>16.795999999999999</v>
      </c>
      <c r="F556" s="90">
        <v>4.9819999999999993</v>
      </c>
      <c r="G556" s="89">
        <v>-41.84</v>
      </c>
      <c r="H556" s="90">
        <v>-43.558999999999997</v>
      </c>
      <c r="I556" s="90">
        <v>19.582000000000001</v>
      </c>
      <c r="J556" s="90">
        <v>37.329000000000001</v>
      </c>
      <c r="K556" s="89">
        <v>-15.27</v>
      </c>
      <c r="L556" s="90">
        <v>-23.911999999999999</v>
      </c>
      <c r="M556" s="90">
        <v>-3.395</v>
      </c>
      <c r="N556" s="90">
        <v>2.8539999999999992</v>
      </c>
      <c r="O556" s="89">
        <v>16.751999999999999</v>
      </c>
      <c r="P556" s="90">
        <v>-84.831999999999994</v>
      </c>
      <c r="Q556" s="90">
        <v>-18.212</v>
      </c>
      <c r="R556" s="90">
        <v>16.693999999999999</v>
      </c>
      <c r="S556" s="89">
        <v>15.32899999999999</v>
      </c>
      <c r="T556" s="90">
        <v>-10.757999999999999</v>
      </c>
      <c r="U556" s="90">
        <v>25.523</v>
      </c>
      <c r="V556" s="90">
        <v>17.059000000000001</v>
      </c>
      <c r="W556" s="89">
        <v>-3.784000000000002</v>
      </c>
      <c r="X556" s="90">
        <v>-64.953000000000003</v>
      </c>
      <c r="Y556" s="90">
        <v>-41.658999999999992</v>
      </c>
      <c r="Z556" s="90">
        <v>16.789000000000001</v>
      </c>
      <c r="AA556" s="89">
        <v>12.598000000000001</v>
      </c>
      <c r="AB556" s="90">
        <v>-107.423</v>
      </c>
      <c r="AC556" s="90">
        <v>-35.097000000000008</v>
      </c>
      <c r="AD556" s="90">
        <v>-147.43700000000001</v>
      </c>
      <c r="AE556" s="89">
        <v>-241.09700000000001</v>
      </c>
      <c r="AF556" s="90">
        <v>-197</v>
      </c>
      <c r="AG556" s="90">
        <v>-106</v>
      </c>
      <c r="AH556" s="90">
        <v>22</v>
      </c>
      <c r="AI556" s="89">
        <v>-7</v>
      </c>
      <c r="AJ556" s="90">
        <v>-242</v>
      </c>
      <c r="AK556" s="90">
        <v>-16</v>
      </c>
      <c r="AL556" s="90">
        <v>-165</v>
      </c>
      <c r="AM556" s="89">
        <v>-52</v>
      </c>
      <c r="AN556" s="90">
        <v>-187</v>
      </c>
      <c r="AO556" s="90">
        <v>47</v>
      </c>
      <c r="AP556" s="89">
        <v>7</v>
      </c>
      <c r="AQ556" s="89">
        <v>39</v>
      </c>
      <c r="AR556" s="250">
        <v>-258</v>
      </c>
      <c r="AS556" s="265">
        <v>-304</v>
      </c>
      <c r="AT556" s="265">
        <v>-225</v>
      </c>
      <c r="AU556" s="265">
        <v>-31</v>
      </c>
      <c r="AV556" s="265">
        <v>-173</v>
      </c>
      <c r="AW556" s="265">
        <v>-468</v>
      </c>
      <c r="AX556" s="265">
        <v>-158</v>
      </c>
      <c r="AY556" s="265">
        <v>183</v>
      </c>
      <c r="BA556" s="124">
        <v>-55.509</v>
      </c>
      <c r="BB556" s="124">
        <v>-1.9179999999999999</v>
      </c>
      <c r="BC556" s="124">
        <v>-7.7009999999999996</v>
      </c>
      <c r="BD556" s="124">
        <v>-71.021000000000001</v>
      </c>
      <c r="BE556" s="124">
        <v>28.04</v>
      </c>
      <c r="BF556" s="124">
        <v>-77.224999999999994</v>
      </c>
      <c r="BG556" s="124">
        <v>-531.05399999999997</v>
      </c>
      <c r="BH556" s="124">
        <v>-288</v>
      </c>
      <c r="BI556" s="124">
        <v>-475</v>
      </c>
      <c r="BJ556" s="207">
        <v>-94</v>
      </c>
      <c r="BK556" s="207">
        <v>-818</v>
      </c>
      <c r="BL556" s="207">
        <v>-616</v>
      </c>
    </row>
    <row r="557" spans="1:64" x14ac:dyDescent="0.35">
      <c r="A557" s="115" t="s">
        <v>132</v>
      </c>
      <c r="B557" s="184" t="s">
        <v>796</v>
      </c>
      <c r="C557" s="183" t="s">
        <v>230</v>
      </c>
      <c r="D557" s="90">
        <v>22.477</v>
      </c>
      <c r="E557" s="90">
        <v>-19.04</v>
      </c>
      <c r="F557" s="90">
        <v>12.669</v>
      </c>
      <c r="G557" s="89">
        <v>-8.974000000000002</v>
      </c>
      <c r="H557" s="90">
        <v>2.4119999999999999</v>
      </c>
      <c r="I557" s="90">
        <v>-9.65</v>
      </c>
      <c r="J557" s="90">
        <v>-1.0669999999999991</v>
      </c>
      <c r="K557" s="89">
        <v>14.516</v>
      </c>
      <c r="L557" s="90">
        <v>1.3680000000000001</v>
      </c>
      <c r="M557" s="90">
        <v>-15.131</v>
      </c>
      <c r="N557" s="90">
        <v>13.148999999999999</v>
      </c>
      <c r="O557" s="89">
        <v>23.484000000000002</v>
      </c>
      <c r="P557" s="90">
        <v>-21.600999999999999</v>
      </c>
      <c r="Q557" s="90">
        <v>2.8780000000000001</v>
      </c>
      <c r="R557" s="90">
        <v>7.8619999999999983</v>
      </c>
      <c r="S557" s="89">
        <v>4.580000000000001</v>
      </c>
      <c r="T557" s="90">
        <v>32.816000000000003</v>
      </c>
      <c r="U557" s="90">
        <v>-113.63500000000001</v>
      </c>
      <c r="V557" s="90">
        <v>12.422000000000001</v>
      </c>
      <c r="W557" s="89">
        <v>23.211000000000009</v>
      </c>
      <c r="X557" s="90">
        <v>17.552</v>
      </c>
      <c r="Y557" s="90">
        <v>-13.896000000000001</v>
      </c>
      <c r="Z557" s="90">
        <v>21.706</v>
      </c>
      <c r="AA557" s="89">
        <v>29.558</v>
      </c>
      <c r="AB557" s="90">
        <v>-41.078000000000003</v>
      </c>
      <c r="AC557" s="90">
        <v>23.809000000000001</v>
      </c>
      <c r="AD557" s="90">
        <v>17.898</v>
      </c>
      <c r="AE557" s="89">
        <v>22.5</v>
      </c>
      <c r="AF557" s="90">
        <v>55</v>
      </c>
      <c r="AG557" s="90">
        <v>25</v>
      </c>
      <c r="AH557" s="90">
        <v>-61</v>
      </c>
      <c r="AI557" s="89">
        <v>77</v>
      </c>
      <c r="AJ557" s="90">
        <v>-59</v>
      </c>
      <c r="AK557" s="90">
        <v>58</v>
      </c>
      <c r="AL557" s="90">
        <v>19</v>
      </c>
      <c r="AM557" s="89">
        <v>-38</v>
      </c>
      <c r="AN557" s="90">
        <v>6</v>
      </c>
      <c r="AO557" s="90">
        <v>54</v>
      </c>
      <c r="AP557" s="89">
        <v>-49</v>
      </c>
      <c r="AQ557" s="89">
        <v>55</v>
      </c>
      <c r="AR557" s="250">
        <v>-55</v>
      </c>
      <c r="AS557" s="265">
        <v>26</v>
      </c>
      <c r="AT557" s="265">
        <v>-18</v>
      </c>
      <c r="AU557" s="265">
        <v>-2</v>
      </c>
      <c r="AV557" s="265">
        <v>-12</v>
      </c>
      <c r="AW557" s="265">
        <v>57</v>
      </c>
      <c r="AX557" s="265">
        <v>-43</v>
      </c>
      <c r="AY557" s="265">
        <v>42</v>
      </c>
      <c r="BA557" s="124">
        <v>7.1319999999999997</v>
      </c>
      <c r="BB557" s="124">
        <v>6.2110000000000003</v>
      </c>
      <c r="BC557" s="124">
        <v>22.87</v>
      </c>
      <c r="BD557" s="124">
        <v>-6.2809999999999997</v>
      </c>
      <c r="BE557" s="124">
        <v>-45.186</v>
      </c>
      <c r="BF557" s="124">
        <v>54.92</v>
      </c>
      <c r="BG557" s="124">
        <v>23.129000000000001</v>
      </c>
      <c r="BH557" s="124">
        <v>96</v>
      </c>
      <c r="BI557" s="124">
        <v>-20</v>
      </c>
      <c r="BJ557" s="207">
        <v>66</v>
      </c>
      <c r="BK557" s="207">
        <v>-49</v>
      </c>
      <c r="BL557" s="207">
        <v>44</v>
      </c>
    </row>
    <row r="558" spans="1:64" x14ac:dyDescent="0.35">
      <c r="A558" s="115" t="s">
        <v>94</v>
      </c>
      <c r="B558" s="184" t="s">
        <v>796</v>
      </c>
      <c r="C558" s="183" t="s">
        <v>230</v>
      </c>
      <c r="D558" s="90">
        <v>-78.965999999999994</v>
      </c>
      <c r="E558" s="90">
        <v>32.483999999999988</v>
      </c>
      <c r="F558" s="90">
        <v>-19.510000000000009</v>
      </c>
      <c r="G558" s="89">
        <v>107.82</v>
      </c>
      <c r="H558" s="90">
        <v>-60.14</v>
      </c>
      <c r="I558" s="90">
        <v>72.210999999999999</v>
      </c>
      <c r="J558" s="90">
        <v>-25.82</v>
      </c>
      <c r="K558" s="89">
        <v>51.292999999999999</v>
      </c>
      <c r="L558" s="90">
        <v>-125.28100000000001</v>
      </c>
      <c r="M558" s="90">
        <v>89.683000000000007</v>
      </c>
      <c r="N558" s="90">
        <v>9.0169999999999995</v>
      </c>
      <c r="O558" s="89">
        <v>20.637</v>
      </c>
      <c r="P558" s="90">
        <v>-81.111000000000004</v>
      </c>
      <c r="Q558" s="90">
        <v>66.621000000000009</v>
      </c>
      <c r="R558" s="90">
        <v>8.9499999999999993</v>
      </c>
      <c r="S558" s="89">
        <v>70.518000000000001</v>
      </c>
      <c r="T558" s="90">
        <v>-92.105000000000004</v>
      </c>
      <c r="U558" s="90">
        <v>104.833</v>
      </c>
      <c r="V558" s="90">
        <v>68.896000000000001</v>
      </c>
      <c r="W558" s="89">
        <v>72.501000000000005</v>
      </c>
      <c r="X558" s="90">
        <v>-65.47</v>
      </c>
      <c r="Y558" s="90">
        <v>118.09699999999999</v>
      </c>
      <c r="Z558" s="90">
        <v>-48.528000000000013</v>
      </c>
      <c r="AA558" s="89">
        <v>39.738</v>
      </c>
      <c r="AB558" s="90">
        <v>-19.503</v>
      </c>
      <c r="AC558" s="90">
        <v>136.49700000000001</v>
      </c>
      <c r="AD558" s="90">
        <v>-63.92</v>
      </c>
      <c r="AE558" s="89">
        <v>118.631</v>
      </c>
      <c r="AF558" s="90">
        <v>-98</v>
      </c>
      <c r="AG558" s="90">
        <v>40</v>
      </c>
      <c r="AH558" s="90">
        <v>43</v>
      </c>
      <c r="AI558" s="89">
        <v>101</v>
      </c>
      <c r="AJ558" s="90">
        <v>-200</v>
      </c>
      <c r="AK558" s="90">
        <v>287</v>
      </c>
      <c r="AL558" s="90">
        <v>-134</v>
      </c>
      <c r="AM558" s="89">
        <v>209</v>
      </c>
      <c r="AN558" s="90">
        <v>-389</v>
      </c>
      <c r="AO558" s="90">
        <v>202</v>
      </c>
      <c r="AP558" s="89">
        <v>-50</v>
      </c>
      <c r="AQ558" s="89">
        <v>244</v>
      </c>
      <c r="AR558" s="250">
        <v>-323</v>
      </c>
      <c r="AS558" s="265">
        <v>287</v>
      </c>
      <c r="AT558" s="265">
        <v>-117</v>
      </c>
      <c r="AU558" s="265">
        <v>299</v>
      </c>
      <c r="AV558" s="265">
        <v>-332</v>
      </c>
      <c r="AW558" s="265">
        <v>287</v>
      </c>
      <c r="AX558" s="265">
        <v>-117</v>
      </c>
      <c r="AY558" s="265">
        <v>358</v>
      </c>
      <c r="BA558" s="124">
        <v>41.828000000000003</v>
      </c>
      <c r="BB558" s="124">
        <v>37.543999999999997</v>
      </c>
      <c r="BC558" s="124">
        <v>-5.944</v>
      </c>
      <c r="BD558" s="124">
        <v>64.977999999999994</v>
      </c>
      <c r="BE558" s="124">
        <v>154.125</v>
      </c>
      <c r="BF558" s="124">
        <v>43.837000000000003</v>
      </c>
      <c r="BG558" s="124">
        <v>171.70500000000001</v>
      </c>
      <c r="BH558" s="124">
        <v>86</v>
      </c>
      <c r="BI558" s="124">
        <v>162</v>
      </c>
      <c r="BJ558" s="207">
        <v>7</v>
      </c>
      <c r="BK558" s="207">
        <v>146</v>
      </c>
      <c r="BL558" s="207">
        <v>196</v>
      </c>
    </row>
    <row r="559" spans="1:64" x14ac:dyDescent="0.35">
      <c r="A559" s="115" t="s">
        <v>476</v>
      </c>
      <c r="B559" s="184" t="s">
        <v>796</v>
      </c>
      <c r="C559" s="183" t="s">
        <v>231</v>
      </c>
      <c r="D559" s="90">
        <v>-4.0469999999999997</v>
      </c>
      <c r="E559" s="90">
        <v>-1.1619999999999999</v>
      </c>
      <c r="F559" s="90">
        <v>-3.245000000000001</v>
      </c>
      <c r="G559" s="89">
        <v>1.505000000000001</v>
      </c>
      <c r="H559" s="90">
        <v>-0.52800000000000002</v>
      </c>
      <c r="I559" s="90">
        <v>-3.5539999999999998</v>
      </c>
      <c r="J559" s="90">
        <v>-1.5449999999999999</v>
      </c>
      <c r="K559" s="89">
        <v>14.497999999999999</v>
      </c>
      <c r="L559" s="90">
        <v>-14.539</v>
      </c>
      <c r="M559" s="90">
        <v>-1.0620000000000009</v>
      </c>
      <c r="N559" s="90">
        <v>-1.223000000000001</v>
      </c>
      <c r="O559" s="89">
        <v>0.2040000000000006</v>
      </c>
      <c r="S559" s="91"/>
      <c r="W559" s="91"/>
      <c r="AA559" s="91"/>
      <c r="AE559" s="91"/>
      <c r="AI559" s="91"/>
      <c r="AM559" s="91"/>
      <c r="AP559" s="91"/>
      <c r="AQ559" s="91"/>
      <c r="AR559" s="91"/>
      <c r="AS559" s="232"/>
      <c r="AT559" s="232"/>
      <c r="AU559" s="232"/>
      <c r="AV559" s="232"/>
      <c r="AW559" s="232"/>
      <c r="AX559" s="232"/>
      <c r="AY559" s="232"/>
      <c r="BA559" s="124">
        <v>-6.9489999999999998</v>
      </c>
      <c r="BB559" s="124">
        <v>8.8710000000000004</v>
      </c>
      <c r="BC559" s="124">
        <v>-16.62</v>
      </c>
      <c r="BD559" s="135"/>
      <c r="BE559" s="135"/>
      <c r="BF559" s="135"/>
      <c r="BG559" s="135"/>
      <c r="BH559" s="135"/>
      <c r="BI559" s="135"/>
      <c r="BJ559" s="135"/>
      <c r="BK559" s="135"/>
      <c r="BL559" s="135"/>
    </row>
    <row r="560" spans="1:64" x14ac:dyDescent="0.35">
      <c r="A560" s="115" t="s">
        <v>133</v>
      </c>
      <c r="B560" s="184" t="s">
        <v>796</v>
      </c>
      <c r="C560" s="183" t="s">
        <v>230</v>
      </c>
      <c r="D560" s="90">
        <v>-29.187000000000001</v>
      </c>
      <c r="E560" s="90">
        <v>-0.94500000000000028</v>
      </c>
      <c r="F560" s="90">
        <v>-45.776000000000003</v>
      </c>
      <c r="G560" s="89">
        <v>17.033000000000001</v>
      </c>
      <c r="H560" s="90">
        <v>6.3360000000000003</v>
      </c>
      <c r="I560" s="90">
        <v>5.5549999999999997</v>
      </c>
      <c r="J560" s="90">
        <v>-6.9390000000000001</v>
      </c>
      <c r="K560" s="89">
        <v>6.0540000000000003</v>
      </c>
      <c r="L560" s="90">
        <v>21.61</v>
      </c>
      <c r="M560" s="90">
        <v>39.384</v>
      </c>
      <c r="N560" s="90">
        <v>22.312999999999999</v>
      </c>
      <c r="O560" s="89">
        <v>-53.506</v>
      </c>
      <c r="P560" s="90">
        <v>2.085</v>
      </c>
      <c r="Q560" s="90">
        <v>22.786999999999999</v>
      </c>
      <c r="R560" s="90">
        <v>1.7849999999999999</v>
      </c>
      <c r="S560" s="89">
        <v>-58.643999999999998</v>
      </c>
      <c r="T560" s="90">
        <v>-61.639000000000003</v>
      </c>
      <c r="U560" s="90">
        <v>101.514</v>
      </c>
      <c r="V560" s="90">
        <v>-32.994999999999997</v>
      </c>
      <c r="W560" s="89">
        <v>-41.372999999999998</v>
      </c>
      <c r="X560" s="90">
        <v>511.29199999999997</v>
      </c>
      <c r="Y560" s="90">
        <v>-51.34899999999999</v>
      </c>
      <c r="Z560" s="90">
        <v>-26.383999999999961</v>
      </c>
      <c r="AA560" s="89">
        <v>45.625</v>
      </c>
      <c r="AB560" s="90">
        <v>5.9950000000000001</v>
      </c>
      <c r="AC560" s="90">
        <v>5.9340000000000002</v>
      </c>
      <c r="AD560" s="90">
        <v>-51.1</v>
      </c>
      <c r="AE560" s="89">
        <v>43.323</v>
      </c>
      <c r="AF560" s="90">
        <v>10</v>
      </c>
      <c r="AG560" s="90">
        <v>-8</v>
      </c>
      <c r="AH560" s="90">
        <v>18</v>
      </c>
      <c r="AI560" s="89">
        <v>-92</v>
      </c>
      <c r="AJ560" s="90">
        <v>29</v>
      </c>
      <c r="AK560" s="90">
        <v>-55</v>
      </c>
      <c r="AL560" s="90">
        <v>39</v>
      </c>
      <c r="AM560" s="89">
        <v>-11</v>
      </c>
      <c r="AN560" s="90">
        <v>36</v>
      </c>
      <c r="AO560" s="90">
        <v>-56</v>
      </c>
      <c r="AP560" s="89">
        <v>22</v>
      </c>
      <c r="AQ560" s="89">
        <v>17</v>
      </c>
      <c r="AR560" s="250">
        <v>152</v>
      </c>
      <c r="AS560" s="265">
        <v>269</v>
      </c>
      <c r="AT560" s="265">
        <v>328</v>
      </c>
      <c r="AU560" s="265">
        <v>-760</v>
      </c>
      <c r="AV560" s="265">
        <v>192</v>
      </c>
      <c r="AW560" s="265">
        <v>-105</v>
      </c>
      <c r="AX560" s="265">
        <v>29</v>
      </c>
      <c r="AY560" s="265">
        <v>-48</v>
      </c>
      <c r="BA560" s="124">
        <v>-58.875</v>
      </c>
      <c r="BB560" s="124">
        <v>11.006</v>
      </c>
      <c r="BC560" s="124">
        <v>29.800999999999998</v>
      </c>
      <c r="BD560" s="124">
        <v>-31.986999999999998</v>
      </c>
      <c r="BE560" s="124">
        <v>-34.493000000000002</v>
      </c>
      <c r="BF560" s="124">
        <v>479.18400000000003</v>
      </c>
      <c r="BG560" s="124">
        <v>4.1520000000000001</v>
      </c>
      <c r="BH560" s="124">
        <v>-72</v>
      </c>
      <c r="BI560" s="124">
        <v>2</v>
      </c>
      <c r="BJ560" s="207">
        <v>19</v>
      </c>
      <c r="BK560" s="207">
        <v>-11</v>
      </c>
      <c r="BL560" s="207">
        <v>68</v>
      </c>
    </row>
    <row r="561" spans="1:64" x14ac:dyDescent="0.35">
      <c r="A561" s="115" t="s">
        <v>134</v>
      </c>
      <c r="B561" s="184" t="s">
        <v>796</v>
      </c>
      <c r="C561" s="183" t="s">
        <v>230</v>
      </c>
      <c r="D561" s="90">
        <v>79.513999999999996</v>
      </c>
      <c r="E561" s="90">
        <v>-8.769999999999996</v>
      </c>
      <c r="F561" s="90">
        <v>35.885000000000012</v>
      </c>
      <c r="G561" s="89">
        <v>94.737000000000009</v>
      </c>
      <c r="H561" s="90">
        <v>52.274999999999999</v>
      </c>
      <c r="I561" s="90">
        <v>47.517000000000003</v>
      </c>
      <c r="J561" s="90">
        <v>67.933999999999997</v>
      </c>
      <c r="K561" s="89">
        <v>158.71199999999999</v>
      </c>
      <c r="L561" s="90">
        <v>19.044</v>
      </c>
      <c r="M561" s="90">
        <v>44.772000000000013</v>
      </c>
      <c r="N561" s="90">
        <v>77.72</v>
      </c>
      <c r="O561" s="89">
        <v>179.26499999999999</v>
      </c>
      <c r="P561" s="90">
        <v>123.366</v>
      </c>
      <c r="Q561" s="90">
        <v>68.356000000000009</v>
      </c>
      <c r="R561" s="90">
        <v>116.35299999999999</v>
      </c>
      <c r="S561" s="89">
        <v>216.76499999999999</v>
      </c>
      <c r="T561" s="90">
        <v>40.832000000000001</v>
      </c>
      <c r="U561" s="90">
        <v>14.746</v>
      </c>
      <c r="V561" s="90">
        <v>129.87200000000001</v>
      </c>
      <c r="W561" s="89">
        <v>289.952</v>
      </c>
      <c r="X561" s="90">
        <v>77.662000000000006</v>
      </c>
      <c r="Y561" s="90">
        <v>62.062999999999988</v>
      </c>
      <c r="Z561" s="90">
        <v>33.525000000000013</v>
      </c>
      <c r="AA561" s="89">
        <v>271.44299999999998</v>
      </c>
      <c r="AB561" s="90">
        <v>166.23</v>
      </c>
      <c r="AC561" s="90">
        <v>-35.909999999999997</v>
      </c>
      <c r="AD561" s="90">
        <v>121.86199999999999</v>
      </c>
      <c r="AE561" s="89">
        <v>244.77699999999999</v>
      </c>
      <c r="AF561" s="90">
        <v>114</v>
      </c>
      <c r="AG561" s="90">
        <v>-154</v>
      </c>
      <c r="AH561" s="90">
        <v>-12</v>
      </c>
      <c r="AI561" s="89">
        <v>310</v>
      </c>
      <c r="AJ561" s="90">
        <v>471</v>
      </c>
      <c r="AK561" s="90">
        <v>-2</v>
      </c>
      <c r="AL561" s="90">
        <v>102</v>
      </c>
      <c r="AM561" s="89">
        <v>482</v>
      </c>
      <c r="AN561" s="90">
        <v>141</v>
      </c>
      <c r="AO561" s="90">
        <v>-143</v>
      </c>
      <c r="AP561" s="89">
        <v>67</v>
      </c>
      <c r="AQ561" s="89">
        <v>471</v>
      </c>
      <c r="AR561" s="250">
        <v>63</v>
      </c>
      <c r="AS561" s="265">
        <v>-96</v>
      </c>
      <c r="AT561" s="265">
        <v>102</v>
      </c>
      <c r="AU561" s="265">
        <v>467</v>
      </c>
      <c r="AV561" s="265">
        <v>160</v>
      </c>
      <c r="AW561" s="265">
        <v>-424</v>
      </c>
      <c r="AX561" s="265">
        <v>220</v>
      </c>
      <c r="AY561" s="265">
        <v>353</v>
      </c>
      <c r="BA561" s="124">
        <v>201.36600000000001</v>
      </c>
      <c r="BB561" s="124">
        <v>326.43799999999999</v>
      </c>
      <c r="BC561" s="124">
        <v>320.80099999999999</v>
      </c>
      <c r="BD561" s="124">
        <v>524.84</v>
      </c>
      <c r="BE561" s="124">
        <v>475.40199999999999</v>
      </c>
      <c r="BF561" s="124">
        <v>444.69299999999998</v>
      </c>
      <c r="BG561" s="124">
        <v>496.959</v>
      </c>
      <c r="BH561" s="124">
        <v>258</v>
      </c>
      <c r="BI561" s="124">
        <v>1053</v>
      </c>
      <c r="BJ561" s="207">
        <v>536</v>
      </c>
      <c r="BK561" s="207">
        <v>536</v>
      </c>
      <c r="BL561" s="207">
        <v>309</v>
      </c>
    </row>
    <row r="562" spans="1:64" x14ac:dyDescent="0.35">
      <c r="A562" s="101" t="s">
        <v>497</v>
      </c>
      <c r="B562" s="181" t="s">
        <v>796</v>
      </c>
      <c r="C562" s="182" t="s">
        <v>230</v>
      </c>
      <c r="D562" s="126">
        <v>322.03100000000001</v>
      </c>
      <c r="E562" s="126">
        <v>299.14800000000002</v>
      </c>
      <c r="F562" s="126">
        <v>215.52500000000001</v>
      </c>
      <c r="G562" s="162">
        <f>SUM(G541,G543:G561)</f>
        <v>314.98199999999997</v>
      </c>
      <c r="H562" s="163">
        <f>SUM(H541,H543:H561)</f>
        <v>251.673</v>
      </c>
      <c r="I562" s="126">
        <v>367.53599999999989</v>
      </c>
      <c r="J562" s="126">
        <v>268.5200000000001</v>
      </c>
      <c r="K562" s="162">
        <f>SUM(K541,K543:K561)</f>
        <v>399.75299999999993</v>
      </c>
      <c r="L562" s="126">
        <v>183.01499999999999</v>
      </c>
      <c r="M562" s="126">
        <v>471.48399999999998</v>
      </c>
      <c r="N562" s="163">
        <f>SUM(N541,N543:N561)</f>
        <v>360.48799999999994</v>
      </c>
      <c r="O562" s="143">
        <v>454.51499999999999</v>
      </c>
      <c r="P562" s="126">
        <v>497.52699999999999</v>
      </c>
      <c r="Q562" s="126">
        <v>488.71499999999997</v>
      </c>
      <c r="R562" s="163">
        <f>SUM(R541,R543:R561)</f>
        <v>517.88499999999999</v>
      </c>
      <c r="S562" s="143">
        <v>695.60100000000011</v>
      </c>
      <c r="T562" s="126">
        <v>730.37</v>
      </c>
      <c r="U562" s="126">
        <v>644.82699999999988</v>
      </c>
      <c r="V562" s="126">
        <v>704.43599999999992</v>
      </c>
      <c r="W562" s="143">
        <v>833.22000000000025</v>
      </c>
      <c r="X562" s="126">
        <v>989.601</v>
      </c>
      <c r="Y562" s="163">
        <f>SUM(Y541,Y543:Y561)</f>
        <v>976.40600000000006</v>
      </c>
      <c r="Z562" s="126">
        <v>955.30400000000009</v>
      </c>
      <c r="AA562" s="162">
        <f>SUM(AA541,AA543:AA561)</f>
        <v>1107.9929999999997</v>
      </c>
      <c r="AB562" s="126">
        <v>1013.448</v>
      </c>
      <c r="AC562" s="126">
        <v>1109.328</v>
      </c>
      <c r="AD562" s="126">
        <v>922.63800000000037</v>
      </c>
      <c r="AE562" s="162">
        <f t="shared" ref="AE562:AP562" si="42">SUM(AE541,AE543:AE561)</f>
        <v>1376.3989999999999</v>
      </c>
      <c r="AF562" s="163">
        <f t="shared" si="42"/>
        <v>1325</v>
      </c>
      <c r="AG562" s="163">
        <f t="shared" si="42"/>
        <v>1184</v>
      </c>
      <c r="AH562" s="163">
        <f t="shared" si="42"/>
        <v>1436</v>
      </c>
      <c r="AI562" s="162">
        <f t="shared" si="42"/>
        <v>1782</v>
      </c>
      <c r="AJ562" s="163">
        <f t="shared" si="42"/>
        <v>1772</v>
      </c>
      <c r="AK562" s="163">
        <f t="shared" si="42"/>
        <v>1988</v>
      </c>
      <c r="AL562" s="163">
        <f t="shared" si="42"/>
        <v>1404</v>
      </c>
      <c r="AM562" s="162">
        <f t="shared" si="42"/>
        <v>2066</v>
      </c>
      <c r="AN562" s="163">
        <f t="shared" si="42"/>
        <v>1769</v>
      </c>
      <c r="AO562" s="163">
        <f t="shared" si="42"/>
        <v>2040</v>
      </c>
      <c r="AP562" s="162">
        <f t="shared" si="42"/>
        <v>1704</v>
      </c>
      <c r="AQ562" s="162">
        <v>2325</v>
      </c>
      <c r="AR562" s="258">
        <v>1693</v>
      </c>
      <c r="AS562" s="272">
        <v>2139</v>
      </c>
      <c r="AT562" s="272">
        <v>1873</v>
      </c>
      <c r="AU562" s="272">
        <v>1597</v>
      </c>
      <c r="AV562" s="272">
        <v>1174</v>
      </c>
      <c r="AW562" s="272">
        <v>1940</v>
      </c>
      <c r="AX562" s="272">
        <v>2021</v>
      </c>
      <c r="AY562" s="272">
        <v>2921</v>
      </c>
      <c r="BA562" s="132">
        <f t="shared" ref="BA562:BI562" si="43">SUM(BA541,BA543:BA561)</f>
        <v>1151.6859999999999</v>
      </c>
      <c r="BB562" s="132">
        <f t="shared" si="43"/>
        <v>1287.482</v>
      </c>
      <c r="BC562" s="132">
        <f t="shared" si="43"/>
        <v>1469.502</v>
      </c>
      <c r="BD562" s="132">
        <f t="shared" si="43"/>
        <v>2199.7280000000001</v>
      </c>
      <c r="BE562" s="132">
        <f t="shared" si="43"/>
        <v>2912.8530000000001</v>
      </c>
      <c r="BF562" s="132">
        <f t="shared" si="43"/>
        <v>4029.3040000000001</v>
      </c>
      <c r="BG562" s="132">
        <f t="shared" si="43"/>
        <v>4421.8130000000001</v>
      </c>
      <c r="BH562" s="132">
        <f t="shared" si="43"/>
        <v>5727</v>
      </c>
      <c r="BI562" s="132">
        <f t="shared" si="43"/>
        <v>7230</v>
      </c>
      <c r="BJ562" s="208">
        <v>7838</v>
      </c>
      <c r="BK562" s="208">
        <v>7302</v>
      </c>
      <c r="BL562" s="208">
        <v>8056</v>
      </c>
    </row>
    <row r="563" spans="1:64" x14ac:dyDescent="0.35">
      <c r="B563" s="186"/>
      <c r="C563" s="186"/>
      <c r="G563" s="91"/>
      <c r="K563" s="91"/>
      <c r="O563" s="91"/>
      <c r="S563" s="91"/>
      <c r="W563" s="91"/>
      <c r="AA563" s="91"/>
      <c r="AE563" s="91"/>
      <c r="AI563" s="91"/>
      <c r="AM563" s="91"/>
      <c r="AP563" s="91"/>
      <c r="AQ563" s="91"/>
      <c r="AR563" s="91"/>
      <c r="AS563" s="232"/>
      <c r="AT563" s="232"/>
      <c r="AU563" s="232"/>
      <c r="AV563" s="232"/>
      <c r="AW563" s="232"/>
      <c r="AX563" s="232"/>
      <c r="AY563" s="232"/>
      <c r="BA563" s="135"/>
      <c r="BB563" s="135"/>
      <c r="BC563" s="135"/>
      <c r="BD563" s="135"/>
      <c r="BE563" s="135"/>
      <c r="BF563" s="135"/>
      <c r="BG563" s="135"/>
      <c r="BH563" s="135"/>
      <c r="BI563" s="135"/>
      <c r="BJ563" s="135"/>
      <c r="BK563" s="135"/>
      <c r="BL563" s="135"/>
    </row>
    <row r="564" spans="1:64" x14ac:dyDescent="0.35">
      <c r="A564" s="96" t="s">
        <v>498</v>
      </c>
      <c r="B564" s="185"/>
      <c r="C564" s="185"/>
      <c r="G564" s="91"/>
      <c r="K564" s="91"/>
      <c r="O564" s="91"/>
      <c r="S564" s="91"/>
      <c r="W564" s="91"/>
      <c r="AA564" s="91"/>
      <c r="AE564" s="91"/>
      <c r="AI564" s="91"/>
      <c r="AM564" s="91"/>
      <c r="AP564" s="91"/>
      <c r="AQ564" s="91"/>
      <c r="AR564" s="91"/>
      <c r="AS564" s="232"/>
      <c r="AT564" s="232"/>
      <c r="AU564" s="232"/>
      <c r="AV564" s="232"/>
      <c r="AW564" s="232"/>
      <c r="AX564" s="232"/>
      <c r="AY564" s="232"/>
      <c r="BA564" s="135"/>
      <c r="BB564" s="135"/>
      <c r="BC564" s="135"/>
      <c r="BD564" s="135"/>
      <c r="BE564" s="135"/>
      <c r="BF564" s="135"/>
      <c r="BG564" s="135"/>
      <c r="BH564" s="135"/>
      <c r="BI564" s="135"/>
      <c r="BJ564" s="135"/>
      <c r="BK564" s="135"/>
      <c r="BL564" s="135"/>
    </row>
    <row r="565" spans="1:64" x14ac:dyDescent="0.35">
      <c r="A565" s="88" t="s">
        <v>530</v>
      </c>
      <c r="B565" s="184" t="s">
        <v>796</v>
      </c>
      <c r="C565" s="183" t="s">
        <v>230</v>
      </c>
      <c r="D565" s="90">
        <v>-723.54100000000005</v>
      </c>
      <c r="E565" s="90">
        <v>-635.09299999999996</v>
      </c>
      <c r="F565" s="90">
        <v>-277.36500000000001</v>
      </c>
      <c r="G565" s="89">
        <v>-422.05900000000003</v>
      </c>
      <c r="H565" s="90">
        <v>-377.59800000000001</v>
      </c>
      <c r="I565" s="90">
        <v>-518.16000000000008</v>
      </c>
      <c r="J565" s="90">
        <v>-516.78099999999995</v>
      </c>
      <c r="K565" s="89">
        <v>-601.64699999999993</v>
      </c>
      <c r="L565" s="90">
        <v>-318.93799999999999</v>
      </c>
      <c r="M565" s="90">
        <v>-360.44000000000011</v>
      </c>
      <c r="N565" s="90">
        <v>-744.91</v>
      </c>
      <c r="O565" s="89">
        <v>-640.54500000000007</v>
      </c>
      <c r="P565" s="90">
        <v>-534.30999999999995</v>
      </c>
      <c r="Q565" s="90">
        <v>-591.97199999999998</v>
      </c>
      <c r="R565" s="90">
        <v>-687.22700000000009</v>
      </c>
      <c r="S565" s="89">
        <v>-471.71300000000019</v>
      </c>
      <c r="T565" s="90">
        <v>-476.01400000000001</v>
      </c>
      <c r="U565" s="90">
        <v>-537.80899999999997</v>
      </c>
      <c r="V565" s="90">
        <v>-405.58800000000008</v>
      </c>
      <c r="W565" s="89">
        <v>-511.59999999999991</v>
      </c>
      <c r="X565" s="90">
        <v>-332.10500000000002</v>
      </c>
      <c r="Y565" s="90">
        <v>-80.640999999999963</v>
      </c>
      <c r="Z565" s="90">
        <v>-129.13200000000009</v>
      </c>
      <c r="AA565" s="89">
        <v>-24.2059999999999</v>
      </c>
      <c r="AB565" s="90">
        <v>0</v>
      </c>
      <c r="AC565" s="90">
        <v>-139.346</v>
      </c>
      <c r="AD565" s="90">
        <v>-233.71100000000001</v>
      </c>
      <c r="AE565" s="89">
        <v>-326.83600000000001</v>
      </c>
      <c r="AF565" s="90">
        <v>-213</v>
      </c>
      <c r="AG565" s="90">
        <v>-50</v>
      </c>
      <c r="AH565" s="90">
        <v>-501</v>
      </c>
      <c r="AI565" s="89">
        <v>-307</v>
      </c>
      <c r="AJ565" s="90">
        <v>-289</v>
      </c>
      <c r="AK565" s="90">
        <v>-350</v>
      </c>
      <c r="AL565" s="90">
        <v>-242</v>
      </c>
      <c r="AM565" s="89">
        <v>-652</v>
      </c>
      <c r="AN565" s="90">
        <v>-288</v>
      </c>
      <c r="AO565" s="90">
        <v>-236</v>
      </c>
      <c r="AP565" s="89">
        <v>-179</v>
      </c>
      <c r="AQ565" s="89">
        <v>-206</v>
      </c>
      <c r="AR565" s="89"/>
      <c r="AS565" s="234"/>
      <c r="AT565" s="234"/>
      <c r="AU565" s="234"/>
      <c r="AV565" s="234"/>
      <c r="AW565" s="234"/>
      <c r="AX565" s="234"/>
      <c r="AY565" s="265">
        <v>-59</v>
      </c>
      <c r="BA565" s="124">
        <v>-2058.058</v>
      </c>
      <c r="BB565" s="124">
        <v>-2014.1859999999999</v>
      </c>
      <c r="BC565" s="124">
        <v>-2064.8330000000001</v>
      </c>
      <c r="BD565" s="124">
        <v>-2285.2220000000002</v>
      </c>
      <c r="BE565" s="124">
        <v>-1931.011</v>
      </c>
      <c r="BF565" s="124">
        <v>-566.08399999999995</v>
      </c>
      <c r="BG565" s="124">
        <v>-699.89300000000003</v>
      </c>
      <c r="BH565" s="124">
        <v>-1071</v>
      </c>
      <c r="BI565" s="124">
        <v>-1533</v>
      </c>
      <c r="BJ565" s="207">
        <v>-909</v>
      </c>
      <c r="BK565" s="207"/>
      <c r="BL565" s="207">
        <v>-59</v>
      </c>
    </row>
    <row r="566" spans="1:64" x14ac:dyDescent="0.35">
      <c r="A566" s="88" t="s">
        <v>531</v>
      </c>
      <c r="B566" s="184" t="s">
        <v>796</v>
      </c>
      <c r="C566" s="183" t="s">
        <v>230</v>
      </c>
      <c r="D566" s="90">
        <v>110.958</v>
      </c>
      <c r="E566" s="90">
        <v>85.242999999999995</v>
      </c>
      <c r="F566" s="90">
        <v>96.17300000000003</v>
      </c>
      <c r="G566" s="89">
        <v>68.11099999999999</v>
      </c>
      <c r="H566" s="90">
        <v>46.12</v>
      </c>
      <c r="I566" s="90">
        <v>82.540999999999997</v>
      </c>
      <c r="J566" s="90">
        <v>784.64699999999993</v>
      </c>
      <c r="K566" s="89">
        <v>-641.23199999999997</v>
      </c>
      <c r="L566" s="90">
        <v>88.728999999999999</v>
      </c>
      <c r="M566" s="90">
        <v>85.410000000000011</v>
      </c>
      <c r="N566" s="90">
        <v>79.881</v>
      </c>
      <c r="O566" s="89">
        <v>117.77</v>
      </c>
      <c r="P566" s="90">
        <v>178.93899999999999</v>
      </c>
      <c r="Q566" s="90">
        <v>187.50299999999999</v>
      </c>
      <c r="R566" s="90">
        <v>191.327</v>
      </c>
      <c r="S566" s="89">
        <v>211.45899999999989</v>
      </c>
      <c r="T566" s="90">
        <v>219.09100000000001</v>
      </c>
      <c r="U566" s="90">
        <v>190.739</v>
      </c>
      <c r="V566" s="90">
        <v>191.3</v>
      </c>
      <c r="W566" s="89">
        <v>158.607</v>
      </c>
      <c r="X566" s="90">
        <v>153.88499999999999</v>
      </c>
      <c r="Y566" s="90">
        <v>198.19300000000001</v>
      </c>
      <c r="Z566" s="90">
        <v>254.5160000000001</v>
      </c>
      <c r="AA566" s="89">
        <v>159.26599999999999</v>
      </c>
      <c r="AB566" s="90">
        <v>96.322000000000003</v>
      </c>
      <c r="AC566" s="90">
        <v>224.30699999999999</v>
      </c>
      <c r="AD566" s="90">
        <v>157.21100000000001</v>
      </c>
      <c r="AE566" s="89">
        <v>221.7</v>
      </c>
      <c r="AF566" s="90">
        <v>235</v>
      </c>
      <c r="AG566" s="90">
        <v>182</v>
      </c>
      <c r="AH566" s="90">
        <v>257</v>
      </c>
      <c r="AI566" s="89">
        <v>241</v>
      </c>
      <c r="AJ566" s="90">
        <v>246</v>
      </c>
      <c r="AK566" s="90">
        <v>275</v>
      </c>
      <c r="AL566" s="90">
        <v>180</v>
      </c>
      <c r="AM566" s="89">
        <v>176</v>
      </c>
      <c r="AN566" s="90">
        <v>208</v>
      </c>
      <c r="AO566" s="90">
        <v>141</v>
      </c>
      <c r="AP566" s="89">
        <v>148</v>
      </c>
      <c r="AQ566" s="89">
        <v>186</v>
      </c>
      <c r="AR566" s="250">
        <v>254</v>
      </c>
      <c r="AS566" s="265">
        <v>284</v>
      </c>
      <c r="AT566" s="265">
        <v>216</v>
      </c>
      <c r="AU566" s="265">
        <v>211</v>
      </c>
      <c r="AV566" s="265">
        <v>135</v>
      </c>
      <c r="AW566" s="265">
        <v>160</v>
      </c>
      <c r="AX566" s="265">
        <v>84</v>
      </c>
      <c r="AY566" s="265">
        <v>107</v>
      </c>
      <c r="BA566" s="124">
        <v>360.48500000000001</v>
      </c>
      <c r="BB566" s="124">
        <v>272.07600000000002</v>
      </c>
      <c r="BC566" s="124">
        <v>371.79</v>
      </c>
      <c r="BD566" s="124">
        <v>769.22799999999995</v>
      </c>
      <c r="BE566" s="124">
        <v>759.73699999999997</v>
      </c>
      <c r="BF566" s="124">
        <v>765.86</v>
      </c>
      <c r="BG566" s="124">
        <v>699.54</v>
      </c>
      <c r="BH566" s="124">
        <v>915</v>
      </c>
      <c r="BI566" s="124">
        <v>877</v>
      </c>
      <c r="BJ566" s="207">
        <v>683</v>
      </c>
      <c r="BK566" s="207">
        <v>965</v>
      </c>
      <c r="BL566" s="207">
        <v>486</v>
      </c>
    </row>
    <row r="567" spans="1:64" x14ac:dyDescent="0.35">
      <c r="A567" s="88" t="s">
        <v>532</v>
      </c>
      <c r="B567" s="184" t="s">
        <v>796</v>
      </c>
      <c r="C567" s="183" t="s">
        <v>230</v>
      </c>
      <c r="D567" s="90">
        <v>366.80799999999999</v>
      </c>
      <c r="E567" s="90">
        <v>274.39499999999998</v>
      </c>
      <c r="F567" s="90">
        <v>443.67000000000007</v>
      </c>
      <c r="G567" s="89">
        <v>365.08800000000002</v>
      </c>
      <c r="H567" s="90">
        <v>269.73200000000003</v>
      </c>
      <c r="I567" s="90">
        <v>317.65199999999999</v>
      </c>
      <c r="J567" s="90">
        <v>-378.21199999999999</v>
      </c>
      <c r="K567" s="89">
        <v>1234.405</v>
      </c>
      <c r="L567" s="90">
        <v>382.61099999999999</v>
      </c>
      <c r="M567" s="90">
        <v>278.57100000000003</v>
      </c>
      <c r="N567" s="90">
        <v>270.08499999999998</v>
      </c>
      <c r="O567" s="89">
        <v>245.20900000000009</v>
      </c>
      <c r="P567" s="90">
        <v>194.51499999999999</v>
      </c>
      <c r="Q567" s="90">
        <v>255.672</v>
      </c>
      <c r="R567" s="90">
        <v>248.29900000000001</v>
      </c>
      <c r="S567" s="89">
        <v>162.36300000000011</v>
      </c>
      <c r="T567" s="90">
        <v>426.24299999999999</v>
      </c>
      <c r="U567" s="90">
        <v>316.99099999999999</v>
      </c>
      <c r="V567" s="90">
        <v>235.5029999999999</v>
      </c>
      <c r="W567" s="89">
        <v>415.19200000000012</v>
      </c>
      <c r="X567" s="90">
        <v>186.114</v>
      </c>
      <c r="Y567" s="90">
        <v>14.343999999999991</v>
      </c>
      <c r="Z567" s="90">
        <v>37.844999999999999</v>
      </c>
      <c r="AA567" s="89">
        <v>1471.1769999999999</v>
      </c>
      <c r="AB567" s="90">
        <v>13.948</v>
      </c>
      <c r="AC567" s="90">
        <v>15.525</v>
      </c>
      <c r="AD567" s="90">
        <v>36.989999999999988</v>
      </c>
      <c r="AE567" s="89">
        <v>19.67400000000001</v>
      </c>
      <c r="AF567" s="90">
        <v>26</v>
      </c>
      <c r="AG567" s="90">
        <v>44</v>
      </c>
      <c r="AH567" s="90">
        <v>53</v>
      </c>
      <c r="AI567" s="89">
        <v>44</v>
      </c>
      <c r="AJ567" s="90">
        <v>39</v>
      </c>
      <c r="AK567" s="90">
        <v>65</v>
      </c>
      <c r="AL567" s="90">
        <v>34</v>
      </c>
      <c r="AM567" s="89">
        <v>53</v>
      </c>
      <c r="AN567" s="90">
        <v>54</v>
      </c>
      <c r="AO567" s="90">
        <v>105</v>
      </c>
      <c r="AP567" s="89">
        <v>62</v>
      </c>
      <c r="AQ567" s="89">
        <v>49</v>
      </c>
      <c r="AR567" s="250">
        <v>33</v>
      </c>
      <c r="AS567" s="265">
        <v>162</v>
      </c>
      <c r="AT567" s="265">
        <v>20</v>
      </c>
      <c r="AU567" s="265">
        <v>8</v>
      </c>
      <c r="AV567" s="265">
        <v>4</v>
      </c>
      <c r="AW567" s="265">
        <v>3</v>
      </c>
      <c r="AX567" s="265">
        <v>2</v>
      </c>
      <c r="AY567" s="265">
        <v>2</v>
      </c>
      <c r="BA567" s="124">
        <v>1449.961</v>
      </c>
      <c r="BB567" s="124">
        <v>1443.577</v>
      </c>
      <c r="BC567" s="124">
        <v>1176.4760000000001</v>
      </c>
      <c r="BD567" s="124">
        <v>860.84900000000005</v>
      </c>
      <c r="BE567" s="124">
        <v>1393.9290000000001</v>
      </c>
      <c r="BF567" s="124">
        <v>1709.48</v>
      </c>
      <c r="BG567" s="124">
        <v>86.137</v>
      </c>
      <c r="BH567" s="124">
        <v>167</v>
      </c>
      <c r="BI567" s="124">
        <v>191</v>
      </c>
      <c r="BJ567" s="207">
        <v>270</v>
      </c>
      <c r="BK567" s="207">
        <v>223</v>
      </c>
      <c r="BL567" s="207">
        <v>11</v>
      </c>
    </row>
    <row r="568" spans="1:64" x14ac:dyDescent="0.35">
      <c r="A568" s="88" t="s">
        <v>533</v>
      </c>
      <c r="B568" s="184" t="s">
        <v>796</v>
      </c>
      <c r="C568" s="183" t="s">
        <v>230</v>
      </c>
      <c r="D568" s="90">
        <v>-96.355999999999995</v>
      </c>
      <c r="E568" s="90">
        <v>0</v>
      </c>
      <c r="F568" s="90">
        <v>-608.01900000000001</v>
      </c>
      <c r="G568" s="89">
        <v>-0.21400000000005551</v>
      </c>
      <c r="J568" s="90">
        <v>0</v>
      </c>
      <c r="K568" s="89">
        <v>-29.802</v>
      </c>
      <c r="L568" s="90">
        <v>-800.34199999999998</v>
      </c>
      <c r="M568" s="90">
        <v>-5.6370000000000573</v>
      </c>
      <c r="N568" s="90">
        <v>-20.024999999999981</v>
      </c>
      <c r="O568" s="89">
        <v>0</v>
      </c>
      <c r="P568" s="90">
        <v>0</v>
      </c>
      <c r="Q568" s="90">
        <v>-48.427</v>
      </c>
      <c r="R568" s="90">
        <v>0</v>
      </c>
      <c r="S568" s="89">
        <v>0</v>
      </c>
      <c r="T568" s="90">
        <v>-459.62599999999998</v>
      </c>
      <c r="U568" s="90">
        <v>0</v>
      </c>
      <c r="V568" s="90">
        <v>0</v>
      </c>
      <c r="W568" s="89">
        <v>0</v>
      </c>
      <c r="X568" s="90">
        <v>0</v>
      </c>
      <c r="Y568" s="90">
        <v>-14.614000000000001</v>
      </c>
      <c r="Z568" s="90">
        <v>-1618.4269999999999</v>
      </c>
      <c r="AA568" s="89">
        <v>-4681.3409999999994</v>
      </c>
      <c r="AB568" s="90">
        <v>-99.816999999999993</v>
      </c>
      <c r="AC568" s="90">
        <v>0</v>
      </c>
      <c r="AD568" s="90">
        <v>0</v>
      </c>
      <c r="AE568" s="89">
        <v>-0.88700000000000045</v>
      </c>
      <c r="AI568" s="91"/>
      <c r="AJ568" s="90">
        <v>-1470</v>
      </c>
      <c r="AK568" s="90">
        <v>0</v>
      </c>
      <c r="AL568" s="90">
        <v>0</v>
      </c>
      <c r="AM568" s="89">
        <v>-1212</v>
      </c>
      <c r="AN568" s="90">
        <v>-106</v>
      </c>
      <c r="AO568" s="90">
        <v>-20</v>
      </c>
      <c r="AP568" s="89">
        <v>0</v>
      </c>
      <c r="AQ568" s="89">
        <v>0</v>
      </c>
      <c r="AR568" s="89"/>
      <c r="AS568" s="234"/>
      <c r="AT568" s="234"/>
      <c r="AU568" s="234"/>
      <c r="AV568" s="234"/>
      <c r="AW568" s="234"/>
      <c r="AX568" s="234"/>
      <c r="AY568" s="234"/>
      <c r="BA568" s="124">
        <v>-704.58900000000006</v>
      </c>
      <c r="BB568" s="124">
        <v>-29.802</v>
      </c>
      <c r="BC568" s="124">
        <v>-826.00400000000002</v>
      </c>
      <c r="BD568" s="124">
        <v>-48.427</v>
      </c>
      <c r="BE568" s="124">
        <v>-459.62599999999998</v>
      </c>
      <c r="BF568" s="124">
        <v>-6314.3819999999996</v>
      </c>
      <c r="BG568" s="124">
        <v>-100.70399999999999</v>
      </c>
      <c r="BH568" s="135"/>
      <c r="BI568" s="124">
        <v>-2682</v>
      </c>
      <c r="BJ568" s="207">
        <v>-126</v>
      </c>
      <c r="BK568" s="207"/>
      <c r="BL568" s="207"/>
    </row>
    <row r="569" spans="1:64" x14ac:dyDescent="0.35">
      <c r="A569" s="88" t="s">
        <v>500</v>
      </c>
      <c r="B569" s="184" t="s">
        <v>796</v>
      </c>
      <c r="C569" s="183" t="s">
        <v>230</v>
      </c>
      <c r="D569" s="90">
        <v>-60.19</v>
      </c>
      <c r="E569" s="90">
        <v>-46.249000000000002</v>
      </c>
      <c r="F569" s="90">
        <v>-46.798000000000002</v>
      </c>
      <c r="G569" s="89">
        <v>-35.121000000000009</v>
      </c>
      <c r="H569" s="90">
        <v>-29.393000000000001</v>
      </c>
      <c r="I569" s="90">
        <v>-27.198</v>
      </c>
      <c r="J569" s="90">
        <v>-54.966000000000001</v>
      </c>
      <c r="K569" s="89">
        <v>-36.774999999999991</v>
      </c>
      <c r="L569" s="90">
        <v>-35.545999999999999</v>
      </c>
      <c r="M569" s="90">
        <v>-35.729999999999997</v>
      </c>
      <c r="N569" s="90">
        <v>-48.984000000000009</v>
      </c>
      <c r="O569" s="89">
        <v>-64.676000000000002</v>
      </c>
      <c r="P569" s="90">
        <v>-46.2</v>
      </c>
      <c r="Q569" s="90">
        <v>-53.759</v>
      </c>
      <c r="R569" s="90">
        <v>-55.212999999999987</v>
      </c>
      <c r="S569" s="89">
        <v>-48.63300000000001</v>
      </c>
      <c r="T569" s="90">
        <v>-30.902999999999999</v>
      </c>
      <c r="U569" s="90">
        <v>-55.296999999999997</v>
      </c>
      <c r="V569" s="90">
        <v>-54.237999999999992</v>
      </c>
      <c r="W569" s="89">
        <v>-37.684000000000033</v>
      </c>
      <c r="X569" s="90">
        <v>-95.141999999999996</v>
      </c>
      <c r="Y569" s="90">
        <v>-45.316000000000003</v>
      </c>
      <c r="Z569" s="90">
        <v>-63.557999999999993</v>
      </c>
      <c r="AA569" s="89">
        <v>-62.563000000000017</v>
      </c>
      <c r="AB569" s="90">
        <v>-65.268000000000001</v>
      </c>
      <c r="AC569" s="90">
        <v>-145.49199999999999</v>
      </c>
      <c r="AD569" s="90">
        <v>-89.624000000000024</v>
      </c>
      <c r="AE569" s="89">
        <v>-94.09499999999997</v>
      </c>
      <c r="AF569" s="90">
        <v>-94</v>
      </c>
      <c r="AG569" s="90">
        <v>-96</v>
      </c>
      <c r="AH569" s="90">
        <v>-126</v>
      </c>
      <c r="AI569" s="89">
        <v>-103</v>
      </c>
      <c r="AJ569" s="90">
        <v>-59</v>
      </c>
      <c r="AK569" s="90">
        <v>-95</v>
      </c>
      <c r="AL569" s="90">
        <v>-95</v>
      </c>
      <c r="AM569" s="89">
        <v>-99</v>
      </c>
      <c r="AN569" s="90">
        <v>-100</v>
      </c>
      <c r="AO569" s="90">
        <v>-126</v>
      </c>
      <c r="AP569" s="89">
        <v>-125</v>
      </c>
      <c r="AQ569" s="89">
        <v>-91</v>
      </c>
      <c r="AR569" s="250">
        <v>-101</v>
      </c>
      <c r="AS569" s="265">
        <v>-121</v>
      </c>
      <c r="AT569" s="265">
        <v>-91</v>
      </c>
      <c r="AU569" s="265">
        <v>-47</v>
      </c>
      <c r="AV569" s="265">
        <v>-37</v>
      </c>
      <c r="AW569" s="265">
        <v>-41</v>
      </c>
      <c r="AX569" s="265">
        <v>-57</v>
      </c>
      <c r="AY569" s="265">
        <v>-48</v>
      </c>
      <c r="BA569" s="124">
        <v>-188.358</v>
      </c>
      <c r="BB569" s="124">
        <v>-148.33199999999999</v>
      </c>
      <c r="BC569" s="124">
        <v>-184.93600000000001</v>
      </c>
      <c r="BD569" s="124">
        <v>-203.80500000000001</v>
      </c>
      <c r="BE569" s="124">
        <v>-178.12200000000001</v>
      </c>
      <c r="BF569" s="124">
        <v>-266.57900000000001</v>
      </c>
      <c r="BG569" s="124">
        <v>-394.47899999999998</v>
      </c>
      <c r="BH569" s="124">
        <v>-419</v>
      </c>
      <c r="BI569" s="124">
        <v>-348</v>
      </c>
      <c r="BJ569" s="207">
        <v>-442</v>
      </c>
      <c r="BK569" s="207">
        <v>-360</v>
      </c>
      <c r="BL569" s="207">
        <v>-183</v>
      </c>
    </row>
    <row r="570" spans="1:64" x14ac:dyDescent="0.35">
      <c r="A570" s="88" t="s">
        <v>534</v>
      </c>
      <c r="B570" s="184" t="s">
        <v>796</v>
      </c>
      <c r="C570" s="183" t="s">
        <v>231</v>
      </c>
      <c r="F570" s="90">
        <v>0</v>
      </c>
      <c r="G570" s="89">
        <v>24.26</v>
      </c>
      <c r="K570" s="91"/>
      <c r="N570" s="90">
        <v>0</v>
      </c>
      <c r="O570" s="89">
        <v>57.779000000000003</v>
      </c>
      <c r="S570" s="91"/>
      <c r="W570" s="91"/>
      <c r="AA570" s="91"/>
      <c r="AE570" s="91"/>
      <c r="AI570" s="91"/>
      <c r="AM570" s="91"/>
      <c r="AP570" s="91"/>
      <c r="AQ570" s="91"/>
      <c r="AR570" s="91"/>
      <c r="AS570" s="232"/>
      <c r="AT570" s="232"/>
      <c r="AU570" s="232"/>
      <c r="AV570" s="232"/>
      <c r="AW570" s="232"/>
      <c r="AX570" s="232"/>
      <c r="AY570" s="232"/>
      <c r="BA570" s="124">
        <v>24.26</v>
      </c>
      <c r="BB570" s="135"/>
      <c r="BC570" s="124">
        <v>57.779000000000003</v>
      </c>
      <c r="BD570" s="135"/>
      <c r="BE570" s="135"/>
      <c r="BF570" s="135"/>
      <c r="BG570" s="135"/>
      <c r="BH570" s="135"/>
      <c r="BI570" s="135"/>
      <c r="BJ570" s="135"/>
      <c r="BK570" s="135"/>
      <c r="BL570" s="135"/>
    </row>
    <row r="571" spans="1:64" x14ac:dyDescent="0.35">
      <c r="A571" s="88" t="s">
        <v>535</v>
      </c>
      <c r="B571" s="184" t="s">
        <v>796</v>
      </c>
      <c r="C571" s="183" t="s">
        <v>230</v>
      </c>
      <c r="D571" s="90">
        <v>-46.633000000000003</v>
      </c>
      <c r="E571" s="90">
        <v>-13.135</v>
      </c>
      <c r="F571" s="90">
        <v>-5.0519999999999916</v>
      </c>
      <c r="G571" s="89">
        <v>-2.917000000000002</v>
      </c>
      <c r="H571" s="90">
        <v>-4.0620000000000003</v>
      </c>
      <c r="I571" s="90">
        <v>-2.883999999999999</v>
      </c>
      <c r="J571" s="90">
        <v>-5.5500000000000007</v>
      </c>
      <c r="K571" s="89">
        <v>-5.0759999999999987</v>
      </c>
      <c r="L571" s="90">
        <v>-16.030999999999999</v>
      </c>
      <c r="M571" s="90">
        <v>-1.923000000000002</v>
      </c>
      <c r="N571" s="90">
        <v>-2.8990000000000009</v>
      </c>
      <c r="O571" s="89">
        <v>-1.9259999999999979</v>
      </c>
      <c r="P571" s="90">
        <v>-51.892000000000003</v>
      </c>
      <c r="Q571" s="90">
        <v>-0.67099999999999937</v>
      </c>
      <c r="R571" s="90">
        <v>-3.8499999999999939</v>
      </c>
      <c r="S571" s="89">
        <v>-2.0200000000000031</v>
      </c>
      <c r="T571" s="90">
        <v>-18.218</v>
      </c>
      <c r="U571" s="90">
        <v>-2.390000000000001</v>
      </c>
      <c r="V571" s="90">
        <v>-5.0609999999999999</v>
      </c>
      <c r="W571" s="89">
        <v>-4.2489999999999988</v>
      </c>
      <c r="X571" s="90">
        <v>-9.391</v>
      </c>
      <c r="Y571" s="90">
        <v>-4.3070000000000004</v>
      </c>
      <c r="Z571" s="90">
        <v>-1.59</v>
      </c>
      <c r="AA571" s="89">
        <v>-3.225000000000001</v>
      </c>
      <c r="AB571" s="90">
        <v>-77.561000000000007</v>
      </c>
      <c r="AC571" s="90">
        <v>53.881000000000007</v>
      </c>
      <c r="AD571" s="90">
        <v>-36.213999999999999</v>
      </c>
      <c r="AE571" s="89">
        <v>11.159000000000001</v>
      </c>
      <c r="AF571" s="90">
        <v>-2</v>
      </c>
      <c r="AG571" s="90">
        <v>-4</v>
      </c>
      <c r="AH571" s="90">
        <v>-2</v>
      </c>
      <c r="AI571" s="89">
        <v>-7</v>
      </c>
      <c r="AJ571" s="90">
        <v>-25</v>
      </c>
      <c r="AK571" s="90">
        <v>-2</v>
      </c>
      <c r="AL571" s="90">
        <v>-10</v>
      </c>
      <c r="AM571" s="89">
        <v>-5</v>
      </c>
      <c r="AN571" s="90">
        <v>-28</v>
      </c>
      <c r="AO571" s="90">
        <v>-2</v>
      </c>
      <c r="AP571" s="89">
        <v>-9</v>
      </c>
      <c r="AQ571" s="89">
        <v>-7</v>
      </c>
      <c r="AR571" s="250">
        <v>-30</v>
      </c>
      <c r="AS571" s="265">
        <v>-4</v>
      </c>
      <c r="AT571" s="265">
        <v>0</v>
      </c>
      <c r="AU571" s="265">
        <v>-19</v>
      </c>
      <c r="AV571" s="265">
        <v>-38</v>
      </c>
      <c r="AW571" s="265">
        <v>-11</v>
      </c>
      <c r="AX571" s="265">
        <v>-76</v>
      </c>
      <c r="AY571" s="265">
        <v>17</v>
      </c>
      <c r="BA571" s="124">
        <v>-67.736999999999995</v>
      </c>
      <c r="BB571" s="124">
        <v>-17.571999999999999</v>
      </c>
      <c r="BC571" s="124">
        <v>-22.779</v>
      </c>
      <c r="BD571" s="124">
        <v>-58.433</v>
      </c>
      <c r="BE571" s="124">
        <v>-29.917999999999999</v>
      </c>
      <c r="BF571" s="124">
        <v>-18.513000000000002</v>
      </c>
      <c r="BG571" s="124">
        <v>-48.734999999999999</v>
      </c>
      <c r="BH571" s="124">
        <v>-15</v>
      </c>
      <c r="BI571" s="124">
        <v>-42</v>
      </c>
      <c r="BJ571" s="207">
        <v>-46</v>
      </c>
      <c r="BK571" s="207">
        <v>-53</v>
      </c>
      <c r="BL571" s="207">
        <v>-108</v>
      </c>
    </row>
    <row r="572" spans="1:64" x14ac:dyDescent="0.35">
      <c r="A572" s="88" t="s">
        <v>536</v>
      </c>
      <c r="B572" s="184" t="s">
        <v>796</v>
      </c>
      <c r="C572" s="183" t="s">
        <v>231</v>
      </c>
      <c r="D572" s="90">
        <v>2.84</v>
      </c>
      <c r="E572" s="90">
        <v>0.40000000000000041</v>
      </c>
      <c r="F572" s="90">
        <v>0.15599999999999969</v>
      </c>
      <c r="G572" s="89">
        <v>2.8370000000000002</v>
      </c>
      <c r="H572" s="90">
        <v>0.77900000000000003</v>
      </c>
      <c r="I572" s="90">
        <v>0.11700000000000001</v>
      </c>
      <c r="J572" s="90">
        <v>0.46800000000000008</v>
      </c>
      <c r="K572" s="89">
        <v>2.1680000000000001</v>
      </c>
      <c r="L572" s="90">
        <v>1.1459999999999999</v>
      </c>
      <c r="M572" s="90">
        <v>0.84000000000000008</v>
      </c>
      <c r="N572" s="90">
        <v>1.7609999999999999</v>
      </c>
      <c r="O572" s="89">
        <v>0.40200000000000008</v>
      </c>
      <c r="P572" s="90">
        <v>0.106</v>
      </c>
      <c r="Q572" s="90">
        <v>0.14899999999999999</v>
      </c>
      <c r="R572" s="90">
        <v>7.6000000000000012E-2</v>
      </c>
      <c r="S572" s="89">
        <v>5.4459999999999997</v>
      </c>
      <c r="T572" s="90">
        <v>0.54500000000000004</v>
      </c>
      <c r="U572" s="90">
        <v>0.219</v>
      </c>
      <c r="V572" s="90">
        <v>1.27</v>
      </c>
      <c r="W572" s="89">
        <v>0.1000000000000001</v>
      </c>
      <c r="X572" s="90">
        <v>2.8769999999999998</v>
      </c>
      <c r="Y572" s="90">
        <v>2.0000000000000021E-2</v>
      </c>
      <c r="Z572" s="90">
        <v>1.2000000000000011E-2</v>
      </c>
      <c r="AA572" s="89">
        <v>2.0139999999999998</v>
      </c>
      <c r="AB572" s="90">
        <v>0.45800000000000002</v>
      </c>
      <c r="AC572" s="90">
        <v>1.198</v>
      </c>
      <c r="AD572" s="90">
        <v>1.8000000000000019E-2</v>
      </c>
      <c r="AE572" s="89">
        <v>0.87599999999999989</v>
      </c>
      <c r="AF572" s="90">
        <v>0</v>
      </c>
      <c r="AG572" s="90">
        <v>4</v>
      </c>
      <c r="AH572" s="90">
        <v>4</v>
      </c>
      <c r="AI572" s="89">
        <v>1</v>
      </c>
      <c r="AM572" s="91"/>
      <c r="AP572" s="91"/>
      <c r="AQ572" s="91"/>
      <c r="AR572" s="250">
        <v>0</v>
      </c>
      <c r="AS572" s="265">
        <v>1</v>
      </c>
      <c r="AT572" s="265">
        <v>0</v>
      </c>
      <c r="AU572" s="265">
        <v>0</v>
      </c>
      <c r="AV572" s="265">
        <v>2</v>
      </c>
      <c r="AW572" s="265">
        <v>0</v>
      </c>
      <c r="AX572" s="265">
        <v>0</v>
      </c>
      <c r="AY572" s="265">
        <v>0</v>
      </c>
      <c r="BA572" s="124">
        <v>6.2329999999999997</v>
      </c>
      <c r="BB572" s="124">
        <v>3.532</v>
      </c>
      <c r="BC572" s="124">
        <v>4.149</v>
      </c>
      <c r="BD572" s="124">
        <v>5.7770000000000001</v>
      </c>
      <c r="BE572" s="124">
        <v>2.1339999999999999</v>
      </c>
      <c r="BF572" s="124">
        <v>4.923</v>
      </c>
      <c r="BG572" s="124">
        <v>2.5499999999999998</v>
      </c>
      <c r="BH572" s="124">
        <v>9</v>
      </c>
      <c r="BI572" s="135"/>
      <c r="BJ572" s="135"/>
      <c r="BK572" s="135">
        <v>1</v>
      </c>
      <c r="BL572" s="135">
        <v>2</v>
      </c>
    </row>
    <row r="573" spans="1:64" x14ac:dyDescent="0.35">
      <c r="A573" s="101" t="s">
        <v>504</v>
      </c>
      <c r="B573" s="181" t="s">
        <v>796</v>
      </c>
      <c r="C573" s="182" t="s">
        <v>230</v>
      </c>
      <c r="D573" s="126">
        <v>-446.11399999999998</v>
      </c>
      <c r="E573" s="126">
        <v>-334.43900000000002</v>
      </c>
      <c r="F573" s="126">
        <v>-397.23500000000001</v>
      </c>
      <c r="G573" s="143">
        <v>-1.5000000000100039E-2</v>
      </c>
      <c r="H573" s="126">
        <v>-94.421999999999997</v>
      </c>
      <c r="I573" s="126">
        <v>-147.93199999999999</v>
      </c>
      <c r="J573" s="126">
        <v>-170.39400000000001</v>
      </c>
      <c r="K573" s="143">
        <v>-77.959000000000003</v>
      </c>
      <c r="L573" s="126">
        <v>-698.37099999999998</v>
      </c>
      <c r="M573" s="126">
        <v>-38.908999999999992</v>
      </c>
      <c r="N573" s="126">
        <v>-465.09100000000012</v>
      </c>
      <c r="O573" s="143">
        <v>-285.98699999999991</v>
      </c>
      <c r="P573" s="163">
        <f>SUM(P565:P572)</f>
        <v>-258.84199999999998</v>
      </c>
      <c r="Q573" s="126">
        <v>-251.505</v>
      </c>
      <c r="R573" s="126">
        <v>-306.58800000000002</v>
      </c>
      <c r="S573" s="143">
        <v>-143.0980000000001</v>
      </c>
      <c r="T573" s="163">
        <f>SUM(T565:T572)</f>
        <v>-338.88200000000001</v>
      </c>
      <c r="U573" s="126">
        <v>-87.546999999999969</v>
      </c>
      <c r="V573" s="126">
        <v>-36.814000000000021</v>
      </c>
      <c r="W573" s="143">
        <v>20.365999999999989</v>
      </c>
      <c r="X573" s="126">
        <v>-93.762</v>
      </c>
      <c r="Y573" s="163">
        <f>SUM(Y565:Y572)</f>
        <v>67.67900000000003</v>
      </c>
      <c r="Z573" s="163">
        <f>SUM(Z565:Z572)</f>
        <v>-1520.3339999999998</v>
      </c>
      <c r="AA573" s="143">
        <v>-3138.8780000000002</v>
      </c>
      <c r="AB573" s="126">
        <v>-131.91800000000001</v>
      </c>
      <c r="AC573" s="126">
        <v>10.073000000000009</v>
      </c>
      <c r="AD573" s="126">
        <v>-165.33</v>
      </c>
      <c r="AE573" s="162">
        <f t="shared" ref="AE573:AP573" si="44">SUM(AE565:AE572)</f>
        <v>-168.40899999999999</v>
      </c>
      <c r="AF573" s="163">
        <f t="shared" si="44"/>
        <v>-48</v>
      </c>
      <c r="AG573" s="163">
        <f t="shared" si="44"/>
        <v>80</v>
      </c>
      <c r="AH573" s="163">
        <f t="shared" si="44"/>
        <v>-315</v>
      </c>
      <c r="AI573" s="162">
        <f t="shared" si="44"/>
        <v>-131</v>
      </c>
      <c r="AJ573" s="163">
        <f t="shared" si="44"/>
        <v>-1558</v>
      </c>
      <c r="AK573" s="163">
        <f t="shared" si="44"/>
        <v>-107</v>
      </c>
      <c r="AL573" s="163">
        <f t="shared" si="44"/>
        <v>-133</v>
      </c>
      <c r="AM573" s="162">
        <f t="shared" si="44"/>
        <v>-1739</v>
      </c>
      <c r="AN573" s="163">
        <f t="shared" si="44"/>
        <v>-260</v>
      </c>
      <c r="AO573" s="163">
        <f t="shared" si="44"/>
        <v>-138</v>
      </c>
      <c r="AP573" s="162">
        <f t="shared" si="44"/>
        <v>-103</v>
      </c>
      <c r="AQ573" s="162">
        <v>-69</v>
      </c>
      <c r="AR573" s="258">
        <v>156</v>
      </c>
      <c r="AS573" s="272">
        <v>322</v>
      </c>
      <c r="AT573" s="272">
        <v>145</v>
      </c>
      <c r="AU573" s="272">
        <v>153</v>
      </c>
      <c r="AV573" s="272">
        <v>66</v>
      </c>
      <c r="AW573" s="272">
        <v>111</v>
      </c>
      <c r="AX573" s="272">
        <v>-47</v>
      </c>
      <c r="AY573" s="272">
        <v>19</v>
      </c>
      <c r="BA573" s="132">
        <f>SUM(BA565:BA572)</f>
        <v>-1177.8030000000001</v>
      </c>
      <c r="BB573" s="130">
        <v>-490.70699999999999</v>
      </c>
      <c r="BC573" s="132">
        <f>SUM(BC565:BC572)</f>
        <v>-1488.3579999999999</v>
      </c>
      <c r="BD573" s="130">
        <v>-960.03300000000002</v>
      </c>
      <c r="BE573" s="130">
        <v>-442.87700000000001</v>
      </c>
      <c r="BF573" s="130">
        <v>-4685.2950000000001</v>
      </c>
      <c r="BG573" s="130">
        <v>-455.584</v>
      </c>
      <c r="BH573" s="132">
        <f>SUM(BH565:BH572)</f>
        <v>-414</v>
      </c>
      <c r="BI573" s="132">
        <f>SUM(BI565:BI572)</f>
        <v>-3537</v>
      </c>
      <c r="BJ573" s="208">
        <v>-570</v>
      </c>
      <c r="BK573" s="208">
        <v>776</v>
      </c>
      <c r="BL573" s="208">
        <v>149</v>
      </c>
    </row>
    <row r="574" spans="1:64" x14ac:dyDescent="0.35">
      <c r="B574" s="186"/>
      <c r="C574" s="186"/>
      <c r="G574" s="91"/>
      <c r="K574" s="91"/>
      <c r="O574" s="91"/>
      <c r="S574" s="91"/>
      <c r="W574" s="91"/>
      <c r="AA574" s="91"/>
      <c r="AE574" s="91"/>
      <c r="AI574" s="91"/>
      <c r="AM574" s="91"/>
      <c r="AP574" s="91"/>
      <c r="AQ574" s="91"/>
      <c r="AR574" s="91"/>
      <c r="AS574" s="232"/>
      <c r="AT574" s="232"/>
      <c r="AU574" s="232"/>
      <c r="AV574" s="232"/>
      <c r="AW574" s="232"/>
      <c r="AX574" s="232"/>
      <c r="AY574" s="232"/>
      <c r="BA574" s="135"/>
      <c r="BB574" s="135"/>
      <c r="BC574" s="135"/>
      <c r="BD574" s="135"/>
      <c r="BE574" s="135"/>
      <c r="BF574" s="135"/>
      <c r="BG574" s="135"/>
      <c r="BH574" s="135"/>
      <c r="BI574" s="135"/>
      <c r="BJ574" s="135"/>
      <c r="BK574" s="135"/>
      <c r="BL574" s="135"/>
    </row>
    <row r="575" spans="1:64" x14ac:dyDescent="0.35">
      <c r="A575" s="96" t="s">
        <v>505</v>
      </c>
      <c r="B575" s="185"/>
      <c r="C575" s="185"/>
      <c r="G575" s="91"/>
      <c r="K575" s="91"/>
      <c r="O575" s="91"/>
      <c r="S575" s="91"/>
      <c r="W575" s="91"/>
      <c r="AA575" s="91"/>
      <c r="AE575" s="91"/>
      <c r="AI575" s="91"/>
      <c r="AM575" s="91"/>
      <c r="AP575" s="91"/>
      <c r="AQ575" s="91"/>
      <c r="AR575" s="91"/>
      <c r="AS575" s="232"/>
      <c r="AT575" s="232"/>
      <c r="AU575" s="232"/>
      <c r="AV575" s="232"/>
      <c r="AW575" s="232"/>
      <c r="AX575" s="232"/>
      <c r="AY575" s="232"/>
      <c r="BA575" s="135"/>
      <c r="BB575" s="135"/>
      <c r="BC575" s="135"/>
      <c r="BD575" s="135"/>
      <c r="BE575" s="135"/>
      <c r="BF575" s="135"/>
      <c r="BG575" s="135"/>
      <c r="BH575" s="135"/>
      <c r="BI575" s="135"/>
      <c r="BJ575" s="135"/>
      <c r="BK575" s="135"/>
      <c r="BL575" s="135"/>
    </row>
    <row r="576" spans="1:64" x14ac:dyDescent="0.35">
      <c r="A576" s="88" t="s">
        <v>537</v>
      </c>
      <c r="B576" s="184" t="s">
        <v>796</v>
      </c>
      <c r="C576" s="183" t="s">
        <v>230</v>
      </c>
      <c r="D576" s="90">
        <v>-100</v>
      </c>
      <c r="E576" s="90">
        <v>-200</v>
      </c>
      <c r="F576" s="90">
        <v>-400</v>
      </c>
      <c r="G576" s="89">
        <v>-400</v>
      </c>
      <c r="H576" s="90">
        <v>-200</v>
      </c>
      <c r="I576" s="90">
        <v>-150</v>
      </c>
      <c r="J576" s="90">
        <v>-125</v>
      </c>
      <c r="K576" s="89">
        <v>-125</v>
      </c>
      <c r="L576" s="90">
        <v>-200</v>
      </c>
      <c r="M576" s="90">
        <v>-200</v>
      </c>
      <c r="N576" s="90">
        <v>-100</v>
      </c>
      <c r="O576" s="89">
        <v>-125</v>
      </c>
      <c r="P576" s="90">
        <v>-150</v>
      </c>
      <c r="Q576" s="90">
        <v>-225</v>
      </c>
      <c r="R576" s="90">
        <v>-400</v>
      </c>
      <c r="S576" s="89">
        <v>-300</v>
      </c>
      <c r="T576" s="90">
        <v>-200</v>
      </c>
      <c r="U576" s="90">
        <v>-300</v>
      </c>
      <c r="V576" s="90">
        <v>-300</v>
      </c>
      <c r="W576" s="89">
        <v>-300</v>
      </c>
      <c r="X576" s="90">
        <v>-300</v>
      </c>
      <c r="Y576" s="90">
        <v>-700</v>
      </c>
      <c r="Z576" s="90">
        <v>-750</v>
      </c>
      <c r="AA576" s="89">
        <v>-300</v>
      </c>
      <c r="AB576" s="90">
        <v>-500</v>
      </c>
      <c r="AC576" s="90">
        <v>-750</v>
      </c>
      <c r="AD576" s="90">
        <v>-750</v>
      </c>
      <c r="AE576" s="89">
        <v>-750</v>
      </c>
      <c r="AF576" s="90">
        <v>-850</v>
      </c>
      <c r="AG576" s="90">
        <v>-850</v>
      </c>
      <c r="AH576" s="90">
        <v>-500</v>
      </c>
      <c r="AI576" s="89">
        <v>-850</v>
      </c>
      <c r="AJ576" s="90">
        <v>-950</v>
      </c>
      <c r="AK576" s="90">
        <v>-1000</v>
      </c>
      <c r="AL576" s="90">
        <v>-1000</v>
      </c>
      <c r="AM576" s="89">
        <v>-1000</v>
      </c>
      <c r="AN576" s="90">
        <v>-2400</v>
      </c>
      <c r="AO576" s="90">
        <v>-1200</v>
      </c>
      <c r="AP576" s="89">
        <v>-1200</v>
      </c>
      <c r="AQ576" s="89">
        <v>-1750</v>
      </c>
      <c r="AR576" s="250">
        <v>-1400</v>
      </c>
      <c r="AS576" s="265">
        <v>-1000</v>
      </c>
      <c r="AT576" s="265">
        <v>-1000</v>
      </c>
      <c r="AU576" s="265">
        <v>-1000</v>
      </c>
      <c r="AV576" s="265">
        <v>-2000</v>
      </c>
      <c r="AW576" s="265">
        <v>-2500</v>
      </c>
      <c r="AX576" s="265">
        <v>-2500</v>
      </c>
      <c r="AY576" s="265">
        <v>-2500</v>
      </c>
      <c r="BA576" s="124">
        <v>-1100</v>
      </c>
      <c r="BB576" s="124">
        <v>-600</v>
      </c>
      <c r="BC576" s="124">
        <v>-625</v>
      </c>
      <c r="BD576" s="124">
        <v>-1075</v>
      </c>
      <c r="BE576" s="124">
        <v>-1100</v>
      </c>
      <c r="BF576" s="124">
        <v>-2050</v>
      </c>
      <c r="BG576" s="124">
        <v>-2750</v>
      </c>
      <c r="BH576" s="124">
        <v>-3050</v>
      </c>
      <c r="BI576" s="124">
        <v>-3950</v>
      </c>
      <c r="BJ576" s="207">
        <v>-6550</v>
      </c>
      <c r="BK576" s="207">
        <v>-4400</v>
      </c>
      <c r="BL576" s="207">
        <v>-9500</v>
      </c>
    </row>
    <row r="577" spans="1:64" x14ac:dyDescent="0.35">
      <c r="A577" s="88" t="s">
        <v>538</v>
      </c>
      <c r="B577" s="184" t="s">
        <v>796</v>
      </c>
      <c r="C577" s="183" t="s">
        <v>230</v>
      </c>
      <c r="D577" s="90">
        <v>88.566000000000003</v>
      </c>
      <c r="E577" s="90">
        <v>184.655</v>
      </c>
      <c r="F577" s="90">
        <v>162.66300000000001</v>
      </c>
      <c r="G577" s="89">
        <v>64.891999999999996</v>
      </c>
      <c r="H577" s="90">
        <v>-53.776000000000003</v>
      </c>
      <c r="I577" s="90">
        <v>162.91900000000001</v>
      </c>
      <c r="J577" s="90">
        <v>104.69799999999999</v>
      </c>
      <c r="K577" s="89">
        <v>14</v>
      </c>
      <c r="L577" s="90">
        <v>56.32</v>
      </c>
      <c r="M577" s="90">
        <v>14.849</v>
      </c>
      <c r="N577" s="90">
        <v>83.589999999999989</v>
      </c>
      <c r="O577" s="89">
        <v>9.5110000000000241</v>
      </c>
      <c r="P577" s="90">
        <v>45.543999999999997</v>
      </c>
      <c r="Q577" s="90">
        <v>6.7409999999999997</v>
      </c>
      <c r="R577" s="90">
        <v>87.538000000000011</v>
      </c>
      <c r="S577" s="89">
        <v>5.8739999999999952</v>
      </c>
      <c r="T577" s="90">
        <v>51.786999999999999</v>
      </c>
      <c r="U577" s="90">
        <v>1.042999999999999</v>
      </c>
      <c r="V577" s="90">
        <v>104.852</v>
      </c>
      <c r="W577" s="89">
        <v>0.66900000000001114</v>
      </c>
      <c r="X577" s="90">
        <v>64.384</v>
      </c>
      <c r="Y577" s="90">
        <v>0.29800000000000182</v>
      </c>
      <c r="Z577" s="90">
        <v>125.06100000000001</v>
      </c>
      <c r="AA577" s="89">
        <v>1.2470000000000141</v>
      </c>
      <c r="AB577" s="90">
        <v>71.593999999999994</v>
      </c>
      <c r="AC577" s="90">
        <v>2.3180000000000121</v>
      </c>
      <c r="AD577" s="90">
        <v>158.328</v>
      </c>
      <c r="AE577" s="89">
        <v>0.69199999999997885</v>
      </c>
      <c r="AF577" s="90">
        <v>88</v>
      </c>
      <c r="AG577" s="90">
        <v>1</v>
      </c>
      <c r="AH577" s="90">
        <v>181</v>
      </c>
      <c r="AI577" s="89">
        <v>0</v>
      </c>
      <c r="AJ577" s="90">
        <v>87</v>
      </c>
      <c r="AK577" s="90">
        <v>0</v>
      </c>
      <c r="AL577" s="90">
        <v>203</v>
      </c>
      <c r="AM577" s="89">
        <v>1</v>
      </c>
      <c r="AN577" s="90">
        <v>91</v>
      </c>
      <c r="AO577" s="90">
        <v>0</v>
      </c>
      <c r="AP577" s="89">
        <v>187</v>
      </c>
      <c r="AQ577" s="89">
        <v>0</v>
      </c>
      <c r="AR577" s="250">
        <v>69</v>
      </c>
      <c r="AS577" s="265">
        <v>1</v>
      </c>
      <c r="AT577" s="265">
        <v>244</v>
      </c>
      <c r="AU577" s="265">
        <v>0</v>
      </c>
      <c r="AV577" s="265">
        <v>97</v>
      </c>
      <c r="AW577" s="265">
        <v>0</v>
      </c>
      <c r="AX577" s="265">
        <v>264</v>
      </c>
      <c r="AY577" s="265">
        <v>0</v>
      </c>
      <c r="BA577" s="124">
        <v>500.77600000000001</v>
      </c>
      <c r="BB577" s="124">
        <v>227.84100000000001</v>
      </c>
      <c r="BC577" s="124">
        <v>164.27</v>
      </c>
      <c r="BD577" s="124">
        <v>145.697</v>
      </c>
      <c r="BE577" s="124">
        <v>158.351</v>
      </c>
      <c r="BF577" s="124">
        <v>190.99</v>
      </c>
      <c r="BG577" s="124">
        <v>232.93199999999999</v>
      </c>
      <c r="BH577" s="124">
        <v>270</v>
      </c>
      <c r="BI577" s="124">
        <v>291</v>
      </c>
      <c r="BJ577" s="207">
        <v>278</v>
      </c>
      <c r="BK577" s="207">
        <v>314</v>
      </c>
      <c r="BL577" s="207">
        <v>361</v>
      </c>
    </row>
    <row r="578" spans="1:64" x14ac:dyDescent="0.35">
      <c r="A578" s="88" t="s">
        <v>539</v>
      </c>
      <c r="B578" s="184" t="s">
        <v>796</v>
      </c>
      <c r="C578" s="183" t="s">
        <v>230</v>
      </c>
      <c r="G578" s="91"/>
      <c r="H578" s="90">
        <v>0</v>
      </c>
      <c r="I578" s="90">
        <v>-150.095</v>
      </c>
      <c r="J578" s="90">
        <v>-13.198000000000009</v>
      </c>
      <c r="K578" s="89">
        <v>-10.38200000000001</v>
      </c>
      <c r="L578" s="90">
        <v>-150.017</v>
      </c>
      <c r="M578" s="90">
        <v>-11.93800000000002</v>
      </c>
      <c r="N578" s="90">
        <v>-14.94899999999998</v>
      </c>
      <c r="O578" s="89">
        <v>-9.4689999999999941</v>
      </c>
      <c r="P578" s="90">
        <v>-194.79499999999999</v>
      </c>
      <c r="Q578" s="90">
        <v>-13.038000000000009</v>
      </c>
      <c r="R578" s="90">
        <v>-16.41</v>
      </c>
      <c r="S578" s="89">
        <v>-12.157000000000011</v>
      </c>
      <c r="T578" s="90">
        <v>-183.01400000000001</v>
      </c>
      <c r="U578" s="90">
        <v>-14.830999999999991</v>
      </c>
      <c r="V578" s="90">
        <v>-22.73500000000001</v>
      </c>
      <c r="W578" s="89">
        <v>-19.545999999999989</v>
      </c>
      <c r="X578" s="90">
        <v>-305.35300000000001</v>
      </c>
      <c r="Y578" s="90">
        <v>-17.15199999999999</v>
      </c>
      <c r="Z578" s="90">
        <v>-46.40500000000003</v>
      </c>
      <c r="AA578" s="89">
        <v>-24.282999999999959</v>
      </c>
      <c r="AB578" s="90">
        <v>-352.57499999999999</v>
      </c>
      <c r="AC578" s="90">
        <v>-24.131000000000029</v>
      </c>
      <c r="AD578" s="90">
        <v>-35.291999999999973</v>
      </c>
      <c r="AE578" s="89">
        <v>-27.98599999999999</v>
      </c>
      <c r="AF578" s="90">
        <v>-467</v>
      </c>
      <c r="AG578" s="90">
        <v>-54</v>
      </c>
      <c r="AH578" s="90">
        <v>-78</v>
      </c>
      <c r="AI578" s="89">
        <v>-82</v>
      </c>
      <c r="AJ578" s="90">
        <v>-391</v>
      </c>
      <c r="AK578" s="90">
        <v>-89</v>
      </c>
      <c r="AL578" s="90">
        <v>-122</v>
      </c>
      <c r="AM578" s="89">
        <v>-117</v>
      </c>
      <c r="AN578" s="90">
        <v>-266</v>
      </c>
      <c r="AO578" s="90">
        <v>-101</v>
      </c>
      <c r="AP578" s="89">
        <v>-84</v>
      </c>
      <c r="AQ578" s="89">
        <v>-67</v>
      </c>
      <c r="AR578" s="250">
        <v>-164</v>
      </c>
      <c r="AS578" s="265">
        <v>-103</v>
      </c>
      <c r="AT578" s="265">
        <v>-120</v>
      </c>
      <c r="AU578" s="265">
        <v>-202</v>
      </c>
      <c r="AV578" s="265">
        <v>-222</v>
      </c>
      <c r="AW578" s="265">
        <v>-135</v>
      </c>
      <c r="AX578" s="265">
        <v>-168</v>
      </c>
      <c r="AY578" s="265">
        <v>-152</v>
      </c>
      <c r="BA578" s="135"/>
      <c r="BB578" s="124">
        <v>-173.67500000000001</v>
      </c>
      <c r="BC578" s="124">
        <v>-186.37299999999999</v>
      </c>
      <c r="BD578" s="124">
        <v>-236.4</v>
      </c>
      <c r="BE578" s="124">
        <v>-240.126</v>
      </c>
      <c r="BF578" s="124">
        <v>-393.19299999999998</v>
      </c>
      <c r="BG578" s="124">
        <v>-439.98399999999998</v>
      </c>
      <c r="BH578" s="124">
        <v>-681</v>
      </c>
      <c r="BI578" s="124">
        <v>-719</v>
      </c>
      <c r="BJ578" s="207">
        <v>-518</v>
      </c>
      <c r="BK578" s="207">
        <v>-589</v>
      </c>
      <c r="BL578" s="207">
        <v>-677</v>
      </c>
    </row>
    <row r="579" spans="1:64" x14ac:dyDescent="0.35">
      <c r="A579" s="88" t="s">
        <v>540</v>
      </c>
      <c r="B579" s="184" t="s">
        <v>796</v>
      </c>
      <c r="C579" s="183" t="s">
        <v>231</v>
      </c>
      <c r="F579" s="90">
        <v>0</v>
      </c>
      <c r="G579" s="89">
        <v>40.619</v>
      </c>
      <c r="H579" s="90">
        <v>0</v>
      </c>
      <c r="I579" s="90">
        <v>4.875</v>
      </c>
      <c r="J579" s="90">
        <v>27.077999999999999</v>
      </c>
      <c r="K579" s="89">
        <v>21.282</v>
      </c>
      <c r="L579" s="90">
        <v>33.598999999999997</v>
      </c>
      <c r="M579" s="90">
        <v>11.14</v>
      </c>
      <c r="N579" s="90">
        <v>13.606</v>
      </c>
      <c r="O579" s="89">
        <v>9.8080000000000069</v>
      </c>
      <c r="P579" s="90">
        <v>14.859</v>
      </c>
      <c r="Q579" s="90">
        <v>50.43</v>
      </c>
      <c r="R579" s="90">
        <v>3.980000000000004</v>
      </c>
      <c r="S579" s="89">
        <v>5.8359999999999994</v>
      </c>
      <c r="W579" s="91"/>
      <c r="AA579" s="91"/>
      <c r="AE579" s="91"/>
      <c r="AI579" s="91"/>
      <c r="AM579" s="91"/>
      <c r="AP579" s="91"/>
      <c r="AQ579" s="91"/>
      <c r="AR579" s="91"/>
      <c r="AS579" s="232"/>
      <c r="AT579" s="232"/>
      <c r="AU579" s="232"/>
      <c r="AV579" s="232"/>
      <c r="AW579" s="232"/>
      <c r="AX579" s="232"/>
      <c r="AY579" s="232"/>
      <c r="BA579" s="124">
        <v>40.619</v>
      </c>
      <c r="BB579" s="124">
        <v>53.234999999999999</v>
      </c>
      <c r="BC579" s="124">
        <v>68.153000000000006</v>
      </c>
      <c r="BD579" s="124">
        <v>75.105000000000004</v>
      </c>
      <c r="BE579" s="135"/>
      <c r="BF579" s="135"/>
      <c r="BG579" s="135"/>
      <c r="BH579" s="135"/>
      <c r="BI579" s="135"/>
      <c r="BJ579" s="135"/>
      <c r="BK579" s="135"/>
      <c r="BL579" s="135"/>
    </row>
    <row r="580" spans="1:64" x14ac:dyDescent="0.35">
      <c r="A580" s="88" t="s">
        <v>541</v>
      </c>
      <c r="B580" s="184" t="s">
        <v>796</v>
      </c>
      <c r="C580" s="183" t="s">
        <v>231</v>
      </c>
      <c r="D580" s="90">
        <v>25.702999999999999</v>
      </c>
      <c r="E580" s="90">
        <v>0</v>
      </c>
      <c r="F580" s="90">
        <v>0</v>
      </c>
      <c r="G580" s="89">
        <v>0</v>
      </c>
      <c r="K580" s="91"/>
      <c r="L580" s="90">
        <v>989.28</v>
      </c>
      <c r="M580" s="90">
        <v>0</v>
      </c>
      <c r="N580" s="90">
        <v>0</v>
      </c>
      <c r="O580" s="89">
        <v>0</v>
      </c>
      <c r="S580" s="91"/>
      <c r="W580" s="91"/>
      <c r="AA580" s="91"/>
      <c r="AE580" s="91"/>
      <c r="AI580" s="91"/>
      <c r="AM580" s="91"/>
      <c r="AP580" s="91"/>
      <c r="AQ580" s="91"/>
      <c r="AR580" s="91"/>
      <c r="AS580" s="232"/>
      <c r="AT580" s="232"/>
      <c r="AU580" s="232"/>
      <c r="AV580" s="232"/>
      <c r="AW580" s="232"/>
      <c r="AX580" s="232"/>
      <c r="AY580" s="232"/>
      <c r="BA580" s="124">
        <v>25.702999999999999</v>
      </c>
      <c r="BB580" s="135"/>
      <c r="BC580" s="124">
        <v>989.28</v>
      </c>
      <c r="BD580" s="135"/>
      <c r="BE580" s="135"/>
      <c r="BF580" s="135"/>
      <c r="BG580" s="135"/>
      <c r="BH580" s="135"/>
      <c r="BI580" s="135"/>
      <c r="BJ580" s="135"/>
      <c r="BK580" s="135"/>
      <c r="BL580" s="135"/>
    </row>
    <row r="581" spans="1:64" x14ac:dyDescent="0.35">
      <c r="A581" s="88" t="s">
        <v>514</v>
      </c>
      <c r="B581" s="184" t="s">
        <v>796</v>
      </c>
      <c r="C581" s="183" t="s">
        <v>231</v>
      </c>
      <c r="D581" s="81"/>
      <c r="E581" s="81"/>
      <c r="F581" s="81"/>
      <c r="G581" s="82"/>
      <c r="H581" s="81"/>
      <c r="I581" s="81"/>
      <c r="J581" s="81"/>
      <c r="K581" s="82"/>
      <c r="L581" s="81"/>
      <c r="M581" s="81"/>
      <c r="N581" s="81"/>
      <c r="O581" s="82"/>
      <c r="P581" s="81"/>
      <c r="Q581" s="81"/>
      <c r="R581" s="81"/>
      <c r="S581" s="82"/>
      <c r="W581" s="82"/>
      <c r="AA581" s="91"/>
      <c r="AE581" s="91"/>
      <c r="AF581" s="90">
        <v>-3150</v>
      </c>
      <c r="AG581" s="90">
        <v>0</v>
      </c>
      <c r="AH581" s="90">
        <v>0</v>
      </c>
      <c r="AI581" s="89">
        <v>0</v>
      </c>
      <c r="AM581" s="91"/>
      <c r="AP581" s="91"/>
      <c r="AQ581" s="91"/>
      <c r="AR581" s="250">
        <v>-500</v>
      </c>
      <c r="AS581" s="265">
        <v>0</v>
      </c>
      <c r="AT581" s="265">
        <v>0</v>
      </c>
      <c r="AU581" s="265">
        <v>0</v>
      </c>
      <c r="AV581" s="265">
        <v>-3</v>
      </c>
      <c r="AW581" s="265">
        <v>-7</v>
      </c>
      <c r="AX581" s="232"/>
      <c r="AY581" s="232"/>
      <c r="BA581" s="135"/>
      <c r="BB581" s="135"/>
      <c r="BC581" s="135"/>
      <c r="BD581" s="135"/>
      <c r="BE581" s="135"/>
      <c r="BF581" s="135"/>
      <c r="BG581" s="135"/>
      <c r="BH581" s="124">
        <v>-3150</v>
      </c>
      <c r="BI581" s="135"/>
      <c r="BJ581" s="135"/>
      <c r="BK581" s="135">
        <v>-500</v>
      </c>
      <c r="BL581" s="135"/>
    </row>
    <row r="582" spans="1:64" x14ac:dyDescent="0.35">
      <c r="A582" s="88" t="s">
        <v>508</v>
      </c>
      <c r="B582" s="184" t="s">
        <v>796</v>
      </c>
      <c r="C582" s="183" t="s">
        <v>231</v>
      </c>
      <c r="D582" s="90">
        <v>-0.35699999999999998</v>
      </c>
      <c r="E582" s="90">
        <v>0</v>
      </c>
      <c r="F582" s="90">
        <v>0</v>
      </c>
      <c r="G582" s="89">
        <v>0</v>
      </c>
      <c r="K582" s="91"/>
      <c r="L582" s="90">
        <v>-7.718</v>
      </c>
      <c r="M582" s="90">
        <v>-0.1530000000000005</v>
      </c>
      <c r="N582" s="90">
        <v>-0.95699999999999896</v>
      </c>
      <c r="O582" s="89">
        <v>0</v>
      </c>
      <c r="S582" s="91"/>
      <c r="W582" s="91"/>
      <c r="AA582" s="91"/>
      <c r="AE582" s="91"/>
      <c r="AI582" s="91"/>
      <c r="AM582" s="91"/>
      <c r="AP582" s="91"/>
      <c r="AQ582" s="91"/>
      <c r="AR582" s="91"/>
      <c r="AS582" s="232"/>
      <c r="AT582" s="232"/>
      <c r="AU582" s="232"/>
      <c r="AV582" s="232"/>
      <c r="AW582" s="232"/>
      <c r="AX582" s="232"/>
      <c r="AY582" s="232"/>
      <c r="BA582" s="124">
        <v>-0.35699999999999998</v>
      </c>
      <c r="BB582" s="135"/>
      <c r="BC582" s="124">
        <v>-8.8279999999999994</v>
      </c>
      <c r="BD582" s="135"/>
      <c r="BE582" s="135"/>
      <c r="BF582" s="135"/>
      <c r="BG582" s="135"/>
      <c r="BH582" s="135"/>
      <c r="BI582" s="135"/>
      <c r="BJ582" s="135"/>
      <c r="BK582" s="135"/>
      <c r="BL582" s="135"/>
    </row>
    <row r="583" spans="1:64" x14ac:dyDescent="0.35">
      <c r="A583" s="88" t="s">
        <v>542</v>
      </c>
      <c r="B583" s="184" t="s">
        <v>796</v>
      </c>
      <c r="C583" s="183" t="s">
        <v>231</v>
      </c>
      <c r="G583" s="91"/>
      <c r="K583" s="91"/>
      <c r="O583" s="91"/>
      <c r="S583" s="91"/>
      <c r="W583" s="91"/>
      <c r="Z583" s="90">
        <v>0</v>
      </c>
      <c r="AA583" s="89">
        <v>2248.3420000000001</v>
      </c>
      <c r="AE583" s="91"/>
      <c r="AF583" s="90">
        <v>3144</v>
      </c>
      <c r="AG583" s="90">
        <v>0</v>
      </c>
      <c r="AH583" s="90">
        <v>0</v>
      </c>
      <c r="AI583" s="89">
        <v>0</v>
      </c>
      <c r="AM583" s="91"/>
      <c r="AP583" s="91"/>
      <c r="AQ583" s="91"/>
      <c r="AR583" s="91"/>
      <c r="AS583" s="232"/>
      <c r="AT583" s="232"/>
      <c r="AU583" s="232"/>
      <c r="AV583" s="232"/>
      <c r="AW583" s="232"/>
      <c r="AX583" s="232"/>
      <c r="AY583" s="232"/>
      <c r="BA583" s="135"/>
      <c r="BB583" s="135"/>
      <c r="BC583" s="135"/>
      <c r="BD583" s="135"/>
      <c r="BE583" s="135"/>
      <c r="BF583" s="124">
        <v>2248.3420000000001</v>
      </c>
      <c r="BG583" s="135"/>
      <c r="BH583" s="124">
        <v>3144</v>
      </c>
      <c r="BI583" s="135"/>
      <c r="BJ583" s="135"/>
      <c r="BK583" s="135"/>
      <c r="BL583" s="135"/>
    </row>
    <row r="584" spans="1:64" x14ac:dyDescent="0.35">
      <c r="A584" s="88" t="s">
        <v>543</v>
      </c>
      <c r="B584" s="184" t="s">
        <v>796</v>
      </c>
      <c r="C584" s="183" t="s">
        <v>230</v>
      </c>
      <c r="D584" s="90">
        <v>-2.5070000000000001</v>
      </c>
      <c r="E584" s="90">
        <v>-7.2970000000000006</v>
      </c>
      <c r="F584" s="90">
        <v>-10.034000000000001</v>
      </c>
      <c r="G584" s="89">
        <v>-6.0410000000000004</v>
      </c>
      <c r="H584" s="90">
        <v>-4.4329999999999998</v>
      </c>
      <c r="I584" s="90">
        <v>-3.625999999999999</v>
      </c>
      <c r="J584" s="90">
        <v>-3.3719999999999999</v>
      </c>
      <c r="K584" s="89">
        <v>-3.2530000000000001</v>
      </c>
      <c r="L584" s="90">
        <v>-602.18899999999996</v>
      </c>
      <c r="M584" s="90">
        <v>0</v>
      </c>
      <c r="N584" s="90">
        <v>0</v>
      </c>
      <c r="O584" s="89">
        <v>0</v>
      </c>
      <c r="P584" s="90">
        <v>0</v>
      </c>
      <c r="Q584" s="90">
        <v>-2.1000000000000001E-2</v>
      </c>
      <c r="R584" s="90">
        <v>-6.4999999999999988E-2</v>
      </c>
      <c r="S584" s="89">
        <v>-2.2000000000000009E-2</v>
      </c>
      <c r="T584" s="90">
        <v>-0.26800000000000002</v>
      </c>
      <c r="U584" s="90">
        <v>-0.64400000000000002</v>
      </c>
      <c r="V584" s="90">
        <v>-0.41599999999999998</v>
      </c>
      <c r="W584" s="89">
        <v>-0.6319999999999999</v>
      </c>
      <c r="X584" s="90">
        <v>-0.30399999999999999</v>
      </c>
      <c r="Y584" s="90">
        <v>-0.5109999999999999</v>
      </c>
      <c r="Z584" s="90">
        <v>-0.31699999999999989</v>
      </c>
      <c r="AA584" s="89">
        <v>-0.57500000000000018</v>
      </c>
      <c r="AB584" s="90">
        <v>-2.931</v>
      </c>
      <c r="AC584" s="90">
        <v>-0.28799999999999981</v>
      </c>
      <c r="AD584" s="90">
        <v>2.593</v>
      </c>
      <c r="AE584" s="89">
        <v>11.634</v>
      </c>
      <c r="AF584" s="90">
        <v>2</v>
      </c>
      <c r="AG584" s="90">
        <v>2</v>
      </c>
      <c r="AH584" s="90">
        <v>-17</v>
      </c>
      <c r="AI584" s="89">
        <v>-8</v>
      </c>
      <c r="AJ584" s="90">
        <v>10</v>
      </c>
      <c r="AK584" s="90">
        <v>9</v>
      </c>
      <c r="AL584" s="90">
        <v>20</v>
      </c>
      <c r="AM584" s="89">
        <v>38</v>
      </c>
      <c r="AN584" s="90">
        <v>-29</v>
      </c>
      <c r="AO584" s="90">
        <v>51</v>
      </c>
      <c r="AP584" s="89">
        <v>37</v>
      </c>
      <c r="AQ584" s="89">
        <v>-94</v>
      </c>
      <c r="AR584" s="250">
        <v>-19</v>
      </c>
      <c r="AS584" s="265">
        <v>22</v>
      </c>
      <c r="AT584" s="265">
        <v>5</v>
      </c>
      <c r="AU584" s="265">
        <v>-15</v>
      </c>
      <c r="AV584" s="265">
        <v>-3</v>
      </c>
      <c r="AW584" s="265">
        <v>-4</v>
      </c>
      <c r="AX584" s="265">
        <v>-49</v>
      </c>
      <c r="AY584" s="265">
        <v>151</v>
      </c>
      <c r="BA584" s="124">
        <v>-25.879000000000001</v>
      </c>
      <c r="BB584" s="124">
        <v>-14.683999999999999</v>
      </c>
      <c r="BC584" s="124">
        <v>-602.18899999999996</v>
      </c>
      <c r="BD584" s="124">
        <v>-0.108</v>
      </c>
      <c r="BE584" s="124">
        <v>-1.96</v>
      </c>
      <c r="BF584" s="124">
        <v>-1.7070000000000001</v>
      </c>
      <c r="BG584" s="124">
        <v>11.007999999999999</v>
      </c>
      <c r="BH584" s="124">
        <v>-21</v>
      </c>
      <c r="BI584" s="124">
        <v>77</v>
      </c>
      <c r="BJ584" s="207">
        <v>-35</v>
      </c>
      <c r="BK584" s="207">
        <v>-7</v>
      </c>
      <c r="BL584" s="207">
        <v>95</v>
      </c>
    </row>
    <row r="585" spans="1:64" x14ac:dyDescent="0.35">
      <c r="A585" s="101" t="s">
        <v>516</v>
      </c>
      <c r="B585" s="181" t="s">
        <v>796</v>
      </c>
      <c r="C585" s="182" t="s">
        <v>230</v>
      </c>
      <c r="D585" s="126">
        <v>11.404999999999999</v>
      </c>
      <c r="E585" s="163">
        <f>SUM(E576:E584)</f>
        <v>-22.641999999999999</v>
      </c>
      <c r="F585" s="126">
        <v>-247.37100000000001</v>
      </c>
      <c r="G585" s="162">
        <f>SUM(G576:G584)</f>
        <v>-300.53000000000003</v>
      </c>
      <c r="H585" s="163">
        <f>SUM(H576:H584)</f>
        <v>-258.209</v>
      </c>
      <c r="I585" s="126">
        <v>-135.92699999999999</v>
      </c>
      <c r="J585" s="126">
        <v>-9.7939999999999827</v>
      </c>
      <c r="K585" s="162">
        <f>SUM(K576:K584)</f>
        <v>-103.35300000000001</v>
      </c>
      <c r="L585" s="126">
        <v>119.27500000000001</v>
      </c>
      <c r="M585" s="163">
        <f>SUM(M576:M584)</f>
        <v>-186.102</v>
      </c>
      <c r="N585" s="126">
        <v>-18.710000000000012</v>
      </c>
      <c r="O585" s="143">
        <v>-115.15</v>
      </c>
      <c r="P585" s="163">
        <f>SUM(P576:P584)</f>
        <v>-284.392</v>
      </c>
      <c r="Q585" s="126">
        <v>-180.88800000000001</v>
      </c>
      <c r="R585" s="126">
        <v>-324.95699999999999</v>
      </c>
      <c r="S585" s="143">
        <v>-300.46899999999988</v>
      </c>
      <c r="T585" s="126">
        <v>-331.495</v>
      </c>
      <c r="U585" s="163">
        <f>SUM(U576:U584)</f>
        <v>-314.43200000000002</v>
      </c>
      <c r="V585" s="126">
        <v>-218.29900000000001</v>
      </c>
      <c r="W585" s="143">
        <v>-319.5089999999999</v>
      </c>
      <c r="X585" s="163">
        <f>SUM(X576:X584)</f>
        <v>-541.27300000000002</v>
      </c>
      <c r="Y585" s="126">
        <v>-717.3649999999999</v>
      </c>
      <c r="Z585" s="163">
        <f>SUM(Z576:Z584)</f>
        <v>-671.66100000000006</v>
      </c>
      <c r="AA585" s="162">
        <f>SUM(AA576:AA584)</f>
        <v>1924.731</v>
      </c>
      <c r="AB585" s="163">
        <f>SUM(AB576:AB584)</f>
        <v>-783.91200000000003</v>
      </c>
      <c r="AC585" s="126">
        <v>-772.10099999999989</v>
      </c>
      <c r="AD585" s="126">
        <v>-624.37100000000009</v>
      </c>
      <c r="AE585" s="143">
        <v>-765.65999999999985</v>
      </c>
      <c r="AF585" s="163">
        <f t="shared" ref="AF585:AP585" si="45">SUM(AF576:AF584)</f>
        <v>-1233</v>
      </c>
      <c r="AG585" s="163">
        <f t="shared" si="45"/>
        <v>-901</v>
      </c>
      <c r="AH585" s="163">
        <f t="shared" si="45"/>
        <v>-414</v>
      </c>
      <c r="AI585" s="162">
        <f t="shared" si="45"/>
        <v>-940</v>
      </c>
      <c r="AJ585" s="163">
        <f t="shared" si="45"/>
        <v>-1244</v>
      </c>
      <c r="AK585" s="163">
        <f t="shared" si="45"/>
        <v>-1080</v>
      </c>
      <c r="AL585" s="163">
        <f t="shared" si="45"/>
        <v>-899</v>
      </c>
      <c r="AM585" s="162">
        <f t="shared" si="45"/>
        <v>-1078</v>
      </c>
      <c r="AN585" s="163">
        <f t="shared" si="45"/>
        <v>-2604</v>
      </c>
      <c r="AO585" s="163">
        <f t="shared" si="45"/>
        <v>-1250</v>
      </c>
      <c r="AP585" s="162">
        <f t="shared" si="45"/>
        <v>-1060</v>
      </c>
      <c r="AQ585" s="162">
        <v>-1911</v>
      </c>
      <c r="AR585" s="258">
        <v>-2014</v>
      </c>
      <c r="AS585" s="272">
        <v>-1080</v>
      </c>
      <c r="AT585" s="272">
        <v>-871</v>
      </c>
      <c r="AU585" s="272">
        <v>-1217</v>
      </c>
      <c r="AV585" s="272">
        <v>-2128</v>
      </c>
      <c r="AW585" s="272">
        <v>-642</v>
      </c>
      <c r="AX585" s="272">
        <v>-2453</v>
      </c>
      <c r="AY585" s="272">
        <v>-2501</v>
      </c>
      <c r="BA585" s="130">
        <v>-559.13800000000003</v>
      </c>
      <c r="BB585" s="130">
        <v>-507.28300000000002</v>
      </c>
      <c r="BC585" s="132">
        <f>SUM(BC576:BC584)</f>
        <v>-200.68700000000001</v>
      </c>
      <c r="BD585" s="132">
        <f>SUM(BD576:BD584)</f>
        <v>-1090.7059999999999</v>
      </c>
      <c r="BE585" s="130">
        <v>-1183.7349999999999</v>
      </c>
      <c r="BF585" s="130">
        <v>-5.5679999999999996</v>
      </c>
      <c r="BG585" s="130">
        <v>-2946.0439999999999</v>
      </c>
      <c r="BH585" s="132">
        <f>SUM(BH576:BH584)</f>
        <v>-3488</v>
      </c>
      <c r="BI585" s="132">
        <f>SUM(BI576:BI584)</f>
        <v>-4301</v>
      </c>
      <c r="BJ585" s="208">
        <v>-6825</v>
      </c>
      <c r="BK585" s="208">
        <v>-5182</v>
      </c>
      <c r="BL585" s="208">
        <v>-7724</v>
      </c>
    </row>
    <row r="586" spans="1:64" x14ac:dyDescent="0.35">
      <c r="B586" s="186"/>
      <c r="C586" s="186"/>
      <c r="G586" s="91"/>
      <c r="K586" s="91"/>
      <c r="O586" s="91"/>
      <c r="S586" s="91"/>
      <c r="W586" s="91"/>
      <c r="AA586" s="91"/>
      <c r="AE586" s="91"/>
      <c r="AI586" s="91"/>
      <c r="AM586" s="91"/>
      <c r="AP586" s="91"/>
      <c r="AQ586" s="91"/>
      <c r="AR586" s="91"/>
      <c r="AS586" s="232"/>
      <c r="AT586" s="232"/>
      <c r="AU586" s="232"/>
      <c r="AV586" s="232"/>
      <c r="AW586" s="232"/>
      <c r="AX586" s="232"/>
      <c r="AY586" s="232"/>
      <c r="BA586" s="135"/>
      <c r="BB586" s="135"/>
      <c r="BC586" s="135"/>
      <c r="BD586" s="135"/>
      <c r="BE586" s="135"/>
      <c r="BF586" s="135"/>
      <c r="BG586" s="135"/>
      <c r="BH586" s="135"/>
      <c r="BI586" s="135"/>
      <c r="BJ586" s="135"/>
      <c r="BK586" s="135"/>
      <c r="BL586" s="135"/>
    </row>
    <row r="587" spans="1:64" x14ac:dyDescent="0.35">
      <c r="A587" s="88" t="s">
        <v>544</v>
      </c>
      <c r="B587" s="184" t="s">
        <v>796</v>
      </c>
      <c r="C587" s="183" t="s">
        <v>230</v>
      </c>
      <c r="D587" s="90">
        <v>-5.992</v>
      </c>
      <c r="E587" s="90">
        <v>-2.039000000000001</v>
      </c>
      <c r="F587" s="90">
        <v>1.756</v>
      </c>
      <c r="G587" s="89">
        <v>1.0340000000000009</v>
      </c>
      <c r="H587" s="90">
        <v>0.318</v>
      </c>
      <c r="I587" s="90">
        <v>-0.57299999999999995</v>
      </c>
      <c r="J587" s="90">
        <v>-2.0230000000000001</v>
      </c>
      <c r="K587" s="89">
        <v>-4.3699999999999992</v>
      </c>
      <c r="L587" s="90">
        <v>-8.4350000000000005</v>
      </c>
      <c r="M587" s="90">
        <v>-3.2099999999999991</v>
      </c>
      <c r="N587" s="90">
        <v>-3.5419999999999998</v>
      </c>
      <c r="O587" s="89">
        <v>-6.1100000000000012</v>
      </c>
      <c r="P587" s="90">
        <v>-0.157</v>
      </c>
      <c r="Q587" s="90">
        <v>-0.63900000000000001</v>
      </c>
      <c r="R587" s="90">
        <v>-5.0469999999999997</v>
      </c>
      <c r="S587" s="89">
        <v>-8.391</v>
      </c>
      <c r="T587" s="90">
        <v>-2.4119999999999999</v>
      </c>
      <c r="U587" s="90">
        <v>5.2060000000000004</v>
      </c>
      <c r="V587" s="90">
        <v>8.2769999999999992</v>
      </c>
      <c r="W587" s="89">
        <v>-2.5550000000000002</v>
      </c>
      <c r="X587" s="90">
        <v>6.343</v>
      </c>
      <c r="Y587" s="90">
        <v>-5.7149999999999999</v>
      </c>
      <c r="Z587" s="90">
        <v>-4.1509999999999998</v>
      </c>
      <c r="AA587" s="89">
        <v>1.7849999999999999</v>
      </c>
      <c r="AB587" s="90">
        <v>-1.5469999999999999</v>
      </c>
      <c r="AC587" s="90">
        <v>-3.2360000000000011</v>
      </c>
      <c r="AD587" s="90">
        <v>-6.8</v>
      </c>
      <c r="AE587" s="89">
        <v>-1.156000000000001</v>
      </c>
      <c r="AF587" s="90">
        <v>-6</v>
      </c>
      <c r="AG587" s="90">
        <v>-7</v>
      </c>
      <c r="AH587" s="90">
        <v>16</v>
      </c>
      <c r="AI587" s="89">
        <v>0</v>
      </c>
      <c r="AJ587" s="90">
        <v>4</v>
      </c>
      <c r="AK587" s="90">
        <v>-3</v>
      </c>
      <c r="AL587" s="90">
        <v>1</v>
      </c>
      <c r="AM587" s="89">
        <v>-28</v>
      </c>
      <c r="AN587" s="90">
        <v>-10</v>
      </c>
      <c r="AO587" s="90">
        <v>-26</v>
      </c>
      <c r="AP587" s="89">
        <v>-36</v>
      </c>
      <c r="AQ587" s="89">
        <v>21</v>
      </c>
      <c r="AR587" s="250">
        <v>1</v>
      </c>
      <c r="AS587" s="265">
        <v>3</v>
      </c>
      <c r="AT587" s="265">
        <v>-2</v>
      </c>
      <c r="AU587" s="265">
        <v>7</v>
      </c>
      <c r="AV587" s="265">
        <v>1</v>
      </c>
      <c r="AW587" s="265">
        <v>-3</v>
      </c>
      <c r="AX587" s="265">
        <v>12</v>
      </c>
      <c r="AY587" s="265">
        <v>-19</v>
      </c>
      <c r="BA587" s="124">
        <v>-5.2409999999999997</v>
      </c>
      <c r="BB587" s="124">
        <v>-6.6479999999999997</v>
      </c>
      <c r="BC587" s="124">
        <v>-21.297000000000001</v>
      </c>
      <c r="BD587" s="124">
        <v>-14.234</v>
      </c>
      <c r="BE587" s="124">
        <v>8.516</v>
      </c>
      <c r="BF587" s="124">
        <v>-1.738</v>
      </c>
      <c r="BG587" s="124">
        <v>-12.739000000000001</v>
      </c>
      <c r="BH587" s="124">
        <v>3</v>
      </c>
      <c r="BI587" s="124">
        <v>-26</v>
      </c>
      <c r="BJ587" s="207">
        <v>-51</v>
      </c>
      <c r="BK587" s="207">
        <v>9</v>
      </c>
      <c r="BL587" s="207">
        <v>-9</v>
      </c>
    </row>
    <row r="588" spans="1:64" x14ac:dyDescent="0.35">
      <c r="A588" s="101" t="s">
        <v>518</v>
      </c>
      <c r="B588" s="181" t="s">
        <v>796</v>
      </c>
      <c r="C588" s="182" t="s">
        <v>230</v>
      </c>
      <c r="D588" s="126">
        <v>-118.67</v>
      </c>
      <c r="E588" s="126">
        <v>-59.971999999999987</v>
      </c>
      <c r="F588" s="126">
        <v>-427.32499999999999</v>
      </c>
      <c r="G588" s="143">
        <v>15.471</v>
      </c>
      <c r="H588" s="126">
        <v>-100.64</v>
      </c>
      <c r="I588" s="126">
        <v>83.103999999999999</v>
      </c>
      <c r="J588" s="126">
        <v>86.308999999999997</v>
      </c>
      <c r="K588" s="143">
        <v>214.071</v>
      </c>
      <c r="L588" s="126">
        <v>-404.51600000000002</v>
      </c>
      <c r="M588" s="163">
        <f>SUM(M587,M585,M573,M562)</f>
        <v>243.26299999999998</v>
      </c>
      <c r="N588" s="126">
        <v>-126.855</v>
      </c>
      <c r="O588" s="143">
        <v>47.268000000000001</v>
      </c>
      <c r="P588" s="126">
        <v>-45.863999999999997</v>
      </c>
      <c r="Q588" s="126">
        <v>55.683</v>
      </c>
      <c r="R588" s="126">
        <v>-118.70699999999999</v>
      </c>
      <c r="S588" s="143">
        <v>243.643</v>
      </c>
      <c r="T588" s="126">
        <v>57.581000000000003</v>
      </c>
      <c r="U588" s="126">
        <v>248.054</v>
      </c>
      <c r="V588" s="126">
        <v>457.6</v>
      </c>
      <c r="W588" s="143">
        <v>531.52200000000005</v>
      </c>
      <c r="X588" s="163">
        <f>SUM(X587,X585,X573,X562)</f>
        <v>360.90899999999999</v>
      </c>
      <c r="Y588" s="126">
        <v>321.005</v>
      </c>
      <c r="Z588" s="126">
        <v>-1240.8420000000001</v>
      </c>
      <c r="AA588" s="143">
        <v>-104.369</v>
      </c>
      <c r="AB588" s="126">
        <v>96.070999999999998</v>
      </c>
      <c r="AC588" s="126">
        <v>344.06400000000002</v>
      </c>
      <c r="AD588" s="126">
        <v>126.1370000000001</v>
      </c>
      <c r="AE588" s="143">
        <v>441.17399999999998</v>
      </c>
      <c r="AF588" s="163">
        <f t="shared" ref="AF588:AP588" si="46">SUM(AF587,AF585,AF573,AF562)</f>
        <v>38</v>
      </c>
      <c r="AG588" s="163">
        <f t="shared" si="46"/>
        <v>356</v>
      </c>
      <c r="AH588" s="163">
        <f t="shared" si="46"/>
        <v>723</v>
      </c>
      <c r="AI588" s="162">
        <f t="shared" si="46"/>
        <v>711</v>
      </c>
      <c r="AJ588" s="163">
        <f t="shared" si="46"/>
        <v>-1026</v>
      </c>
      <c r="AK588" s="163">
        <f t="shared" si="46"/>
        <v>798</v>
      </c>
      <c r="AL588" s="163">
        <f t="shared" si="46"/>
        <v>373</v>
      </c>
      <c r="AM588" s="162">
        <f t="shared" si="46"/>
        <v>-779</v>
      </c>
      <c r="AN588" s="163">
        <f t="shared" si="46"/>
        <v>-1105</v>
      </c>
      <c r="AO588" s="163">
        <f t="shared" si="46"/>
        <v>626</v>
      </c>
      <c r="AP588" s="162">
        <f t="shared" si="46"/>
        <v>505</v>
      </c>
      <c r="AQ588" s="162">
        <v>366</v>
      </c>
      <c r="AR588" s="258">
        <v>-164</v>
      </c>
      <c r="AS588" s="272">
        <v>1384</v>
      </c>
      <c r="AT588" s="272">
        <v>1145</v>
      </c>
      <c r="AU588" s="272">
        <v>540</v>
      </c>
      <c r="AV588" s="272">
        <v>-887</v>
      </c>
      <c r="AW588" s="272">
        <v>1406</v>
      </c>
      <c r="AX588" s="272">
        <v>-467</v>
      </c>
      <c r="AY588" s="272">
        <v>420</v>
      </c>
      <c r="BA588" s="130">
        <v>-590.49599999999998</v>
      </c>
      <c r="BB588" s="130">
        <v>282.84399999999999</v>
      </c>
      <c r="BC588" s="130">
        <v>-240.84</v>
      </c>
      <c r="BD588" s="130">
        <v>134.755</v>
      </c>
      <c r="BE588" s="130">
        <v>1294.7570000000001</v>
      </c>
      <c r="BF588" s="130">
        <v>-663.29700000000003</v>
      </c>
      <c r="BG588" s="130">
        <v>1007.446</v>
      </c>
      <c r="BH588" s="132">
        <f>SUM(BH587,BH585,BH573,BH562)</f>
        <v>1828</v>
      </c>
      <c r="BI588" s="132">
        <f>SUM(BI587,BI585,BI573,BI562)</f>
        <v>-634</v>
      </c>
      <c r="BJ588" s="208">
        <v>392</v>
      </c>
      <c r="BK588" s="208">
        <v>2905</v>
      </c>
      <c r="BL588" s="208">
        <v>472</v>
      </c>
    </row>
    <row r="589" spans="1:64" x14ac:dyDescent="0.35">
      <c r="B589" s="186"/>
      <c r="C589" s="186"/>
      <c r="G589" s="91"/>
      <c r="K589" s="91"/>
      <c r="O589" s="91"/>
      <c r="S589" s="91"/>
      <c r="W589" s="91"/>
      <c r="AA589" s="91"/>
      <c r="AE589" s="91"/>
      <c r="AI589" s="91"/>
      <c r="AM589" s="91"/>
      <c r="AP589" s="91"/>
      <c r="AQ589" s="91"/>
      <c r="AR589" s="91"/>
      <c r="AS589" s="232"/>
      <c r="AT589" s="232"/>
      <c r="AU589" s="232"/>
      <c r="AV589" s="232"/>
      <c r="AW589" s="232"/>
      <c r="AX589" s="232"/>
      <c r="AY589" s="232"/>
      <c r="BA589" s="135"/>
      <c r="BB589" s="135"/>
      <c r="BC589" s="135"/>
      <c r="BD589" s="135"/>
      <c r="BE589" s="135"/>
      <c r="BF589" s="135"/>
      <c r="BG589" s="135"/>
      <c r="BH589" s="135"/>
      <c r="BI589" s="135"/>
      <c r="BJ589" s="135"/>
      <c r="BK589" s="135"/>
      <c r="BL589" s="135"/>
    </row>
    <row r="590" spans="1:64" x14ac:dyDescent="0.35">
      <c r="A590" s="88" t="s">
        <v>545</v>
      </c>
      <c r="B590" s="184" t="s">
        <v>796</v>
      </c>
      <c r="C590" s="183" t="s">
        <v>230</v>
      </c>
      <c r="D590" s="90">
        <v>1425.0519999999999</v>
      </c>
      <c r="E590" s="90">
        <v>1425.0519999999999</v>
      </c>
      <c r="F590" s="90">
        <v>1425.0519999999999</v>
      </c>
      <c r="G590" s="89">
        <v>1425.0519999999999</v>
      </c>
      <c r="H590" s="90">
        <v>834.55600000000004</v>
      </c>
      <c r="I590" s="90">
        <v>834.55600000000004</v>
      </c>
      <c r="J590" s="90">
        <v>834.55600000000004</v>
      </c>
      <c r="K590" s="89">
        <v>834.55600000000004</v>
      </c>
      <c r="L590" s="90">
        <v>1117.4000000000001</v>
      </c>
      <c r="M590" s="90">
        <v>1117.4000000000001</v>
      </c>
      <c r="N590" s="90">
        <v>1117.4000000000001</v>
      </c>
      <c r="O590" s="89">
        <v>1117.4000000000001</v>
      </c>
      <c r="P590" s="90">
        <v>876.56</v>
      </c>
      <c r="Q590" s="90">
        <v>876.56</v>
      </c>
      <c r="R590" s="90">
        <v>876.56</v>
      </c>
      <c r="S590" s="89">
        <v>876.56</v>
      </c>
      <c r="T590" s="90">
        <v>1011.3150000000001</v>
      </c>
      <c r="U590" s="90">
        <v>1011.3150000000001</v>
      </c>
      <c r="V590" s="90">
        <v>1011.3150000000001</v>
      </c>
      <c r="W590" s="89">
        <v>1011.3150000000001</v>
      </c>
      <c r="X590" s="90">
        <v>2306.0720000000001</v>
      </c>
      <c r="Y590" s="90">
        <v>2306.0720000000001</v>
      </c>
      <c r="Z590" s="90">
        <v>2306.0720000000001</v>
      </c>
      <c r="AA590" s="89">
        <v>2306.0720000000001</v>
      </c>
      <c r="AB590" s="90">
        <v>1642.7750000000001</v>
      </c>
      <c r="AC590" s="90">
        <v>1642.7750000000001</v>
      </c>
      <c r="AD590" s="90">
        <v>1642.7750000000001</v>
      </c>
      <c r="AE590" s="89">
        <v>1642.7750000000001</v>
      </c>
      <c r="AF590" s="90">
        <v>2650</v>
      </c>
      <c r="AG590" s="90">
        <v>2650</v>
      </c>
      <c r="AH590" s="90">
        <v>2650</v>
      </c>
      <c r="AI590" s="89">
        <v>2650</v>
      </c>
      <c r="AJ590" s="90">
        <v>4478</v>
      </c>
      <c r="AK590" s="90">
        <v>4478</v>
      </c>
      <c r="AL590" s="90">
        <v>4478</v>
      </c>
      <c r="AM590" s="89">
        <v>4478</v>
      </c>
      <c r="AN590" s="90">
        <v>3844</v>
      </c>
      <c r="AO590" s="90">
        <v>3844</v>
      </c>
      <c r="AP590" s="89">
        <v>3844</v>
      </c>
      <c r="AQ590" s="89">
        <v>3870</v>
      </c>
      <c r="AR590" s="250">
        <v>4236</v>
      </c>
      <c r="AS590" s="265">
        <v>4072</v>
      </c>
      <c r="AT590" s="265">
        <v>5456</v>
      </c>
      <c r="AU590" s="265">
        <v>6601</v>
      </c>
      <c r="AV590" s="265">
        <v>7141</v>
      </c>
      <c r="AW590" s="265">
        <v>6254</v>
      </c>
      <c r="AX590" s="265">
        <v>7660</v>
      </c>
      <c r="AY590" s="265">
        <v>7193</v>
      </c>
      <c r="BA590" s="135"/>
      <c r="BB590" s="135"/>
      <c r="BC590" s="135"/>
      <c r="BD590" s="135"/>
      <c r="BE590" s="135"/>
      <c r="BF590" s="135"/>
      <c r="BG590" s="135"/>
      <c r="BH590" s="135"/>
      <c r="BI590" s="135"/>
      <c r="BJ590" s="135"/>
      <c r="BK590" s="135"/>
      <c r="BL590" s="135"/>
    </row>
    <row r="591" spans="1:64" ht="15" thickBot="1" x14ac:dyDescent="0.4">
      <c r="A591" s="144" t="s">
        <v>546</v>
      </c>
      <c r="B591" s="198" t="s">
        <v>796</v>
      </c>
      <c r="C591" s="197" t="s">
        <v>230</v>
      </c>
      <c r="D591" s="145">
        <v>1306.3820000000001</v>
      </c>
      <c r="E591" s="145">
        <v>1246.4100000000001</v>
      </c>
      <c r="F591" s="145">
        <v>819.08500000000004</v>
      </c>
      <c r="G591" s="148">
        <v>834.55600000000004</v>
      </c>
      <c r="H591" s="145">
        <v>733.91600000000005</v>
      </c>
      <c r="I591" s="145">
        <v>817.02</v>
      </c>
      <c r="J591" s="145">
        <v>903.32899999999995</v>
      </c>
      <c r="K591" s="148">
        <v>1117.4000000000001</v>
      </c>
      <c r="L591" s="145">
        <v>712.88400000000001</v>
      </c>
      <c r="M591" s="145">
        <v>956.14700000000005</v>
      </c>
      <c r="N591" s="145">
        <v>829.29200000000003</v>
      </c>
      <c r="O591" s="148">
        <v>876.56</v>
      </c>
      <c r="P591" s="145">
        <v>830.69600000000003</v>
      </c>
      <c r="Q591" s="145">
        <v>886.37900000000002</v>
      </c>
      <c r="R591" s="145">
        <v>767.67200000000003</v>
      </c>
      <c r="S591" s="148">
        <v>1011.3150000000001</v>
      </c>
      <c r="T591" s="145">
        <v>1068.896</v>
      </c>
      <c r="U591" s="145">
        <v>1316.95</v>
      </c>
      <c r="V591" s="145">
        <v>1774.55</v>
      </c>
      <c r="W591" s="148">
        <v>2306.0720000000001</v>
      </c>
      <c r="X591" s="145">
        <v>2666.9810000000002</v>
      </c>
      <c r="Y591" s="145">
        <v>2987.9859999999999</v>
      </c>
      <c r="Z591" s="145">
        <v>1747.144</v>
      </c>
      <c r="AA591" s="148">
        <v>1642.7750000000001</v>
      </c>
      <c r="AB591" s="145">
        <v>1738.846</v>
      </c>
      <c r="AC591" s="145">
        <v>2082.91</v>
      </c>
      <c r="AD591" s="145">
        <v>2209.047</v>
      </c>
      <c r="AE591" s="148">
        <v>2650.221</v>
      </c>
      <c r="AF591" s="145">
        <v>2688</v>
      </c>
      <c r="AG591" s="145">
        <v>3044</v>
      </c>
      <c r="AH591" s="145">
        <v>3767</v>
      </c>
      <c r="AI591" s="148">
        <v>4478</v>
      </c>
      <c r="AJ591" s="145">
        <v>3452</v>
      </c>
      <c r="AK591" s="145">
        <v>4250</v>
      </c>
      <c r="AL591" s="145">
        <v>4623</v>
      </c>
      <c r="AM591" s="148">
        <v>3844</v>
      </c>
      <c r="AN591" s="145">
        <v>2739</v>
      </c>
      <c r="AO591" s="145">
        <v>3365</v>
      </c>
      <c r="AP591" s="148">
        <v>3870</v>
      </c>
      <c r="AQ591" s="148">
        <v>4236</v>
      </c>
      <c r="AR591" s="257">
        <v>4072</v>
      </c>
      <c r="AS591" s="271">
        <v>5456</v>
      </c>
      <c r="AT591" s="271">
        <v>6601</v>
      </c>
      <c r="AU591" s="271">
        <v>7141</v>
      </c>
      <c r="AV591" s="271">
        <v>6254</v>
      </c>
      <c r="AW591" s="271">
        <v>7660</v>
      </c>
      <c r="AX591" s="271">
        <v>7193</v>
      </c>
      <c r="AY591" s="271">
        <v>7613</v>
      </c>
      <c r="BA591" s="164"/>
      <c r="BB591" s="164"/>
      <c r="BC591" s="164"/>
      <c r="BD591" s="164"/>
      <c r="BE591" s="164"/>
      <c r="BF591" s="164"/>
      <c r="BG591" s="164"/>
      <c r="BH591" s="164"/>
      <c r="BI591" s="164"/>
      <c r="BJ591" s="219">
        <v>4236</v>
      </c>
      <c r="BK591" s="219">
        <v>7141</v>
      </c>
      <c r="BL591" s="219">
        <v>7613</v>
      </c>
    </row>
    <row r="592" spans="1:64" x14ac:dyDescent="0.35">
      <c r="B592" s="186"/>
      <c r="C592" s="186"/>
      <c r="G592" s="91"/>
      <c r="K592" s="91"/>
      <c r="O592" s="91"/>
      <c r="S592" s="91"/>
      <c r="W592" s="91"/>
      <c r="AA592" s="91"/>
      <c r="AE592" s="91"/>
      <c r="AI592" s="91"/>
      <c r="AM592" s="91"/>
      <c r="AP592" s="91"/>
      <c r="AQ592" s="91"/>
      <c r="AR592" s="91"/>
      <c r="AS592" s="232"/>
      <c r="AT592" s="232"/>
      <c r="AU592" s="232"/>
      <c r="AV592" s="232"/>
      <c r="AW592" s="232"/>
      <c r="AX592" s="232"/>
      <c r="AY592" s="232"/>
      <c r="BA592" s="135"/>
      <c r="BB592" s="135"/>
      <c r="BC592" s="135"/>
      <c r="BD592" s="135"/>
      <c r="BE592" s="135"/>
      <c r="BF592" s="135"/>
      <c r="BG592" s="135"/>
      <c r="BH592" s="135"/>
      <c r="BI592" s="135"/>
      <c r="BJ592" s="135"/>
      <c r="BK592" s="135"/>
      <c r="BL592" s="135"/>
    </row>
    <row r="593" spans="1:64" x14ac:dyDescent="0.35">
      <c r="A593" s="96" t="s">
        <v>547</v>
      </c>
      <c r="B593" s="185"/>
      <c r="C593" s="185"/>
      <c r="D593" s="81"/>
      <c r="E593" s="81"/>
      <c r="F593" s="81"/>
      <c r="G593" s="82"/>
      <c r="H593" s="81"/>
      <c r="I593" s="81"/>
      <c r="J593" s="81"/>
      <c r="K593" s="82"/>
      <c r="L593" s="81"/>
      <c r="M593" s="81"/>
      <c r="N593" s="81"/>
      <c r="O593" s="82"/>
      <c r="P593" s="81"/>
      <c r="Q593" s="81"/>
      <c r="R593" s="81"/>
      <c r="S593" s="82"/>
      <c r="T593" s="81"/>
      <c r="U593" s="81"/>
      <c r="V593" s="81"/>
      <c r="W593" s="82"/>
      <c r="X593" s="81"/>
      <c r="Y593" s="81"/>
      <c r="Z593" s="81"/>
      <c r="AA593" s="82"/>
      <c r="AB593" s="81"/>
      <c r="AC593" s="81"/>
      <c r="AD593" s="81"/>
      <c r="AE593" s="82"/>
      <c r="AF593" s="81"/>
      <c r="AG593" s="81"/>
      <c r="AH593" s="81"/>
      <c r="AI593" s="82"/>
      <c r="AJ593" s="81"/>
      <c r="AK593" s="81"/>
      <c r="AL593" s="81"/>
      <c r="AM593" s="82"/>
      <c r="AN593" s="81"/>
      <c r="AO593" s="81"/>
      <c r="AP593" s="82"/>
      <c r="AQ593" s="82"/>
      <c r="AR593" s="82"/>
      <c r="AS593" s="230"/>
      <c r="AT593" s="230"/>
      <c r="AU593" s="230"/>
      <c r="AV593" s="230"/>
      <c r="AW593" s="230"/>
      <c r="AX593" s="230"/>
      <c r="AY593" s="230"/>
      <c r="BA593" s="83"/>
      <c r="BB593" s="83"/>
      <c r="BC593" s="83"/>
      <c r="BD593" s="83"/>
      <c r="BE593" s="83"/>
      <c r="BF593" s="83"/>
      <c r="BG593" s="83"/>
      <c r="BH593" s="83"/>
      <c r="BI593" s="83"/>
      <c r="BJ593" s="83"/>
      <c r="BK593" s="83"/>
      <c r="BL593" s="83"/>
    </row>
    <row r="594" spans="1:64" x14ac:dyDescent="0.35">
      <c r="A594" s="88" t="s">
        <v>548</v>
      </c>
      <c r="B594" s="194" t="s">
        <v>796</v>
      </c>
      <c r="C594" s="193" t="s">
        <v>230</v>
      </c>
      <c r="D594" s="90">
        <v>49.863</v>
      </c>
      <c r="E594" s="90">
        <v>18.644000000000009</v>
      </c>
      <c r="F594" s="90">
        <v>42.19</v>
      </c>
      <c r="G594" s="89">
        <v>19.003999999999991</v>
      </c>
      <c r="H594" s="90">
        <v>16.401</v>
      </c>
      <c r="I594" s="90">
        <v>11.131</v>
      </c>
      <c r="J594" s="90">
        <v>-20.417999999999999</v>
      </c>
      <c r="K594" s="89">
        <v>13.026</v>
      </c>
      <c r="L594" s="90">
        <v>5.9939999999999998</v>
      </c>
      <c r="M594" s="90">
        <v>14.214</v>
      </c>
      <c r="N594" s="90">
        <v>41.338000000000001</v>
      </c>
      <c r="O594" s="89">
        <v>141.464</v>
      </c>
      <c r="P594" s="90">
        <v>15.973000000000001</v>
      </c>
      <c r="Q594" s="90">
        <v>17.97</v>
      </c>
      <c r="R594" s="90">
        <v>74.564999999999998</v>
      </c>
      <c r="S594" s="89">
        <v>141.376</v>
      </c>
      <c r="T594" s="90">
        <v>27.254000000000001</v>
      </c>
      <c r="U594" s="90">
        <v>21.416</v>
      </c>
      <c r="V594" s="90">
        <v>162.673</v>
      </c>
      <c r="W594" s="89">
        <v>185.32499999999999</v>
      </c>
      <c r="X594" s="90">
        <v>31.106999999999999</v>
      </c>
      <c r="Y594" s="90">
        <v>42.401000000000003</v>
      </c>
      <c r="Z594" s="90">
        <v>68.166000000000011</v>
      </c>
      <c r="AA594" s="89">
        <v>68.694999999999993</v>
      </c>
      <c r="AB594" s="90">
        <v>51.887</v>
      </c>
      <c r="AC594" s="90">
        <v>56.051000000000002</v>
      </c>
      <c r="AD594" s="90">
        <v>123.875</v>
      </c>
      <c r="AE594" s="89">
        <v>120.66500000000001</v>
      </c>
      <c r="AF594" s="90">
        <v>45</v>
      </c>
      <c r="AG594" s="90">
        <v>71</v>
      </c>
      <c r="AH594" s="90">
        <v>84</v>
      </c>
      <c r="AI594" s="89">
        <v>269</v>
      </c>
      <c r="AJ594" s="90">
        <v>91</v>
      </c>
      <c r="AK594" s="90">
        <v>186</v>
      </c>
      <c r="AL594" s="90">
        <v>312</v>
      </c>
      <c r="AM594" s="89">
        <v>254</v>
      </c>
      <c r="AN594" s="90">
        <v>59</v>
      </c>
      <c r="AO594" s="90">
        <v>201</v>
      </c>
      <c r="AP594" s="89">
        <v>226</v>
      </c>
      <c r="AQ594" s="89">
        <v>292</v>
      </c>
      <c r="AR594" s="250">
        <v>214</v>
      </c>
      <c r="AS594" s="265">
        <v>221</v>
      </c>
      <c r="AT594" s="265">
        <v>155</v>
      </c>
      <c r="AU594" s="265">
        <v>1264</v>
      </c>
      <c r="AV594" s="265">
        <v>205</v>
      </c>
      <c r="AW594" s="265">
        <v>696</v>
      </c>
      <c r="AX594" s="265">
        <v>488</v>
      </c>
      <c r="AY594" s="265">
        <v>338</v>
      </c>
      <c r="BA594" s="124">
        <v>129.70099999999999</v>
      </c>
      <c r="BB594" s="124">
        <v>20.14</v>
      </c>
      <c r="BC594" s="124">
        <v>203.01</v>
      </c>
      <c r="BD594" s="124">
        <v>249.88399999999999</v>
      </c>
      <c r="BE594" s="124">
        <v>396.66800000000001</v>
      </c>
      <c r="BF594" s="124">
        <v>210.369</v>
      </c>
      <c r="BG594" s="124">
        <v>352.47800000000001</v>
      </c>
      <c r="BH594" s="124">
        <v>469</v>
      </c>
      <c r="BI594" s="124">
        <v>843</v>
      </c>
      <c r="BJ594" s="207">
        <v>778</v>
      </c>
      <c r="BK594" s="207">
        <v>1854</v>
      </c>
      <c r="BL594" s="207">
        <v>1727</v>
      </c>
    </row>
    <row r="595" spans="1:64" x14ac:dyDescent="0.35">
      <c r="A595" s="88" t="s">
        <v>549</v>
      </c>
      <c r="B595" s="194" t="s">
        <v>796</v>
      </c>
      <c r="C595" s="193" t="s">
        <v>230</v>
      </c>
      <c r="D595" s="90">
        <v>31.96</v>
      </c>
      <c r="E595" s="90">
        <v>0.71600000000000108</v>
      </c>
      <c r="F595" s="90">
        <v>31.658000000000001</v>
      </c>
      <c r="G595" s="89">
        <v>0.50900000000000034</v>
      </c>
      <c r="H595" s="90">
        <v>31.74</v>
      </c>
      <c r="I595" s="90">
        <v>0.39000000000000412</v>
      </c>
      <c r="J595" s="90">
        <v>29.431999999999999</v>
      </c>
      <c r="K595" s="89">
        <v>7.3239999999999981</v>
      </c>
      <c r="L595" s="90">
        <v>16.885000000000002</v>
      </c>
      <c r="M595" s="90">
        <v>6.9209999999999994</v>
      </c>
      <c r="N595" s="90">
        <v>25.114000000000001</v>
      </c>
      <c r="O595" s="89">
        <v>7.0940000000000012</v>
      </c>
      <c r="P595" s="90">
        <v>26.077000000000002</v>
      </c>
      <c r="Q595" s="90">
        <v>7.8689999999999962</v>
      </c>
      <c r="R595" s="90">
        <v>24.236000000000001</v>
      </c>
      <c r="S595" s="89">
        <v>8.0109999999999957</v>
      </c>
      <c r="T595" s="90">
        <v>24.888000000000002</v>
      </c>
      <c r="U595" s="90">
        <v>9.0699999999999967</v>
      </c>
      <c r="V595" s="90">
        <v>25.811</v>
      </c>
      <c r="W595" s="89">
        <v>9.6610000000000085</v>
      </c>
      <c r="X595" s="90">
        <v>26.41</v>
      </c>
      <c r="Y595" s="90">
        <v>11.093</v>
      </c>
      <c r="Z595" s="90">
        <v>24.251000000000001</v>
      </c>
      <c r="AA595" s="89">
        <v>19.504000000000001</v>
      </c>
      <c r="AB595" s="90">
        <v>50.828000000000003</v>
      </c>
      <c r="AC595" s="90">
        <v>27.178000000000001</v>
      </c>
      <c r="AD595" s="90">
        <v>46.593000000000004</v>
      </c>
      <c r="AE595" s="89">
        <v>27.475999999999981</v>
      </c>
      <c r="AF595" s="90">
        <v>38</v>
      </c>
      <c r="AG595" s="90">
        <v>0</v>
      </c>
      <c r="AH595" s="90">
        <v>50</v>
      </c>
      <c r="AI595" s="89">
        <v>0</v>
      </c>
      <c r="AJ595" s="90">
        <v>50</v>
      </c>
      <c r="AK595" s="90">
        <v>0</v>
      </c>
      <c r="AL595" s="90">
        <v>50</v>
      </c>
      <c r="AM595" s="89">
        <v>0</v>
      </c>
      <c r="AN595" s="90">
        <v>50</v>
      </c>
      <c r="AO595" s="90">
        <v>0</v>
      </c>
      <c r="AP595" s="89">
        <v>51</v>
      </c>
      <c r="AQ595" s="89">
        <v>2</v>
      </c>
      <c r="AR595" s="250">
        <v>55</v>
      </c>
      <c r="AS595" s="265">
        <v>1</v>
      </c>
      <c r="AT595" s="265">
        <v>47</v>
      </c>
      <c r="AU595" s="265">
        <v>3</v>
      </c>
      <c r="AV595" s="265">
        <v>47</v>
      </c>
      <c r="AW595" s="265">
        <v>1</v>
      </c>
      <c r="AX595" s="265">
        <v>46</v>
      </c>
      <c r="AY595" s="265">
        <v>49</v>
      </c>
      <c r="BA595" s="124">
        <v>64.843000000000004</v>
      </c>
      <c r="BB595" s="124">
        <v>68.885999999999996</v>
      </c>
      <c r="BC595" s="124">
        <v>56.014000000000003</v>
      </c>
      <c r="BD595" s="124">
        <v>66.192999999999998</v>
      </c>
      <c r="BE595" s="124">
        <v>69.430000000000007</v>
      </c>
      <c r="BF595" s="124">
        <v>81.257999999999996</v>
      </c>
      <c r="BG595" s="124">
        <v>152.07499999999999</v>
      </c>
      <c r="BH595" s="124">
        <v>88</v>
      </c>
      <c r="BI595" s="124">
        <v>100</v>
      </c>
      <c r="BJ595" s="207">
        <v>103</v>
      </c>
      <c r="BK595" s="207">
        <v>106</v>
      </c>
      <c r="BL595" s="207">
        <v>143</v>
      </c>
    </row>
    <row r="596" spans="1:64" x14ac:dyDescent="0.35">
      <c r="A596" s="88"/>
      <c r="B596" s="187"/>
      <c r="C596" s="187"/>
      <c r="D596" s="81"/>
      <c r="E596" s="81"/>
      <c r="F596" s="81"/>
      <c r="G596" s="82"/>
      <c r="H596" s="81"/>
      <c r="I596" s="81"/>
      <c r="J596" s="81"/>
      <c r="K596" s="82"/>
      <c r="L596" s="81"/>
      <c r="M596" s="81"/>
      <c r="N596" s="81"/>
      <c r="O596" s="82"/>
      <c r="P596" s="81"/>
      <c r="Q596" s="81"/>
      <c r="R596" s="81"/>
      <c r="S596" s="82"/>
      <c r="T596" s="81"/>
      <c r="U596" s="81"/>
      <c r="V596" s="81"/>
      <c r="W596" s="82"/>
      <c r="X596" s="81"/>
      <c r="Y596" s="81"/>
      <c r="Z596" s="81"/>
      <c r="AA596" s="82"/>
      <c r="AB596" s="81"/>
      <c r="AC596" s="81"/>
      <c r="AD596" s="81"/>
      <c r="AE596" s="82"/>
      <c r="AF596" s="81"/>
      <c r="AG596" s="81"/>
      <c r="AH596" s="81"/>
      <c r="AI596" s="82"/>
      <c r="AJ596" s="81"/>
      <c r="AK596" s="81"/>
      <c r="AL596" s="81"/>
      <c r="AM596" s="82"/>
      <c r="AN596" s="81"/>
      <c r="AO596" s="81"/>
      <c r="AP596" s="82"/>
      <c r="AQ596" s="82"/>
      <c r="AR596" s="82"/>
      <c r="AS596" s="230"/>
      <c r="AT596" s="230"/>
      <c r="AU596" s="230"/>
      <c r="AV596" s="230"/>
      <c r="AW596" s="230"/>
      <c r="AX596" s="230"/>
      <c r="AY596" s="230"/>
      <c r="BA596" s="83"/>
      <c r="BB596" s="83"/>
      <c r="BC596" s="83"/>
      <c r="BD596" s="83"/>
      <c r="BE596" s="83"/>
      <c r="BF596" s="83"/>
      <c r="BG596" s="83"/>
      <c r="BH596" s="83"/>
      <c r="BI596" s="83"/>
      <c r="BJ596" s="83"/>
      <c r="BK596" s="83"/>
      <c r="BL596" s="83"/>
    </row>
    <row r="597" spans="1:64" x14ac:dyDescent="0.35">
      <c r="A597" s="96" t="s">
        <v>550</v>
      </c>
      <c r="B597" s="185"/>
      <c r="C597" s="185"/>
      <c r="D597" s="81"/>
      <c r="E597" s="81"/>
      <c r="F597" s="81"/>
      <c r="G597" s="82"/>
      <c r="H597" s="81"/>
      <c r="I597" s="81"/>
      <c r="J597" s="81"/>
      <c r="K597" s="82"/>
      <c r="L597" s="81"/>
      <c r="M597" s="81"/>
      <c r="N597" s="81"/>
      <c r="O597" s="82"/>
      <c r="P597" s="81"/>
      <c r="Q597" s="81"/>
      <c r="R597" s="81"/>
      <c r="S597" s="82"/>
      <c r="T597" s="81"/>
      <c r="U597" s="81"/>
      <c r="V597" s="81"/>
      <c r="W597" s="82"/>
      <c r="X597" s="81"/>
      <c r="Y597" s="81"/>
      <c r="Z597" s="81"/>
      <c r="AA597" s="82"/>
      <c r="AB597" s="81"/>
      <c r="AC597" s="81"/>
      <c r="AD597" s="81"/>
      <c r="AE597" s="82"/>
      <c r="AF597" s="81"/>
      <c r="AG597" s="81"/>
      <c r="AH597" s="81"/>
      <c r="AI597" s="82"/>
      <c r="AJ597" s="81"/>
      <c r="AK597" s="81"/>
      <c r="AL597" s="81"/>
      <c r="AM597" s="82"/>
      <c r="AN597" s="81"/>
      <c r="AO597" s="81"/>
      <c r="AP597" s="82"/>
      <c r="AQ597" s="82"/>
      <c r="AR597" s="82"/>
      <c r="AS597" s="230"/>
      <c r="AT597" s="230"/>
      <c r="AU597" s="230"/>
      <c r="AV597" s="230"/>
      <c r="AW597" s="230"/>
      <c r="AX597" s="230"/>
      <c r="AY597" s="230"/>
      <c r="BA597" s="83"/>
      <c r="BB597" s="83"/>
      <c r="BC597" s="83"/>
      <c r="BD597" s="83"/>
      <c r="BE597" s="83"/>
      <c r="BF597" s="83"/>
      <c r="BG597" s="83"/>
      <c r="BH597" s="83"/>
      <c r="BI597" s="83"/>
      <c r="BJ597" s="83"/>
      <c r="BK597" s="83"/>
      <c r="BL597" s="83"/>
    </row>
    <row r="598" spans="1:64" x14ac:dyDescent="0.35">
      <c r="A598" s="88" t="s">
        <v>551</v>
      </c>
      <c r="B598" s="194" t="s">
        <v>796</v>
      </c>
      <c r="C598" s="193" t="s">
        <v>231</v>
      </c>
      <c r="D598" s="90">
        <v>0.66100000000000003</v>
      </c>
      <c r="E598" s="90">
        <v>0</v>
      </c>
      <c r="F598" s="90">
        <v>0.49899999999999989</v>
      </c>
      <c r="G598" s="89">
        <v>0</v>
      </c>
      <c r="H598" s="81"/>
      <c r="I598" s="81"/>
      <c r="J598" s="90">
        <v>0</v>
      </c>
      <c r="K598" s="89">
        <v>2.1000000000000001E-2</v>
      </c>
      <c r="L598" s="81"/>
      <c r="M598" s="90">
        <v>0.67700000000000005</v>
      </c>
      <c r="N598" s="90">
        <v>0</v>
      </c>
      <c r="O598" s="89">
        <v>0</v>
      </c>
      <c r="P598" s="81"/>
      <c r="Q598" s="81"/>
      <c r="R598" s="81"/>
      <c r="S598" s="82"/>
      <c r="T598" s="90">
        <v>10.348000000000001</v>
      </c>
      <c r="U598" s="90">
        <v>0</v>
      </c>
      <c r="V598" s="90">
        <v>0</v>
      </c>
      <c r="W598" s="89">
        <v>0</v>
      </c>
      <c r="X598" s="81"/>
      <c r="Y598" s="81"/>
      <c r="Z598" s="90">
        <v>2.7839999999999998</v>
      </c>
      <c r="AA598" s="89">
        <v>0</v>
      </c>
      <c r="AB598" s="81"/>
      <c r="AC598" s="81"/>
      <c r="AD598" s="81"/>
      <c r="AE598" s="82"/>
      <c r="AF598" s="81"/>
      <c r="AG598" s="81"/>
      <c r="AH598" s="81"/>
      <c r="AI598" s="82"/>
      <c r="AJ598" s="81"/>
      <c r="AK598" s="81"/>
      <c r="AL598" s="81"/>
      <c r="AM598" s="82"/>
      <c r="AN598" s="81"/>
      <c r="AO598" s="81"/>
      <c r="AP598" s="82"/>
      <c r="AQ598" s="82"/>
      <c r="AR598" s="82"/>
      <c r="AS598" s="230"/>
      <c r="AT598" s="230"/>
      <c r="AU598" s="230"/>
      <c r="AV598" s="230"/>
      <c r="AW598" s="230"/>
      <c r="AX598" s="230"/>
      <c r="AY598" s="230"/>
      <c r="BA598" s="124">
        <v>1.1599999999999999</v>
      </c>
      <c r="BB598" s="124">
        <v>2.1000000000000001E-2</v>
      </c>
      <c r="BC598" s="124">
        <v>0.67700000000000005</v>
      </c>
      <c r="BD598" s="83"/>
      <c r="BE598" s="124">
        <v>10.348000000000001</v>
      </c>
      <c r="BF598" s="124">
        <v>2.7839999999999998</v>
      </c>
      <c r="BG598" s="83"/>
      <c r="BH598" s="83"/>
      <c r="BI598" s="83"/>
      <c r="BJ598" s="83"/>
      <c r="BK598" s="83"/>
      <c r="BL598" s="83"/>
    </row>
    <row r="599" spans="1:64" x14ac:dyDescent="0.35">
      <c r="A599" s="88" t="s">
        <v>552</v>
      </c>
      <c r="B599" s="194" t="s">
        <v>796</v>
      </c>
      <c r="C599" s="193" t="s">
        <v>231</v>
      </c>
      <c r="D599" s="81"/>
      <c r="E599" s="81"/>
      <c r="F599" s="81"/>
      <c r="G599" s="82"/>
      <c r="H599" s="81"/>
      <c r="I599" s="81"/>
      <c r="J599" s="90">
        <v>126.8</v>
      </c>
      <c r="K599" s="89">
        <v>0</v>
      </c>
      <c r="L599" s="81"/>
      <c r="M599" s="81"/>
      <c r="N599" s="81"/>
      <c r="O599" s="82"/>
      <c r="P599" s="81"/>
      <c r="Q599" s="81"/>
      <c r="R599" s="81"/>
      <c r="S599" s="82"/>
      <c r="T599" s="81"/>
      <c r="U599" s="90">
        <v>80.438999999999993</v>
      </c>
      <c r="V599" s="90">
        <v>0</v>
      </c>
      <c r="W599" s="89">
        <v>0</v>
      </c>
      <c r="X599" s="81"/>
      <c r="Y599" s="81"/>
      <c r="Z599" s="81"/>
      <c r="AA599" s="82"/>
      <c r="AB599" s="81"/>
      <c r="AC599" s="81"/>
      <c r="AD599" s="81"/>
      <c r="AE599" s="82"/>
      <c r="AF599" s="81"/>
      <c r="AG599" s="81"/>
      <c r="AH599" s="81"/>
      <c r="AI599" s="82"/>
      <c r="AJ599" s="81"/>
      <c r="AK599" s="81"/>
      <c r="AL599" s="81"/>
      <c r="AM599" s="82"/>
      <c r="AN599" s="81"/>
      <c r="AO599" s="81"/>
      <c r="AP599" s="82"/>
      <c r="AQ599" s="82"/>
      <c r="AR599" s="82"/>
      <c r="AS599" s="230"/>
      <c r="AT599" s="230"/>
      <c r="AU599" s="230"/>
      <c r="AV599" s="230"/>
      <c r="AW599" s="230"/>
      <c r="AX599" s="230"/>
      <c r="AY599" s="230"/>
      <c r="BA599" s="83"/>
      <c r="BB599" s="124">
        <v>126.8</v>
      </c>
      <c r="BC599" s="83"/>
      <c r="BD599" s="83"/>
      <c r="BE599" s="124">
        <v>80.438999999999993</v>
      </c>
      <c r="BF599" s="83"/>
      <c r="BG599" s="83"/>
      <c r="BH599" s="83"/>
      <c r="BI599" s="83"/>
      <c r="BJ599" s="83"/>
      <c r="BK599" s="83"/>
      <c r="BL599" s="83"/>
    </row>
    <row r="600" spans="1:64" x14ac:dyDescent="0.35">
      <c r="A600" s="88"/>
      <c r="B600" s="187"/>
      <c r="C600" s="187"/>
      <c r="D600" s="81"/>
      <c r="E600" s="81"/>
      <c r="F600" s="81"/>
      <c r="G600" s="82"/>
      <c r="H600" s="81"/>
      <c r="I600" s="81"/>
      <c r="J600" s="81"/>
      <c r="K600" s="82"/>
      <c r="L600" s="81"/>
      <c r="M600" s="81"/>
      <c r="N600" s="81"/>
      <c r="O600" s="82"/>
      <c r="P600" s="81"/>
      <c r="Q600" s="81"/>
      <c r="R600" s="81"/>
      <c r="S600" s="82"/>
      <c r="T600" s="81"/>
      <c r="U600" s="81"/>
      <c r="V600" s="81"/>
      <c r="W600" s="82"/>
      <c r="X600" s="81"/>
      <c r="Y600" s="81"/>
      <c r="Z600" s="81"/>
      <c r="AA600" s="82"/>
      <c r="AB600" s="81"/>
      <c r="AC600" s="81"/>
      <c r="AD600" s="81"/>
      <c r="AE600" s="82"/>
      <c r="AF600" s="81"/>
      <c r="AG600" s="81"/>
      <c r="AH600" s="81"/>
      <c r="AI600" s="82"/>
      <c r="AJ600" s="81"/>
      <c r="AK600" s="81"/>
      <c r="AL600" s="81"/>
      <c r="AM600" s="82"/>
      <c r="AN600" s="81"/>
      <c r="AO600" s="81"/>
      <c r="AP600" s="82"/>
      <c r="AQ600" s="82"/>
      <c r="AR600" s="82"/>
      <c r="AS600" s="230"/>
      <c r="AT600" s="230"/>
      <c r="AU600" s="230"/>
      <c r="AV600" s="230"/>
      <c r="AW600" s="230"/>
      <c r="AX600" s="230"/>
      <c r="AY600" s="230"/>
      <c r="BA600" s="83"/>
      <c r="BB600" s="83"/>
      <c r="BC600" s="83"/>
      <c r="BD600" s="83"/>
      <c r="BE600" s="83"/>
      <c r="BF600" s="83"/>
      <c r="BG600" s="83"/>
      <c r="BH600" s="83"/>
      <c r="BI600" s="83"/>
      <c r="BJ600" s="83"/>
      <c r="BK600" s="83"/>
      <c r="BL600" s="83"/>
    </row>
    <row r="601" spans="1:64" x14ac:dyDescent="0.35">
      <c r="A601" s="70" t="s">
        <v>553</v>
      </c>
      <c r="B601" s="196"/>
      <c r="C601" s="196"/>
      <c r="D601" s="84"/>
      <c r="E601" s="84"/>
      <c r="F601" s="84"/>
      <c r="G601" s="85"/>
      <c r="H601" s="84"/>
      <c r="I601" s="84"/>
      <c r="J601" s="84"/>
      <c r="K601" s="85"/>
      <c r="L601" s="84"/>
      <c r="M601" s="84"/>
      <c r="N601" s="84"/>
      <c r="O601" s="85"/>
      <c r="P601" s="84"/>
      <c r="Q601" s="84"/>
      <c r="R601" s="84"/>
      <c r="S601" s="85"/>
      <c r="T601" s="84"/>
      <c r="U601" s="84"/>
      <c r="V601" s="84"/>
      <c r="W601" s="85"/>
      <c r="X601" s="84"/>
      <c r="Y601" s="84"/>
      <c r="Z601" s="84"/>
      <c r="AA601" s="85"/>
      <c r="AB601" s="84"/>
      <c r="AC601" s="84"/>
      <c r="AD601" s="84"/>
      <c r="AE601" s="85"/>
      <c r="AF601" s="84"/>
      <c r="AG601" s="84"/>
      <c r="AH601" s="84"/>
      <c r="AI601" s="85"/>
      <c r="AJ601" s="84"/>
      <c r="AK601" s="84"/>
      <c r="AL601" s="84"/>
      <c r="AM601" s="85"/>
      <c r="AN601" s="84"/>
      <c r="AO601" s="84"/>
      <c r="AP601" s="85"/>
      <c r="AQ601" s="85"/>
      <c r="AR601" s="85"/>
      <c r="AS601" s="231"/>
      <c r="AT601" s="231"/>
      <c r="AU601" s="231"/>
      <c r="AV601" s="231"/>
      <c r="AW601" s="231"/>
      <c r="AX601" s="231"/>
      <c r="AY601" s="231"/>
      <c r="BA601" s="86"/>
      <c r="BB601" s="86"/>
      <c r="BC601" s="86"/>
      <c r="BD601" s="86"/>
      <c r="BE601" s="86"/>
      <c r="BF601" s="86"/>
      <c r="BG601" s="86"/>
      <c r="BH601" s="86"/>
      <c r="BI601" s="86"/>
      <c r="BJ601" s="86"/>
      <c r="BK601" s="86"/>
      <c r="BL601" s="86"/>
    </row>
    <row r="602" spans="1:64" x14ac:dyDescent="0.35">
      <c r="A602" s="87" t="s">
        <v>554</v>
      </c>
      <c r="B602" s="194" t="s">
        <v>796</v>
      </c>
      <c r="C602" s="193" t="s">
        <v>232</v>
      </c>
      <c r="D602" s="90">
        <v>98.224000000000004</v>
      </c>
      <c r="E602" s="90">
        <v>111.309</v>
      </c>
      <c r="F602" s="90">
        <v>110.354</v>
      </c>
      <c r="G602" s="89">
        <v>102.836</v>
      </c>
      <c r="H602" s="90">
        <v>78.745999999999995</v>
      </c>
      <c r="I602" s="90">
        <v>135.25800000000001</v>
      </c>
      <c r="J602" s="90">
        <v>74.176000000000002</v>
      </c>
      <c r="K602" s="89">
        <v>105.005</v>
      </c>
      <c r="L602" s="90">
        <v>173.02500000000001</v>
      </c>
      <c r="M602" s="90">
        <v>193.61699999999999</v>
      </c>
      <c r="N602" s="90">
        <v>246.01900000000001</v>
      </c>
      <c r="O602" s="89">
        <v>290.43400000000003</v>
      </c>
      <c r="P602" s="90">
        <v>307.75799999999998</v>
      </c>
      <c r="Q602" s="90">
        <v>344.23899999999998</v>
      </c>
      <c r="R602" s="90">
        <v>369.32499999999999</v>
      </c>
      <c r="S602" s="89">
        <v>472.28</v>
      </c>
      <c r="T602" s="90">
        <v>468.99900000000002</v>
      </c>
      <c r="U602" s="90">
        <v>504.08199999999999</v>
      </c>
      <c r="V602" s="90">
        <v>545.67399999999998</v>
      </c>
      <c r="W602" s="89">
        <v>649.34</v>
      </c>
      <c r="X602" s="90">
        <v>702.73299999999995</v>
      </c>
      <c r="Y602" s="90">
        <v>698.48400000000004</v>
      </c>
      <c r="Z602" s="90">
        <v>718.60599999999999</v>
      </c>
      <c r="AA602" s="89">
        <v>720.54600000000005</v>
      </c>
      <c r="AB602" s="90">
        <v>694.83</v>
      </c>
      <c r="AC602" s="90">
        <v>749.54700000000003</v>
      </c>
      <c r="AD602" s="90">
        <v>853.81200000000001</v>
      </c>
      <c r="AE602" s="89">
        <v>969.93100000000004</v>
      </c>
      <c r="AF602" s="90">
        <v>937</v>
      </c>
      <c r="AG602" s="90">
        <v>1016</v>
      </c>
      <c r="AH602" s="90">
        <v>1069</v>
      </c>
      <c r="AI602" s="89">
        <v>1215</v>
      </c>
      <c r="AJ602" s="90">
        <v>1454</v>
      </c>
      <c r="AK602" s="90">
        <v>1406</v>
      </c>
      <c r="AL602" s="90">
        <v>1441</v>
      </c>
      <c r="AM602" s="89">
        <v>1501</v>
      </c>
      <c r="AN602" s="90">
        <v>1580</v>
      </c>
      <c r="AO602" s="90">
        <v>1529</v>
      </c>
      <c r="AP602" s="89">
        <v>1484</v>
      </c>
      <c r="AQ602" s="89">
        <v>1505</v>
      </c>
      <c r="AR602" s="250">
        <v>1586</v>
      </c>
      <c r="AS602" s="265">
        <v>1624</v>
      </c>
      <c r="AT602" s="265">
        <v>1697</v>
      </c>
      <c r="AU602" s="265">
        <v>1743</v>
      </c>
      <c r="AV602" s="265">
        <v>907</v>
      </c>
      <c r="AW602" s="265">
        <v>1885</v>
      </c>
      <c r="AX602" s="265">
        <v>1992</v>
      </c>
      <c r="AY602" s="265">
        <v>1957</v>
      </c>
      <c r="BA602" s="124">
        <v>422.72300000000001</v>
      </c>
      <c r="BB602" s="124">
        <v>393.185</v>
      </c>
      <c r="BC602" s="124">
        <v>903.09500000000003</v>
      </c>
      <c r="BD602" s="124">
        <v>1493.6020000000001</v>
      </c>
      <c r="BE602" s="124">
        <v>2168.0949999999998</v>
      </c>
      <c r="BF602" s="124">
        <v>2840.3690000000001</v>
      </c>
      <c r="BG602" s="124">
        <v>3268.1210000000001</v>
      </c>
      <c r="BH602" s="124">
        <v>4237</v>
      </c>
      <c r="BI602" s="124">
        <v>5802</v>
      </c>
      <c r="BJ602" s="207">
        <v>6098</v>
      </c>
      <c r="BK602" s="207">
        <v>6650</v>
      </c>
      <c r="BL602" s="207">
        <v>6741</v>
      </c>
    </row>
    <row r="603" spans="1:64" x14ac:dyDescent="0.35">
      <c r="A603" s="88" t="s">
        <v>289</v>
      </c>
      <c r="B603" s="194" t="s">
        <v>796</v>
      </c>
      <c r="C603" s="193" t="s">
        <v>232</v>
      </c>
      <c r="D603" s="90">
        <v>85.085999999999999</v>
      </c>
      <c r="E603" s="90">
        <v>79.623999999999995</v>
      </c>
      <c r="F603" s="90">
        <v>81.111000000000004</v>
      </c>
      <c r="G603" s="89">
        <v>86.468000000000004</v>
      </c>
      <c r="H603" s="90">
        <v>83.549000000000007</v>
      </c>
      <c r="I603" s="90">
        <v>83.6</v>
      </c>
      <c r="J603" s="90">
        <v>83.682000000000002</v>
      </c>
      <c r="K603" s="89">
        <v>85.025000000000006</v>
      </c>
      <c r="L603" s="90">
        <v>86.596999999999994</v>
      </c>
      <c r="M603" s="90">
        <v>85.373999999999995</v>
      </c>
      <c r="N603" s="90">
        <v>84.370999999999995</v>
      </c>
      <c r="O603" s="89">
        <v>81.704999999999998</v>
      </c>
      <c r="P603" s="90">
        <v>91.69</v>
      </c>
      <c r="Q603" s="90">
        <v>87.209000000000003</v>
      </c>
      <c r="R603" s="90">
        <v>86.07</v>
      </c>
      <c r="S603" s="89">
        <v>86.584000000000003</v>
      </c>
      <c r="T603" s="90">
        <v>103.578</v>
      </c>
      <c r="U603" s="90">
        <v>118.59099999999999</v>
      </c>
      <c r="V603" s="90">
        <v>117.968</v>
      </c>
      <c r="W603" s="89">
        <v>122.18</v>
      </c>
      <c r="X603" s="90">
        <v>136.41399999999999</v>
      </c>
      <c r="Y603" s="90">
        <v>146.773</v>
      </c>
      <c r="Z603" s="90">
        <v>161.09399999999999</v>
      </c>
      <c r="AA603" s="89">
        <v>166.50399999999999</v>
      </c>
      <c r="AB603" s="90">
        <v>187.11500000000001</v>
      </c>
      <c r="AC603" s="90">
        <v>203.673</v>
      </c>
      <c r="AD603" s="90">
        <v>199.321</v>
      </c>
      <c r="AE603" s="89">
        <v>207.78100000000001</v>
      </c>
      <c r="AF603" s="90">
        <v>214</v>
      </c>
      <c r="AG603" s="90">
        <v>227</v>
      </c>
      <c r="AH603" s="90">
        <v>244</v>
      </c>
      <c r="AI603" s="89">
        <v>239</v>
      </c>
      <c r="AJ603" s="90">
        <v>286</v>
      </c>
      <c r="AK603" s="90">
        <v>269</v>
      </c>
      <c r="AL603" s="90">
        <v>287</v>
      </c>
      <c r="AM603" s="89">
        <v>265</v>
      </c>
      <c r="AN603" s="90">
        <v>312</v>
      </c>
      <c r="AO603" s="90">
        <v>345</v>
      </c>
      <c r="AP603" s="89">
        <v>371</v>
      </c>
      <c r="AQ603" s="89">
        <v>392</v>
      </c>
      <c r="AR603" s="250">
        <v>417</v>
      </c>
      <c r="AS603" s="265">
        <v>439</v>
      </c>
      <c r="AT603" s="265">
        <v>448</v>
      </c>
      <c r="AU603" s="265">
        <v>431</v>
      </c>
      <c r="AV603" s="265">
        <v>469</v>
      </c>
      <c r="AW603" s="265">
        <v>472</v>
      </c>
      <c r="AX603" s="265">
        <v>485</v>
      </c>
      <c r="AY603" s="265">
        <v>455</v>
      </c>
      <c r="BA603" s="124">
        <v>332.28899999999999</v>
      </c>
      <c r="BB603" s="124">
        <v>335.85599999999999</v>
      </c>
      <c r="BC603" s="124">
        <v>338.04700000000003</v>
      </c>
      <c r="BD603" s="124">
        <v>351.553</v>
      </c>
      <c r="BE603" s="124">
        <v>462.31700000000001</v>
      </c>
      <c r="BF603" s="124">
        <v>610.78499999999997</v>
      </c>
      <c r="BG603" s="124">
        <v>797.89</v>
      </c>
      <c r="BH603" s="124">
        <v>924</v>
      </c>
      <c r="BI603" s="124">
        <v>1107</v>
      </c>
      <c r="BJ603" s="207">
        <v>1420</v>
      </c>
      <c r="BK603" s="207">
        <v>1735</v>
      </c>
      <c r="BL603" s="207">
        <v>1881</v>
      </c>
    </row>
    <row r="604" spans="1:64" x14ac:dyDescent="0.35">
      <c r="A604" s="88" t="s">
        <v>322</v>
      </c>
      <c r="B604" s="194" t="s">
        <v>796</v>
      </c>
      <c r="C604" s="193" t="s">
        <v>232</v>
      </c>
      <c r="D604" s="90">
        <v>2E-3</v>
      </c>
      <c r="E604" s="90">
        <v>24.992000000000001</v>
      </c>
      <c r="F604" s="90">
        <v>-0.79100000000000004</v>
      </c>
      <c r="G604" s="89">
        <v>2.294</v>
      </c>
      <c r="H604" s="90">
        <v>0.66300000000000003</v>
      </c>
      <c r="I604" s="90">
        <v>-0.36599999999999999</v>
      </c>
      <c r="J604" s="90">
        <v>0.20100000000000001</v>
      </c>
      <c r="K604" s="89">
        <v>19.385000000000002</v>
      </c>
      <c r="L604" s="90">
        <v>1.7549999999999999</v>
      </c>
      <c r="M604" s="90">
        <v>3.4000000000000002E-2</v>
      </c>
      <c r="N604" s="90">
        <v>-0.751</v>
      </c>
      <c r="O604" s="89">
        <v>0.52100000000000002</v>
      </c>
      <c r="P604" s="90">
        <v>-0.41899999999999998</v>
      </c>
      <c r="Q604" s="90">
        <v>-0.46600000000000003</v>
      </c>
      <c r="R604" s="90">
        <v>-0.33800000000000002</v>
      </c>
      <c r="S604" s="89">
        <v>-0.28499999999999998</v>
      </c>
      <c r="T604" s="81"/>
      <c r="U604" s="90">
        <v>-9.7000000000000003E-2</v>
      </c>
      <c r="V604" s="81"/>
      <c r="W604" s="89">
        <v>-0.35899999999999999</v>
      </c>
      <c r="X604" s="81"/>
      <c r="Y604" s="81"/>
      <c r="Z604" s="81"/>
      <c r="AA604" s="82"/>
      <c r="AB604" s="81"/>
      <c r="AC604" s="81"/>
      <c r="AD604" s="81"/>
      <c r="AE604" s="82"/>
      <c r="AF604" s="81"/>
      <c r="AG604" s="81"/>
      <c r="AH604" s="81"/>
      <c r="AI604" s="82"/>
      <c r="AJ604" s="81"/>
      <c r="AK604" s="81"/>
      <c r="AL604" s="81"/>
      <c r="AM604" s="82"/>
      <c r="AN604" s="81"/>
      <c r="AO604" s="81"/>
      <c r="AP604" s="82"/>
      <c r="AQ604" s="82"/>
      <c r="AR604" s="82"/>
      <c r="AS604" s="230"/>
      <c r="AT604" s="230"/>
      <c r="AU604" s="230"/>
      <c r="AV604" s="230"/>
      <c r="AW604" s="230"/>
      <c r="AX604" s="230"/>
      <c r="AY604" s="230"/>
      <c r="BA604" s="124">
        <v>26.497</v>
      </c>
      <c r="BB604" s="124">
        <v>19.882999999999999</v>
      </c>
      <c r="BC604" s="124">
        <v>1.5589999999999999</v>
      </c>
      <c r="BD604" s="124">
        <v>-1.508</v>
      </c>
      <c r="BE604" s="124">
        <v>-0.45600000000000002</v>
      </c>
      <c r="BF604" s="83"/>
      <c r="BG604" s="83"/>
      <c r="BH604" s="83"/>
      <c r="BI604" s="83"/>
      <c r="BJ604" s="83"/>
      <c r="BK604" s="83"/>
      <c r="BL604" s="83"/>
    </row>
    <row r="605" spans="1:64" x14ac:dyDescent="0.35">
      <c r="A605" s="88" t="s">
        <v>290</v>
      </c>
      <c r="B605" s="194" t="s">
        <v>796</v>
      </c>
      <c r="C605" s="193" t="s">
        <v>232</v>
      </c>
      <c r="D605" s="90">
        <v>57.377000000000002</v>
      </c>
      <c r="E605" s="90">
        <v>31.359000000000002</v>
      </c>
      <c r="F605" s="90">
        <v>32.314999999999998</v>
      </c>
      <c r="G605" s="89">
        <v>32.789000000000001</v>
      </c>
      <c r="H605" s="90">
        <v>32.054000000000002</v>
      </c>
      <c r="I605" s="90">
        <v>31.835000000000001</v>
      </c>
      <c r="J605" s="90">
        <v>31.78</v>
      </c>
      <c r="K605" s="89">
        <v>31.331</v>
      </c>
      <c r="L605" s="90">
        <v>33.790999999999997</v>
      </c>
      <c r="M605" s="90">
        <v>40.08</v>
      </c>
      <c r="N605" s="90">
        <v>41.040999999999997</v>
      </c>
      <c r="O605" s="89">
        <v>37.677999999999997</v>
      </c>
      <c r="P605" s="90">
        <v>36.264000000000003</v>
      </c>
      <c r="Q605" s="90">
        <v>32.567</v>
      </c>
      <c r="R605" s="90">
        <v>36.082000000000001</v>
      </c>
      <c r="S605" s="89">
        <v>31.143000000000001</v>
      </c>
      <c r="T605" s="90">
        <v>35.463999999999999</v>
      </c>
      <c r="U605" s="90">
        <v>36.555999999999997</v>
      </c>
      <c r="V605" s="90">
        <v>36.655000000000001</v>
      </c>
      <c r="W605" s="89">
        <v>34.817</v>
      </c>
      <c r="X605" s="90">
        <v>31.704000000000001</v>
      </c>
      <c r="Y605" s="90">
        <v>32.378</v>
      </c>
      <c r="Z605" s="90">
        <v>44.814999999999998</v>
      </c>
      <c r="AA605" s="89">
        <v>65.397000000000006</v>
      </c>
      <c r="AB605" s="90">
        <v>102.69</v>
      </c>
      <c r="AC605" s="90">
        <v>96.713999999999999</v>
      </c>
      <c r="AD605" s="90">
        <v>100.139</v>
      </c>
      <c r="AE605" s="89">
        <v>95.861000000000004</v>
      </c>
      <c r="AF605" s="90">
        <v>94</v>
      </c>
      <c r="AG605" s="90">
        <v>92</v>
      </c>
      <c r="AH605" s="90">
        <v>90</v>
      </c>
      <c r="AI605" s="89">
        <v>84</v>
      </c>
      <c r="AJ605" s="90">
        <v>89</v>
      </c>
      <c r="AK605" s="90">
        <v>87</v>
      </c>
      <c r="AL605" s="90">
        <v>83</v>
      </c>
      <c r="AM605" s="89">
        <v>91</v>
      </c>
      <c r="AN605" s="90">
        <v>101</v>
      </c>
      <c r="AO605" s="90">
        <v>100</v>
      </c>
      <c r="AP605" s="89">
        <v>100</v>
      </c>
      <c r="AQ605" s="89">
        <v>100</v>
      </c>
      <c r="AR605" s="250">
        <v>95</v>
      </c>
      <c r="AS605" s="265">
        <v>95</v>
      </c>
      <c r="AT605" s="265">
        <v>92</v>
      </c>
      <c r="AU605" s="265">
        <v>91</v>
      </c>
      <c r="AV605" s="265">
        <v>83</v>
      </c>
      <c r="AW605" s="265">
        <v>84</v>
      </c>
      <c r="AX605" s="265">
        <v>83</v>
      </c>
      <c r="AY605" s="265">
        <v>84</v>
      </c>
      <c r="BA605" s="124">
        <v>153.84</v>
      </c>
      <c r="BB605" s="124">
        <v>127</v>
      </c>
      <c r="BC605" s="124">
        <v>152.59</v>
      </c>
      <c r="BD605" s="124">
        <v>136.05600000000001</v>
      </c>
      <c r="BE605" s="124">
        <v>143.49199999999999</v>
      </c>
      <c r="BF605" s="124">
        <v>174.29400000000001</v>
      </c>
      <c r="BG605" s="124">
        <v>395.40300000000002</v>
      </c>
      <c r="BH605" s="124">
        <v>360</v>
      </c>
      <c r="BI605" s="124">
        <v>350</v>
      </c>
      <c r="BJ605" s="207">
        <v>401</v>
      </c>
      <c r="BK605" s="207">
        <v>373</v>
      </c>
      <c r="BL605" s="207">
        <v>334</v>
      </c>
    </row>
    <row r="606" spans="1:64" x14ac:dyDescent="0.35">
      <c r="A606" s="88" t="s">
        <v>436</v>
      </c>
      <c r="B606" s="194" t="s">
        <v>796</v>
      </c>
      <c r="C606" s="193" t="s">
        <v>232</v>
      </c>
      <c r="D606" s="81"/>
      <c r="E606" s="81"/>
      <c r="F606" s="81"/>
      <c r="G606" s="82"/>
      <c r="H606" s="90">
        <v>10</v>
      </c>
      <c r="I606" s="90">
        <v>0</v>
      </c>
      <c r="J606" s="90">
        <v>0</v>
      </c>
      <c r="K606" s="89">
        <v>0</v>
      </c>
      <c r="L606" s="81"/>
      <c r="M606" s="81"/>
      <c r="N606" s="81"/>
      <c r="O606" s="82"/>
      <c r="P606" s="81"/>
      <c r="Q606" s="81"/>
      <c r="R606" s="81"/>
      <c r="S606" s="82"/>
      <c r="T606" s="81"/>
      <c r="U606" s="81"/>
      <c r="V606" s="81"/>
      <c r="W606" s="82"/>
      <c r="X606" s="81"/>
      <c r="Y606" s="81"/>
      <c r="Z606" s="81"/>
      <c r="AA606" s="82"/>
      <c r="AB606" s="81"/>
      <c r="AC606" s="81"/>
      <c r="AD606" s="81"/>
      <c r="AE606" s="82"/>
      <c r="AF606" s="81"/>
      <c r="AG606" s="81"/>
      <c r="AH606" s="81"/>
      <c r="AI606" s="82"/>
      <c r="AJ606" s="81"/>
      <c r="AK606" s="81"/>
      <c r="AL606" s="81"/>
      <c r="AM606" s="82"/>
      <c r="AN606" s="81"/>
      <c r="AO606" s="81"/>
      <c r="AP606" s="82"/>
      <c r="AQ606" s="82"/>
      <c r="AR606" s="82"/>
      <c r="AS606" s="230"/>
      <c r="AT606" s="230"/>
      <c r="AU606" s="275">
        <v>44</v>
      </c>
      <c r="AV606" s="275">
        <v>1</v>
      </c>
      <c r="AW606" s="230"/>
      <c r="AX606" s="275">
        <v>-45</v>
      </c>
      <c r="AY606" s="230"/>
      <c r="BA606" s="83"/>
      <c r="BB606" s="124">
        <v>10</v>
      </c>
      <c r="BC606" s="83"/>
      <c r="BD606" s="83"/>
      <c r="BE606" s="83"/>
      <c r="BF606" s="83"/>
      <c r="BG606" s="83"/>
      <c r="BH606" s="83"/>
      <c r="BI606" s="83"/>
      <c r="BJ606" s="83"/>
      <c r="BK606" s="83">
        <v>44</v>
      </c>
      <c r="BL606" s="83">
        <v>-44</v>
      </c>
    </row>
    <row r="607" spans="1:64" x14ac:dyDescent="0.35">
      <c r="A607" s="88" t="s">
        <v>555</v>
      </c>
      <c r="B607" s="194" t="s">
        <v>796</v>
      </c>
      <c r="C607" s="193" t="s">
        <v>232</v>
      </c>
      <c r="D607" s="81"/>
      <c r="E607" s="81"/>
      <c r="F607" s="81"/>
      <c r="G607" s="82"/>
      <c r="H607" s="81"/>
      <c r="I607" s="81"/>
      <c r="J607" s="81"/>
      <c r="K607" s="82"/>
      <c r="L607" s="90">
        <v>0</v>
      </c>
      <c r="M607" s="90">
        <v>0</v>
      </c>
      <c r="N607" s="90">
        <v>-10</v>
      </c>
      <c r="O607" s="89">
        <v>0</v>
      </c>
      <c r="P607" s="81"/>
      <c r="Q607" s="81"/>
      <c r="R607" s="81"/>
      <c r="S607" s="82"/>
      <c r="T607" s="81"/>
      <c r="U607" s="81"/>
      <c r="V607" s="81"/>
      <c r="W607" s="82"/>
      <c r="X607" s="81"/>
      <c r="Y607" s="81"/>
      <c r="Z607" s="81"/>
      <c r="AA607" s="82"/>
      <c r="AB607" s="81"/>
      <c r="AC607" s="81"/>
      <c r="AD607" s="81"/>
      <c r="AE607" s="82"/>
      <c r="AF607" s="81"/>
      <c r="AG607" s="81"/>
      <c r="AH607" s="81"/>
      <c r="AI607" s="82"/>
      <c r="AJ607" s="81"/>
      <c r="AK607" s="81"/>
      <c r="AL607" s="81"/>
      <c r="AM607" s="82"/>
      <c r="AN607" s="81"/>
      <c r="AO607" s="81"/>
      <c r="AP607" s="82"/>
      <c r="AQ607" s="82"/>
      <c r="AR607" s="82"/>
      <c r="AS607" s="230"/>
      <c r="AT607" s="230"/>
      <c r="AU607" s="275">
        <v>44</v>
      </c>
      <c r="AV607" s="275">
        <v>1</v>
      </c>
      <c r="AW607" s="230"/>
      <c r="AX607" s="275">
        <v>-45</v>
      </c>
      <c r="AY607" s="230"/>
      <c r="BA607" s="83"/>
      <c r="BB607" s="83"/>
      <c r="BC607" s="124">
        <v>-10</v>
      </c>
      <c r="BD607" s="83"/>
      <c r="BE607" s="83"/>
      <c r="BF607" s="83"/>
      <c r="BG607" s="83"/>
      <c r="BH607" s="83"/>
      <c r="BI607" s="83"/>
      <c r="BJ607" s="83"/>
      <c r="BK607" s="83">
        <v>44</v>
      </c>
      <c r="BL607" s="83">
        <v>-44</v>
      </c>
    </row>
    <row r="608" spans="1:64" x14ac:dyDescent="0.35">
      <c r="A608" s="101" t="s">
        <v>556</v>
      </c>
      <c r="B608" s="192" t="s">
        <v>796</v>
      </c>
      <c r="C608" s="191" t="s">
        <v>232</v>
      </c>
      <c r="D608" s="126">
        <v>240.68899999999999</v>
      </c>
      <c r="E608" s="127">
        <f t="shared" ref="E608:T608" si="47">SUM(E603:E607,E602)</f>
        <v>247.28399999999999</v>
      </c>
      <c r="F608" s="127">
        <f t="shared" si="47"/>
        <v>222.989</v>
      </c>
      <c r="G608" s="129">
        <f t="shared" si="47"/>
        <v>224.387</v>
      </c>
      <c r="H608" s="127">
        <f t="shared" si="47"/>
        <v>205.012</v>
      </c>
      <c r="I608" s="127">
        <f t="shared" si="47"/>
        <v>250.327</v>
      </c>
      <c r="J608" s="127">
        <f t="shared" si="47"/>
        <v>189.839</v>
      </c>
      <c r="K608" s="129">
        <f t="shared" si="47"/>
        <v>240.74600000000001</v>
      </c>
      <c r="L608" s="127">
        <f t="shared" si="47"/>
        <v>295.16800000000001</v>
      </c>
      <c r="M608" s="127">
        <f t="shared" si="47"/>
        <v>319.10500000000002</v>
      </c>
      <c r="N608" s="127">
        <f t="shared" si="47"/>
        <v>360.68</v>
      </c>
      <c r="O608" s="129">
        <f t="shared" si="47"/>
        <v>410.33800000000002</v>
      </c>
      <c r="P608" s="127">
        <f t="shared" si="47"/>
        <v>435.29300000000001</v>
      </c>
      <c r="Q608" s="127">
        <f t="shared" si="47"/>
        <v>463.54899999999998</v>
      </c>
      <c r="R608" s="127">
        <f t="shared" si="47"/>
        <v>491.13900000000001</v>
      </c>
      <c r="S608" s="129">
        <f t="shared" si="47"/>
        <v>589.72199999999998</v>
      </c>
      <c r="T608" s="127">
        <f t="shared" si="47"/>
        <v>608.04100000000005</v>
      </c>
      <c r="U608" s="126">
        <v>659.13199999999995</v>
      </c>
      <c r="V608" s="127">
        <f>SUM(V603:V607,V602)</f>
        <v>700.29700000000003</v>
      </c>
      <c r="W608" s="143">
        <v>805.97799999999995</v>
      </c>
      <c r="X608" s="126">
        <v>870.851</v>
      </c>
      <c r="Y608" s="127">
        <f>SUM(Y603:Y607,Y602)</f>
        <v>877.63499999999999</v>
      </c>
      <c r="Z608" s="127">
        <f>SUM(Z603:Z607,Z602)</f>
        <v>924.51499999999999</v>
      </c>
      <c r="AA608" s="143">
        <v>952.447</v>
      </c>
      <c r="AB608" s="127">
        <f t="shared" ref="AB608:AP608" si="48">SUM(AB603:AB607,AB602)</f>
        <v>984.63499999999999</v>
      </c>
      <c r="AC608" s="127">
        <f t="shared" si="48"/>
        <v>1049.934</v>
      </c>
      <c r="AD608" s="127">
        <f t="shared" si="48"/>
        <v>1153.2719999999999</v>
      </c>
      <c r="AE608" s="129">
        <f t="shared" si="48"/>
        <v>1273.5730000000001</v>
      </c>
      <c r="AF608" s="127">
        <f t="shared" si="48"/>
        <v>1245</v>
      </c>
      <c r="AG608" s="127">
        <f t="shared" si="48"/>
        <v>1335</v>
      </c>
      <c r="AH608" s="127">
        <f t="shared" si="48"/>
        <v>1403</v>
      </c>
      <c r="AI608" s="129">
        <f t="shared" si="48"/>
        <v>1538</v>
      </c>
      <c r="AJ608" s="127">
        <f t="shared" si="48"/>
        <v>1829</v>
      </c>
      <c r="AK608" s="127">
        <f t="shared" si="48"/>
        <v>1762</v>
      </c>
      <c r="AL608" s="127">
        <f t="shared" si="48"/>
        <v>1811</v>
      </c>
      <c r="AM608" s="129">
        <f t="shared" si="48"/>
        <v>1857</v>
      </c>
      <c r="AN608" s="127">
        <f t="shared" si="48"/>
        <v>1993</v>
      </c>
      <c r="AO608" s="127">
        <f t="shared" si="48"/>
        <v>1974</v>
      </c>
      <c r="AP608" s="129">
        <f t="shared" si="48"/>
        <v>1955</v>
      </c>
      <c r="AQ608" s="129">
        <v>2023</v>
      </c>
      <c r="AR608" s="249">
        <v>2131</v>
      </c>
      <c r="AS608" s="264">
        <v>2180</v>
      </c>
      <c r="AT608" s="264">
        <v>2264</v>
      </c>
      <c r="AU608" s="264">
        <v>2343</v>
      </c>
      <c r="AV608" s="264">
        <v>2467</v>
      </c>
      <c r="AW608" s="264">
        <v>2441</v>
      </c>
      <c r="AX608" s="264">
        <v>2515</v>
      </c>
      <c r="AY608" s="264">
        <v>2596</v>
      </c>
      <c r="BA608" s="130">
        <v>935.34900000000005</v>
      </c>
      <c r="BB608" s="131">
        <f>SUM(BB603:BB607,BB602)</f>
        <v>885.92399999999998</v>
      </c>
      <c r="BC608" s="130">
        <v>1385.2909999999999</v>
      </c>
      <c r="BD608" s="131">
        <f>SUM(BD603:BD607,BD602)</f>
        <v>1979.703</v>
      </c>
      <c r="BE608" s="131">
        <f>SUM(BE603:BE607,BE602)</f>
        <v>2773.4479999999999</v>
      </c>
      <c r="BF608" s="130">
        <v>3625.4479999999999</v>
      </c>
      <c r="BG608" s="130">
        <v>4461.4139999999998</v>
      </c>
      <c r="BH608" s="131">
        <f>SUM(BH603:BH607,BH602)</f>
        <v>5521</v>
      </c>
      <c r="BI608" s="131">
        <f>SUM(BI603:BI607,BI602)</f>
        <v>7259</v>
      </c>
      <c r="BJ608" s="209">
        <v>7945</v>
      </c>
      <c r="BK608" s="209">
        <v>8918</v>
      </c>
      <c r="BL608" s="209">
        <v>10019</v>
      </c>
    </row>
    <row r="609" spans="1:64" x14ac:dyDescent="0.35">
      <c r="B609" s="186"/>
      <c r="C609" s="186"/>
      <c r="D609" s="81"/>
      <c r="E609" s="81"/>
      <c r="F609" s="81"/>
      <c r="G609" s="82"/>
      <c r="H609" s="81"/>
      <c r="I609" s="81"/>
      <c r="J609" s="81"/>
      <c r="K609" s="82"/>
      <c r="L609" s="81"/>
      <c r="M609" s="81"/>
      <c r="N609" s="81"/>
      <c r="O609" s="82"/>
      <c r="P609" s="81"/>
      <c r="Q609" s="81"/>
      <c r="R609" s="81"/>
      <c r="S609" s="82"/>
      <c r="T609" s="81"/>
      <c r="U609" s="81"/>
      <c r="V609" s="81"/>
      <c r="W609" s="82"/>
      <c r="X609" s="81"/>
      <c r="Y609" s="81"/>
      <c r="Z609" s="81"/>
      <c r="AA609" s="82"/>
      <c r="AB609" s="81"/>
      <c r="AC609" s="81"/>
      <c r="AD609" s="81"/>
      <c r="AE609" s="82"/>
      <c r="AF609" s="81"/>
      <c r="AG609" s="81"/>
      <c r="AH609" s="81"/>
      <c r="AI609" s="82"/>
      <c r="AJ609" s="81"/>
      <c r="AK609" s="81"/>
      <c r="AL609" s="81"/>
      <c r="AM609" s="82"/>
      <c r="AN609" s="81"/>
      <c r="AO609" s="81"/>
      <c r="AP609" s="82"/>
      <c r="AQ609" s="82"/>
      <c r="AR609" s="82"/>
      <c r="AS609" s="230"/>
      <c r="AT609" s="230"/>
      <c r="AU609" s="230"/>
      <c r="AV609" s="230"/>
      <c r="AW609" s="230"/>
      <c r="AX609" s="230"/>
      <c r="AY609" s="230"/>
      <c r="BA609" s="83"/>
      <c r="BB609" s="83"/>
      <c r="BC609" s="83"/>
      <c r="BD609" s="83"/>
      <c r="BE609" s="83"/>
      <c r="BF609" s="83"/>
      <c r="BG609" s="83"/>
      <c r="BH609" s="83"/>
      <c r="BI609" s="83"/>
      <c r="BJ609" s="83"/>
      <c r="BK609" s="83"/>
      <c r="BL609" s="83"/>
    </row>
    <row r="610" spans="1:64" x14ac:dyDescent="0.35">
      <c r="A610" s="87" t="s">
        <v>557</v>
      </c>
      <c r="B610" s="194" t="s">
        <v>796</v>
      </c>
      <c r="C610" s="193" t="s">
        <v>232</v>
      </c>
      <c r="D610" s="90">
        <v>65.117000000000004</v>
      </c>
      <c r="E610" s="90">
        <v>76.546000000000006</v>
      </c>
      <c r="F610" s="90">
        <v>83.001999999999995</v>
      </c>
      <c r="G610" s="89">
        <v>65.319999999999993</v>
      </c>
      <c r="H610" s="90">
        <v>47.045999999999999</v>
      </c>
      <c r="I610" s="90">
        <v>88.527000000000001</v>
      </c>
      <c r="J610" s="90">
        <v>44.686</v>
      </c>
      <c r="K610" s="89">
        <v>73.292000000000002</v>
      </c>
      <c r="L610" s="90">
        <v>84.888000000000005</v>
      </c>
      <c r="M610" s="90">
        <v>147.49299999999999</v>
      </c>
      <c r="N610" s="90">
        <v>174.465</v>
      </c>
      <c r="O610" s="89">
        <v>222.70500000000001</v>
      </c>
      <c r="P610" s="90">
        <v>254.30699999999999</v>
      </c>
      <c r="Q610" s="90">
        <v>244.07400000000001</v>
      </c>
      <c r="R610" s="90">
        <v>270.78800000000001</v>
      </c>
      <c r="S610" s="89">
        <v>399.613</v>
      </c>
      <c r="T610" s="90">
        <v>398.44600000000003</v>
      </c>
      <c r="U610" s="90">
        <v>374.39</v>
      </c>
      <c r="V610" s="90">
        <v>419.56900000000002</v>
      </c>
      <c r="W610" s="89">
        <v>501.54899999999998</v>
      </c>
      <c r="X610" s="90">
        <v>583.07600000000002</v>
      </c>
      <c r="Y610" s="90">
        <v>663.16700000000003</v>
      </c>
      <c r="Z610" s="90">
        <v>666.29100000000005</v>
      </c>
      <c r="AA610" s="89">
        <v>678.24</v>
      </c>
      <c r="AB610" s="90">
        <v>674.24099999999999</v>
      </c>
      <c r="AC610" s="90">
        <v>632.59299999999996</v>
      </c>
      <c r="AD610" s="90">
        <v>792.76300000000003</v>
      </c>
      <c r="AE610" s="89">
        <v>851.86099999999999</v>
      </c>
      <c r="AF610" s="90">
        <v>955</v>
      </c>
      <c r="AG610" s="90">
        <v>1100</v>
      </c>
      <c r="AH610" s="90">
        <v>955</v>
      </c>
      <c r="AI610" s="89">
        <v>2250</v>
      </c>
      <c r="AJ610" s="90">
        <v>1261</v>
      </c>
      <c r="AK610" s="90">
        <v>1116</v>
      </c>
      <c r="AL610" s="90">
        <v>1212</v>
      </c>
      <c r="AM610" s="89">
        <v>1233</v>
      </c>
      <c r="AN610" s="90">
        <v>1266</v>
      </c>
      <c r="AO610" s="90">
        <v>1178</v>
      </c>
      <c r="AP610" s="89">
        <v>1136</v>
      </c>
      <c r="AQ610" s="89">
        <v>1176</v>
      </c>
      <c r="AR610" s="250">
        <v>1247</v>
      </c>
      <c r="AS610" s="265">
        <v>1295</v>
      </c>
      <c r="AT610" s="265">
        <v>1403</v>
      </c>
      <c r="AU610" s="265">
        <v>1483</v>
      </c>
      <c r="AV610" s="265">
        <v>620</v>
      </c>
      <c r="AW610" s="265">
        <v>1573</v>
      </c>
      <c r="AX610" s="265">
        <v>1684</v>
      </c>
      <c r="AY610" s="265">
        <v>1683</v>
      </c>
      <c r="BA610" s="124">
        <v>289.98500000000001</v>
      </c>
      <c r="BB610" s="124">
        <v>253.55099999999999</v>
      </c>
      <c r="BC610" s="124">
        <v>629.55100000000004</v>
      </c>
      <c r="BD610" s="124">
        <v>1168.7819999999999</v>
      </c>
      <c r="BE610" s="124">
        <v>1693.954</v>
      </c>
      <c r="BF610" s="124">
        <v>2590.7739999999999</v>
      </c>
      <c r="BG610" s="124">
        <v>2951.4580000000001</v>
      </c>
      <c r="BH610" s="124">
        <v>5260</v>
      </c>
      <c r="BI610" s="124">
        <v>4822</v>
      </c>
      <c r="BJ610" s="207">
        <v>4756</v>
      </c>
      <c r="BK610" s="207">
        <v>5428</v>
      </c>
      <c r="BL610" s="207">
        <v>5560</v>
      </c>
    </row>
    <row r="611" spans="1:64" x14ac:dyDescent="0.35">
      <c r="A611" s="88" t="s">
        <v>289</v>
      </c>
      <c r="B611" s="194" t="s">
        <v>796</v>
      </c>
      <c r="C611" s="193" t="s">
        <v>232</v>
      </c>
      <c r="D611" s="90">
        <v>85.085999999999999</v>
      </c>
      <c r="E611" s="90">
        <v>79.623999999999995</v>
      </c>
      <c r="F611" s="90">
        <v>81.111000000000004</v>
      </c>
      <c r="G611" s="89">
        <v>86.468000000000004</v>
      </c>
      <c r="H611" s="90">
        <v>83.549000000000007</v>
      </c>
      <c r="I611" s="90">
        <v>83.6</v>
      </c>
      <c r="J611" s="90">
        <v>83.682000000000002</v>
      </c>
      <c r="K611" s="89">
        <v>85.025000000000006</v>
      </c>
      <c r="L611" s="90">
        <v>86.596999999999994</v>
      </c>
      <c r="M611" s="90">
        <v>85.373999999999995</v>
      </c>
      <c r="N611" s="90">
        <v>84.370999999999995</v>
      </c>
      <c r="O611" s="89">
        <v>81.704999999999998</v>
      </c>
      <c r="P611" s="90">
        <v>91.69</v>
      </c>
      <c r="Q611" s="90">
        <v>87.209000000000003</v>
      </c>
      <c r="R611" s="90">
        <v>86.07</v>
      </c>
      <c r="S611" s="89">
        <v>86.584000000000003</v>
      </c>
      <c r="T611" s="90">
        <v>103.578</v>
      </c>
      <c r="U611" s="90">
        <v>118.59099999999999</v>
      </c>
      <c r="V611" s="90">
        <v>117.968</v>
      </c>
      <c r="W611" s="89">
        <v>122.18</v>
      </c>
      <c r="X611" s="90">
        <v>136.41399999999999</v>
      </c>
      <c r="Y611" s="90">
        <v>146.773</v>
      </c>
      <c r="Z611" s="90">
        <v>161.09399999999999</v>
      </c>
      <c r="AA611" s="89">
        <v>166.50399999999999</v>
      </c>
      <c r="AB611" s="90">
        <v>187.11500000000001</v>
      </c>
      <c r="AC611" s="90">
        <v>203.673</v>
      </c>
      <c r="AD611" s="90">
        <v>199.321</v>
      </c>
      <c r="AE611" s="89">
        <v>207.78100000000001</v>
      </c>
      <c r="AF611" s="90">
        <v>214</v>
      </c>
      <c r="AG611" s="90">
        <v>227</v>
      </c>
      <c r="AH611" s="90">
        <v>244</v>
      </c>
      <c r="AI611" s="89">
        <v>239</v>
      </c>
      <c r="AJ611" s="90">
        <v>286</v>
      </c>
      <c r="AK611" s="90">
        <v>269</v>
      </c>
      <c r="AL611" s="90">
        <v>287</v>
      </c>
      <c r="AM611" s="89">
        <v>265</v>
      </c>
      <c r="AN611" s="90">
        <v>312</v>
      </c>
      <c r="AO611" s="90">
        <v>345</v>
      </c>
      <c r="AP611" s="89">
        <v>371</v>
      </c>
      <c r="AQ611" s="89">
        <v>392</v>
      </c>
      <c r="AR611" s="250">
        <v>417</v>
      </c>
      <c r="AS611" s="265">
        <v>439</v>
      </c>
      <c r="AT611" s="265">
        <v>448</v>
      </c>
      <c r="AU611" s="265">
        <v>431</v>
      </c>
      <c r="AV611" s="265">
        <v>469</v>
      </c>
      <c r="AW611" s="265">
        <v>472</v>
      </c>
      <c r="AX611" s="265">
        <v>485</v>
      </c>
      <c r="AY611" s="265">
        <v>455</v>
      </c>
      <c r="BA611" s="124">
        <v>332.28899999999999</v>
      </c>
      <c r="BB611" s="124">
        <v>335.85599999999999</v>
      </c>
      <c r="BC611" s="124">
        <v>338.04700000000003</v>
      </c>
      <c r="BD611" s="124">
        <v>351.553</v>
      </c>
      <c r="BE611" s="124">
        <v>462.31700000000001</v>
      </c>
      <c r="BF611" s="124">
        <v>610.78499999999997</v>
      </c>
      <c r="BG611" s="124">
        <v>797.89</v>
      </c>
      <c r="BH611" s="124">
        <v>924</v>
      </c>
      <c r="BI611" s="124">
        <v>1107</v>
      </c>
      <c r="BJ611" s="207">
        <v>1420</v>
      </c>
      <c r="BK611" s="207">
        <v>1735</v>
      </c>
      <c r="BL611" s="207">
        <v>1881</v>
      </c>
    </row>
    <row r="612" spans="1:64" x14ac:dyDescent="0.35">
      <c r="A612" s="88" t="s">
        <v>322</v>
      </c>
      <c r="B612" s="194" t="s">
        <v>796</v>
      </c>
      <c r="C612" s="193" t="s">
        <v>232</v>
      </c>
      <c r="D612" s="90">
        <v>2E-3</v>
      </c>
      <c r="E612" s="90">
        <v>24.992000000000001</v>
      </c>
      <c r="F612" s="90">
        <v>-0.79100000000000004</v>
      </c>
      <c r="G612" s="89">
        <v>2.294</v>
      </c>
      <c r="H612" s="90">
        <v>0.66300000000000003</v>
      </c>
      <c r="I612" s="90">
        <v>-0.36599999999999999</v>
      </c>
      <c r="J612" s="90">
        <v>0.20100000000000001</v>
      </c>
      <c r="K612" s="89">
        <v>19.385000000000002</v>
      </c>
      <c r="L612" s="90">
        <v>1.7549999999999999</v>
      </c>
      <c r="M612" s="90">
        <v>3.4000000000000002E-2</v>
      </c>
      <c r="N612" s="90">
        <v>-0.751</v>
      </c>
      <c r="O612" s="89">
        <v>0.52100000000000002</v>
      </c>
      <c r="P612" s="90">
        <v>-0.41899999999999998</v>
      </c>
      <c r="Q612" s="90">
        <v>-0.46600000000000003</v>
      </c>
      <c r="R612" s="90">
        <v>-0.33800000000000002</v>
      </c>
      <c r="S612" s="89">
        <v>-0.28499999999999998</v>
      </c>
      <c r="T612" s="81"/>
      <c r="U612" s="90">
        <v>-9.7000000000000003E-2</v>
      </c>
      <c r="V612" s="81"/>
      <c r="W612" s="89">
        <v>-0.35899999999999999</v>
      </c>
      <c r="X612" s="81"/>
      <c r="Y612" s="81"/>
      <c r="Z612" s="81"/>
      <c r="AA612" s="82"/>
      <c r="AB612" s="81"/>
      <c r="AC612" s="81"/>
      <c r="AD612" s="81"/>
      <c r="AE612" s="82"/>
      <c r="AF612" s="81"/>
      <c r="AG612" s="81"/>
      <c r="AH612" s="81"/>
      <c r="AI612" s="82"/>
      <c r="AJ612" s="81"/>
      <c r="AK612" s="81"/>
      <c r="AL612" s="81"/>
      <c r="AM612" s="82"/>
      <c r="AN612" s="81"/>
      <c r="AO612" s="81"/>
      <c r="AP612" s="82"/>
      <c r="AQ612" s="82"/>
      <c r="AR612" s="82"/>
      <c r="AS612" s="230"/>
      <c r="AT612" s="230"/>
      <c r="AU612" s="230"/>
      <c r="AV612" s="230"/>
      <c r="AW612" s="230"/>
      <c r="AX612" s="230"/>
      <c r="AY612" s="230"/>
      <c r="BA612" s="124">
        <v>26.497</v>
      </c>
      <c r="BB612" s="124">
        <v>19.882999999999999</v>
      </c>
      <c r="BC612" s="124">
        <v>1.5589999999999999</v>
      </c>
      <c r="BD612" s="124">
        <v>-1.508</v>
      </c>
      <c r="BE612" s="124">
        <v>-0.45600000000000002</v>
      </c>
      <c r="BF612" s="83"/>
      <c r="BG612" s="83"/>
      <c r="BH612" s="83"/>
      <c r="BI612" s="83"/>
      <c r="BJ612" s="83"/>
      <c r="BK612" s="83"/>
      <c r="BL612" s="83"/>
    </row>
    <row r="613" spans="1:64" x14ac:dyDescent="0.35">
      <c r="A613" s="88" t="s">
        <v>290</v>
      </c>
      <c r="B613" s="194" t="s">
        <v>796</v>
      </c>
      <c r="C613" s="193" t="s">
        <v>232</v>
      </c>
      <c r="D613" s="90">
        <v>57.377000000000002</v>
      </c>
      <c r="E613" s="90">
        <v>31.359000000000002</v>
      </c>
      <c r="F613" s="90">
        <v>32.314999999999998</v>
      </c>
      <c r="G613" s="89">
        <v>32.789000000000001</v>
      </c>
      <c r="H613" s="90">
        <v>32.054000000000002</v>
      </c>
      <c r="I613" s="90">
        <v>31.835000000000001</v>
      </c>
      <c r="J613" s="90">
        <v>31.78</v>
      </c>
      <c r="K613" s="89">
        <v>31.331</v>
      </c>
      <c r="L613" s="90">
        <v>33.790999999999997</v>
      </c>
      <c r="M613" s="90">
        <v>40.08</v>
      </c>
      <c r="N613" s="90">
        <v>41.040999999999997</v>
      </c>
      <c r="O613" s="89">
        <v>37.677999999999997</v>
      </c>
      <c r="P613" s="90">
        <v>36.264000000000003</v>
      </c>
      <c r="Q613" s="90">
        <v>32.567</v>
      </c>
      <c r="R613" s="90">
        <v>36.082000000000001</v>
      </c>
      <c r="S613" s="89">
        <v>31.143000000000001</v>
      </c>
      <c r="T613" s="90">
        <v>35.463999999999999</v>
      </c>
      <c r="U613" s="90">
        <v>36.555999999999997</v>
      </c>
      <c r="V613" s="90">
        <v>36.655000000000001</v>
      </c>
      <c r="W613" s="89">
        <v>34.817</v>
      </c>
      <c r="X613" s="90">
        <v>31.704000000000001</v>
      </c>
      <c r="Y613" s="90">
        <v>32.378</v>
      </c>
      <c r="Z613" s="90">
        <v>44.814999999999998</v>
      </c>
      <c r="AA613" s="89">
        <v>65.397000000000006</v>
      </c>
      <c r="AB613" s="90">
        <v>102.69</v>
      </c>
      <c r="AC613" s="90">
        <v>96.713999999999999</v>
      </c>
      <c r="AD613" s="90">
        <v>100.139</v>
      </c>
      <c r="AE613" s="89">
        <v>95.861000000000004</v>
      </c>
      <c r="AF613" s="90">
        <v>94</v>
      </c>
      <c r="AG613" s="90">
        <v>92</v>
      </c>
      <c r="AH613" s="90">
        <v>90</v>
      </c>
      <c r="AI613" s="89">
        <v>84</v>
      </c>
      <c r="AJ613" s="90">
        <v>89</v>
      </c>
      <c r="AK613" s="90">
        <v>87</v>
      </c>
      <c r="AL613" s="90">
        <v>83</v>
      </c>
      <c r="AM613" s="89">
        <v>91</v>
      </c>
      <c r="AN613" s="90">
        <v>101</v>
      </c>
      <c r="AO613" s="90">
        <v>100</v>
      </c>
      <c r="AP613" s="89">
        <v>100</v>
      </c>
      <c r="AQ613" s="89">
        <v>100</v>
      </c>
      <c r="AR613" s="250">
        <v>95</v>
      </c>
      <c r="AS613" s="265">
        <v>95</v>
      </c>
      <c r="AT613" s="265">
        <v>92</v>
      </c>
      <c r="AU613" s="265">
        <v>91</v>
      </c>
      <c r="AV613" s="265">
        <v>83</v>
      </c>
      <c r="AW613" s="265">
        <v>84</v>
      </c>
      <c r="AX613" s="265">
        <v>83</v>
      </c>
      <c r="AY613" s="265">
        <v>84</v>
      </c>
      <c r="BA613" s="124">
        <v>153.84</v>
      </c>
      <c r="BB613" s="124">
        <v>127</v>
      </c>
      <c r="BC613" s="124">
        <v>152.59</v>
      </c>
      <c r="BD613" s="124">
        <v>136.05600000000001</v>
      </c>
      <c r="BE613" s="124">
        <v>143.49199999999999</v>
      </c>
      <c r="BF613" s="124">
        <v>174.29400000000001</v>
      </c>
      <c r="BG613" s="124">
        <v>395.40300000000002</v>
      </c>
      <c r="BH613" s="124">
        <v>360</v>
      </c>
      <c r="BI613" s="124">
        <v>350</v>
      </c>
      <c r="BJ613" s="207">
        <v>401</v>
      </c>
      <c r="BK613" s="207">
        <v>373</v>
      </c>
      <c r="BL613" s="207">
        <v>334</v>
      </c>
    </row>
    <row r="614" spans="1:64" x14ac:dyDescent="0.35">
      <c r="A614" s="88" t="s">
        <v>558</v>
      </c>
      <c r="B614" s="194" t="s">
        <v>796</v>
      </c>
      <c r="C614" s="193" t="s">
        <v>232</v>
      </c>
      <c r="D614" s="90">
        <v>-0.84799999999999998</v>
      </c>
      <c r="E614" s="90">
        <v>4.2450000000000001</v>
      </c>
      <c r="F614" s="90">
        <v>2.0790000000000002</v>
      </c>
      <c r="G614" s="89">
        <v>-1.4610000000000001</v>
      </c>
      <c r="H614" s="90">
        <v>0.40899999999999997</v>
      </c>
      <c r="I614" s="90">
        <v>-0.55300000000000005</v>
      </c>
      <c r="J614" s="90">
        <v>-0.66900000000000004</v>
      </c>
      <c r="K614" s="89">
        <v>-0.34300000000000003</v>
      </c>
      <c r="L614" s="90">
        <v>-1.43</v>
      </c>
      <c r="M614" s="90">
        <v>-0.223</v>
      </c>
      <c r="N614" s="90">
        <v>1.3140000000000001</v>
      </c>
      <c r="O614" s="89">
        <v>-0.622</v>
      </c>
      <c r="P614" s="90">
        <v>1.169</v>
      </c>
      <c r="Q614" s="90">
        <v>3.3180000000000001</v>
      </c>
      <c r="R614" s="90">
        <v>-1.532</v>
      </c>
      <c r="S614" s="89">
        <v>-1.385</v>
      </c>
      <c r="T614" s="90">
        <v>-2.5569999999999999</v>
      </c>
      <c r="U614" s="90">
        <v>-1.7290000000000001</v>
      </c>
      <c r="V614" s="90">
        <v>-0.97499999999999998</v>
      </c>
      <c r="W614" s="89">
        <v>-2.2919999999999998</v>
      </c>
      <c r="X614" s="90">
        <v>-2.996</v>
      </c>
      <c r="Y614" s="90">
        <v>-1.079</v>
      </c>
      <c r="Z614" s="90">
        <v>-2.2509999999999999</v>
      </c>
      <c r="AA614" s="89">
        <v>3.113</v>
      </c>
      <c r="AB614" s="90">
        <v>-43.831000000000003</v>
      </c>
      <c r="AC614" s="90">
        <v>0.75600000000000001</v>
      </c>
      <c r="AD614" s="90">
        <v>-3.653</v>
      </c>
      <c r="AE614" s="89">
        <v>-4.8520000000000003</v>
      </c>
      <c r="AF614" s="90">
        <v>3</v>
      </c>
      <c r="AG614" s="81"/>
      <c r="AH614" s="90">
        <v>-10</v>
      </c>
      <c r="AI614" s="89">
        <v>-6</v>
      </c>
      <c r="AJ614" s="90">
        <v>-5</v>
      </c>
      <c r="AK614" s="90">
        <v>-8</v>
      </c>
      <c r="AL614" s="90">
        <v>-7</v>
      </c>
      <c r="AM614" s="89">
        <v>4</v>
      </c>
      <c r="AN614" s="90">
        <v>9</v>
      </c>
      <c r="AO614" s="90">
        <v>8</v>
      </c>
      <c r="AP614" s="89">
        <v>6</v>
      </c>
      <c r="AQ614" s="89">
        <v>-4</v>
      </c>
      <c r="AR614" s="250">
        <v>-1</v>
      </c>
      <c r="AS614" s="265">
        <v>-5</v>
      </c>
      <c r="AT614" s="265">
        <v>-6</v>
      </c>
      <c r="AU614" s="265">
        <v>-4</v>
      </c>
      <c r="AV614" s="265">
        <v>-18</v>
      </c>
      <c r="AW614" s="265">
        <v>-4</v>
      </c>
      <c r="AX614" s="265">
        <v>-12</v>
      </c>
      <c r="AY614" s="265">
        <v>-14</v>
      </c>
      <c r="BA614" s="124">
        <v>4.0149999999999997</v>
      </c>
      <c r="BB614" s="124">
        <v>-1.1559999999999999</v>
      </c>
      <c r="BC614" s="124">
        <v>-0.96099999999999997</v>
      </c>
      <c r="BD614" s="124">
        <v>1.57</v>
      </c>
      <c r="BE614" s="124">
        <v>-7.5529999999999999</v>
      </c>
      <c r="BF614" s="124">
        <v>-3.2130000000000001</v>
      </c>
      <c r="BG614" s="124">
        <v>-51.579000000000001</v>
      </c>
      <c r="BH614" s="124">
        <v>-13</v>
      </c>
      <c r="BI614" s="124">
        <v>-16</v>
      </c>
      <c r="BJ614" s="207">
        <v>19</v>
      </c>
      <c r="BK614" s="207">
        <v>-16</v>
      </c>
      <c r="BL614" s="207">
        <v>-48</v>
      </c>
    </row>
    <row r="615" spans="1:64" x14ac:dyDescent="0.35">
      <c r="A615" s="88" t="s">
        <v>291</v>
      </c>
      <c r="B615" s="194" t="s">
        <v>796</v>
      </c>
      <c r="C615" s="193" t="s">
        <v>232</v>
      </c>
      <c r="D615" s="90">
        <v>-28.84</v>
      </c>
      <c r="E615" s="90">
        <v>-33.914999999999999</v>
      </c>
      <c r="F615" s="90">
        <v>-42.863</v>
      </c>
      <c r="G615" s="89">
        <v>-17.106000000000002</v>
      </c>
      <c r="H615" s="90">
        <v>-22.382999999999999</v>
      </c>
      <c r="I615" s="90">
        <v>-16.771000000000001</v>
      </c>
      <c r="J615" s="90">
        <v>-19.114000000000001</v>
      </c>
      <c r="K615" s="89">
        <v>-28.433</v>
      </c>
      <c r="L615" s="90">
        <v>18.728000000000002</v>
      </c>
      <c r="M615" s="90">
        <v>-30.829000000000001</v>
      </c>
      <c r="N615" s="90">
        <v>-15.051</v>
      </c>
      <c r="O615" s="89">
        <v>-8.6739999999999995</v>
      </c>
      <c r="P615" s="90">
        <v>-50.402999999999999</v>
      </c>
      <c r="Q615" s="90">
        <v>-9.26</v>
      </c>
      <c r="R615" s="90">
        <v>-14.569000000000001</v>
      </c>
      <c r="S615" s="89">
        <v>-63.118000000000002</v>
      </c>
      <c r="T615" s="90">
        <v>-63.209000000000003</v>
      </c>
      <c r="U615" s="90">
        <v>-17.419</v>
      </c>
      <c r="V615" s="90">
        <v>-24.146000000000001</v>
      </c>
      <c r="W615" s="89">
        <v>-25.981999999999999</v>
      </c>
      <c r="X615" s="90">
        <v>23.986999999999998</v>
      </c>
      <c r="Y615" s="90">
        <v>-15.811999999999999</v>
      </c>
      <c r="Z615" s="90">
        <v>-10.185</v>
      </c>
      <c r="AA615" s="89">
        <v>-7.0510000000000002</v>
      </c>
      <c r="AB615" s="90">
        <v>-76.221000000000004</v>
      </c>
      <c r="AC615" s="90">
        <v>-33.131999999999998</v>
      </c>
      <c r="AD615" s="90">
        <v>-82.606999999999999</v>
      </c>
      <c r="AE615" s="89">
        <v>-32.866999999999997</v>
      </c>
      <c r="AF615" s="90">
        <v>-159</v>
      </c>
      <c r="AG615" s="90">
        <v>-232</v>
      </c>
      <c r="AH615" s="90">
        <v>-33</v>
      </c>
      <c r="AI615" s="89">
        <v>-1204</v>
      </c>
      <c r="AJ615" s="90">
        <v>-116</v>
      </c>
      <c r="AK615" s="90">
        <v>-8</v>
      </c>
      <c r="AL615" s="90">
        <v>-79</v>
      </c>
      <c r="AM615" s="89">
        <v>-57</v>
      </c>
      <c r="AN615" s="90">
        <v>-86</v>
      </c>
      <c r="AO615" s="90">
        <v>-46</v>
      </c>
      <c r="AP615" s="89">
        <v>-18</v>
      </c>
      <c r="AQ615" s="89">
        <v>-15</v>
      </c>
      <c r="AR615" s="250">
        <v>-45</v>
      </c>
      <c r="AS615" s="265">
        <v>-52</v>
      </c>
      <c r="AT615" s="265">
        <v>-86</v>
      </c>
      <c r="AU615" s="265">
        <v>-120</v>
      </c>
      <c r="AV615" s="265">
        <v>-116</v>
      </c>
      <c r="AW615" s="265">
        <v>-102</v>
      </c>
      <c r="AX615" s="265">
        <v>-115</v>
      </c>
      <c r="AY615" s="265">
        <v>-176</v>
      </c>
      <c r="BA615" s="124">
        <v>-122.724</v>
      </c>
      <c r="BB615" s="124">
        <v>-86.700999999999993</v>
      </c>
      <c r="BC615" s="124">
        <v>-35.826000000000001</v>
      </c>
      <c r="BD615" s="124">
        <v>-137.35</v>
      </c>
      <c r="BE615" s="124">
        <v>-130.756</v>
      </c>
      <c r="BF615" s="124">
        <v>-9.06</v>
      </c>
      <c r="BG615" s="124">
        <v>-224.827</v>
      </c>
      <c r="BH615" s="124">
        <v>-1628</v>
      </c>
      <c r="BI615" s="124">
        <v>-260</v>
      </c>
      <c r="BJ615" s="207">
        <v>-165</v>
      </c>
      <c r="BK615" s="207">
        <v>-303</v>
      </c>
      <c r="BL615" s="207">
        <v>-509</v>
      </c>
    </row>
    <row r="616" spans="1:64" x14ac:dyDescent="0.35">
      <c r="A616" s="88" t="s">
        <v>559</v>
      </c>
      <c r="B616" s="194" t="s">
        <v>796</v>
      </c>
      <c r="C616" s="193" t="s">
        <v>232</v>
      </c>
      <c r="D616" s="81"/>
      <c r="E616" s="81"/>
      <c r="F616" s="90">
        <v>9.5269999999999992</v>
      </c>
      <c r="G616" s="89">
        <v>-3.7</v>
      </c>
      <c r="H616" s="81"/>
      <c r="I616" s="81"/>
      <c r="J616" s="81"/>
      <c r="K616" s="82"/>
      <c r="L616" s="81"/>
      <c r="M616" s="81"/>
      <c r="N616" s="81"/>
      <c r="O616" s="82"/>
      <c r="P616" s="81"/>
      <c r="Q616" s="81"/>
      <c r="R616" s="81"/>
      <c r="S616" s="82"/>
      <c r="T616" s="81"/>
      <c r="U616" s="81"/>
      <c r="V616" s="81"/>
      <c r="W616" s="82"/>
      <c r="X616" s="81"/>
      <c r="Y616" s="81"/>
      <c r="Z616" s="81"/>
      <c r="AA616" s="82"/>
      <c r="AB616" s="81"/>
      <c r="AC616" s="81"/>
      <c r="AD616" s="81"/>
      <c r="AE616" s="82"/>
      <c r="AF616" s="81"/>
      <c r="AG616" s="81"/>
      <c r="AH616" s="81"/>
      <c r="AI616" s="82"/>
      <c r="AJ616" s="81"/>
      <c r="AK616" s="81"/>
      <c r="AL616" s="81"/>
      <c r="AM616" s="82"/>
      <c r="AN616" s="81"/>
      <c r="AO616" s="81"/>
      <c r="AP616" s="82"/>
      <c r="AQ616" s="82"/>
      <c r="AR616" s="82"/>
      <c r="AS616" s="230"/>
      <c r="AT616" s="230"/>
      <c r="AU616" s="230"/>
      <c r="AV616" s="230"/>
      <c r="AW616" s="230"/>
      <c r="AX616" s="230"/>
      <c r="AY616" s="230"/>
      <c r="BA616" s="124">
        <v>5.827</v>
      </c>
      <c r="BB616" s="83"/>
      <c r="BC616" s="83"/>
      <c r="BD616" s="83"/>
      <c r="BE616" s="83"/>
      <c r="BF616" s="83"/>
      <c r="BG616" s="83"/>
      <c r="BH616" s="83"/>
      <c r="BI616" s="83"/>
      <c r="BJ616" s="83"/>
      <c r="BK616" s="83"/>
      <c r="BL616" s="83"/>
    </row>
    <row r="617" spans="1:64" x14ac:dyDescent="0.35">
      <c r="A617" s="88" t="s">
        <v>436</v>
      </c>
      <c r="B617" s="194" t="s">
        <v>796</v>
      </c>
      <c r="C617" s="193" t="s">
        <v>232</v>
      </c>
      <c r="D617" s="81"/>
      <c r="E617" s="81"/>
      <c r="F617" s="81"/>
      <c r="G617" s="82"/>
      <c r="H617" s="90">
        <v>10</v>
      </c>
      <c r="I617" s="81"/>
      <c r="J617" s="81"/>
      <c r="K617" s="82"/>
      <c r="L617" s="81"/>
      <c r="M617" s="81"/>
      <c r="N617" s="81"/>
      <c r="O617" s="82"/>
      <c r="P617" s="81"/>
      <c r="Q617" s="81"/>
      <c r="R617" s="81"/>
      <c r="S617" s="82"/>
      <c r="T617" s="81"/>
      <c r="U617" s="81"/>
      <c r="V617" s="81"/>
      <c r="W617" s="82"/>
      <c r="X617" s="81"/>
      <c r="Y617" s="81"/>
      <c r="Z617" s="81"/>
      <c r="AA617" s="82"/>
      <c r="AB617" s="81"/>
      <c r="AC617" s="81"/>
      <c r="AD617" s="81"/>
      <c r="AE617" s="82"/>
      <c r="AF617" s="81"/>
      <c r="AG617" s="81"/>
      <c r="AH617" s="81"/>
      <c r="AI617" s="82"/>
      <c r="AJ617" s="81"/>
      <c r="AK617" s="81"/>
      <c r="AL617" s="81"/>
      <c r="AM617" s="82"/>
      <c r="AN617" s="81"/>
      <c r="AO617" s="81"/>
      <c r="AP617" s="82"/>
      <c r="AQ617" s="82"/>
      <c r="AR617" s="82"/>
      <c r="AS617" s="230"/>
      <c r="AT617" s="230"/>
      <c r="AU617" s="275">
        <v>44</v>
      </c>
      <c r="AV617" s="275">
        <v>1</v>
      </c>
      <c r="AW617" s="230"/>
      <c r="AX617" s="275">
        <v>-45</v>
      </c>
      <c r="AY617" s="230"/>
      <c r="BA617" s="83"/>
      <c r="BB617" s="124">
        <v>10</v>
      </c>
      <c r="BC617" s="83"/>
      <c r="BD617" s="83"/>
      <c r="BE617" s="83"/>
      <c r="BF617" s="83"/>
      <c r="BG617" s="83"/>
      <c r="BH617" s="83"/>
      <c r="BI617" s="83"/>
      <c r="BJ617" s="83"/>
      <c r="BK617" s="83">
        <v>44</v>
      </c>
      <c r="BL617" s="83">
        <v>-44</v>
      </c>
    </row>
    <row r="618" spans="1:64" x14ac:dyDescent="0.35">
      <c r="A618" s="88" t="s">
        <v>555</v>
      </c>
      <c r="B618" s="194" t="s">
        <v>796</v>
      </c>
      <c r="C618" s="193" t="s">
        <v>232</v>
      </c>
      <c r="D618" s="81"/>
      <c r="E618" s="81"/>
      <c r="F618" s="81"/>
      <c r="G618" s="82"/>
      <c r="H618" s="81"/>
      <c r="I618" s="81"/>
      <c r="J618" s="81"/>
      <c r="K618" s="82"/>
      <c r="L618" s="81"/>
      <c r="M618" s="81"/>
      <c r="N618" s="90">
        <v>-10</v>
      </c>
      <c r="O618" s="82"/>
      <c r="P618" s="81"/>
      <c r="Q618" s="81"/>
      <c r="R618" s="81"/>
      <c r="S618" s="82"/>
      <c r="T618" s="81"/>
      <c r="U618" s="81"/>
      <c r="V618" s="81"/>
      <c r="W618" s="82"/>
      <c r="X618" s="81"/>
      <c r="Y618" s="81"/>
      <c r="Z618" s="81"/>
      <c r="AA618" s="82"/>
      <c r="AB618" s="81"/>
      <c r="AC618" s="81"/>
      <c r="AD618" s="81"/>
      <c r="AE618" s="82"/>
      <c r="AF618" s="81"/>
      <c r="AG618" s="81"/>
      <c r="AH618" s="81"/>
      <c r="AI618" s="82"/>
      <c r="AJ618" s="81"/>
      <c r="AK618" s="81"/>
      <c r="AL618" s="81"/>
      <c r="AM618" s="82"/>
      <c r="AN618" s="81"/>
      <c r="AO618" s="81"/>
      <c r="AP618" s="82"/>
      <c r="AQ618" s="82"/>
      <c r="AR618" s="82"/>
      <c r="AS618" s="230"/>
      <c r="AT618" s="230"/>
      <c r="AU618" s="275">
        <v>44</v>
      </c>
      <c r="AV618" s="275">
        <v>1</v>
      </c>
      <c r="AW618" s="230"/>
      <c r="AX618" s="275">
        <v>-45</v>
      </c>
      <c r="AY618" s="230"/>
      <c r="BA618" s="83"/>
      <c r="BB618" s="83"/>
      <c r="BC618" s="124">
        <v>-10</v>
      </c>
      <c r="BD618" s="83"/>
      <c r="BE618" s="83"/>
      <c r="BF618" s="83"/>
      <c r="BG618" s="83"/>
      <c r="BH618" s="83"/>
      <c r="BI618" s="83"/>
      <c r="BJ618" s="83"/>
      <c r="BK618" s="83">
        <v>44</v>
      </c>
      <c r="BL618" s="83">
        <v>-44</v>
      </c>
    </row>
    <row r="619" spans="1:64" x14ac:dyDescent="0.35">
      <c r="A619" s="88" t="s">
        <v>560</v>
      </c>
      <c r="B619" s="194" t="s">
        <v>796</v>
      </c>
      <c r="C619" s="193" t="s">
        <v>232</v>
      </c>
      <c r="D619" s="81"/>
      <c r="E619" s="81"/>
      <c r="F619" s="81"/>
      <c r="G619" s="82"/>
      <c r="H619" s="81"/>
      <c r="I619" s="81"/>
      <c r="J619" s="81"/>
      <c r="K619" s="82"/>
      <c r="L619" s="81"/>
      <c r="M619" s="81"/>
      <c r="N619" s="81"/>
      <c r="O619" s="89">
        <v>-21.414999999999999</v>
      </c>
      <c r="P619" s="81"/>
      <c r="Q619" s="81"/>
      <c r="R619" s="81"/>
      <c r="S619" s="82"/>
      <c r="T619" s="81"/>
      <c r="U619" s="81"/>
      <c r="V619" s="81"/>
      <c r="W619" s="82"/>
      <c r="X619" s="81"/>
      <c r="Y619" s="81"/>
      <c r="Z619" s="81"/>
      <c r="AA619" s="82"/>
      <c r="AB619" s="81"/>
      <c r="AC619" s="81"/>
      <c r="AD619" s="81"/>
      <c r="AE619" s="82"/>
      <c r="AF619" s="81"/>
      <c r="AG619" s="81"/>
      <c r="AH619" s="81"/>
      <c r="AI619" s="82"/>
      <c r="AJ619" s="81"/>
      <c r="AK619" s="81"/>
      <c r="AL619" s="81"/>
      <c r="AM619" s="82"/>
      <c r="AN619" s="81"/>
      <c r="AO619" s="81"/>
      <c r="AP619" s="82"/>
      <c r="AQ619" s="82"/>
      <c r="AR619" s="82"/>
      <c r="AS619" s="230"/>
      <c r="AT619" s="230"/>
      <c r="AU619" s="230"/>
      <c r="AV619" s="230"/>
      <c r="AW619" s="230"/>
      <c r="AX619" s="230"/>
      <c r="AY619" s="230"/>
      <c r="BA619" s="83"/>
      <c r="BB619" s="83"/>
      <c r="BC619" s="124">
        <v>-21.414999999999999</v>
      </c>
      <c r="BD619" s="83"/>
      <c r="BE619" s="83"/>
      <c r="BF619" s="83"/>
      <c r="BG619" s="83"/>
      <c r="BH619" s="83"/>
      <c r="BI619" s="83"/>
      <c r="BJ619" s="83"/>
      <c r="BK619" s="83"/>
      <c r="BL619" s="83"/>
    </row>
    <row r="620" spans="1:64" x14ac:dyDescent="0.35">
      <c r="A620" s="101" t="s">
        <v>561</v>
      </c>
      <c r="B620" s="192" t="s">
        <v>796</v>
      </c>
      <c r="C620" s="191" t="s">
        <v>232</v>
      </c>
      <c r="D620" s="127">
        <f>SUM(D611:D619,D610)</f>
        <v>177.89400000000001</v>
      </c>
      <c r="E620" s="127">
        <f>SUM(E611:E619,E610)</f>
        <v>182.851</v>
      </c>
      <c r="F620" s="127">
        <f>SUM(F611:F619,F610)</f>
        <v>164.38</v>
      </c>
      <c r="G620" s="143">
        <v>164.60400000000001</v>
      </c>
      <c r="H620" s="126">
        <v>151.33799999999999</v>
      </c>
      <c r="I620" s="127">
        <f>SUM(I611:I619,I610)</f>
        <v>186.27199999999999</v>
      </c>
      <c r="J620" s="127">
        <f>SUM(J611:J619,J610)</f>
        <v>140.566</v>
      </c>
      <c r="K620" s="143">
        <v>180.25700000000001</v>
      </c>
      <c r="L620" s="126">
        <v>224.32900000000001</v>
      </c>
      <c r="M620" s="127">
        <f t="shared" ref="M620:S620" si="49">SUM(M611:M619,M610)</f>
        <v>241.929</v>
      </c>
      <c r="N620" s="127">
        <f t="shared" si="49"/>
        <v>275.38900000000001</v>
      </c>
      <c r="O620" s="129">
        <f t="shared" si="49"/>
        <v>311.89800000000002</v>
      </c>
      <c r="P620" s="127">
        <f t="shared" si="49"/>
        <v>332.608</v>
      </c>
      <c r="Q620" s="127">
        <f t="shared" si="49"/>
        <v>357.44200000000001</v>
      </c>
      <c r="R620" s="127">
        <f t="shared" si="49"/>
        <v>376.50099999999998</v>
      </c>
      <c r="S620" s="129">
        <f t="shared" si="49"/>
        <v>452.55200000000002</v>
      </c>
      <c r="T620" s="126">
        <v>471.72199999999998</v>
      </c>
      <c r="U620" s="127">
        <f t="shared" ref="U620:AA620" si="50">SUM(U611:U619,U610)</f>
        <v>510.29199999999997</v>
      </c>
      <c r="V620" s="127">
        <f t="shared" si="50"/>
        <v>549.07100000000003</v>
      </c>
      <c r="W620" s="129">
        <f t="shared" si="50"/>
        <v>629.91300000000001</v>
      </c>
      <c r="X620" s="127">
        <f t="shared" si="50"/>
        <v>772.18499999999995</v>
      </c>
      <c r="Y620" s="127">
        <f t="shared" si="50"/>
        <v>825.42700000000002</v>
      </c>
      <c r="Z620" s="127">
        <f t="shared" si="50"/>
        <v>859.76400000000001</v>
      </c>
      <c r="AA620" s="129">
        <f t="shared" si="50"/>
        <v>906.20299999999997</v>
      </c>
      <c r="AB620" s="126">
        <v>843.99400000000003</v>
      </c>
      <c r="AC620" s="126">
        <v>900.60400000000004</v>
      </c>
      <c r="AD620" s="127">
        <f t="shared" ref="AD620:AP620" si="51">SUM(AD611:AD619,AD610)</f>
        <v>1005.963</v>
      </c>
      <c r="AE620" s="129">
        <f t="shared" si="51"/>
        <v>1117.7840000000001</v>
      </c>
      <c r="AF620" s="127">
        <f t="shared" si="51"/>
        <v>1107</v>
      </c>
      <c r="AG620" s="127">
        <f t="shared" si="51"/>
        <v>1187</v>
      </c>
      <c r="AH620" s="127">
        <f t="shared" si="51"/>
        <v>1246</v>
      </c>
      <c r="AI620" s="129">
        <f t="shared" si="51"/>
        <v>1363</v>
      </c>
      <c r="AJ620" s="127">
        <f t="shared" si="51"/>
        <v>1515</v>
      </c>
      <c r="AK620" s="127">
        <f t="shared" si="51"/>
        <v>1456</v>
      </c>
      <c r="AL620" s="127">
        <f t="shared" si="51"/>
        <v>1496</v>
      </c>
      <c r="AM620" s="129">
        <f t="shared" si="51"/>
        <v>1536</v>
      </c>
      <c r="AN620" s="127">
        <f t="shared" si="51"/>
        <v>1602</v>
      </c>
      <c r="AO620" s="127">
        <f t="shared" si="51"/>
        <v>1585</v>
      </c>
      <c r="AP620" s="129">
        <f t="shared" si="51"/>
        <v>1595</v>
      </c>
      <c r="AQ620" s="129">
        <v>1675</v>
      </c>
      <c r="AR620" s="249">
        <v>1746</v>
      </c>
      <c r="AS620" s="264">
        <v>1794</v>
      </c>
      <c r="AT620" s="264">
        <v>1878</v>
      </c>
      <c r="AU620" s="264">
        <v>1959</v>
      </c>
      <c r="AV620" s="264">
        <v>2046</v>
      </c>
      <c r="AW620" s="264">
        <v>2023</v>
      </c>
      <c r="AX620" s="264">
        <v>2080</v>
      </c>
      <c r="AY620" s="264">
        <v>2132</v>
      </c>
      <c r="BA620" s="131">
        <f t="shared" ref="BA620:BF620" si="52">SUM(BA611:BA619,BA610)</f>
        <v>689.72900000000004</v>
      </c>
      <c r="BB620" s="131">
        <f t="shared" si="52"/>
        <v>658.43299999999999</v>
      </c>
      <c r="BC620" s="131">
        <f t="shared" si="52"/>
        <v>1053.5450000000001</v>
      </c>
      <c r="BD620" s="131">
        <f t="shared" si="52"/>
        <v>1519.1030000000001</v>
      </c>
      <c r="BE620" s="131">
        <f t="shared" si="52"/>
        <v>2160.998</v>
      </c>
      <c r="BF620" s="131">
        <f t="shared" si="52"/>
        <v>3363.58</v>
      </c>
      <c r="BG620" s="130">
        <v>3868.3449999999998</v>
      </c>
      <c r="BH620" s="131">
        <f>SUM(BH611:BH619,BH610)</f>
        <v>4903</v>
      </c>
      <c r="BI620" s="131">
        <f>SUM(BI611:BI619,BI610)</f>
        <v>6003</v>
      </c>
      <c r="BJ620" s="209">
        <v>6457</v>
      </c>
      <c r="BK620" s="209">
        <v>7377</v>
      </c>
      <c r="BL620" s="209">
        <v>8281</v>
      </c>
    </row>
    <row r="621" spans="1:64" x14ac:dyDescent="0.35">
      <c r="B621" s="186"/>
      <c r="C621" s="186"/>
      <c r="D621" s="81"/>
      <c r="E621" s="81"/>
      <c r="F621" s="81"/>
      <c r="G621" s="82"/>
      <c r="H621" s="81"/>
      <c r="I621" s="81"/>
      <c r="J621" s="81"/>
      <c r="K621" s="82"/>
      <c r="L621" s="81"/>
      <c r="M621" s="81"/>
      <c r="N621" s="81"/>
      <c r="O621" s="82"/>
      <c r="P621" s="81"/>
      <c r="Q621" s="81"/>
      <c r="R621" s="81"/>
      <c r="S621" s="82"/>
      <c r="T621" s="81"/>
      <c r="U621" s="81"/>
      <c r="V621" s="81"/>
      <c r="W621" s="82"/>
      <c r="X621" s="81"/>
      <c r="Y621" s="81"/>
      <c r="Z621" s="81"/>
      <c r="AA621" s="82"/>
      <c r="AB621" s="81"/>
      <c r="AC621" s="81"/>
      <c r="AD621" s="81"/>
      <c r="AE621" s="82"/>
      <c r="AF621" s="81"/>
      <c r="AG621" s="81"/>
      <c r="AH621" s="81"/>
      <c r="AI621" s="82"/>
      <c r="AJ621" s="81"/>
      <c r="AK621" s="81"/>
      <c r="AL621" s="81"/>
      <c r="AM621" s="82"/>
      <c r="AN621" s="81"/>
      <c r="AO621" s="81"/>
      <c r="AP621" s="82"/>
      <c r="AQ621" s="82"/>
      <c r="AR621" s="82"/>
      <c r="AS621" s="230"/>
      <c r="AT621" s="230"/>
      <c r="AU621" s="230"/>
      <c r="AV621" s="230"/>
      <c r="AW621" s="230"/>
      <c r="AX621" s="230"/>
      <c r="AY621" s="230"/>
      <c r="BA621" s="83"/>
      <c r="BB621" s="83"/>
      <c r="BC621" s="83"/>
      <c r="BD621" s="83"/>
      <c r="BE621" s="83"/>
      <c r="BF621" s="83"/>
      <c r="BG621" s="83"/>
      <c r="BH621" s="83"/>
      <c r="BI621" s="83"/>
      <c r="BJ621" s="83"/>
      <c r="BK621" s="83"/>
      <c r="BL621" s="83"/>
    </row>
    <row r="622" spans="1:64" x14ac:dyDescent="0.35">
      <c r="A622" s="87" t="s">
        <v>562</v>
      </c>
      <c r="B622" s="194" t="s">
        <v>793</v>
      </c>
      <c r="C622" s="193" t="s">
        <v>232</v>
      </c>
      <c r="D622" s="95">
        <v>0.13</v>
      </c>
      <c r="E622" s="95">
        <v>0.15</v>
      </c>
      <c r="F622" s="95">
        <v>0.16</v>
      </c>
      <c r="G622" s="94">
        <v>0.13</v>
      </c>
      <c r="H622" s="95">
        <v>0.09</v>
      </c>
      <c r="I622" s="95">
        <v>0.17</v>
      </c>
      <c r="J622" s="95">
        <v>0.09</v>
      </c>
      <c r="K622" s="94">
        <v>0.14000000000000001</v>
      </c>
      <c r="L622" s="95">
        <v>0.17</v>
      </c>
      <c r="M622" s="95">
        <v>0.28999999999999998</v>
      </c>
      <c r="N622" s="95">
        <v>0.34</v>
      </c>
      <c r="O622" s="94">
        <v>0.44</v>
      </c>
      <c r="P622" s="95">
        <v>0.5</v>
      </c>
      <c r="Q622" s="95">
        <v>0.48</v>
      </c>
      <c r="R622" s="95">
        <v>0.54</v>
      </c>
      <c r="S622" s="94">
        <v>0.8</v>
      </c>
      <c r="T622" s="95">
        <v>0.8</v>
      </c>
      <c r="U622" s="95">
        <v>0.75</v>
      </c>
      <c r="V622" s="95">
        <v>0.84</v>
      </c>
      <c r="W622" s="94">
        <v>1</v>
      </c>
      <c r="X622" s="95">
        <v>1.17</v>
      </c>
      <c r="Y622" s="95">
        <v>1.33</v>
      </c>
      <c r="Z622" s="95">
        <v>1.34</v>
      </c>
      <c r="AA622" s="94">
        <v>1.37</v>
      </c>
      <c r="AB622" s="95">
        <v>1.36</v>
      </c>
      <c r="AC622" s="95">
        <v>1.29</v>
      </c>
      <c r="AD622" s="95">
        <v>1.61</v>
      </c>
      <c r="AE622" s="94">
        <v>1.74</v>
      </c>
      <c r="AF622" s="95">
        <v>1.96</v>
      </c>
      <c r="AG622" s="95">
        <v>2.27</v>
      </c>
      <c r="AH622" s="95">
        <v>1.97</v>
      </c>
      <c r="AI622" s="94">
        <v>4.6399999999999997</v>
      </c>
      <c r="AJ622" s="95">
        <v>2.61</v>
      </c>
      <c r="AK622" s="95">
        <v>2.3199999999999998</v>
      </c>
      <c r="AL622" s="95">
        <v>2.52</v>
      </c>
      <c r="AM622" s="94">
        <v>2.57</v>
      </c>
      <c r="AN622" s="95">
        <v>2.66</v>
      </c>
      <c r="AO622" s="95">
        <v>2.4900000000000002</v>
      </c>
      <c r="AP622" s="94">
        <v>2.42</v>
      </c>
      <c r="AQ622" s="94">
        <v>2.5299999999999998</v>
      </c>
      <c r="AR622" s="255">
        <v>2.71</v>
      </c>
      <c r="AS622" s="269">
        <v>2.82</v>
      </c>
      <c r="AT622" s="269">
        <v>3.05</v>
      </c>
      <c r="AU622" s="269">
        <v>3.23</v>
      </c>
      <c r="AV622" s="269">
        <v>1.36</v>
      </c>
      <c r="AW622" s="269">
        <v>3.49</v>
      </c>
      <c r="AX622" s="269">
        <v>3.76</v>
      </c>
      <c r="AY622" s="269">
        <v>3.79</v>
      </c>
      <c r="BA622" s="152">
        <v>0.56000000000000005</v>
      </c>
      <c r="BB622" s="152">
        <v>0.5</v>
      </c>
      <c r="BC622" s="152">
        <v>1.24</v>
      </c>
      <c r="BD622" s="152">
        <v>2.3199999999999998</v>
      </c>
      <c r="BE622" s="152">
        <v>3.38</v>
      </c>
      <c r="BF622" s="152">
        <v>5.2</v>
      </c>
      <c r="BG622" s="152">
        <v>6</v>
      </c>
      <c r="BH622" s="152">
        <v>10.83</v>
      </c>
      <c r="BI622" s="152">
        <v>10.02</v>
      </c>
      <c r="BJ622" s="215">
        <v>10.1</v>
      </c>
      <c r="BK622" s="215">
        <v>11.82</v>
      </c>
      <c r="BL622" s="215">
        <v>12.36</v>
      </c>
    </row>
    <row r="623" spans="1:64" x14ac:dyDescent="0.35">
      <c r="A623" s="88" t="s">
        <v>289</v>
      </c>
      <c r="B623" s="194" t="s">
        <v>793</v>
      </c>
      <c r="C623" s="193" t="s">
        <v>232</v>
      </c>
      <c r="D623" s="95">
        <v>0.17</v>
      </c>
      <c r="E623" s="95">
        <v>0.16</v>
      </c>
      <c r="F623" s="95">
        <v>0.16</v>
      </c>
      <c r="G623" s="94">
        <v>0.17</v>
      </c>
      <c r="H623" s="95">
        <v>0.16</v>
      </c>
      <c r="I623" s="95">
        <v>0.16</v>
      </c>
      <c r="J623" s="95">
        <v>0.16</v>
      </c>
      <c r="K623" s="94">
        <v>0.17</v>
      </c>
      <c r="L623" s="95">
        <v>0.17</v>
      </c>
      <c r="M623" s="95">
        <v>0.17</v>
      </c>
      <c r="N623" s="95">
        <v>0.17</v>
      </c>
      <c r="O623" s="94">
        <v>0.16</v>
      </c>
      <c r="P623" s="95">
        <v>0.18</v>
      </c>
      <c r="Q623" s="95">
        <v>0.17</v>
      </c>
      <c r="R623" s="95">
        <v>0.17</v>
      </c>
      <c r="S623" s="94">
        <v>0.17</v>
      </c>
      <c r="T623" s="95">
        <v>0.21</v>
      </c>
      <c r="U623" s="95">
        <v>0.23</v>
      </c>
      <c r="V623" s="95">
        <v>0.24</v>
      </c>
      <c r="W623" s="94">
        <v>0.24</v>
      </c>
      <c r="X623" s="95">
        <v>0.27</v>
      </c>
      <c r="Y623" s="95">
        <v>0.28999999999999998</v>
      </c>
      <c r="Z623" s="95">
        <v>0.32</v>
      </c>
      <c r="AA623" s="94">
        <v>0.34</v>
      </c>
      <c r="AB623" s="95">
        <v>0.38</v>
      </c>
      <c r="AC623" s="95">
        <v>0.41</v>
      </c>
      <c r="AD623" s="95">
        <v>0.41</v>
      </c>
      <c r="AE623" s="94">
        <v>0.43</v>
      </c>
      <c r="AF623" s="95">
        <v>0.44</v>
      </c>
      <c r="AG623" s="95">
        <v>0.47</v>
      </c>
      <c r="AH623" s="95">
        <v>0.5</v>
      </c>
      <c r="AI623" s="94">
        <v>0.49</v>
      </c>
      <c r="AJ623" s="95">
        <v>0.59</v>
      </c>
      <c r="AK623" s="95">
        <v>0.56000000000000005</v>
      </c>
      <c r="AL623" s="95">
        <v>0.6</v>
      </c>
      <c r="AM623" s="94">
        <v>0.55000000000000004</v>
      </c>
      <c r="AN623" s="95">
        <v>0.66</v>
      </c>
      <c r="AO623" s="95">
        <v>0.73</v>
      </c>
      <c r="AP623" s="94">
        <v>0.79</v>
      </c>
      <c r="AQ623" s="94">
        <v>0.84</v>
      </c>
      <c r="AR623" s="255">
        <v>0.91</v>
      </c>
      <c r="AS623" s="269">
        <v>0.96</v>
      </c>
      <c r="AT623" s="269">
        <v>0.98</v>
      </c>
      <c r="AU623" s="269">
        <v>0.94</v>
      </c>
      <c r="AV623" s="269">
        <v>1.03</v>
      </c>
      <c r="AW623" s="269">
        <v>1.04</v>
      </c>
      <c r="AX623" s="269">
        <v>1.08</v>
      </c>
      <c r="AY623" s="269">
        <v>1.03</v>
      </c>
      <c r="BA623" s="152">
        <v>0.65</v>
      </c>
      <c r="BB623" s="152">
        <v>0.66</v>
      </c>
      <c r="BC623" s="152">
        <v>0.67</v>
      </c>
      <c r="BD623" s="152">
        <v>0.7</v>
      </c>
      <c r="BE623" s="152">
        <v>0.92</v>
      </c>
      <c r="BF623" s="152">
        <v>1.23</v>
      </c>
      <c r="BG623" s="152">
        <v>1.62</v>
      </c>
      <c r="BH623" s="152">
        <v>1.9</v>
      </c>
      <c r="BI623" s="152">
        <v>2.2999999999999998</v>
      </c>
      <c r="BJ623" s="215">
        <v>3.02</v>
      </c>
      <c r="BK623" s="215">
        <v>3.78</v>
      </c>
      <c r="BL623" s="215">
        <v>4.18</v>
      </c>
    </row>
    <row r="624" spans="1:64" x14ac:dyDescent="0.35">
      <c r="A624" s="88" t="s">
        <v>322</v>
      </c>
      <c r="B624" s="194" t="s">
        <v>793</v>
      </c>
      <c r="C624" s="193" t="s">
        <v>232</v>
      </c>
      <c r="D624" s="81"/>
      <c r="E624" s="95">
        <v>0.05</v>
      </c>
      <c r="F624" s="81"/>
      <c r="G624" s="82"/>
      <c r="H624" s="81"/>
      <c r="I624" s="81"/>
      <c r="J624" s="81"/>
      <c r="K624" s="94">
        <v>0.04</v>
      </c>
      <c r="L624" s="81"/>
      <c r="M624" s="81"/>
      <c r="N624" s="81"/>
      <c r="O624" s="82"/>
      <c r="P624" s="81"/>
      <c r="Q624" s="81"/>
      <c r="R624" s="81"/>
      <c r="S624" s="82"/>
      <c r="T624" s="81"/>
      <c r="U624" s="81"/>
      <c r="V624" s="81"/>
      <c r="W624" s="82"/>
      <c r="X624" s="81"/>
      <c r="Y624" s="81"/>
      <c r="Z624" s="81"/>
      <c r="AA624" s="82"/>
      <c r="AB624" s="81"/>
      <c r="AC624" s="81"/>
      <c r="AD624" s="81"/>
      <c r="AE624" s="82"/>
      <c r="AF624" s="81"/>
      <c r="AG624" s="81"/>
      <c r="AH624" s="81"/>
      <c r="AI624" s="82"/>
      <c r="AJ624" s="81"/>
      <c r="AK624" s="81"/>
      <c r="AL624" s="81"/>
      <c r="AM624" s="82"/>
      <c r="AN624" s="81"/>
      <c r="AO624" s="81"/>
      <c r="AP624" s="82"/>
      <c r="AQ624" s="82"/>
      <c r="AR624" s="82"/>
      <c r="AS624" s="230"/>
      <c r="AT624" s="230"/>
      <c r="AU624" s="230"/>
      <c r="AV624" s="230"/>
      <c r="AW624" s="230"/>
      <c r="AX624" s="230"/>
      <c r="AY624" s="230"/>
      <c r="BA624" s="152">
        <v>0.05</v>
      </c>
      <c r="BB624" s="152">
        <v>0.04</v>
      </c>
      <c r="BC624" s="83"/>
      <c r="BD624" s="83"/>
      <c r="BE624" s="83"/>
      <c r="BF624" s="83"/>
      <c r="BG624" s="83"/>
      <c r="BH624" s="83"/>
      <c r="BI624" s="83"/>
      <c r="BJ624" s="83"/>
      <c r="BK624" s="83"/>
      <c r="BL624" s="83"/>
    </row>
    <row r="625" spans="1:64" x14ac:dyDescent="0.35">
      <c r="A625" s="88" t="s">
        <v>290</v>
      </c>
      <c r="B625" s="194" t="s">
        <v>793</v>
      </c>
      <c r="C625" s="193" t="s">
        <v>232</v>
      </c>
      <c r="D625" s="95">
        <v>0.11</v>
      </c>
      <c r="E625" s="95">
        <v>0.06</v>
      </c>
      <c r="F625" s="95">
        <v>0.06</v>
      </c>
      <c r="G625" s="94">
        <v>0.06</v>
      </c>
      <c r="H625" s="95">
        <v>0.06</v>
      </c>
      <c r="I625" s="95">
        <v>0.06</v>
      </c>
      <c r="J625" s="95">
        <v>0.06</v>
      </c>
      <c r="K625" s="94">
        <v>0.06</v>
      </c>
      <c r="L625" s="95">
        <v>7.0000000000000007E-2</v>
      </c>
      <c r="M625" s="95">
        <v>0.08</v>
      </c>
      <c r="N625" s="95">
        <v>0.08</v>
      </c>
      <c r="O625" s="94">
        <v>7.0000000000000007E-2</v>
      </c>
      <c r="P625" s="95">
        <v>7.0000000000000007E-2</v>
      </c>
      <c r="Q625" s="95">
        <v>0.06</v>
      </c>
      <c r="R625" s="95">
        <v>7.0000000000000007E-2</v>
      </c>
      <c r="S625" s="94">
        <v>0.06</v>
      </c>
      <c r="T625" s="95">
        <v>7.0000000000000007E-2</v>
      </c>
      <c r="U625" s="95">
        <v>7.0000000000000007E-2</v>
      </c>
      <c r="V625" s="95">
        <v>7.0000000000000007E-2</v>
      </c>
      <c r="W625" s="94">
        <v>7.0000000000000007E-2</v>
      </c>
      <c r="X625" s="95">
        <v>0.06</v>
      </c>
      <c r="Y625" s="95">
        <v>0.06</v>
      </c>
      <c r="Z625" s="95">
        <v>0.09</v>
      </c>
      <c r="AA625" s="94">
        <v>0.13</v>
      </c>
      <c r="AB625" s="95">
        <v>0.21</v>
      </c>
      <c r="AC625" s="95">
        <v>0.2</v>
      </c>
      <c r="AD625" s="95">
        <v>0.2</v>
      </c>
      <c r="AE625" s="94">
        <v>0.2</v>
      </c>
      <c r="AF625" s="95">
        <v>0.19</v>
      </c>
      <c r="AG625" s="95">
        <v>0.19</v>
      </c>
      <c r="AH625" s="95">
        <v>0.19</v>
      </c>
      <c r="AI625" s="94">
        <v>0.17</v>
      </c>
      <c r="AJ625" s="95">
        <v>0.19</v>
      </c>
      <c r="AK625" s="95">
        <v>0.18</v>
      </c>
      <c r="AL625" s="95">
        <v>0.17</v>
      </c>
      <c r="AM625" s="94">
        <v>0.19</v>
      </c>
      <c r="AN625" s="95">
        <v>0.21</v>
      </c>
      <c r="AO625" s="95">
        <v>0.21</v>
      </c>
      <c r="AP625" s="94">
        <v>0.21</v>
      </c>
      <c r="AQ625" s="94">
        <v>0.21</v>
      </c>
      <c r="AR625" s="255">
        <v>0.21</v>
      </c>
      <c r="AS625" s="269">
        <v>0.21</v>
      </c>
      <c r="AT625" s="269">
        <v>0.2</v>
      </c>
      <c r="AU625" s="269">
        <v>0.2</v>
      </c>
      <c r="AV625" s="269">
        <v>0.18</v>
      </c>
      <c r="AW625" s="269">
        <v>0.19</v>
      </c>
      <c r="AX625" s="269">
        <v>0.19</v>
      </c>
      <c r="AY625" s="269">
        <v>0.19</v>
      </c>
      <c r="BA625" s="152">
        <v>0.3</v>
      </c>
      <c r="BB625" s="152">
        <v>0.25</v>
      </c>
      <c r="BC625" s="152">
        <v>0.3</v>
      </c>
      <c r="BD625" s="152">
        <v>0.27</v>
      </c>
      <c r="BE625" s="152">
        <v>0.28999999999999998</v>
      </c>
      <c r="BF625" s="152">
        <v>0.35</v>
      </c>
      <c r="BG625" s="152">
        <v>0.8</v>
      </c>
      <c r="BH625" s="152">
        <v>0.74</v>
      </c>
      <c r="BI625" s="152">
        <v>0.73</v>
      </c>
      <c r="BJ625" s="215">
        <v>0.85</v>
      </c>
      <c r="BK625" s="215">
        <v>0.81</v>
      </c>
      <c r="BL625" s="215">
        <v>0.75</v>
      </c>
    </row>
    <row r="626" spans="1:64" x14ac:dyDescent="0.35">
      <c r="A626" s="88" t="s">
        <v>558</v>
      </c>
      <c r="B626" s="194" t="s">
        <v>793</v>
      </c>
      <c r="C626" s="193" t="s">
        <v>232</v>
      </c>
      <c r="D626" s="81"/>
      <c r="E626" s="95">
        <v>0.01</v>
      </c>
      <c r="F626" s="81"/>
      <c r="G626" s="82"/>
      <c r="H626" s="81"/>
      <c r="I626" s="81"/>
      <c r="J626" s="81"/>
      <c r="K626" s="82"/>
      <c r="L626" s="81"/>
      <c r="M626" s="81"/>
      <c r="N626" s="81"/>
      <c r="O626" s="82"/>
      <c r="P626" s="81"/>
      <c r="Q626" s="95">
        <v>0.01</v>
      </c>
      <c r="R626" s="81"/>
      <c r="S626" s="82"/>
      <c r="T626" s="95">
        <v>-0.01</v>
      </c>
      <c r="U626" s="81"/>
      <c r="V626" s="81"/>
      <c r="W626" s="82"/>
      <c r="X626" s="81"/>
      <c r="Y626" s="81"/>
      <c r="Z626" s="81"/>
      <c r="AA626" s="94">
        <v>0.01</v>
      </c>
      <c r="AB626" s="95">
        <v>-0.09</v>
      </c>
      <c r="AC626" s="81"/>
      <c r="AD626" s="95">
        <v>-0.01</v>
      </c>
      <c r="AE626" s="94">
        <v>-0.01</v>
      </c>
      <c r="AF626" s="95">
        <v>0.01</v>
      </c>
      <c r="AG626" s="81"/>
      <c r="AH626" s="95">
        <v>-0.02</v>
      </c>
      <c r="AI626" s="94">
        <v>-0.01</v>
      </c>
      <c r="AJ626" s="95">
        <v>-0.01</v>
      </c>
      <c r="AK626" s="95">
        <v>-0.02</v>
      </c>
      <c r="AL626" s="95">
        <v>-0.01</v>
      </c>
      <c r="AM626" s="94">
        <v>0.01</v>
      </c>
      <c r="AN626" s="95">
        <v>0.02</v>
      </c>
      <c r="AO626" s="95">
        <v>0.02</v>
      </c>
      <c r="AP626" s="94">
        <v>0.01</v>
      </c>
      <c r="AQ626" s="94">
        <v>-0.01</v>
      </c>
      <c r="AR626" s="94"/>
      <c r="AS626" s="269">
        <v>-0.01</v>
      </c>
      <c r="AT626" s="269">
        <v>-0.01</v>
      </c>
      <c r="AU626" s="269">
        <v>-0.01</v>
      </c>
      <c r="AV626" s="269">
        <v>-0.04</v>
      </c>
      <c r="AW626" s="269">
        <v>-0.01</v>
      </c>
      <c r="AX626" s="269">
        <v>-0.03</v>
      </c>
      <c r="AY626" s="269">
        <v>-0.03</v>
      </c>
      <c r="BA626" s="152">
        <v>0.01</v>
      </c>
      <c r="BB626" s="83"/>
      <c r="BC626" s="83"/>
      <c r="BD626" s="83"/>
      <c r="BE626" s="152">
        <v>-0.02</v>
      </c>
      <c r="BF626" s="152">
        <v>-0.01</v>
      </c>
      <c r="BG626" s="152">
        <v>-0.1</v>
      </c>
      <c r="BH626" s="152">
        <v>-0.03</v>
      </c>
      <c r="BI626" s="152">
        <v>-0.03</v>
      </c>
      <c r="BJ626" s="215">
        <v>0.04</v>
      </c>
      <c r="BK626" s="215">
        <v>-0.03</v>
      </c>
      <c r="BL626" s="215">
        <v>-0.1</v>
      </c>
    </row>
    <row r="627" spans="1:64" x14ac:dyDescent="0.35">
      <c r="A627" s="88" t="s">
        <v>291</v>
      </c>
      <c r="B627" s="194" t="s">
        <v>793</v>
      </c>
      <c r="C627" s="193" t="s">
        <v>232</v>
      </c>
      <c r="D627" s="95">
        <v>-0.06</v>
      </c>
      <c r="E627" s="95">
        <v>-7.0000000000000007E-2</v>
      </c>
      <c r="F627" s="95">
        <v>-0.08</v>
      </c>
      <c r="G627" s="94">
        <v>-0.05</v>
      </c>
      <c r="H627" s="95">
        <v>-0.03</v>
      </c>
      <c r="I627" s="95">
        <v>-0.02</v>
      </c>
      <c r="J627" s="95">
        <v>-0.03</v>
      </c>
      <c r="K627" s="94">
        <v>-0.05</v>
      </c>
      <c r="L627" s="95">
        <v>0.03</v>
      </c>
      <c r="M627" s="95">
        <v>-0.06</v>
      </c>
      <c r="N627" s="95">
        <v>-0.03</v>
      </c>
      <c r="O627" s="94">
        <v>-0.01</v>
      </c>
      <c r="P627" s="95">
        <v>-0.09</v>
      </c>
      <c r="Q627" s="95">
        <v>-0.01</v>
      </c>
      <c r="R627" s="95">
        <v>-0.03</v>
      </c>
      <c r="S627" s="94">
        <v>-0.13</v>
      </c>
      <c r="T627" s="95">
        <v>-0.13</v>
      </c>
      <c r="U627" s="95">
        <v>-0.03</v>
      </c>
      <c r="V627" s="95">
        <v>-0.05</v>
      </c>
      <c r="W627" s="94">
        <v>-0.05</v>
      </c>
      <c r="X627" s="95">
        <v>0.05</v>
      </c>
      <c r="Y627" s="95">
        <v>-0.02</v>
      </c>
      <c r="Z627" s="95">
        <v>-0.02</v>
      </c>
      <c r="AA627" s="94">
        <v>-0.02</v>
      </c>
      <c r="AB627" s="95">
        <v>-0.15</v>
      </c>
      <c r="AC627" s="95">
        <v>-7.0000000000000007E-2</v>
      </c>
      <c r="AD627" s="95">
        <v>-0.16</v>
      </c>
      <c r="AE627" s="94">
        <v>-7.0000000000000007E-2</v>
      </c>
      <c r="AF627" s="95">
        <v>-0.33</v>
      </c>
      <c r="AG627" s="95">
        <v>-0.48</v>
      </c>
      <c r="AH627" s="95">
        <v>-7.0000000000000007E-2</v>
      </c>
      <c r="AI627" s="94">
        <v>-2.48</v>
      </c>
      <c r="AJ627" s="95">
        <v>-0.24</v>
      </c>
      <c r="AK627" s="95">
        <v>-0.01</v>
      </c>
      <c r="AL627" s="95">
        <v>-0.17</v>
      </c>
      <c r="AM627" s="94">
        <v>-0.12</v>
      </c>
      <c r="AN627" s="95">
        <v>-0.18</v>
      </c>
      <c r="AO627" s="95">
        <v>-0.1</v>
      </c>
      <c r="AP627" s="94">
        <v>-0.03</v>
      </c>
      <c r="AQ627" s="94">
        <v>-0.03</v>
      </c>
      <c r="AR627" s="255">
        <v>-0.1</v>
      </c>
      <c r="AS627" s="269">
        <v>-0.12</v>
      </c>
      <c r="AT627" s="269">
        <v>-0.19</v>
      </c>
      <c r="AU627" s="269">
        <v>-0.26</v>
      </c>
      <c r="AV627" s="269">
        <v>-0.26</v>
      </c>
      <c r="AW627" s="269">
        <v>-0.23</v>
      </c>
      <c r="AX627" s="269">
        <v>-0.25</v>
      </c>
      <c r="AY627" s="269">
        <v>-0.4</v>
      </c>
      <c r="BA627" s="152">
        <v>-0.24</v>
      </c>
      <c r="BB627" s="152">
        <v>-0.18</v>
      </c>
      <c r="BC627" s="152">
        <v>-7.0000000000000007E-2</v>
      </c>
      <c r="BD627" s="152">
        <v>-0.28000000000000003</v>
      </c>
      <c r="BE627" s="152">
        <v>-0.26</v>
      </c>
      <c r="BF627" s="152">
        <v>-0.01</v>
      </c>
      <c r="BG627" s="152">
        <v>-0.45</v>
      </c>
      <c r="BH627" s="152">
        <v>-3.34</v>
      </c>
      <c r="BI627" s="152">
        <v>-0.54</v>
      </c>
      <c r="BJ627" s="215">
        <v>-0.35</v>
      </c>
      <c r="BK627" s="215">
        <v>-0.66</v>
      </c>
      <c r="BL627" s="215">
        <v>-1.1299999999999999</v>
      </c>
    </row>
    <row r="628" spans="1:64" x14ac:dyDescent="0.35">
      <c r="A628" s="88" t="s">
        <v>559</v>
      </c>
      <c r="B628" s="194" t="s">
        <v>793</v>
      </c>
      <c r="C628" s="193" t="s">
        <v>232</v>
      </c>
      <c r="D628" s="81"/>
      <c r="E628" s="81"/>
      <c r="F628" s="95">
        <v>0.02</v>
      </c>
      <c r="G628" s="94">
        <v>0.01</v>
      </c>
      <c r="H628" s="81"/>
      <c r="I628" s="81"/>
      <c r="J628" s="81"/>
      <c r="K628" s="82"/>
      <c r="L628" s="81"/>
      <c r="M628" s="81"/>
      <c r="N628" s="81"/>
      <c r="O628" s="82"/>
      <c r="P628" s="81"/>
      <c r="Q628" s="81"/>
      <c r="R628" s="81"/>
      <c r="S628" s="82"/>
      <c r="T628" s="81"/>
      <c r="U628" s="81"/>
      <c r="V628" s="81"/>
      <c r="W628" s="82"/>
      <c r="X628" s="81"/>
      <c r="Y628" s="81"/>
      <c r="Z628" s="81"/>
      <c r="AA628" s="82"/>
      <c r="AB628" s="81"/>
      <c r="AC628" s="81"/>
      <c r="AD628" s="81"/>
      <c r="AE628" s="82"/>
      <c r="AF628" s="81"/>
      <c r="AG628" s="81"/>
      <c r="AH628" s="81"/>
      <c r="AI628" s="82"/>
      <c r="AJ628" s="81"/>
      <c r="AK628" s="81"/>
      <c r="AL628" s="81"/>
      <c r="AM628" s="82"/>
      <c r="AN628" s="81"/>
      <c r="AO628" s="81"/>
      <c r="AP628" s="82"/>
      <c r="AQ628" s="82"/>
      <c r="AR628" s="82"/>
      <c r="AS628" s="230"/>
      <c r="AT628" s="230"/>
      <c r="AU628" s="230"/>
      <c r="AV628" s="230"/>
      <c r="AW628" s="230"/>
      <c r="AX628" s="230"/>
      <c r="AY628" s="230"/>
      <c r="BA628" s="152">
        <v>0.01</v>
      </c>
      <c r="BB628" s="83"/>
      <c r="BC628" s="83"/>
      <c r="BD628" s="83"/>
      <c r="BE628" s="83"/>
      <c r="BF628" s="83"/>
      <c r="BG628" s="83"/>
      <c r="BH628" s="83"/>
      <c r="BI628" s="83"/>
      <c r="BJ628" s="83"/>
      <c r="BK628" s="83"/>
      <c r="BL628" s="83"/>
    </row>
    <row r="629" spans="1:64" x14ac:dyDescent="0.35">
      <c r="A629" s="88" t="s">
        <v>436</v>
      </c>
      <c r="B629" s="194" t="s">
        <v>793</v>
      </c>
      <c r="C629" s="193" t="s">
        <v>232</v>
      </c>
      <c r="D629" s="81"/>
      <c r="E629" s="81"/>
      <c r="F629" s="81"/>
      <c r="G629" s="82"/>
      <c r="H629" s="95">
        <v>0.02</v>
      </c>
      <c r="I629" s="81"/>
      <c r="J629" s="81"/>
      <c r="K629" s="82"/>
      <c r="L629" s="81"/>
      <c r="M629" s="81"/>
      <c r="N629" s="81"/>
      <c r="O629" s="82"/>
      <c r="P629" s="81"/>
      <c r="Q629" s="81"/>
      <c r="R629" s="81"/>
      <c r="S629" s="82"/>
      <c r="T629" s="81"/>
      <c r="U629" s="81"/>
      <c r="V629" s="81"/>
      <c r="W629" s="82"/>
      <c r="X629" s="81"/>
      <c r="Y629" s="81"/>
      <c r="Z629" s="81"/>
      <c r="AA629" s="82"/>
      <c r="AB629" s="81"/>
      <c r="AC629" s="81"/>
      <c r="AD629" s="81"/>
      <c r="AE629" s="82"/>
      <c r="AF629" s="81"/>
      <c r="AG629" s="81"/>
      <c r="AH629" s="81"/>
      <c r="AI629" s="82"/>
      <c r="AJ629" s="81"/>
      <c r="AK629" s="81"/>
      <c r="AL629" s="81"/>
      <c r="AM629" s="82"/>
      <c r="AN629" s="81"/>
      <c r="AO629" s="81"/>
      <c r="AP629" s="82"/>
      <c r="AQ629" s="82"/>
      <c r="AR629" s="82"/>
      <c r="AS629" s="230"/>
      <c r="AT629" s="230"/>
      <c r="AU629" s="276">
        <v>0.1</v>
      </c>
      <c r="AV629" s="230"/>
      <c r="AW629" s="230"/>
      <c r="AX629" s="276">
        <v>-0.1</v>
      </c>
      <c r="AY629" s="230"/>
      <c r="BA629" s="83"/>
      <c r="BB629" s="152">
        <v>0.02</v>
      </c>
      <c r="BC629" s="83"/>
      <c r="BD629" s="83"/>
      <c r="BE629" s="83"/>
      <c r="BF629" s="83"/>
      <c r="BG629" s="83"/>
      <c r="BH629" s="83"/>
      <c r="BI629" s="83"/>
      <c r="BJ629" s="83"/>
      <c r="BK629" s="83">
        <v>0.1</v>
      </c>
      <c r="BL629" s="83">
        <v>-0.1</v>
      </c>
    </row>
    <row r="630" spans="1:64" x14ac:dyDescent="0.35">
      <c r="A630" s="88" t="s">
        <v>555</v>
      </c>
      <c r="B630" s="194" t="s">
        <v>793</v>
      </c>
      <c r="C630" s="193" t="s">
        <v>232</v>
      </c>
      <c r="D630" s="81"/>
      <c r="E630" s="81"/>
      <c r="F630" s="81"/>
      <c r="G630" s="82"/>
      <c r="H630" s="81"/>
      <c r="I630" s="81"/>
      <c r="J630" s="81"/>
      <c r="K630" s="82"/>
      <c r="L630" s="81"/>
      <c r="M630" s="81"/>
      <c r="N630" s="95">
        <v>-0.02</v>
      </c>
      <c r="O630" s="82"/>
      <c r="P630" s="81"/>
      <c r="Q630" s="81"/>
      <c r="R630" s="81"/>
      <c r="S630" s="82"/>
      <c r="T630" s="81"/>
      <c r="U630" s="81"/>
      <c r="V630" s="81"/>
      <c r="W630" s="82"/>
      <c r="X630" s="81"/>
      <c r="Y630" s="81"/>
      <c r="Z630" s="81"/>
      <c r="AA630" s="82"/>
      <c r="AB630" s="81"/>
      <c r="AC630" s="81"/>
      <c r="AD630" s="81"/>
      <c r="AE630" s="82"/>
      <c r="AF630" s="81"/>
      <c r="AG630" s="81"/>
      <c r="AH630" s="81"/>
      <c r="AI630" s="82"/>
      <c r="AJ630" s="81"/>
      <c r="AK630" s="81"/>
      <c r="AL630" s="81"/>
      <c r="AM630" s="82"/>
      <c r="AN630" s="81"/>
      <c r="AO630" s="81"/>
      <c r="AP630" s="82"/>
      <c r="AQ630" s="82"/>
      <c r="AR630" s="82"/>
      <c r="AS630" s="230"/>
      <c r="AT630" s="230"/>
      <c r="AU630" s="276">
        <v>0.1</v>
      </c>
      <c r="AV630" s="230"/>
      <c r="AW630" s="230"/>
      <c r="AX630" s="276">
        <v>-0.1</v>
      </c>
      <c r="AY630" s="230"/>
      <c r="BA630" s="83"/>
      <c r="BB630" s="83"/>
      <c r="BC630" s="152">
        <v>-0.02</v>
      </c>
      <c r="BD630" s="83"/>
      <c r="BE630" s="83"/>
      <c r="BF630" s="83"/>
      <c r="BG630" s="83"/>
      <c r="BH630" s="83"/>
      <c r="BI630" s="83"/>
      <c r="BJ630" s="83"/>
      <c r="BK630" s="83">
        <v>0.1</v>
      </c>
      <c r="BL630" s="83">
        <v>-0.1</v>
      </c>
    </row>
    <row r="631" spans="1:64" x14ac:dyDescent="0.35">
      <c r="A631" s="88" t="s">
        <v>560</v>
      </c>
      <c r="B631" s="194" t="s">
        <v>793</v>
      </c>
      <c r="C631" s="193" t="s">
        <v>232</v>
      </c>
      <c r="D631" s="81"/>
      <c r="E631" s="81"/>
      <c r="F631" s="81"/>
      <c r="G631" s="82"/>
      <c r="H631" s="81"/>
      <c r="I631" s="81"/>
      <c r="J631" s="81"/>
      <c r="K631" s="82"/>
      <c r="L631" s="81"/>
      <c r="M631" s="81"/>
      <c r="N631" s="81"/>
      <c r="O631" s="94">
        <v>-0.04</v>
      </c>
      <c r="P631" s="81"/>
      <c r="Q631" s="81"/>
      <c r="R631" s="81"/>
      <c r="S631" s="82"/>
      <c r="T631" s="81"/>
      <c r="U631" s="81"/>
      <c r="V631" s="81"/>
      <c r="W631" s="82"/>
      <c r="X631" s="81"/>
      <c r="Y631" s="81"/>
      <c r="Z631" s="81"/>
      <c r="AA631" s="82"/>
      <c r="AB631" s="81"/>
      <c r="AC631" s="81"/>
      <c r="AD631" s="81"/>
      <c r="AE631" s="82"/>
      <c r="AF631" s="81"/>
      <c r="AG631" s="81"/>
      <c r="AH631" s="81"/>
      <c r="AI631" s="82"/>
      <c r="AJ631" s="81"/>
      <c r="AK631" s="81"/>
      <c r="AL631" s="81"/>
      <c r="AM631" s="82"/>
      <c r="AN631" s="81"/>
      <c r="AO631" s="81"/>
      <c r="AP631" s="82"/>
      <c r="AQ631" s="82"/>
      <c r="AR631" s="82"/>
      <c r="AS631" s="230"/>
      <c r="AT631" s="230"/>
      <c r="AU631" s="230"/>
      <c r="AV631" s="230"/>
      <c r="AW631" s="230"/>
      <c r="AX631" s="230"/>
      <c r="AY631" s="230"/>
      <c r="BA631" s="83"/>
      <c r="BB631" s="83"/>
      <c r="BC631" s="152">
        <v>-0.04</v>
      </c>
      <c r="BD631" s="83"/>
      <c r="BE631" s="83"/>
      <c r="BF631" s="83"/>
      <c r="BG631" s="83"/>
      <c r="BH631" s="83"/>
      <c r="BI631" s="83"/>
      <c r="BJ631" s="83"/>
      <c r="BK631" s="83"/>
      <c r="BL631" s="83"/>
    </row>
    <row r="632" spans="1:64" x14ac:dyDescent="0.35">
      <c r="A632" s="101" t="s">
        <v>563</v>
      </c>
      <c r="B632" s="192" t="s">
        <v>793</v>
      </c>
      <c r="C632" s="191" t="s">
        <v>232</v>
      </c>
      <c r="D632" s="107">
        <v>0.35</v>
      </c>
      <c r="E632" s="118">
        <f t="shared" ref="E632:J632" si="53">E622+SUM(E623:E631)</f>
        <v>0.36</v>
      </c>
      <c r="F632" s="118">
        <f t="shared" si="53"/>
        <v>0.32</v>
      </c>
      <c r="G632" s="106">
        <f t="shared" si="53"/>
        <v>0.32</v>
      </c>
      <c r="H632" s="118">
        <f t="shared" si="53"/>
        <v>0.3</v>
      </c>
      <c r="I632" s="118">
        <f t="shared" si="53"/>
        <v>0.37</v>
      </c>
      <c r="J632" s="118">
        <f t="shared" si="53"/>
        <v>0.28000000000000003</v>
      </c>
      <c r="K632" s="117">
        <v>0.36</v>
      </c>
      <c r="L632" s="107">
        <v>0.44</v>
      </c>
      <c r="M632" s="118">
        <f t="shared" ref="M632:S632" si="54">M622+SUM(M623:M631)</f>
        <v>0.48</v>
      </c>
      <c r="N632" s="118">
        <f t="shared" si="54"/>
        <v>0.54</v>
      </c>
      <c r="O632" s="106">
        <f t="shared" si="54"/>
        <v>0.62</v>
      </c>
      <c r="P632" s="118">
        <f t="shared" si="54"/>
        <v>0.66</v>
      </c>
      <c r="Q632" s="118">
        <f t="shared" si="54"/>
        <v>0.71</v>
      </c>
      <c r="R632" s="118">
        <f t="shared" si="54"/>
        <v>0.75</v>
      </c>
      <c r="S632" s="106">
        <f t="shared" si="54"/>
        <v>0.9</v>
      </c>
      <c r="T632" s="107">
        <v>0.94</v>
      </c>
      <c r="U632" s="118">
        <f>U622+SUM(U623:U631)</f>
        <v>1.02</v>
      </c>
      <c r="V632" s="118">
        <f>V622+SUM(V623:V631)</f>
        <v>1.1000000000000001</v>
      </c>
      <c r="W632" s="106">
        <f>W622+SUM(W623:W631)</f>
        <v>1.26</v>
      </c>
      <c r="X632" s="107">
        <v>1.55</v>
      </c>
      <c r="Y632" s="107">
        <v>1.66</v>
      </c>
      <c r="Z632" s="118">
        <f t="shared" ref="Z632:AH632" si="55">Z622+SUM(Z623:Z631)</f>
        <v>1.73</v>
      </c>
      <c r="AA632" s="106">
        <f t="shared" si="55"/>
        <v>1.83</v>
      </c>
      <c r="AB632" s="118">
        <f t="shared" si="55"/>
        <v>1.71</v>
      </c>
      <c r="AC632" s="118">
        <f t="shared" si="55"/>
        <v>1.83</v>
      </c>
      <c r="AD632" s="118">
        <f t="shared" si="55"/>
        <v>2.0499999999999998</v>
      </c>
      <c r="AE632" s="106">
        <f t="shared" si="55"/>
        <v>2.29</v>
      </c>
      <c r="AF632" s="118">
        <f t="shared" si="55"/>
        <v>2.27</v>
      </c>
      <c r="AG632" s="118">
        <f t="shared" si="55"/>
        <v>2.4500000000000002</v>
      </c>
      <c r="AH632" s="118">
        <f t="shared" si="55"/>
        <v>2.57</v>
      </c>
      <c r="AI632" s="117">
        <v>2.81</v>
      </c>
      <c r="AJ632" s="107">
        <v>3.14</v>
      </c>
      <c r="AK632" s="118">
        <f>AK622+SUM(AK623:AK631)</f>
        <v>3.03</v>
      </c>
      <c r="AL632" s="118">
        <f>AL622+SUM(AL623:AL631)</f>
        <v>3.11</v>
      </c>
      <c r="AM632" s="117">
        <v>3.2</v>
      </c>
      <c r="AN632" s="118">
        <f>AN622+SUM(AN623:AN631)</f>
        <v>3.37</v>
      </c>
      <c r="AO632" s="118">
        <f>AO622+SUM(AO623:AO631)</f>
        <v>3.35</v>
      </c>
      <c r="AP632" s="106">
        <f>AP622+SUM(AP623:AP631)</f>
        <v>3.4</v>
      </c>
      <c r="AQ632" s="106">
        <v>3.6</v>
      </c>
      <c r="AR632" s="259">
        <v>3.8</v>
      </c>
      <c r="AS632" s="273">
        <v>3.91</v>
      </c>
      <c r="AT632" s="273">
        <v>4.09</v>
      </c>
      <c r="AU632" s="273">
        <v>4.2699999999999996</v>
      </c>
      <c r="AV632" s="273">
        <v>4.4800000000000004</v>
      </c>
      <c r="AW632" s="273">
        <v>4.4800000000000004</v>
      </c>
      <c r="AX632" s="273">
        <v>4.6500000000000004</v>
      </c>
      <c r="AY632" s="273">
        <v>4.8099999999999996</v>
      </c>
      <c r="BA632" s="165">
        <f t="shared" ref="BA632:BI632" si="56">BA622+SUM(BA623:BA631)</f>
        <v>1.34</v>
      </c>
      <c r="BB632" s="165">
        <f t="shared" si="56"/>
        <v>1.29</v>
      </c>
      <c r="BC632" s="165">
        <f t="shared" si="56"/>
        <v>2.08</v>
      </c>
      <c r="BD632" s="165">
        <f t="shared" si="56"/>
        <v>3.01</v>
      </c>
      <c r="BE632" s="165">
        <f t="shared" si="56"/>
        <v>4.3099999999999996</v>
      </c>
      <c r="BF632" s="165">
        <f t="shared" si="56"/>
        <v>6.76</v>
      </c>
      <c r="BG632" s="165">
        <f t="shared" si="56"/>
        <v>7.87</v>
      </c>
      <c r="BH632" s="165">
        <f t="shared" si="56"/>
        <v>10.1</v>
      </c>
      <c r="BI632" s="165">
        <f t="shared" si="56"/>
        <v>12.48</v>
      </c>
      <c r="BJ632" s="218">
        <v>13.71</v>
      </c>
      <c r="BK632" s="218">
        <v>16.07</v>
      </c>
      <c r="BL632" s="218">
        <v>18.420000000000002</v>
      </c>
    </row>
    <row r="633" spans="1:64" x14ac:dyDescent="0.35">
      <c r="B633" s="186"/>
      <c r="C633" s="186"/>
      <c r="D633" s="81"/>
      <c r="E633" s="81"/>
      <c r="F633" s="81"/>
      <c r="G633" s="82"/>
      <c r="H633" s="81"/>
      <c r="I633" s="81"/>
      <c r="J633" s="81"/>
      <c r="K633" s="82"/>
      <c r="L633" s="81"/>
      <c r="M633" s="81"/>
      <c r="N633" s="81"/>
      <c r="O633" s="82"/>
      <c r="P633" s="81"/>
      <c r="Q633" s="81"/>
      <c r="R633" s="81"/>
      <c r="S633" s="82"/>
      <c r="T633" s="81"/>
      <c r="U633" s="81"/>
      <c r="V633" s="81"/>
      <c r="W633" s="82"/>
      <c r="X633" s="81"/>
      <c r="Y633" s="81"/>
      <c r="Z633" s="81"/>
      <c r="AA633" s="82"/>
      <c r="AB633" s="81"/>
      <c r="AC633" s="81"/>
      <c r="AD633" s="81"/>
      <c r="AE633" s="82"/>
      <c r="AF633" s="81"/>
      <c r="AG633" s="81"/>
      <c r="AH633" s="81"/>
      <c r="AI633" s="82"/>
      <c r="AJ633" s="81"/>
      <c r="AK633" s="81"/>
      <c r="AL633" s="81"/>
      <c r="AM633" s="82"/>
      <c r="AN633" s="81"/>
      <c r="AO633" s="81"/>
      <c r="AP633" s="82"/>
      <c r="AQ633" s="82"/>
      <c r="AR633" s="82"/>
      <c r="AS633" s="230"/>
      <c r="AT633" s="230"/>
      <c r="AU633" s="230"/>
      <c r="AV633" s="230"/>
      <c r="AW633" s="230"/>
      <c r="AX633" s="230"/>
      <c r="AY633" s="230"/>
      <c r="BA633" s="83"/>
      <c r="BB633" s="83"/>
      <c r="BC633" s="83"/>
      <c r="BD633" s="83"/>
      <c r="BE633" s="83"/>
      <c r="BF633" s="83"/>
      <c r="BG633" s="83"/>
      <c r="BH633" s="83"/>
      <c r="BI633" s="83"/>
      <c r="BJ633" s="83"/>
      <c r="BK633" s="83"/>
      <c r="BL633" s="83"/>
    </row>
    <row r="634" spans="1:64" x14ac:dyDescent="0.35">
      <c r="A634" s="88" t="s">
        <v>564</v>
      </c>
      <c r="B634" s="194" t="s">
        <v>796</v>
      </c>
      <c r="C634" s="193" t="s">
        <v>232</v>
      </c>
      <c r="D634" s="90">
        <v>507.84</v>
      </c>
      <c r="E634" s="90">
        <v>512.44600000000003</v>
      </c>
      <c r="F634" s="90">
        <v>514.05799999999999</v>
      </c>
      <c r="G634" s="89">
        <v>511.08199999999999</v>
      </c>
      <c r="H634" s="90">
        <v>508.34</v>
      </c>
      <c r="I634" s="90">
        <v>506.68700000000001</v>
      </c>
      <c r="J634" s="90">
        <v>507.81099999999998</v>
      </c>
      <c r="K634" s="89">
        <v>507.45100000000002</v>
      </c>
      <c r="L634" s="90">
        <v>507.52600000000001</v>
      </c>
      <c r="M634" s="90">
        <v>505.58199999999999</v>
      </c>
      <c r="N634" s="90">
        <v>505.80900000000003</v>
      </c>
      <c r="O634" s="89">
        <v>506.012</v>
      </c>
      <c r="P634" s="90">
        <v>505.67599999999999</v>
      </c>
      <c r="Q634" s="90">
        <v>504.72500000000002</v>
      </c>
      <c r="R634" s="90">
        <v>503.66899999999998</v>
      </c>
      <c r="S634" s="89">
        <v>501.17599999999999</v>
      </c>
      <c r="T634" s="90">
        <v>500.86099999999999</v>
      </c>
      <c r="U634" s="90">
        <v>500.351</v>
      </c>
      <c r="V634" s="90">
        <v>500.39800000000002</v>
      </c>
      <c r="W634" s="89">
        <v>500.06</v>
      </c>
      <c r="X634" s="90">
        <v>499.43299999999999</v>
      </c>
      <c r="Y634" s="90">
        <v>498.25200000000001</v>
      </c>
      <c r="Z634" s="90">
        <v>496.86599999999999</v>
      </c>
      <c r="AA634" s="89">
        <v>495.11799999999999</v>
      </c>
      <c r="AB634" s="90">
        <v>494.18799999999999</v>
      </c>
      <c r="AC634" s="90">
        <v>492.21199999999999</v>
      </c>
      <c r="AD634" s="90">
        <v>491.04199999999997</v>
      </c>
      <c r="AE634" s="89">
        <v>488.851</v>
      </c>
      <c r="AF634" s="90">
        <v>488</v>
      </c>
      <c r="AG634" s="90">
        <v>485</v>
      </c>
      <c r="AH634" s="90">
        <v>485</v>
      </c>
      <c r="AI634" s="89">
        <v>484</v>
      </c>
      <c r="AJ634" s="90">
        <v>483</v>
      </c>
      <c r="AK634" s="90">
        <v>481</v>
      </c>
      <c r="AL634" s="90">
        <v>481</v>
      </c>
      <c r="AM634" s="89">
        <v>480</v>
      </c>
      <c r="AN634" s="90">
        <v>475</v>
      </c>
      <c r="AO634" s="90">
        <v>473</v>
      </c>
      <c r="AP634" s="89">
        <v>469</v>
      </c>
      <c r="AQ634" s="89">
        <v>466</v>
      </c>
      <c r="AR634" s="250">
        <v>460</v>
      </c>
      <c r="AS634" s="265">
        <v>459</v>
      </c>
      <c r="AT634" s="265">
        <v>459</v>
      </c>
      <c r="AU634" s="265">
        <v>459</v>
      </c>
      <c r="AV634" s="265">
        <v>456</v>
      </c>
      <c r="AW634" s="265">
        <v>451</v>
      </c>
      <c r="AX634" s="265">
        <v>448</v>
      </c>
      <c r="AY634" s="265">
        <v>443</v>
      </c>
      <c r="BA634" s="124">
        <v>513.476</v>
      </c>
      <c r="BB634" s="124">
        <v>508.48</v>
      </c>
      <c r="BC634" s="124">
        <v>507.16399999999999</v>
      </c>
      <c r="BD634" s="124">
        <v>504.29899999999998</v>
      </c>
      <c r="BE634" s="124">
        <v>501.12299999999999</v>
      </c>
      <c r="BF634" s="124">
        <v>497.84300000000002</v>
      </c>
      <c r="BG634" s="124">
        <v>491.572</v>
      </c>
      <c r="BH634" s="124">
        <v>485</v>
      </c>
      <c r="BI634" s="124">
        <v>481</v>
      </c>
      <c r="BJ634" s="207">
        <v>471</v>
      </c>
      <c r="BK634" s="207">
        <v>459</v>
      </c>
      <c r="BL634" s="207">
        <v>450</v>
      </c>
    </row>
    <row r="635" spans="1:64" x14ac:dyDescent="0.35">
      <c r="B635" s="186"/>
      <c r="C635" s="186"/>
      <c r="D635" s="81"/>
      <c r="E635" s="81"/>
      <c r="F635" s="81"/>
      <c r="G635" s="82"/>
      <c r="H635" s="81"/>
      <c r="I635" s="81"/>
      <c r="J635" s="81"/>
      <c r="K635" s="82"/>
      <c r="L635" s="81"/>
      <c r="M635" s="81"/>
      <c r="N635" s="81"/>
      <c r="O635" s="82"/>
      <c r="P635" s="81"/>
      <c r="Q635" s="81"/>
      <c r="R635" s="81"/>
      <c r="S635" s="82"/>
      <c r="T635" s="81"/>
      <c r="U635" s="81"/>
      <c r="V635" s="81"/>
      <c r="W635" s="82"/>
      <c r="X635" s="81"/>
      <c r="Y635" s="81"/>
      <c r="Z635" s="81"/>
      <c r="AA635" s="82"/>
      <c r="AB635" s="81"/>
      <c r="AC635" s="81"/>
      <c r="AD635" s="81"/>
      <c r="AE635" s="82"/>
      <c r="AF635" s="81"/>
      <c r="AG635" s="81"/>
      <c r="AH635" s="81"/>
      <c r="AI635" s="82"/>
      <c r="AJ635" s="81"/>
      <c r="AK635" s="81"/>
      <c r="AL635" s="81"/>
      <c r="AM635" s="82"/>
      <c r="AN635" s="81"/>
      <c r="AO635" s="81"/>
      <c r="AP635" s="82"/>
      <c r="AQ635" s="82"/>
      <c r="AR635" s="82"/>
      <c r="AS635" s="230"/>
      <c r="AT635" s="230"/>
      <c r="AU635" s="230"/>
      <c r="AV635" s="230"/>
      <c r="AW635" s="230"/>
      <c r="AX635" s="230"/>
      <c r="AY635" s="230"/>
      <c r="BA635" s="83"/>
      <c r="BB635" s="83"/>
      <c r="BC635" s="83"/>
      <c r="BD635" s="83"/>
      <c r="BE635" s="83"/>
      <c r="BF635" s="83"/>
      <c r="BG635" s="83"/>
      <c r="BH635" s="83"/>
      <c r="BI635" s="83"/>
      <c r="BJ635" s="83"/>
      <c r="BK635" s="83"/>
      <c r="BL635" s="83"/>
    </row>
    <row r="636" spans="1:64" x14ac:dyDescent="0.35">
      <c r="A636" s="87" t="s">
        <v>295</v>
      </c>
      <c r="B636" s="194" t="s">
        <v>792</v>
      </c>
      <c r="C636" s="193" t="s">
        <v>232</v>
      </c>
      <c r="D636" s="93">
        <v>0.22</v>
      </c>
      <c r="E636" s="93">
        <v>0.16</v>
      </c>
      <c r="F636" s="93">
        <v>0.11</v>
      </c>
      <c r="G636" s="92">
        <v>0.26</v>
      </c>
      <c r="H636" s="93">
        <v>0.27500000000000002</v>
      </c>
      <c r="I636" s="93">
        <v>0.27</v>
      </c>
      <c r="J636" s="93">
        <v>0.28999999999999998</v>
      </c>
      <c r="K636" s="82"/>
      <c r="L636" s="93">
        <v>0.48</v>
      </c>
      <c r="M636" s="93">
        <v>0.185</v>
      </c>
      <c r="N636" s="93">
        <v>0.25</v>
      </c>
      <c r="O636" s="92">
        <v>0.25</v>
      </c>
      <c r="P636" s="93">
        <v>0.13</v>
      </c>
      <c r="Q636" s="93">
        <v>0.26</v>
      </c>
      <c r="R636" s="93">
        <v>0.24</v>
      </c>
      <c r="S636" s="92">
        <v>0.125</v>
      </c>
      <c r="T636" s="93">
        <v>0.13500000000000001</v>
      </c>
      <c r="U636" s="93">
        <v>0.24</v>
      </c>
      <c r="V636" s="93">
        <v>0.22500000000000001</v>
      </c>
      <c r="W636" s="92">
        <v>0.22</v>
      </c>
      <c r="X636" s="93">
        <v>0.17</v>
      </c>
      <c r="Y636" s="93">
        <v>0.04</v>
      </c>
      <c r="Z636" s="81"/>
      <c r="AA636" s="82"/>
      <c r="AB636" s="93">
        <v>0.04</v>
      </c>
      <c r="AC636" s="81"/>
      <c r="AD636" s="93">
        <v>0.05</v>
      </c>
      <c r="AE636" s="82"/>
      <c r="AF636" s="93">
        <v>-0.04</v>
      </c>
      <c r="AG636" s="81"/>
      <c r="AH636" s="81"/>
      <c r="AI636" s="92">
        <v>-0.88</v>
      </c>
      <c r="AJ636" s="93">
        <v>0.12</v>
      </c>
      <c r="AK636" s="93">
        <v>0.19500000000000001</v>
      </c>
      <c r="AL636" s="93">
        <v>0.14499999999999999</v>
      </c>
      <c r="AM636" s="82"/>
      <c r="AN636" s="93">
        <v>0.18</v>
      </c>
      <c r="AO636" s="93">
        <v>0.21</v>
      </c>
      <c r="AP636" s="92">
        <v>0.22</v>
      </c>
      <c r="AQ636" s="92">
        <v>0.22500000000000001</v>
      </c>
      <c r="AR636" s="251">
        <v>0.22</v>
      </c>
      <c r="AS636" s="266">
        <v>0.215</v>
      </c>
      <c r="AT636" s="266">
        <v>0.19500000000000001</v>
      </c>
      <c r="AU636" s="266">
        <v>0.18</v>
      </c>
      <c r="AV636" s="266">
        <v>0.36</v>
      </c>
      <c r="AW636" s="235"/>
      <c r="AX636" s="266">
        <v>0.17499999999999999</v>
      </c>
      <c r="AY636" s="266">
        <v>0.155</v>
      </c>
      <c r="BA636" s="83"/>
      <c r="BB636" s="83"/>
      <c r="BC636" s="83"/>
      <c r="BD636" s="83"/>
      <c r="BE636" s="83"/>
      <c r="BF636" s="83"/>
      <c r="BG636" s="83"/>
      <c r="BH636" s="83"/>
      <c r="BI636" s="83"/>
      <c r="BJ636" s="83"/>
      <c r="BK636" s="83"/>
      <c r="BL636" s="83"/>
    </row>
    <row r="637" spans="1:64" x14ac:dyDescent="0.35">
      <c r="A637" s="88" t="s">
        <v>565</v>
      </c>
      <c r="B637" s="194" t="s">
        <v>792</v>
      </c>
      <c r="C637" s="193" t="s">
        <v>232</v>
      </c>
      <c r="D637" s="93">
        <v>-5.0000000000000001E-3</v>
      </c>
      <c r="E637" s="81"/>
      <c r="F637" s="81"/>
      <c r="G637" s="82"/>
      <c r="H637" s="81"/>
      <c r="I637" s="81"/>
      <c r="J637" s="81"/>
      <c r="K637" s="82"/>
      <c r="L637" s="93">
        <v>-0.42</v>
      </c>
      <c r="M637" s="81"/>
      <c r="N637" s="81"/>
      <c r="O637" s="82"/>
      <c r="P637" s="81"/>
      <c r="Q637" s="81"/>
      <c r="R637" s="81"/>
      <c r="S637" s="82"/>
      <c r="T637" s="93">
        <v>-0.05</v>
      </c>
      <c r="U637" s="81"/>
      <c r="V637" s="81"/>
      <c r="W637" s="82"/>
      <c r="X637" s="81"/>
      <c r="Y637" s="81"/>
      <c r="Z637" s="81"/>
      <c r="AA637" s="82"/>
      <c r="AB637" s="81"/>
      <c r="AC637" s="81"/>
      <c r="AD637" s="81"/>
      <c r="AE637" s="82"/>
      <c r="AF637" s="81"/>
      <c r="AG637" s="81"/>
      <c r="AH637" s="81"/>
      <c r="AI637" s="82"/>
      <c r="AJ637" s="81"/>
      <c r="AK637" s="81"/>
      <c r="AL637" s="81"/>
      <c r="AM637" s="82"/>
      <c r="AN637" s="81"/>
      <c r="AO637" s="81"/>
      <c r="AP637" s="82"/>
      <c r="AQ637" s="82"/>
      <c r="AR637" s="82"/>
      <c r="AS637" s="230"/>
      <c r="AT637" s="230"/>
      <c r="AU637" s="230"/>
      <c r="AV637" s="230"/>
      <c r="AW637" s="230"/>
      <c r="AX637" s="230"/>
      <c r="AY637" s="230"/>
      <c r="BA637" s="83"/>
      <c r="BB637" s="83"/>
      <c r="BC637" s="83"/>
      <c r="BD637" s="83"/>
      <c r="BE637" s="83"/>
      <c r="BF637" s="83"/>
      <c r="BG637" s="83"/>
      <c r="BH637" s="83"/>
      <c r="BI637" s="83"/>
      <c r="BJ637" s="83"/>
      <c r="BK637" s="83"/>
      <c r="BL637" s="83"/>
    </row>
    <row r="638" spans="1:64" x14ac:dyDescent="0.35">
      <c r="A638" s="88" t="s">
        <v>289</v>
      </c>
      <c r="B638" s="194" t="s">
        <v>792</v>
      </c>
      <c r="C638" s="193" t="s">
        <v>232</v>
      </c>
      <c r="D638" s="93">
        <v>-6.0000000000000001E-3</v>
      </c>
      <c r="E638" s="93">
        <v>2.5000000000000001E-2</v>
      </c>
      <c r="F638" s="93">
        <v>-0.01</v>
      </c>
      <c r="G638" s="92">
        <v>-4.2000000000000003E-2</v>
      </c>
      <c r="H638" s="93">
        <v>-5.2999999999999999E-2</v>
      </c>
      <c r="I638" s="93">
        <v>-3.2000000000000001E-2</v>
      </c>
      <c r="J638" s="93">
        <v>-4.4999999999999998E-2</v>
      </c>
      <c r="K638" s="82"/>
      <c r="L638" s="81"/>
      <c r="M638" s="81"/>
      <c r="N638" s="93">
        <v>-1.7000000000000001E-2</v>
      </c>
      <c r="O638" s="92">
        <v>-0.01</v>
      </c>
      <c r="P638" s="93">
        <v>-2.1000000000000001E-2</v>
      </c>
      <c r="Q638" s="93">
        <v>-3.5999999999999997E-2</v>
      </c>
      <c r="R638" s="93">
        <v>-2.1000000000000001E-2</v>
      </c>
      <c r="S638" s="92">
        <v>-1.4999999999999999E-2</v>
      </c>
      <c r="T638" s="93">
        <v>-4.0000000000000001E-3</v>
      </c>
      <c r="U638" s="93">
        <v>-1.0999999999999999E-2</v>
      </c>
      <c r="V638" s="93">
        <v>-4.0000000000000001E-3</v>
      </c>
      <c r="W638" s="92">
        <v>2E-3</v>
      </c>
      <c r="X638" s="81"/>
      <c r="Y638" s="81"/>
      <c r="Z638" s="81"/>
      <c r="AA638" s="82"/>
      <c r="AB638" s="93">
        <v>-1.2E-2</v>
      </c>
      <c r="AC638" s="81"/>
      <c r="AD638" s="93">
        <v>-1.2999999999999999E-2</v>
      </c>
      <c r="AE638" s="82"/>
      <c r="AF638" s="93">
        <v>-1.4E-2</v>
      </c>
      <c r="AG638" s="81"/>
      <c r="AH638" s="81"/>
      <c r="AI638" s="92">
        <v>-1.0999999999999999E-2</v>
      </c>
      <c r="AJ638" s="93">
        <v>-1.0999999999999999E-2</v>
      </c>
      <c r="AK638" s="93">
        <v>-1.0999999999999999E-2</v>
      </c>
      <c r="AL638" s="93">
        <v>-8.0000000000000002E-3</v>
      </c>
      <c r="AM638" s="82"/>
      <c r="AN638" s="93">
        <v>-1.0999999999999999E-2</v>
      </c>
      <c r="AO638" s="93">
        <v>-1.0999999999999999E-2</v>
      </c>
      <c r="AP638" s="92">
        <v>-1.2E-2</v>
      </c>
      <c r="AQ638" s="92">
        <v>-1.4999999999999999E-2</v>
      </c>
      <c r="AR638" s="251">
        <v>-0.03</v>
      </c>
      <c r="AS638" s="266">
        <v>-2.4E-2</v>
      </c>
      <c r="AT638" s="266">
        <v>-1.6E-2</v>
      </c>
      <c r="AU638" s="266">
        <v>-1.4999999999999999E-2</v>
      </c>
      <c r="AV638" s="266">
        <v>-1.2999999999999999E-2</v>
      </c>
      <c r="AW638" s="235"/>
      <c r="AX638" s="266">
        <v>-1.4E-2</v>
      </c>
      <c r="AY638" s="266">
        <v>-1.4E-2</v>
      </c>
      <c r="BA638" s="83"/>
      <c r="BB638" s="83"/>
      <c r="BC638" s="83"/>
      <c r="BD638" s="83"/>
      <c r="BE638" s="83"/>
      <c r="BF638" s="83"/>
      <c r="BG638" s="83"/>
      <c r="BH638" s="83"/>
      <c r="BI638" s="83"/>
      <c r="BJ638" s="83"/>
      <c r="BK638" s="83"/>
      <c r="BL638" s="83"/>
    </row>
    <row r="639" spans="1:64" x14ac:dyDescent="0.35">
      <c r="A639" s="88" t="s">
        <v>566</v>
      </c>
      <c r="B639" s="194" t="s">
        <v>792</v>
      </c>
      <c r="C639" s="193" t="s">
        <v>232</v>
      </c>
      <c r="D639" s="81"/>
      <c r="E639" s="81"/>
      <c r="F639" s="81"/>
      <c r="G639" s="82"/>
      <c r="H639" s="81"/>
      <c r="I639" s="81"/>
      <c r="J639" s="81"/>
      <c r="K639" s="82"/>
      <c r="L639" s="81"/>
      <c r="M639" s="81"/>
      <c r="N639" s="81"/>
      <c r="O639" s="82"/>
      <c r="P639" s="81"/>
      <c r="Q639" s="81"/>
      <c r="R639" s="81"/>
      <c r="S639" s="82"/>
      <c r="T639" s="81"/>
      <c r="U639" s="81"/>
      <c r="V639" s="81"/>
      <c r="W639" s="82"/>
      <c r="X639" s="81"/>
      <c r="Y639" s="81"/>
      <c r="Z639" s="81"/>
      <c r="AA639" s="82"/>
      <c r="AB639" s="93">
        <v>3.0000000000000001E-3</v>
      </c>
      <c r="AC639" s="81"/>
      <c r="AD639" s="81"/>
      <c r="AE639" s="82"/>
      <c r="AF639" s="81"/>
      <c r="AG639" s="81"/>
      <c r="AH639" s="81"/>
      <c r="AI639" s="82"/>
      <c r="AJ639" s="81"/>
      <c r="AK639" s="81"/>
      <c r="AL639" s="81"/>
      <c r="AM639" s="82"/>
      <c r="AN639" s="81"/>
      <c r="AO639" s="81"/>
      <c r="AP639" s="82"/>
      <c r="AQ639" s="82"/>
      <c r="AR639" s="82"/>
      <c r="AS639" s="230"/>
      <c r="AT639" s="230"/>
      <c r="AU639" s="230"/>
      <c r="AV639" s="230"/>
      <c r="AW639" s="230"/>
      <c r="AX639" s="230"/>
      <c r="AY639" s="230"/>
      <c r="BA639" s="83"/>
      <c r="BB639" s="83"/>
      <c r="BC639" s="83"/>
      <c r="BD639" s="83"/>
      <c r="BE639" s="83"/>
      <c r="BF639" s="83"/>
      <c r="BG639" s="83"/>
      <c r="BH639" s="83"/>
      <c r="BI639" s="83"/>
      <c r="BJ639" s="83"/>
      <c r="BK639" s="83"/>
      <c r="BL639" s="83"/>
    </row>
    <row r="640" spans="1:64" x14ac:dyDescent="0.35">
      <c r="A640" s="88" t="s">
        <v>290</v>
      </c>
      <c r="B640" s="194" t="s">
        <v>792</v>
      </c>
      <c r="C640" s="193" t="s">
        <v>232</v>
      </c>
      <c r="D640" s="81"/>
      <c r="E640" s="81"/>
      <c r="F640" s="81"/>
      <c r="G640" s="92">
        <v>-1.6E-2</v>
      </c>
      <c r="H640" s="93">
        <v>-2.1000000000000001E-2</v>
      </c>
      <c r="I640" s="93">
        <v>-1.2999999999999999E-2</v>
      </c>
      <c r="J640" s="93">
        <v>-1.7000000000000001E-2</v>
      </c>
      <c r="K640" s="82"/>
      <c r="L640" s="81"/>
      <c r="M640" s="93">
        <v>-2.5000000000000001E-2</v>
      </c>
      <c r="N640" s="93">
        <v>-8.0000000000000002E-3</v>
      </c>
      <c r="O640" s="92">
        <v>-5.0000000000000001E-3</v>
      </c>
      <c r="P640" s="81"/>
      <c r="Q640" s="93">
        <v>-1.4E-2</v>
      </c>
      <c r="R640" s="93">
        <v>-9.0000000000000011E-3</v>
      </c>
      <c r="S640" s="92">
        <v>-5.0000000000000001E-3</v>
      </c>
      <c r="T640" s="81"/>
      <c r="U640" s="93">
        <v>-4.0000000000000001E-3</v>
      </c>
      <c r="V640" s="93">
        <v>-1E-3</v>
      </c>
      <c r="W640" s="82"/>
      <c r="X640" s="81"/>
      <c r="Y640" s="81"/>
      <c r="Z640" s="81"/>
      <c r="AA640" s="82"/>
      <c r="AB640" s="93">
        <v>-6.0000000000000001E-3</v>
      </c>
      <c r="AC640" s="81"/>
      <c r="AD640" s="93">
        <v>-6.9999999999999993E-3</v>
      </c>
      <c r="AE640" s="82"/>
      <c r="AF640" s="93">
        <v>-6.0000000000000001E-3</v>
      </c>
      <c r="AG640" s="81"/>
      <c r="AH640" s="81"/>
      <c r="AI640" s="92">
        <v>-4.0000000000000001E-3</v>
      </c>
      <c r="AJ640" s="93">
        <v>-4.0000000000000001E-3</v>
      </c>
      <c r="AK640" s="93">
        <v>-4.0000000000000001E-3</v>
      </c>
      <c r="AL640" s="93">
        <v>-2E-3</v>
      </c>
      <c r="AM640" s="82"/>
      <c r="AN640" s="93">
        <v>-4.0000000000000001E-3</v>
      </c>
      <c r="AO640" s="93">
        <v>-4.0000000000000001E-3</v>
      </c>
      <c r="AP640" s="92">
        <v>-3.0000000000000001E-3</v>
      </c>
      <c r="AQ640" s="92">
        <v>-4.0000000000000001E-3</v>
      </c>
      <c r="AR640" s="251">
        <v>-7.0000000000000001E-3</v>
      </c>
      <c r="AS640" s="266">
        <v>-5.0000000000000001E-3</v>
      </c>
      <c r="AT640" s="266">
        <v>-3.0000000000000001E-3</v>
      </c>
      <c r="AU640" s="266">
        <v>-3.0000000000000001E-3</v>
      </c>
      <c r="AV640" s="266">
        <v>-2E-3</v>
      </c>
      <c r="AW640" s="235"/>
      <c r="AX640" s="266">
        <v>-2E-3</v>
      </c>
      <c r="AY640" s="266">
        <v>-3.0000000000000001E-3</v>
      </c>
      <c r="BA640" s="83"/>
      <c r="BB640" s="83"/>
      <c r="BC640" s="83"/>
      <c r="BD640" s="83"/>
      <c r="BE640" s="83"/>
      <c r="BF640" s="83"/>
      <c r="BG640" s="83"/>
      <c r="BH640" s="83"/>
      <c r="BI640" s="83"/>
      <c r="BJ640" s="83"/>
      <c r="BK640" s="83"/>
      <c r="BL640" s="83"/>
    </row>
    <row r="641" spans="1:64" x14ac:dyDescent="0.35">
      <c r="A641" s="88" t="s">
        <v>567</v>
      </c>
      <c r="B641" s="194" t="s">
        <v>792</v>
      </c>
      <c r="C641" s="193" t="s">
        <v>232</v>
      </c>
      <c r="D641" s="93">
        <v>-4.0000000000000001E-3</v>
      </c>
      <c r="E641" s="93">
        <v>0.01</v>
      </c>
      <c r="F641" s="81"/>
      <c r="G641" s="82"/>
      <c r="H641" s="81"/>
      <c r="I641" s="81"/>
      <c r="J641" s="81"/>
      <c r="K641" s="82"/>
      <c r="L641" s="81"/>
      <c r="M641" s="81"/>
      <c r="N641" s="81"/>
      <c r="O641" s="82"/>
      <c r="P641" s="93">
        <v>-9.0000000000000011E-3</v>
      </c>
      <c r="Q641" s="81"/>
      <c r="R641" s="81"/>
      <c r="S641" s="82"/>
      <c r="T641" s="93">
        <v>-1E-3</v>
      </c>
      <c r="U641" s="81"/>
      <c r="V641" s="81"/>
      <c r="W641" s="82"/>
      <c r="X641" s="81"/>
      <c r="Y641" s="81"/>
      <c r="Z641" s="81"/>
      <c r="AA641" s="82"/>
      <c r="AB641" s="81"/>
      <c r="AC641" s="81"/>
      <c r="AD641" s="81"/>
      <c r="AE641" s="82"/>
      <c r="AF641" s="81"/>
      <c r="AG641" s="81"/>
      <c r="AH641" s="81"/>
      <c r="AI641" s="82"/>
      <c r="AJ641" s="81"/>
      <c r="AK641" s="81"/>
      <c r="AL641" s="81"/>
      <c r="AM641" s="82"/>
      <c r="AN641" s="81"/>
      <c r="AO641" s="81"/>
      <c r="AP641" s="82"/>
      <c r="AQ641" s="82"/>
      <c r="AR641" s="82"/>
      <c r="AS641" s="230"/>
      <c r="AT641" s="230"/>
      <c r="AU641" s="230"/>
      <c r="AV641" s="230"/>
      <c r="AW641" s="230"/>
      <c r="AX641" s="230"/>
      <c r="AY641" s="230"/>
      <c r="BA641" s="83"/>
      <c r="BB641" s="83"/>
      <c r="BC641" s="83"/>
      <c r="BD641" s="83"/>
      <c r="BE641" s="83"/>
      <c r="BF641" s="83"/>
      <c r="BG641" s="83"/>
      <c r="BH641" s="83"/>
      <c r="BI641" s="83"/>
      <c r="BJ641" s="83"/>
      <c r="BK641" s="83"/>
      <c r="BL641" s="83"/>
    </row>
    <row r="642" spans="1:64" x14ac:dyDescent="0.35">
      <c r="A642" s="88" t="s">
        <v>568</v>
      </c>
      <c r="B642" s="194" t="s">
        <v>792</v>
      </c>
      <c r="C642" s="193" t="s">
        <v>232</v>
      </c>
      <c r="D642" s="93">
        <v>5.0000000000000001E-3</v>
      </c>
      <c r="E642" s="81"/>
      <c r="F642" s="81"/>
      <c r="G642" s="82"/>
      <c r="H642" s="81"/>
      <c r="I642" s="81"/>
      <c r="J642" s="81"/>
      <c r="K642" s="82"/>
      <c r="L642" s="81"/>
      <c r="M642" s="81"/>
      <c r="N642" s="81"/>
      <c r="O642" s="82"/>
      <c r="P642" s="81"/>
      <c r="Q642" s="81"/>
      <c r="R642" s="81"/>
      <c r="S642" s="82"/>
      <c r="T642" s="81"/>
      <c r="U642" s="81"/>
      <c r="V642" s="81"/>
      <c r="W642" s="82"/>
      <c r="X642" s="81"/>
      <c r="Y642" s="81"/>
      <c r="Z642" s="81"/>
      <c r="AA642" s="82"/>
      <c r="AB642" s="81"/>
      <c r="AC642" s="81"/>
      <c r="AD642" s="81"/>
      <c r="AE642" s="82"/>
      <c r="AF642" s="81"/>
      <c r="AG642" s="81"/>
      <c r="AH642" s="81"/>
      <c r="AI642" s="82"/>
      <c r="AJ642" s="81"/>
      <c r="AK642" s="81"/>
      <c r="AL642" s="81"/>
      <c r="AM642" s="82"/>
      <c r="AN642" s="81"/>
      <c r="AO642" s="81"/>
      <c r="AP642" s="82"/>
      <c r="AQ642" s="82"/>
      <c r="AR642" s="82"/>
      <c r="AS642" s="230"/>
      <c r="AT642" s="230"/>
      <c r="AU642" s="230"/>
      <c r="AV642" s="230"/>
      <c r="AW642" s="230"/>
      <c r="AX642" s="230"/>
      <c r="AY642" s="230"/>
      <c r="BA642" s="83"/>
      <c r="BB642" s="83"/>
      <c r="BC642" s="83"/>
      <c r="BD642" s="83"/>
      <c r="BE642" s="83"/>
      <c r="BF642" s="83"/>
      <c r="BG642" s="83"/>
      <c r="BH642" s="83"/>
      <c r="BI642" s="83"/>
      <c r="BJ642" s="83"/>
      <c r="BK642" s="83"/>
      <c r="BL642" s="83"/>
    </row>
    <row r="643" spans="1:64" x14ac:dyDescent="0.35">
      <c r="A643" s="88" t="s">
        <v>322</v>
      </c>
      <c r="B643" s="194" t="s">
        <v>792</v>
      </c>
      <c r="C643" s="193" t="s">
        <v>232</v>
      </c>
      <c r="D643" s="81"/>
      <c r="E643" s="93">
        <v>1.4999999999999999E-2</v>
      </c>
      <c r="F643" s="81"/>
      <c r="G643" s="92">
        <v>-1E-3</v>
      </c>
      <c r="H643" s="81"/>
      <c r="I643" s="81"/>
      <c r="J643" s="81"/>
      <c r="K643" s="82"/>
      <c r="L643" s="81"/>
      <c r="M643" s="81"/>
      <c r="N643" s="81"/>
      <c r="O643" s="82"/>
      <c r="P643" s="81"/>
      <c r="Q643" s="81"/>
      <c r="R643" s="81"/>
      <c r="S643" s="82"/>
      <c r="T643" s="81"/>
      <c r="U643" s="81"/>
      <c r="V643" s="81"/>
      <c r="W643" s="82"/>
      <c r="X643" s="81"/>
      <c r="Y643" s="81"/>
      <c r="Z643" s="81"/>
      <c r="AA643" s="82"/>
      <c r="AB643" s="81"/>
      <c r="AC643" s="81"/>
      <c r="AD643" s="81"/>
      <c r="AE643" s="82"/>
      <c r="AF643" s="81"/>
      <c r="AG643" s="81"/>
      <c r="AH643" s="81"/>
      <c r="AI643" s="82"/>
      <c r="AJ643" s="81"/>
      <c r="AK643" s="81"/>
      <c r="AL643" s="81"/>
      <c r="AM643" s="82"/>
      <c r="AN643" s="81"/>
      <c r="AO643" s="81"/>
      <c r="AP643" s="82"/>
      <c r="AQ643" s="82"/>
      <c r="AR643" s="82"/>
      <c r="AS643" s="230"/>
      <c r="AT643" s="230"/>
      <c r="AU643" s="230"/>
      <c r="AV643" s="230"/>
      <c r="AW643" s="230"/>
      <c r="AX643" s="230"/>
      <c r="AY643" s="230"/>
      <c r="BA643" s="83"/>
      <c r="BB643" s="83"/>
      <c r="BC643" s="83"/>
      <c r="BD643" s="83"/>
      <c r="BE643" s="83"/>
      <c r="BF643" s="83"/>
      <c r="BG643" s="83"/>
      <c r="BH643" s="83"/>
      <c r="BI643" s="83"/>
      <c r="BJ643" s="83"/>
      <c r="BK643" s="83"/>
      <c r="BL643" s="83"/>
    </row>
    <row r="644" spans="1:64" x14ac:dyDescent="0.35">
      <c r="A644" s="88" t="s">
        <v>559</v>
      </c>
      <c r="B644" s="194" t="s">
        <v>792</v>
      </c>
      <c r="C644" s="193" t="s">
        <v>232</v>
      </c>
      <c r="D644" s="81"/>
      <c r="E644" s="81"/>
      <c r="F644" s="93">
        <v>0.11</v>
      </c>
      <c r="G644" s="92">
        <v>9.0000000000000011E-3</v>
      </c>
      <c r="H644" s="81"/>
      <c r="I644" s="81"/>
      <c r="J644" s="81"/>
      <c r="K644" s="82"/>
      <c r="L644" s="81"/>
      <c r="M644" s="93">
        <v>0.06</v>
      </c>
      <c r="N644" s="81"/>
      <c r="O644" s="82"/>
      <c r="P644" s="93">
        <v>0.02</v>
      </c>
      <c r="Q644" s="81"/>
      <c r="R644" s="81"/>
      <c r="S644" s="92">
        <v>0.105</v>
      </c>
      <c r="T644" s="93">
        <v>0.05</v>
      </c>
      <c r="U644" s="81"/>
      <c r="V644" s="81"/>
      <c r="W644" s="82"/>
      <c r="X644" s="93">
        <v>0.02</v>
      </c>
      <c r="Y644" s="81"/>
      <c r="Z644" s="81"/>
      <c r="AA644" s="82"/>
      <c r="AB644" s="81"/>
      <c r="AC644" s="81"/>
      <c r="AD644" s="93">
        <v>0.02</v>
      </c>
      <c r="AE644" s="82"/>
      <c r="AF644" s="93">
        <v>0.01</v>
      </c>
      <c r="AG644" s="81"/>
      <c r="AH644" s="81"/>
      <c r="AI644" s="82"/>
      <c r="AJ644" s="81"/>
      <c r="AK644" s="81"/>
      <c r="AL644" s="81"/>
      <c r="AM644" s="82"/>
      <c r="AN644" s="81"/>
      <c r="AO644" s="81"/>
      <c r="AP644" s="82"/>
      <c r="AQ644" s="82"/>
      <c r="AR644" s="82"/>
      <c r="AS644" s="230"/>
      <c r="AT644" s="230"/>
      <c r="AU644" s="230"/>
      <c r="AV644" s="230"/>
      <c r="AW644" s="230"/>
      <c r="AX644" s="230"/>
      <c r="AY644" s="230"/>
      <c r="BA644" s="83"/>
      <c r="BB644" s="83"/>
      <c r="BC644" s="83"/>
      <c r="BD644" s="83"/>
      <c r="BE644" s="83"/>
      <c r="BF644" s="83"/>
      <c r="BG644" s="83"/>
      <c r="BH644" s="83"/>
      <c r="BI644" s="83"/>
      <c r="BJ644" s="83"/>
      <c r="BK644" s="83"/>
      <c r="BL644" s="83"/>
    </row>
    <row r="645" spans="1:64" x14ac:dyDescent="0.35">
      <c r="A645" s="88" t="s">
        <v>436</v>
      </c>
      <c r="B645" s="194" t="s">
        <v>792</v>
      </c>
      <c r="C645" s="193" t="s">
        <v>232</v>
      </c>
      <c r="D645" s="81"/>
      <c r="E645" s="81"/>
      <c r="F645" s="81"/>
      <c r="G645" s="82"/>
      <c r="H645" s="93">
        <v>-6.0000000000000001E-3</v>
      </c>
      <c r="I645" s="81"/>
      <c r="J645" s="81"/>
      <c r="K645" s="82"/>
      <c r="L645" s="81"/>
      <c r="M645" s="81"/>
      <c r="N645" s="81"/>
      <c r="O645" s="82"/>
      <c r="P645" s="81"/>
      <c r="Q645" s="81"/>
      <c r="R645" s="81"/>
      <c r="S645" s="82"/>
      <c r="T645" s="81"/>
      <c r="U645" s="81"/>
      <c r="V645" s="81"/>
      <c r="W645" s="82"/>
      <c r="X645" s="81"/>
      <c r="Y645" s="81"/>
      <c r="Z645" s="81"/>
      <c r="AA645" s="82"/>
      <c r="AB645" s="81"/>
      <c r="AC645" s="81"/>
      <c r="AD645" s="81"/>
      <c r="AE645" s="82"/>
      <c r="AF645" s="81"/>
      <c r="AG645" s="81"/>
      <c r="AH645" s="81"/>
      <c r="AI645" s="82"/>
      <c r="AJ645" s="81"/>
      <c r="AK645" s="81"/>
      <c r="AL645" s="81"/>
      <c r="AM645" s="82"/>
      <c r="AN645" s="81"/>
      <c r="AO645" s="81"/>
      <c r="AP645" s="82"/>
      <c r="AQ645" s="82"/>
      <c r="AR645" s="82"/>
      <c r="AS645" s="230"/>
      <c r="AT645" s="230"/>
      <c r="AU645" s="270">
        <v>-1E-3</v>
      </c>
      <c r="AV645" s="230"/>
      <c r="AW645" s="230"/>
      <c r="AX645" s="270">
        <v>1E-3</v>
      </c>
      <c r="AY645" s="230"/>
      <c r="BA645" s="83"/>
      <c r="BB645" s="83"/>
      <c r="BC645" s="83"/>
      <c r="BD645" s="83"/>
      <c r="BE645" s="83"/>
      <c r="BF645" s="83"/>
      <c r="BG645" s="83"/>
      <c r="BH645" s="83"/>
      <c r="BI645" s="83"/>
      <c r="BJ645" s="83"/>
      <c r="BK645" s="83"/>
      <c r="BL645" s="83"/>
    </row>
    <row r="646" spans="1:64" x14ac:dyDescent="0.35">
      <c r="A646" s="88" t="s">
        <v>291</v>
      </c>
      <c r="B646" s="194" t="s">
        <v>792</v>
      </c>
      <c r="C646" s="193" t="s">
        <v>232</v>
      </c>
      <c r="D646" s="81"/>
      <c r="E646" s="81"/>
      <c r="F646" s="81"/>
      <c r="G646" s="82"/>
      <c r="H646" s="93">
        <v>1.4999999999999999E-2</v>
      </c>
      <c r="I646" s="93">
        <v>-1.4999999999999999E-2</v>
      </c>
      <c r="J646" s="93">
        <v>-1.7999999999999999E-2</v>
      </c>
      <c r="K646" s="82"/>
      <c r="L646" s="93">
        <v>-0.01</v>
      </c>
      <c r="M646" s="93">
        <v>-0.01</v>
      </c>
      <c r="N646" s="93">
        <v>-1.4999999999999999E-2</v>
      </c>
      <c r="O646" s="92">
        <v>-2.5000000000000001E-2</v>
      </c>
      <c r="P646" s="81"/>
      <c r="Q646" s="81"/>
      <c r="R646" s="81"/>
      <c r="S646" s="82"/>
      <c r="T646" s="93">
        <v>0.08</v>
      </c>
      <c r="U646" s="93">
        <v>-1.4999999999999999E-2</v>
      </c>
      <c r="V646" s="93">
        <v>-0.01</v>
      </c>
      <c r="W646" s="92">
        <v>-1.2E-2</v>
      </c>
      <c r="X646" s="93">
        <v>0.09</v>
      </c>
      <c r="Y646" s="93">
        <v>-0.02</v>
      </c>
      <c r="Z646" s="81"/>
      <c r="AA646" s="82"/>
      <c r="AB646" s="93">
        <v>8.5000000000000006E-2</v>
      </c>
      <c r="AC646" s="81"/>
      <c r="AD646" s="93">
        <v>0.06</v>
      </c>
      <c r="AE646" s="82"/>
      <c r="AF646" s="93">
        <v>0.15</v>
      </c>
      <c r="AG646" s="81"/>
      <c r="AH646" s="81"/>
      <c r="AI646" s="92">
        <v>4.4999999999999998E-2</v>
      </c>
      <c r="AJ646" s="93">
        <v>5.5E-2</v>
      </c>
      <c r="AK646" s="93">
        <v>-0.02</v>
      </c>
      <c r="AL646" s="93">
        <v>2.5000000000000001E-2</v>
      </c>
      <c r="AM646" s="82"/>
      <c r="AN646" s="93">
        <v>0.02</v>
      </c>
      <c r="AO646" s="93">
        <v>-0.01</v>
      </c>
      <c r="AP646" s="92">
        <v>-0.03</v>
      </c>
      <c r="AQ646" s="92">
        <v>-0.03</v>
      </c>
      <c r="AR646" s="251">
        <v>5.0000000000000001E-3</v>
      </c>
      <c r="AS646" s="235"/>
      <c r="AT646" s="266">
        <v>0.01</v>
      </c>
      <c r="AU646" s="266">
        <v>2.5000000000000001E-2</v>
      </c>
      <c r="AV646" s="266">
        <v>2.5000000000000001E-2</v>
      </c>
      <c r="AW646" s="235"/>
      <c r="AX646" s="266">
        <v>2.5000000000000001E-2</v>
      </c>
      <c r="AY646" s="266">
        <v>0.05</v>
      </c>
      <c r="BA646" s="83"/>
      <c r="BB646" s="83"/>
      <c r="BC646" s="83"/>
      <c r="BD646" s="83"/>
      <c r="BE646" s="83"/>
      <c r="BF646" s="83"/>
      <c r="BG646" s="83"/>
      <c r="BH646" s="83"/>
      <c r="BI646" s="83"/>
      <c r="BJ646" s="83"/>
      <c r="BK646" s="83"/>
      <c r="BL646" s="83"/>
    </row>
    <row r="647" spans="1:64" x14ac:dyDescent="0.35">
      <c r="A647" s="88" t="s">
        <v>569</v>
      </c>
      <c r="B647" s="194" t="s">
        <v>792</v>
      </c>
      <c r="C647" s="193" t="s">
        <v>232</v>
      </c>
      <c r="D647" s="81"/>
      <c r="E647" s="81"/>
      <c r="F647" s="81"/>
      <c r="G647" s="82"/>
      <c r="H647" s="81"/>
      <c r="I647" s="81"/>
      <c r="J647" s="81"/>
      <c r="K647" s="82"/>
      <c r="L647" s="93">
        <v>0.16</v>
      </c>
      <c r="M647" s="81"/>
      <c r="N647" s="81"/>
      <c r="O647" s="82"/>
      <c r="P647" s="93">
        <v>0.09</v>
      </c>
      <c r="Q647" s="81"/>
      <c r="R647" s="81"/>
      <c r="S647" s="82"/>
      <c r="T647" s="81"/>
      <c r="U647" s="81"/>
      <c r="V647" s="81"/>
      <c r="W647" s="82"/>
      <c r="X647" s="81"/>
      <c r="Y647" s="81"/>
      <c r="Z647" s="81"/>
      <c r="AA647" s="82"/>
      <c r="AB647" s="81"/>
      <c r="AC647" s="81"/>
      <c r="AD647" s="81"/>
      <c r="AE647" s="82"/>
      <c r="AF647" s="81"/>
      <c r="AG647" s="81"/>
      <c r="AH647" s="81"/>
      <c r="AI647" s="82"/>
      <c r="AJ647" s="81"/>
      <c r="AK647" s="81"/>
      <c r="AL647" s="81"/>
      <c r="AM647" s="82"/>
      <c r="AN647" s="81"/>
      <c r="AO647" s="81"/>
      <c r="AP647" s="82"/>
      <c r="AQ647" s="82"/>
      <c r="AR647" s="82"/>
      <c r="AS647" s="230"/>
      <c r="AT647" s="230"/>
      <c r="AU647" s="230"/>
      <c r="AV647" s="230"/>
      <c r="AW647" s="230"/>
      <c r="AX647" s="230"/>
      <c r="AY647" s="230"/>
      <c r="BA647" s="83"/>
      <c r="BB647" s="83"/>
      <c r="BC647" s="83"/>
      <c r="BD647" s="83"/>
      <c r="BE647" s="83"/>
      <c r="BF647" s="83"/>
      <c r="BG647" s="83"/>
      <c r="BH647" s="83"/>
      <c r="BI647" s="83"/>
      <c r="BJ647" s="83"/>
      <c r="BK647" s="83"/>
      <c r="BL647" s="83"/>
    </row>
    <row r="648" spans="1:64" x14ac:dyDescent="0.35">
      <c r="A648" s="88" t="s">
        <v>570</v>
      </c>
      <c r="B648" s="194" t="s">
        <v>792</v>
      </c>
      <c r="C648" s="193" t="s">
        <v>232</v>
      </c>
      <c r="D648" s="81"/>
      <c r="E648" s="81"/>
      <c r="F648" s="81"/>
      <c r="G648" s="82"/>
      <c r="H648" s="81"/>
      <c r="I648" s="81"/>
      <c r="J648" s="81"/>
      <c r="K648" s="82"/>
      <c r="L648" s="81"/>
      <c r="M648" s="81"/>
      <c r="N648" s="81"/>
      <c r="O648" s="82"/>
      <c r="P648" s="81"/>
      <c r="Q648" s="81"/>
      <c r="R648" s="81"/>
      <c r="S648" s="82"/>
      <c r="T648" s="81"/>
      <c r="U648" s="81"/>
      <c r="V648" s="81"/>
      <c r="W648" s="82"/>
      <c r="X648" s="93">
        <v>-0.17</v>
      </c>
      <c r="Y648" s="93">
        <v>-0.03</v>
      </c>
      <c r="Z648" s="81"/>
      <c r="AA648" s="82"/>
      <c r="AB648" s="81"/>
      <c r="AC648" s="81"/>
      <c r="AD648" s="81"/>
      <c r="AE648" s="82"/>
      <c r="AF648" s="81"/>
      <c r="AG648" s="81"/>
      <c r="AH648" s="81"/>
      <c r="AI648" s="82"/>
      <c r="AJ648" s="81"/>
      <c r="AK648" s="81"/>
      <c r="AL648" s="81"/>
      <c r="AM648" s="82"/>
      <c r="AN648" s="81"/>
      <c r="AO648" s="81"/>
      <c r="AP648" s="82"/>
      <c r="AQ648" s="82"/>
      <c r="AR648" s="82"/>
      <c r="AS648" s="230"/>
      <c r="AT648" s="230"/>
      <c r="AU648" s="230"/>
      <c r="AV648" s="230"/>
      <c r="AW648" s="230"/>
      <c r="AX648" s="230"/>
      <c r="AY648" s="230"/>
      <c r="BA648" s="83"/>
      <c r="BB648" s="83"/>
      <c r="BC648" s="83"/>
      <c r="BD648" s="83"/>
      <c r="BE648" s="83"/>
      <c r="BF648" s="83"/>
      <c r="BG648" s="83"/>
      <c r="BH648" s="83"/>
      <c r="BI648" s="83"/>
      <c r="BJ648" s="83"/>
      <c r="BK648" s="83"/>
      <c r="BL648" s="83"/>
    </row>
    <row r="649" spans="1:64" x14ac:dyDescent="0.35">
      <c r="A649" s="88" t="s">
        <v>321</v>
      </c>
      <c r="B649" s="194" t="s">
        <v>792</v>
      </c>
      <c r="C649" s="193" t="s">
        <v>232</v>
      </c>
      <c r="D649" s="81"/>
      <c r="E649" s="81"/>
      <c r="F649" s="81"/>
      <c r="G649" s="82"/>
      <c r="H649" s="81"/>
      <c r="I649" s="81"/>
      <c r="J649" s="81"/>
      <c r="K649" s="82"/>
      <c r="L649" s="81"/>
      <c r="M649" s="81"/>
      <c r="N649" s="81"/>
      <c r="O649" s="82"/>
      <c r="P649" s="81"/>
      <c r="Q649" s="81"/>
      <c r="R649" s="81"/>
      <c r="S649" s="82"/>
      <c r="T649" s="81"/>
      <c r="U649" s="81"/>
      <c r="V649" s="81"/>
      <c r="W649" s="82"/>
      <c r="X649" s="81"/>
      <c r="Y649" s="93">
        <v>0.06</v>
      </c>
      <c r="Z649" s="81"/>
      <c r="AA649" s="82"/>
      <c r="AB649" s="81"/>
      <c r="AC649" s="81"/>
      <c r="AD649" s="81"/>
      <c r="AE649" s="82"/>
      <c r="AF649" s="81"/>
      <c r="AG649" s="81"/>
      <c r="AH649" s="81"/>
      <c r="AI649" s="92">
        <v>0.95</v>
      </c>
      <c r="AJ649" s="81"/>
      <c r="AK649" s="81"/>
      <c r="AL649" s="81"/>
      <c r="AM649" s="82"/>
      <c r="AN649" s="81"/>
      <c r="AO649" s="81"/>
      <c r="AP649" s="82"/>
      <c r="AQ649" s="82"/>
      <c r="AR649" s="82"/>
      <c r="AS649" s="230"/>
      <c r="AT649" s="230"/>
      <c r="AU649" s="230"/>
      <c r="AV649" s="230"/>
      <c r="AW649" s="230"/>
      <c r="AX649" s="230"/>
      <c r="AY649" s="230"/>
      <c r="BA649" s="83"/>
      <c r="BB649" s="83"/>
      <c r="BC649" s="83"/>
      <c r="BD649" s="83"/>
      <c r="BE649" s="83"/>
      <c r="BF649" s="83"/>
      <c r="BG649" s="83"/>
      <c r="BH649" s="83"/>
      <c r="BI649" s="83"/>
      <c r="BJ649" s="83"/>
      <c r="BK649" s="83"/>
      <c r="BL649" s="83"/>
    </row>
    <row r="650" spans="1:64" x14ac:dyDescent="0.35">
      <c r="A650" s="101" t="s">
        <v>296</v>
      </c>
      <c r="B650" s="192" t="s">
        <v>792</v>
      </c>
      <c r="C650" s="191" t="s">
        <v>232</v>
      </c>
      <c r="D650" s="113">
        <f>SUM(D636,D637:D649)</f>
        <v>0.21</v>
      </c>
      <c r="E650" s="111">
        <v>0.21</v>
      </c>
      <c r="F650" s="111">
        <v>0.21</v>
      </c>
      <c r="G650" s="112">
        <v>0.21</v>
      </c>
      <c r="H650" s="111">
        <v>0.21</v>
      </c>
      <c r="I650" s="111">
        <v>0.21</v>
      </c>
      <c r="J650" s="111">
        <v>0.21</v>
      </c>
      <c r="K650" s="103"/>
      <c r="L650" s="113">
        <f>SUM(L636,L637:L649)</f>
        <v>0.21</v>
      </c>
      <c r="M650" s="113">
        <f>SUM(M636,M637:M649)</f>
        <v>0.21</v>
      </c>
      <c r="N650" s="111">
        <v>0.21</v>
      </c>
      <c r="O650" s="110">
        <f>SUM(O636,O637:O649)</f>
        <v>0.21</v>
      </c>
      <c r="P650" s="111">
        <v>0.21</v>
      </c>
      <c r="Q650" s="111">
        <v>0.21</v>
      </c>
      <c r="R650" s="113">
        <f>SUM(R636,R637:R649)</f>
        <v>0.21</v>
      </c>
      <c r="S650" s="110">
        <f>SUM(S636,S637:S649)</f>
        <v>0.21</v>
      </c>
      <c r="T650" s="111">
        <v>0.21</v>
      </c>
      <c r="U650" s="111">
        <v>0.21</v>
      </c>
      <c r="V650" s="113">
        <f>SUM(V636,V637:V649)</f>
        <v>0.21</v>
      </c>
      <c r="W650" s="110">
        <f>SUM(W636,W637:W649)</f>
        <v>0.21</v>
      </c>
      <c r="X650" s="111">
        <v>0.11</v>
      </c>
      <c r="Y650" s="113">
        <f>SUM(Y636,Y637:Y649)</f>
        <v>0.05</v>
      </c>
      <c r="Z650" s="102"/>
      <c r="AA650" s="103"/>
      <c r="AB650" s="111">
        <v>0.11</v>
      </c>
      <c r="AC650" s="102"/>
      <c r="AD650" s="113">
        <f>SUM(AD636,AD637:AD649)</f>
        <v>0.11</v>
      </c>
      <c r="AE650" s="103"/>
      <c r="AF650" s="113">
        <f>SUM(AF636,AF637:AF649)</f>
        <v>0.1</v>
      </c>
      <c r="AG650" s="102"/>
      <c r="AH650" s="102"/>
      <c r="AI650" s="112">
        <v>0.1</v>
      </c>
      <c r="AJ650" s="113">
        <f>SUM(AJ636,AJ637:AJ649)</f>
        <v>0.16</v>
      </c>
      <c r="AK650" s="113">
        <f>SUM(AK636,AK637:AK649)</f>
        <v>0.16</v>
      </c>
      <c r="AL650" s="111">
        <v>0.16</v>
      </c>
      <c r="AM650" s="105"/>
      <c r="AN650" s="111">
        <v>0.185</v>
      </c>
      <c r="AO650" s="111">
        <v>0.185</v>
      </c>
      <c r="AP650" s="110">
        <f>SUM(AP636,AP637:AP649)</f>
        <v>0.17499999999999999</v>
      </c>
      <c r="AQ650" s="110">
        <v>0.17499999999999999</v>
      </c>
      <c r="AR650" s="252">
        <v>0.185</v>
      </c>
      <c r="AS650" s="267">
        <v>0.185</v>
      </c>
      <c r="AT650" s="267">
        <v>0.185</v>
      </c>
      <c r="AU650" s="267">
        <v>0.185</v>
      </c>
      <c r="AV650" s="267">
        <v>0.185</v>
      </c>
      <c r="AW650" s="239"/>
      <c r="AX650" s="267">
        <v>0.185</v>
      </c>
      <c r="AY650" s="267">
        <v>0.185</v>
      </c>
      <c r="BA650" s="108"/>
      <c r="BB650" s="108"/>
      <c r="BC650" s="108"/>
      <c r="BD650" s="108"/>
      <c r="BE650" s="108"/>
      <c r="BF650" s="108"/>
      <c r="BG650" s="108"/>
      <c r="BH650" s="108"/>
      <c r="BI650" s="108"/>
      <c r="BJ650" s="108"/>
      <c r="BK650" s="108"/>
      <c r="BL650" s="108"/>
    </row>
    <row r="651" spans="1:64" x14ac:dyDescent="0.35">
      <c r="B651" s="186"/>
      <c r="C651" s="186"/>
      <c r="D651" s="81"/>
      <c r="E651" s="81"/>
      <c r="F651" s="81"/>
      <c r="G651" s="82"/>
      <c r="H651" s="81"/>
      <c r="I651" s="81"/>
      <c r="J651" s="81"/>
      <c r="K651" s="82"/>
      <c r="L651" s="81"/>
      <c r="M651" s="81"/>
      <c r="N651" s="81"/>
      <c r="O651" s="82"/>
      <c r="P651" s="81"/>
      <c r="Q651" s="81"/>
      <c r="R651" s="81"/>
      <c r="S651" s="82"/>
      <c r="T651" s="81"/>
      <c r="U651" s="81"/>
      <c r="V651" s="81"/>
      <c r="W651" s="82"/>
      <c r="X651" s="81"/>
      <c r="Y651" s="81"/>
      <c r="Z651" s="81"/>
      <c r="AA651" s="82"/>
      <c r="AB651" s="81"/>
      <c r="AC651" s="81"/>
      <c r="AD651" s="81"/>
      <c r="AE651" s="82"/>
      <c r="AF651" s="81"/>
      <c r="AG651" s="81"/>
      <c r="AH651" s="81"/>
      <c r="AI651" s="82"/>
      <c r="AJ651" s="81"/>
      <c r="AK651" s="81"/>
      <c r="AL651" s="81"/>
      <c r="AM651" s="82"/>
      <c r="AN651" s="81"/>
      <c r="AO651" s="81"/>
      <c r="AP651" s="82"/>
      <c r="AQ651" s="82"/>
      <c r="AR651" s="82"/>
      <c r="AS651" s="230"/>
      <c r="AT651" s="230"/>
      <c r="AU651" s="230"/>
      <c r="AV651" s="230"/>
      <c r="AW651" s="230"/>
      <c r="AX651" s="230"/>
      <c r="AY651" s="230"/>
      <c r="BA651" s="83"/>
      <c r="BB651" s="83"/>
      <c r="BC651" s="83"/>
      <c r="BD651" s="83"/>
      <c r="BE651" s="83"/>
      <c r="BF651" s="83"/>
      <c r="BG651" s="83"/>
      <c r="BH651" s="83"/>
      <c r="BI651" s="83"/>
      <c r="BJ651" s="83"/>
      <c r="BK651" s="83"/>
      <c r="BL651" s="83"/>
    </row>
    <row r="652" spans="1:64" x14ac:dyDescent="0.35">
      <c r="A652" s="96" t="s">
        <v>571</v>
      </c>
      <c r="B652" s="185"/>
      <c r="C652" s="185"/>
      <c r="D652" s="81"/>
      <c r="E652" s="81"/>
      <c r="F652" s="81"/>
      <c r="G652" s="82"/>
      <c r="H652" s="81"/>
      <c r="I652" s="81"/>
      <c r="J652" s="81"/>
      <c r="K652" s="82"/>
      <c r="L652" s="81"/>
      <c r="M652" s="81"/>
      <c r="N652" s="81"/>
      <c r="O652" s="82"/>
      <c r="P652" s="81"/>
      <c r="Q652" s="81"/>
      <c r="R652" s="81"/>
      <c r="S652" s="82"/>
      <c r="T652" s="81"/>
      <c r="U652" s="81"/>
      <c r="V652" s="81"/>
      <c r="W652" s="82"/>
      <c r="X652" s="81"/>
      <c r="Y652" s="81"/>
      <c r="Z652" s="81"/>
      <c r="AA652" s="82"/>
      <c r="AB652" s="81"/>
      <c r="AC652" s="81"/>
      <c r="AD652" s="81"/>
      <c r="AE652" s="82"/>
      <c r="AF652" s="81"/>
      <c r="AG652" s="81"/>
      <c r="AH652" s="81"/>
      <c r="AI652" s="82"/>
      <c r="AJ652" s="81"/>
      <c r="AK652" s="81"/>
      <c r="AL652" s="81"/>
      <c r="AM652" s="82"/>
      <c r="AN652" s="81"/>
      <c r="AO652" s="81"/>
      <c r="AP652" s="82"/>
      <c r="AQ652" s="82"/>
      <c r="AR652" s="82"/>
      <c r="AS652" s="230"/>
      <c r="AT652" s="230"/>
      <c r="AU652" s="230"/>
      <c r="AV652" s="230"/>
      <c r="AW652" s="230"/>
      <c r="AX652" s="230"/>
      <c r="AY652" s="230"/>
      <c r="BA652" s="83"/>
      <c r="BB652" s="83"/>
      <c r="BC652" s="83"/>
      <c r="BD652" s="83"/>
      <c r="BE652" s="83"/>
      <c r="BF652" s="83"/>
      <c r="BG652" s="83"/>
      <c r="BH652" s="83"/>
      <c r="BI652" s="83"/>
      <c r="BJ652" s="83"/>
      <c r="BK652" s="83"/>
      <c r="BL652" s="83"/>
    </row>
    <row r="653" spans="1:64" x14ac:dyDescent="0.35">
      <c r="A653" s="88" t="s">
        <v>288</v>
      </c>
      <c r="B653" s="194" t="s">
        <v>793</v>
      </c>
      <c r="C653" s="193" t="s">
        <v>232</v>
      </c>
      <c r="D653" s="81"/>
      <c r="E653" s="81"/>
      <c r="F653" s="81"/>
      <c r="G653" s="82"/>
      <c r="H653" s="81"/>
      <c r="I653" s="81"/>
      <c r="J653" s="81"/>
      <c r="K653" s="82"/>
      <c r="L653" s="81"/>
      <c r="M653" s="81"/>
      <c r="N653" s="81"/>
      <c r="O653" s="82"/>
      <c r="P653" s="81"/>
      <c r="Q653" s="81"/>
      <c r="R653" s="81"/>
      <c r="S653" s="82"/>
      <c r="T653" s="81"/>
      <c r="U653" s="81"/>
      <c r="V653" s="81"/>
      <c r="W653" s="82"/>
      <c r="X653" s="81"/>
      <c r="Y653" s="81"/>
      <c r="Z653" s="81"/>
      <c r="AA653" s="82"/>
      <c r="AB653" s="95">
        <v>1.31</v>
      </c>
      <c r="AC653" s="81"/>
      <c r="AD653" s="81"/>
      <c r="AE653" s="82"/>
      <c r="AF653" s="81"/>
      <c r="AG653" s="81"/>
      <c r="AH653" s="81"/>
      <c r="AI653" s="82"/>
      <c r="AJ653" s="81"/>
      <c r="AK653" s="81"/>
      <c r="AL653" s="81"/>
      <c r="AM653" s="82"/>
      <c r="AN653" s="81"/>
      <c r="AO653" s="81"/>
      <c r="AP653" s="82"/>
      <c r="AQ653" s="82"/>
      <c r="AR653" s="82"/>
      <c r="AS653" s="230"/>
      <c r="AT653" s="230"/>
      <c r="AU653" s="230"/>
      <c r="AV653" s="230"/>
      <c r="AW653" s="230"/>
      <c r="AX653" s="230"/>
      <c r="AY653" s="230"/>
      <c r="BA653" s="83"/>
      <c r="BB653" s="83"/>
      <c r="BC653" s="83"/>
      <c r="BD653" s="83"/>
      <c r="BE653" s="83"/>
      <c r="BF653" s="83"/>
      <c r="BG653" s="83"/>
      <c r="BH653" s="83"/>
      <c r="BI653" s="83"/>
      <c r="BJ653" s="83"/>
      <c r="BK653" s="83"/>
      <c r="BL653" s="83"/>
    </row>
    <row r="654" spans="1:64" x14ac:dyDescent="0.35">
      <c r="A654" s="88" t="s">
        <v>289</v>
      </c>
      <c r="B654" s="194" t="s">
        <v>793</v>
      </c>
      <c r="C654" s="193" t="s">
        <v>232</v>
      </c>
      <c r="D654" s="81"/>
      <c r="E654" s="81"/>
      <c r="F654" s="81"/>
      <c r="G654" s="82"/>
      <c r="H654" s="81"/>
      <c r="I654" s="81"/>
      <c r="J654" s="81"/>
      <c r="K654" s="82"/>
      <c r="L654" s="81"/>
      <c r="M654" s="81"/>
      <c r="N654" s="81"/>
      <c r="O654" s="82"/>
      <c r="P654" s="81"/>
      <c r="Q654" s="81"/>
      <c r="R654" s="81"/>
      <c r="S654" s="82"/>
      <c r="T654" s="81"/>
      <c r="U654" s="81"/>
      <c r="V654" s="81"/>
      <c r="W654" s="82"/>
      <c r="X654" s="81"/>
      <c r="Y654" s="81"/>
      <c r="Z654" s="81"/>
      <c r="AA654" s="82"/>
      <c r="AB654" s="95">
        <v>0.38</v>
      </c>
      <c r="AC654" s="81"/>
      <c r="AD654" s="81"/>
      <c r="AE654" s="82"/>
      <c r="AF654" s="81"/>
      <c r="AG654" s="81"/>
      <c r="AH654" s="81"/>
      <c r="AI654" s="82"/>
      <c r="AJ654" s="81"/>
      <c r="AK654" s="81"/>
      <c r="AL654" s="81"/>
      <c r="AM654" s="82"/>
      <c r="AN654" s="81"/>
      <c r="AO654" s="81"/>
      <c r="AP654" s="82"/>
      <c r="AQ654" s="82"/>
      <c r="AR654" s="82"/>
      <c r="AS654" s="230"/>
      <c r="AT654" s="230"/>
      <c r="AU654" s="230"/>
      <c r="AV654" s="230"/>
      <c r="AW654" s="230"/>
      <c r="AX654" s="230"/>
      <c r="AY654" s="230"/>
      <c r="BA654" s="83"/>
      <c r="BB654" s="83"/>
      <c r="BC654" s="83"/>
      <c r="BD654" s="83"/>
      <c r="BE654" s="83"/>
      <c r="BF654" s="83"/>
      <c r="BG654" s="83"/>
      <c r="BH654" s="83"/>
      <c r="BI654" s="83"/>
      <c r="BJ654" s="83"/>
      <c r="BK654" s="83"/>
      <c r="BL654" s="83"/>
    </row>
    <row r="655" spans="1:64" x14ac:dyDescent="0.35">
      <c r="A655" s="88" t="s">
        <v>290</v>
      </c>
      <c r="B655" s="194" t="s">
        <v>793</v>
      </c>
      <c r="C655" s="193" t="s">
        <v>232</v>
      </c>
      <c r="D655" s="81"/>
      <c r="E655" s="81"/>
      <c r="F655" s="81"/>
      <c r="G655" s="82"/>
      <c r="H655" s="81"/>
      <c r="I655" s="81"/>
      <c r="J655" s="81"/>
      <c r="K655" s="82"/>
      <c r="L655" s="81"/>
      <c r="M655" s="81"/>
      <c r="N655" s="81"/>
      <c r="O655" s="82"/>
      <c r="P655" s="81"/>
      <c r="Q655" s="81"/>
      <c r="R655" s="81"/>
      <c r="S655" s="82"/>
      <c r="T655" s="81"/>
      <c r="U655" s="81"/>
      <c r="V655" s="81"/>
      <c r="W655" s="82"/>
      <c r="X655" s="81"/>
      <c r="Y655" s="81"/>
      <c r="Z655" s="81"/>
      <c r="AA655" s="82"/>
      <c r="AB655" s="95">
        <v>0.21</v>
      </c>
      <c r="AC655" s="81"/>
      <c r="AD655" s="81"/>
      <c r="AE655" s="82"/>
      <c r="AF655" s="81"/>
      <c r="AG655" s="81"/>
      <c r="AH655" s="81"/>
      <c r="AI655" s="82"/>
      <c r="AJ655" s="81"/>
      <c r="AK655" s="81"/>
      <c r="AL655" s="81"/>
      <c r="AM655" s="82"/>
      <c r="AN655" s="81"/>
      <c r="AO655" s="81"/>
      <c r="AP655" s="82"/>
      <c r="AQ655" s="82"/>
      <c r="AR655" s="82"/>
      <c r="AS655" s="230"/>
      <c r="AT655" s="230"/>
      <c r="AU655" s="230"/>
      <c r="AV655" s="230"/>
      <c r="AW655" s="230"/>
      <c r="AX655" s="230"/>
      <c r="AY655" s="230"/>
      <c r="BA655" s="83"/>
      <c r="BB655" s="83"/>
      <c r="BC655" s="83"/>
      <c r="BD655" s="83"/>
      <c r="BE655" s="83"/>
      <c r="BF655" s="83"/>
      <c r="BG655" s="83"/>
      <c r="BH655" s="83"/>
      <c r="BI655" s="83"/>
      <c r="BJ655" s="83"/>
      <c r="BK655" s="83"/>
      <c r="BL655" s="83"/>
    </row>
    <row r="656" spans="1:64" x14ac:dyDescent="0.35">
      <c r="A656" s="88" t="s">
        <v>566</v>
      </c>
      <c r="B656" s="194" t="s">
        <v>793</v>
      </c>
      <c r="C656" s="193" t="s">
        <v>232</v>
      </c>
      <c r="D656" s="81"/>
      <c r="E656" s="81"/>
      <c r="F656" s="81"/>
      <c r="G656" s="82"/>
      <c r="H656" s="81"/>
      <c r="I656" s="81"/>
      <c r="J656" s="81"/>
      <c r="K656" s="82"/>
      <c r="L656" s="81"/>
      <c r="M656" s="81"/>
      <c r="N656" s="81"/>
      <c r="O656" s="82"/>
      <c r="P656" s="81"/>
      <c r="Q656" s="81"/>
      <c r="R656" s="81"/>
      <c r="S656" s="82"/>
      <c r="T656" s="81"/>
      <c r="U656" s="81"/>
      <c r="V656" s="81"/>
      <c r="W656" s="82"/>
      <c r="X656" s="81"/>
      <c r="Y656" s="81"/>
      <c r="Z656" s="81"/>
      <c r="AA656" s="82"/>
      <c r="AB656" s="95">
        <v>-0.09</v>
      </c>
      <c r="AC656" s="81"/>
      <c r="AD656" s="81"/>
      <c r="AE656" s="82"/>
      <c r="AF656" s="81"/>
      <c r="AG656" s="81"/>
      <c r="AH656" s="81"/>
      <c r="AI656" s="82"/>
      <c r="AJ656" s="81"/>
      <c r="AK656" s="81"/>
      <c r="AL656" s="81"/>
      <c r="AM656" s="82"/>
      <c r="AN656" s="81"/>
      <c r="AO656" s="81"/>
      <c r="AP656" s="82"/>
      <c r="AQ656" s="82"/>
      <c r="AR656" s="82"/>
      <c r="AS656" s="230"/>
      <c r="AT656" s="230"/>
      <c r="AU656" s="230"/>
      <c r="AV656" s="230"/>
      <c r="AW656" s="230"/>
      <c r="AX656" s="230"/>
      <c r="AY656" s="230"/>
      <c r="BA656" s="83"/>
      <c r="BB656" s="83"/>
      <c r="BC656" s="83"/>
      <c r="BD656" s="83"/>
      <c r="BE656" s="83"/>
      <c r="BF656" s="83"/>
      <c r="BG656" s="83"/>
      <c r="BH656" s="83"/>
      <c r="BI656" s="83"/>
      <c r="BJ656" s="83"/>
      <c r="BK656" s="83"/>
      <c r="BL656" s="83"/>
    </row>
    <row r="657" spans="1:64" x14ac:dyDescent="0.35">
      <c r="A657" s="88" t="s">
        <v>291</v>
      </c>
      <c r="B657" s="194" t="s">
        <v>793</v>
      </c>
      <c r="C657" s="193" t="s">
        <v>232</v>
      </c>
      <c r="D657" s="81"/>
      <c r="E657" s="81"/>
      <c r="F657" s="81"/>
      <c r="G657" s="82"/>
      <c r="H657" s="81"/>
      <c r="I657" s="81"/>
      <c r="J657" s="81"/>
      <c r="K657" s="82"/>
      <c r="L657" s="81"/>
      <c r="M657" s="81"/>
      <c r="N657" s="81"/>
      <c r="O657" s="82"/>
      <c r="P657" s="81"/>
      <c r="Q657" s="81"/>
      <c r="R657" s="81"/>
      <c r="S657" s="82"/>
      <c r="T657" s="81"/>
      <c r="U657" s="81"/>
      <c r="V657" s="81"/>
      <c r="W657" s="82"/>
      <c r="X657" s="81"/>
      <c r="Y657" s="81"/>
      <c r="Z657" s="81"/>
      <c r="AA657" s="82"/>
      <c r="AB657" s="95">
        <v>-0.16</v>
      </c>
      <c r="AC657" s="81"/>
      <c r="AD657" s="81"/>
      <c r="AE657" s="82"/>
      <c r="AF657" s="81"/>
      <c r="AG657" s="81"/>
      <c r="AH657" s="81"/>
      <c r="AI657" s="82"/>
      <c r="AJ657" s="81"/>
      <c r="AK657" s="81"/>
      <c r="AL657" s="81"/>
      <c r="AM657" s="82"/>
      <c r="AN657" s="81"/>
      <c r="AO657" s="81"/>
      <c r="AP657" s="82"/>
      <c r="AQ657" s="82"/>
      <c r="AR657" s="82"/>
      <c r="AS657" s="230"/>
      <c r="AT657" s="230"/>
      <c r="AU657" s="230"/>
      <c r="AV657" s="230"/>
      <c r="AW657" s="230"/>
      <c r="AX657" s="230"/>
      <c r="AY657" s="230"/>
      <c r="BA657" s="83"/>
      <c r="BB657" s="83"/>
      <c r="BC657" s="83"/>
      <c r="BD657" s="83"/>
      <c r="BE657" s="83"/>
      <c r="BF657" s="83"/>
      <c r="BG657" s="83"/>
      <c r="BH657" s="83"/>
      <c r="BI657" s="83"/>
      <c r="BJ657" s="83"/>
      <c r="BK657" s="83"/>
      <c r="BL657" s="83"/>
    </row>
    <row r="658" spans="1:64" x14ac:dyDescent="0.35">
      <c r="A658" s="101" t="s">
        <v>563</v>
      </c>
      <c r="B658" s="192" t="s">
        <v>793</v>
      </c>
      <c r="C658" s="191" t="s">
        <v>232</v>
      </c>
      <c r="D658" s="102"/>
      <c r="E658" s="102"/>
      <c r="F658" s="102"/>
      <c r="G658" s="103"/>
      <c r="H658" s="102"/>
      <c r="I658" s="102"/>
      <c r="J658" s="102"/>
      <c r="K658" s="105"/>
      <c r="L658" s="104"/>
      <c r="M658" s="104"/>
      <c r="N658" s="104"/>
      <c r="O658" s="105"/>
      <c r="P658" s="104"/>
      <c r="Q658" s="104"/>
      <c r="R658" s="104"/>
      <c r="S658" s="105"/>
      <c r="T658" s="104"/>
      <c r="U658" s="104"/>
      <c r="V658" s="104"/>
      <c r="W658" s="105"/>
      <c r="X658" s="104"/>
      <c r="Y658" s="104"/>
      <c r="Z658" s="104"/>
      <c r="AA658" s="105"/>
      <c r="AB658" s="118">
        <f>SUM(AB653:AB657)</f>
        <v>1.65</v>
      </c>
      <c r="AC658" s="104"/>
      <c r="AD658" s="104"/>
      <c r="AE658" s="105"/>
      <c r="AF658" s="104"/>
      <c r="AG658" s="104"/>
      <c r="AH658" s="104"/>
      <c r="AI658" s="105"/>
      <c r="AJ658" s="104"/>
      <c r="AK658" s="104"/>
      <c r="AL658" s="104"/>
      <c r="AM658" s="105"/>
      <c r="AN658" s="104"/>
      <c r="AO658" s="104"/>
      <c r="AP658" s="105"/>
      <c r="AQ658" s="105"/>
      <c r="AR658" s="105"/>
      <c r="AS658" s="230"/>
      <c r="AT658" s="230"/>
      <c r="AU658" s="230"/>
      <c r="AV658" s="230"/>
      <c r="AW658" s="230"/>
      <c r="AX658" s="230"/>
      <c r="AY658" s="230"/>
      <c r="BA658" s="108"/>
      <c r="BB658" s="109"/>
      <c r="BC658" s="109"/>
      <c r="BD658" s="109"/>
      <c r="BE658" s="109"/>
      <c r="BF658" s="109"/>
      <c r="BG658" s="109"/>
      <c r="BH658" s="109"/>
      <c r="BI658" s="109"/>
      <c r="BJ658" s="109"/>
      <c r="BK658" s="109"/>
      <c r="BL658" s="109"/>
    </row>
    <row r="659" spans="1:64" x14ac:dyDescent="0.35">
      <c r="B659" s="186"/>
      <c r="C659" s="186"/>
      <c r="D659" s="81"/>
      <c r="E659" s="81"/>
      <c r="F659" s="81"/>
      <c r="G659" s="82"/>
      <c r="H659" s="81"/>
      <c r="I659" s="81"/>
      <c r="J659" s="81"/>
      <c r="K659" s="82"/>
      <c r="L659" s="81"/>
      <c r="M659" s="81"/>
      <c r="N659" s="81"/>
      <c r="O659" s="82"/>
      <c r="P659" s="81"/>
      <c r="Q659" s="81"/>
      <c r="R659" s="81"/>
      <c r="S659" s="82"/>
      <c r="T659" s="81"/>
      <c r="U659" s="81"/>
      <c r="V659" s="81"/>
      <c r="W659" s="82"/>
      <c r="X659" s="81"/>
      <c r="Y659" s="81"/>
      <c r="Z659" s="81"/>
      <c r="AA659" s="82"/>
      <c r="AB659" s="81"/>
      <c r="AC659" s="81"/>
      <c r="AD659" s="81"/>
      <c r="AE659" s="82"/>
      <c r="AF659" s="81"/>
      <c r="AG659" s="81"/>
      <c r="AH659" s="81"/>
      <c r="AI659" s="82"/>
      <c r="AJ659" s="81"/>
      <c r="AK659" s="81"/>
      <c r="AL659" s="81"/>
      <c r="AM659" s="82"/>
      <c r="AN659" s="81"/>
      <c r="AO659" s="81"/>
      <c r="AP659" s="82"/>
      <c r="AQ659" s="82"/>
      <c r="AR659" s="82"/>
      <c r="AS659" s="230"/>
      <c r="AT659" s="230"/>
      <c r="AU659" s="230"/>
      <c r="AV659" s="230"/>
      <c r="AW659" s="230"/>
      <c r="AX659" s="230"/>
      <c r="AY659" s="230"/>
      <c r="BA659" s="83"/>
      <c r="BB659" s="83"/>
      <c r="BC659" s="83"/>
      <c r="BD659" s="83"/>
      <c r="BE659" s="83"/>
      <c r="BF659" s="83"/>
      <c r="BG659" s="83"/>
      <c r="BH659" s="83"/>
      <c r="BI659" s="83"/>
      <c r="BJ659" s="83"/>
      <c r="BK659" s="83"/>
      <c r="BL659" s="83"/>
    </row>
    <row r="660" spans="1:64" x14ac:dyDescent="0.35">
      <c r="A660" s="80" t="s">
        <v>449</v>
      </c>
      <c r="B660" s="194" t="s">
        <v>794</v>
      </c>
      <c r="C660" s="193" t="s">
        <v>232</v>
      </c>
      <c r="D660" s="81"/>
      <c r="E660" s="81"/>
      <c r="F660" s="81"/>
      <c r="G660" s="82"/>
      <c r="H660" s="81"/>
      <c r="I660" s="81"/>
      <c r="J660" s="81"/>
      <c r="K660" s="82"/>
      <c r="L660" s="81"/>
      <c r="M660" s="81"/>
      <c r="N660" s="81"/>
      <c r="O660" s="82"/>
      <c r="P660" s="81"/>
      <c r="Q660" s="81"/>
      <c r="R660" s="81"/>
      <c r="S660" s="82"/>
      <c r="T660" s="81"/>
      <c r="U660" s="81"/>
      <c r="V660" s="81"/>
      <c r="W660" s="82"/>
      <c r="X660" s="81"/>
      <c r="Y660" s="81"/>
      <c r="Z660" s="81"/>
      <c r="AA660" s="82"/>
      <c r="AB660" s="90">
        <v>494.2</v>
      </c>
      <c r="AC660" s="81"/>
      <c r="AD660" s="81"/>
      <c r="AE660" s="82"/>
      <c r="AF660" s="81"/>
      <c r="AG660" s="81"/>
      <c r="AH660" s="81"/>
      <c r="AI660" s="82"/>
      <c r="AJ660" s="81"/>
      <c r="AK660" s="81"/>
      <c r="AL660" s="81"/>
      <c r="AM660" s="82"/>
      <c r="AN660" s="81"/>
      <c r="AO660" s="81"/>
      <c r="AP660" s="82"/>
      <c r="AQ660" s="82"/>
      <c r="AR660" s="82"/>
      <c r="AS660" s="230"/>
      <c r="AT660" s="230"/>
      <c r="AU660" s="230"/>
      <c r="AV660" s="230"/>
      <c r="AW660" s="230"/>
      <c r="AX660" s="230"/>
      <c r="AY660" s="230"/>
      <c r="BA660" s="83"/>
      <c r="BB660" s="83"/>
      <c r="BC660" s="83"/>
      <c r="BD660" s="83"/>
      <c r="BE660" s="83"/>
      <c r="BF660" s="83"/>
      <c r="BG660" s="83"/>
      <c r="BH660" s="83"/>
      <c r="BI660" s="83"/>
      <c r="BJ660" s="83"/>
      <c r="BK660" s="83"/>
      <c r="BL660" s="83"/>
    </row>
    <row r="661" spans="1:64" x14ac:dyDescent="0.35">
      <c r="A661" s="80"/>
      <c r="B661" s="184"/>
      <c r="C661" s="184"/>
      <c r="D661" s="81"/>
      <c r="E661" s="81"/>
      <c r="F661" s="81"/>
      <c r="G661" s="82"/>
      <c r="H661" s="81"/>
      <c r="I661" s="81"/>
      <c r="J661" s="81"/>
      <c r="K661" s="82"/>
      <c r="L661" s="81"/>
      <c r="M661" s="81"/>
      <c r="N661" s="81"/>
      <c r="O661" s="82"/>
      <c r="P661" s="81"/>
      <c r="Q661" s="81"/>
      <c r="R661" s="81"/>
      <c r="S661" s="82"/>
      <c r="T661" s="81"/>
      <c r="U661" s="81"/>
      <c r="V661" s="81"/>
      <c r="W661" s="82"/>
      <c r="X661" s="81"/>
      <c r="Y661" s="81"/>
      <c r="Z661" s="81"/>
      <c r="AA661" s="82"/>
      <c r="AB661" s="81"/>
      <c r="AC661" s="81"/>
      <c r="AD661" s="81"/>
      <c r="AE661" s="82"/>
      <c r="AF661" s="81"/>
      <c r="AG661" s="81"/>
      <c r="AH661" s="81"/>
      <c r="AI661" s="82"/>
      <c r="AJ661" s="81"/>
      <c r="AK661" s="81"/>
      <c r="AL661" s="81"/>
      <c r="AM661" s="82"/>
      <c r="AN661" s="81"/>
      <c r="AO661" s="81"/>
      <c r="AP661" s="82"/>
      <c r="AQ661" s="82"/>
      <c r="AR661" s="82"/>
      <c r="AS661" s="230"/>
      <c r="AT661" s="230"/>
      <c r="AU661" s="230"/>
      <c r="AV661" s="230"/>
      <c r="AW661" s="230"/>
      <c r="AX661" s="230"/>
      <c r="AY661" s="230"/>
      <c r="BA661" s="83"/>
      <c r="BB661" s="83"/>
      <c r="BC661" s="83"/>
      <c r="BD661" s="83"/>
      <c r="BE661" s="83"/>
      <c r="BF661" s="83"/>
      <c r="BG661" s="83"/>
      <c r="BH661" s="83"/>
      <c r="BI661" s="83"/>
      <c r="BJ661" s="83"/>
      <c r="BK661" s="83"/>
      <c r="BL661" s="83"/>
    </row>
    <row r="662" spans="1:64" x14ac:dyDescent="0.35">
      <c r="A662" s="87" t="s">
        <v>572</v>
      </c>
      <c r="B662" s="185"/>
      <c r="C662" s="185"/>
      <c r="D662" s="81"/>
      <c r="E662" s="81"/>
      <c r="F662" s="81"/>
      <c r="G662" s="82"/>
      <c r="H662" s="81"/>
      <c r="I662" s="81"/>
      <c r="J662" s="81"/>
      <c r="K662" s="82"/>
      <c r="L662" s="81"/>
      <c r="M662" s="81"/>
      <c r="N662" s="81"/>
      <c r="O662" s="82"/>
      <c r="P662" s="81"/>
      <c r="Q662" s="81"/>
      <c r="R662" s="81"/>
      <c r="S662" s="82"/>
      <c r="T662" s="81"/>
      <c r="U662" s="81"/>
      <c r="V662" s="81"/>
      <c r="W662" s="82"/>
      <c r="X662" s="81"/>
      <c r="Y662" s="81"/>
      <c r="Z662" s="81"/>
      <c r="AA662" s="82"/>
      <c r="AB662" s="81"/>
      <c r="AC662" s="81"/>
      <c r="AD662" s="81"/>
      <c r="AE662" s="82"/>
      <c r="AF662" s="81"/>
      <c r="AG662" s="81"/>
      <c r="AH662" s="81"/>
      <c r="AI662" s="82"/>
      <c r="AJ662" s="81"/>
      <c r="AK662" s="81"/>
      <c r="AL662" s="81"/>
      <c r="AM662" s="82"/>
      <c r="AN662" s="81"/>
      <c r="AO662" s="81"/>
      <c r="AP662" s="82"/>
      <c r="AQ662" s="82"/>
      <c r="AR662" s="82"/>
      <c r="AS662" s="230"/>
      <c r="AT662" s="230"/>
      <c r="AU662" s="230"/>
      <c r="AV662" s="230"/>
      <c r="AW662" s="230"/>
      <c r="AX662" s="230"/>
      <c r="AY662" s="230"/>
      <c r="BA662" s="83"/>
      <c r="BB662" s="83"/>
      <c r="BC662" s="83"/>
      <c r="BD662" s="83"/>
      <c r="BE662" s="83"/>
      <c r="BF662" s="83"/>
      <c r="BG662" s="83"/>
      <c r="BH662" s="83"/>
      <c r="BI662" s="83"/>
      <c r="BJ662" s="83"/>
      <c r="BK662" s="83"/>
      <c r="BL662" s="83"/>
    </row>
    <row r="663" spans="1:64" x14ac:dyDescent="0.35">
      <c r="A663" s="114" t="s">
        <v>573</v>
      </c>
      <c r="B663" s="188"/>
      <c r="C663" s="188"/>
      <c r="D663" s="81"/>
      <c r="E663" s="81"/>
      <c r="F663" s="81"/>
      <c r="G663" s="82"/>
      <c r="H663" s="81"/>
      <c r="I663" s="81"/>
      <c r="J663" s="81"/>
      <c r="K663" s="82"/>
      <c r="L663" s="81"/>
      <c r="M663" s="81"/>
      <c r="N663" s="81"/>
      <c r="O663" s="82"/>
      <c r="P663" s="81"/>
      <c r="Q663" s="81"/>
      <c r="R663" s="81"/>
      <c r="S663" s="82"/>
      <c r="T663" s="81"/>
      <c r="U663" s="81"/>
      <c r="V663" s="81"/>
      <c r="W663" s="82"/>
      <c r="X663" s="81"/>
      <c r="Y663" s="81"/>
      <c r="Z663" s="81"/>
      <c r="AA663" s="82"/>
      <c r="AB663" s="81"/>
      <c r="AC663" s="81"/>
      <c r="AD663" s="81"/>
      <c r="AE663" s="82"/>
      <c r="AF663" s="81"/>
      <c r="AG663" s="81"/>
      <c r="AH663" s="81"/>
      <c r="AI663" s="82"/>
      <c r="AJ663" s="81"/>
      <c r="AK663" s="81"/>
      <c r="AL663" s="81"/>
      <c r="AM663" s="82"/>
      <c r="AN663" s="81"/>
      <c r="AO663" s="81"/>
      <c r="AP663" s="82"/>
      <c r="AQ663" s="82"/>
      <c r="AR663" s="82"/>
      <c r="AS663" s="230"/>
      <c r="AT663" s="230"/>
      <c r="AU663" s="230"/>
      <c r="AV663" s="230"/>
      <c r="AW663" s="230"/>
      <c r="AX663" s="230"/>
      <c r="AY663" s="230"/>
      <c r="BA663" s="83"/>
      <c r="BB663" s="83"/>
      <c r="BC663" s="83"/>
      <c r="BD663" s="83"/>
      <c r="BE663" s="83"/>
      <c r="BF663" s="83"/>
      <c r="BG663" s="83"/>
      <c r="BH663" s="83"/>
      <c r="BI663" s="83"/>
      <c r="BJ663" s="83"/>
      <c r="BK663" s="83"/>
      <c r="BL663" s="83"/>
    </row>
    <row r="664" spans="1:64" x14ac:dyDescent="0.35">
      <c r="A664" s="115" t="s">
        <v>574</v>
      </c>
      <c r="B664" s="194" t="s">
        <v>792</v>
      </c>
      <c r="C664" s="193" t="s">
        <v>232</v>
      </c>
      <c r="D664" s="81"/>
      <c r="E664" s="81"/>
      <c r="F664" s="81"/>
      <c r="G664" s="82"/>
      <c r="H664" s="81"/>
      <c r="I664" s="81"/>
      <c r="J664" s="81"/>
      <c r="K664" s="82"/>
      <c r="L664" s="81"/>
      <c r="M664" s="81"/>
      <c r="N664" s="81"/>
      <c r="O664" s="82"/>
      <c r="P664" s="81"/>
      <c r="Q664" s="81"/>
      <c r="R664" s="81"/>
      <c r="S664" s="82"/>
      <c r="T664" s="81"/>
      <c r="U664" s="81"/>
      <c r="V664" s="81"/>
      <c r="W664" s="82"/>
      <c r="X664" s="81"/>
      <c r="Y664" s="81"/>
      <c r="Z664" s="81"/>
      <c r="AA664" s="82"/>
      <c r="AB664" s="81"/>
      <c r="AC664" s="81"/>
      <c r="AD664" s="81"/>
      <c r="AE664" s="82"/>
      <c r="AF664" s="81"/>
      <c r="AG664" s="81"/>
      <c r="AH664" s="81"/>
      <c r="AI664" s="82"/>
      <c r="AJ664" s="81"/>
      <c r="AK664" s="81"/>
      <c r="AL664" s="81"/>
      <c r="AM664" s="82"/>
      <c r="AN664" s="93">
        <v>0.09</v>
      </c>
      <c r="AO664" s="93">
        <v>0.14000000000000001</v>
      </c>
      <c r="AP664" s="92">
        <v>0.13</v>
      </c>
      <c r="AQ664" s="92">
        <v>0.12</v>
      </c>
      <c r="AR664" s="92"/>
      <c r="AS664" s="235"/>
      <c r="AT664" s="235"/>
      <c r="AU664" s="235"/>
      <c r="AV664" s="235"/>
      <c r="AW664" s="235"/>
      <c r="AX664" s="235"/>
      <c r="AY664" s="235"/>
      <c r="BA664" s="83"/>
      <c r="BB664" s="83"/>
      <c r="BC664" s="83"/>
      <c r="BD664" s="83"/>
      <c r="BE664" s="83"/>
      <c r="BF664" s="83"/>
      <c r="BG664" s="83"/>
      <c r="BH664" s="83"/>
      <c r="BI664" s="83"/>
      <c r="BJ664" s="83"/>
      <c r="BK664" s="83"/>
      <c r="BL664" s="83"/>
    </row>
    <row r="665" spans="1:64" x14ac:dyDescent="0.35">
      <c r="A665" s="115" t="s">
        <v>575</v>
      </c>
      <c r="B665" s="194" t="s">
        <v>792</v>
      </c>
      <c r="C665" s="193" t="s">
        <v>232</v>
      </c>
      <c r="D665" s="81"/>
      <c r="E665" s="81"/>
      <c r="F665" s="81"/>
      <c r="G665" s="82"/>
      <c r="H665" s="81"/>
      <c r="I665" s="81"/>
      <c r="J665" s="81"/>
      <c r="K665" s="82"/>
      <c r="L665" s="81"/>
      <c r="M665" s="81"/>
      <c r="N665" s="81"/>
      <c r="O665" s="82"/>
      <c r="P665" s="81"/>
      <c r="Q665" s="81"/>
      <c r="R665" s="81"/>
      <c r="S665" s="82"/>
      <c r="T665" s="81"/>
      <c r="U665" s="81"/>
      <c r="V665" s="81"/>
      <c r="W665" s="82"/>
      <c r="X665" s="81"/>
      <c r="Y665" s="81"/>
      <c r="Z665" s="81"/>
      <c r="AA665" s="82"/>
      <c r="AB665" s="81"/>
      <c r="AC665" s="81"/>
      <c r="AD665" s="81"/>
      <c r="AE665" s="82"/>
      <c r="AF665" s="81"/>
      <c r="AG665" s="81"/>
      <c r="AH665" s="81"/>
      <c r="AI665" s="82"/>
      <c r="AJ665" s="81"/>
      <c r="AK665" s="81"/>
      <c r="AL665" s="81"/>
      <c r="AM665" s="82"/>
      <c r="AN665" s="93">
        <v>0.08</v>
      </c>
      <c r="AO665" s="81"/>
      <c r="AP665" s="82"/>
      <c r="AQ665" s="82">
        <v>0.02</v>
      </c>
      <c r="AR665" s="82"/>
      <c r="AS665" s="230"/>
      <c r="AT665" s="230"/>
      <c r="AU665" s="230"/>
      <c r="AV665" s="230"/>
      <c r="AW665" s="230"/>
      <c r="AX665" s="230"/>
      <c r="AY665" s="230"/>
      <c r="BA665" s="83"/>
      <c r="BB665" s="83"/>
      <c r="BC665" s="83"/>
      <c r="BD665" s="83"/>
      <c r="BE665" s="83"/>
      <c r="BF665" s="83"/>
      <c r="BG665" s="83"/>
      <c r="BH665" s="83"/>
      <c r="BI665" s="83"/>
      <c r="BJ665" s="83"/>
      <c r="BK665" s="83"/>
      <c r="BL665" s="83"/>
    </row>
    <row r="666" spans="1:64" x14ac:dyDescent="0.35">
      <c r="A666" s="115" t="s">
        <v>301</v>
      </c>
      <c r="B666" s="194" t="s">
        <v>792</v>
      </c>
      <c r="C666" s="193" t="s">
        <v>232</v>
      </c>
      <c r="D666" s="81"/>
      <c r="E666" s="81"/>
      <c r="F666" s="81"/>
      <c r="G666" s="82"/>
      <c r="H666" s="81"/>
      <c r="I666" s="81"/>
      <c r="J666" s="81"/>
      <c r="K666" s="82"/>
      <c r="L666" s="81"/>
      <c r="M666" s="81"/>
      <c r="N666" s="81"/>
      <c r="O666" s="82"/>
      <c r="P666" s="81"/>
      <c r="Q666" s="81"/>
      <c r="R666" s="81"/>
      <c r="S666" s="82"/>
      <c r="T666" s="81"/>
      <c r="U666" s="81"/>
      <c r="V666" s="81"/>
      <c r="W666" s="82"/>
      <c r="X666" s="81"/>
      <c r="Y666" s="81"/>
      <c r="Z666" s="81"/>
      <c r="AA666" s="82"/>
      <c r="AB666" s="81"/>
      <c r="AC666" s="81"/>
      <c r="AD666" s="81"/>
      <c r="AE666" s="82"/>
      <c r="AF666" s="81"/>
      <c r="AG666" s="81"/>
      <c r="AH666" s="81"/>
      <c r="AI666" s="82"/>
      <c r="AJ666" s="81"/>
      <c r="AK666" s="81"/>
      <c r="AL666" s="81"/>
      <c r="AM666" s="82"/>
      <c r="AN666" s="166">
        <v>0</v>
      </c>
      <c r="AO666" s="93">
        <v>0.01</v>
      </c>
      <c r="AP666" s="92">
        <v>0.02</v>
      </c>
      <c r="AQ666" s="92">
        <v>0.01</v>
      </c>
      <c r="AR666" s="92"/>
      <c r="AS666" s="235"/>
      <c r="AT666" s="235"/>
      <c r="AU666" s="235"/>
      <c r="AV666" s="235"/>
      <c r="AW666" s="235"/>
      <c r="AX666" s="235"/>
      <c r="AY666" s="235"/>
      <c r="BA666" s="83"/>
      <c r="BB666" s="83"/>
      <c r="BC666" s="83"/>
      <c r="BD666" s="83"/>
      <c r="BE666" s="83"/>
      <c r="BF666" s="83"/>
      <c r="BG666" s="83"/>
      <c r="BH666" s="83"/>
      <c r="BI666" s="83"/>
      <c r="BJ666" s="83"/>
      <c r="BK666" s="83"/>
      <c r="BL666" s="83"/>
    </row>
    <row r="667" spans="1:64" x14ac:dyDescent="0.35">
      <c r="A667" s="116" t="s">
        <v>576</v>
      </c>
      <c r="B667" s="192" t="s">
        <v>792</v>
      </c>
      <c r="C667" s="191" t="s">
        <v>232</v>
      </c>
      <c r="D667" s="102"/>
      <c r="E667" s="102"/>
      <c r="F667" s="102"/>
      <c r="G667" s="103"/>
      <c r="H667" s="102"/>
      <c r="I667" s="102"/>
      <c r="J667" s="102"/>
      <c r="K667" s="103"/>
      <c r="L667" s="102"/>
      <c r="M667" s="102"/>
      <c r="N667" s="102"/>
      <c r="O667" s="103"/>
      <c r="P667" s="102"/>
      <c r="Q667" s="102"/>
      <c r="R667" s="102"/>
      <c r="S667" s="103"/>
      <c r="T667" s="102"/>
      <c r="U667" s="102"/>
      <c r="V667" s="102"/>
      <c r="W667" s="103"/>
      <c r="X667" s="102"/>
      <c r="Y667" s="102"/>
      <c r="Z667" s="102"/>
      <c r="AA667" s="103"/>
      <c r="AB667" s="102"/>
      <c r="AC667" s="102"/>
      <c r="AD667" s="102"/>
      <c r="AE667" s="103"/>
      <c r="AF667" s="102"/>
      <c r="AG667" s="102"/>
      <c r="AH667" s="102"/>
      <c r="AI667" s="103"/>
      <c r="AJ667" s="102"/>
      <c r="AK667" s="102"/>
      <c r="AL667" s="102"/>
      <c r="AM667" s="103"/>
      <c r="AN667" s="111">
        <v>0.17</v>
      </c>
      <c r="AO667" s="111">
        <v>0.15</v>
      </c>
      <c r="AP667" s="110">
        <f>SUM(AP664:AP666)</f>
        <v>0.15</v>
      </c>
      <c r="AQ667" s="110">
        <v>0.15</v>
      </c>
      <c r="AR667" s="110"/>
      <c r="AS667" s="239"/>
      <c r="AT667" s="239"/>
      <c r="AU667" s="239"/>
      <c r="AV667" s="239"/>
      <c r="AW667" s="239"/>
      <c r="AX667" s="239"/>
      <c r="AY667" s="239"/>
      <c r="BA667" s="108"/>
      <c r="BB667" s="108"/>
      <c r="BC667" s="108"/>
      <c r="BD667" s="108"/>
      <c r="BE667" s="108"/>
      <c r="BF667" s="108"/>
      <c r="BG667" s="108"/>
      <c r="BH667" s="108"/>
      <c r="BI667" s="108"/>
      <c r="BJ667" s="108"/>
      <c r="BK667" s="108"/>
      <c r="BL667" s="108"/>
    </row>
    <row r="668" spans="1:64" x14ac:dyDescent="0.35">
      <c r="A668" s="115" t="s">
        <v>176</v>
      </c>
      <c r="B668" s="189"/>
      <c r="C668" s="189"/>
      <c r="D668" s="81"/>
      <c r="E668" s="81"/>
      <c r="F668" s="81"/>
      <c r="G668" s="82"/>
      <c r="H668" s="81"/>
      <c r="I668" s="81"/>
      <c r="J668" s="81"/>
      <c r="K668" s="82"/>
      <c r="L668" s="81"/>
      <c r="M668" s="81"/>
      <c r="N668" s="81"/>
      <c r="O668" s="82"/>
      <c r="P668" s="81"/>
      <c r="Q668" s="81"/>
      <c r="R668" s="81"/>
      <c r="S668" s="82"/>
      <c r="T668" s="81"/>
      <c r="U668" s="81"/>
      <c r="V668" s="81"/>
      <c r="W668" s="82"/>
      <c r="X668" s="81"/>
      <c r="Y668" s="81"/>
      <c r="Z668" s="81"/>
      <c r="AA668" s="82"/>
      <c r="AB668" s="81"/>
      <c r="AC668" s="81"/>
      <c r="AD668" s="81"/>
      <c r="AE668" s="82"/>
      <c r="AF668" s="81"/>
      <c r="AG668" s="81"/>
      <c r="AH668" s="81"/>
      <c r="AI668" s="82"/>
      <c r="AJ668" s="81"/>
      <c r="AK668" s="81"/>
      <c r="AL668" s="81"/>
      <c r="AM668" s="82"/>
      <c r="AN668" s="81"/>
      <c r="AO668" s="81"/>
      <c r="AP668" s="82"/>
      <c r="AQ668" s="82"/>
      <c r="AR668" s="82"/>
      <c r="AS668" s="230"/>
      <c r="AT668" s="230"/>
      <c r="AU668" s="230"/>
      <c r="AV668" s="230"/>
      <c r="AW668" s="230"/>
      <c r="AX668" s="230"/>
      <c r="AY668" s="230"/>
      <c r="BA668" s="83"/>
      <c r="BB668" s="83"/>
      <c r="BC668" s="83"/>
      <c r="BD668" s="83"/>
      <c r="BE668" s="83"/>
      <c r="BF668" s="83"/>
      <c r="BG668" s="83"/>
      <c r="BH668" s="83"/>
      <c r="BI668" s="83"/>
      <c r="BJ668" s="83"/>
      <c r="BK668" s="83"/>
      <c r="BL668" s="83"/>
    </row>
    <row r="669" spans="1:64" x14ac:dyDescent="0.35">
      <c r="A669" s="114" t="s">
        <v>577</v>
      </c>
      <c r="B669" s="188"/>
      <c r="C669" s="188"/>
      <c r="D669" s="81"/>
      <c r="E669" s="81"/>
      <c r="F669" s="81"/>
      <c r="G669" s="82"/>
      <c r="H669" s="81"/>
      <c r="I669" s="81"/>
      <c r="J669" s="81"/>
      <c r="K669" s="82"/>
      <c r="L669" s="81"/>
      <c r="M669" s="81"/>
      <c r="N669" s="81"/>
      <c r="O669" s="82"/>
      <c r="P669" s="81"/>
      <c r="Q669" s="81"/>
      <c r="R669" s="81"/>
      <c r="S669" s="82"/>
      <c r="T669" s="81"/>
      <c r="U669" s="81"/>
      <c r="V669" s="81"/>
      <c r="W669" s="82"/>
      <c r="X669" s="81"/>
      <c r="Y669" s="81"/>
      <c r="Z669" s="81"/>
      <c r="AA669" s="82"/>
      <c r="AB669" s="81"/>
      <c r="AC669" s="81"/>
      <c r="AD669" s="81"/>
      <c r="AE669" s="82"/>
      <c r="AF669" s="81"/>
      <c r="AG669" s="81"/>
      <c r="AH669" s="81"/>
      <c r="AI669" s="82"/>
      <c r="AJ669" s="81"/>
      <c r="AK669" s="81"/>
      <c r="AL669" s="81"/>
      <c r="AM669" s="82"/>
      <c r="AN669" s="81"/>
      <c r="AO669" s="81"/>
      <c r="AP669" s="82"/>
      <c r="AQ669" s="82"/>
      <c r="AR669" s="82"/>
      <c r="AS669" s="230"/>
      <c r="AT669" s="230"/>
      <c r="AU669" s="230"/>
      <c r="AV669" s="230"/>
      <c r="AW669" s="230"/>
      <c r="AX669" s="230"/>
      <c r="AY669" s="230"/>
      <c r="BA669" s="83"/>
      <c r="BB669" s="83"/>
      <c r="BC669" s="83"/>
      <c r="BD669" s="83"/>
      <c r="BE669" s="83"/>
      <c r="BF669" s="83"/>
      <c r="BG669" s="83"/>
      <c r="BH669" s="83"/>
      <c r="BI669" s="83"/>
      <c r="BJ669" s="83"/>
      <c r="BK669" s="83"/>
      <c r="BL669" s="83"/>
    </row>
    <row r="670" spans="1:64" x14ac:dyDescent="0.35">
      <c r="A670" s="115" t="s">
        <v>574</v>
      </c>
      <c r="B670" s="194" t="s">
        <v>792</v>
      </c>
      <c r="C670" s="193" t="s">
        <v>232</v>
      </c>
      <c r="D670" s="81"/>
      <c r="E670" s="81"/>
      <c r="F670" s="81"/>
      <c r="G670" s="82"/>
      <c r="H670" s="81"/>
      <c r="I670" s="81"/>
      <c r="J670" s="81"/>
      <c r="K670" s="82"/>
      <c r="L670" s="81"/>
      <c r="M670" s="81"/>
      <c r="N670" s="81"/>
      <c r="O670" s="82"/>
      <c r="P670" s="81"/>
      <c r="Q670" s="81"/>
      <c r="R670" s="81"/>
      <c r="S670" s="82"/>
      <c r="T670" s="81"/>
      <c r="U670" s="81"/>
      <c r="V670" s="81"/>
      <c r="W670" s="82"/>
      <c r="X670" s="81"/>
      <c r="Y670" s="81"/>
      <c r="Z670" s="81"/>
      <c r="AA670" s="82"/>
      <c r="AB670" s="81"/>
      <c r="AC670" s="81"/>
      <c r="AD670" s="81"/>
      <c r="AE670" s="82"/>
      <c r="AF670" s="81"/>
      <c r="AG670" s="81"/>
      <c r="AH670" s="81"/>
      <c r="AI670" s="82"/>
      <c r="AJ670" s="81"/>
      <c r="AK670" s="81"/>
      <c r="AL670" s="81"/>
      <c r="AM670" s="82"/>
      <c r="AN670" s="93">
        <v>0.09</v>
      </c>
      <c r="AO670" s="93">
        <v>0.15</v>
      </c>
      <c r="AP670" s="92">
        <v>0.13</v>
      </c>
      <c r="AQ670" s="92">
        <v>0.11</v>
      </c>
      <c r="AR670" s="92"/>
      <c r="AS670" s="235"/>
      <c r="AT670" s="235"/>
      <c r="AU670" s="235"/>
      <c r="AV670" s="235"/>
      <c r="AW670" s="235"/>
      <c r="AX670" s="235"/>
      <c r="AY670" s="235"/>
      <c r="BA670" s="83"/>
      <c r="BB670" s="83"/>
      <c r="BC670" s="83"/>
      <c r="BD670" s="83"/>
      <c r="BE670" s="83"/>
      <c r="BF670" s="83"/>
      <c r="BG670" s="83"/>
      <c r="BH670" s="83"/>
      <c r="BI670" s="83"/>
      <c r="BJ670" s="83"/>
      <c r="BK670" s="83"/>
      <c r="BL670" s="83"/>
    </row>
    <row r="671" spans="1:64" x14ac:dyDescent="0.35">
      <c r="A671" s="115" t="s">
        <v>575</v>
      </c>
      <c r="B671" s="194" t="s">
        <v>792</v>
      </c>
      <c r="C671" s="193" t="s">
        <v>232</v>
      </c>
      <c r="D671" s="81"/>
      <c r="E671" s="81"/>
      <c r="F671" s="81"/>
      <c r="G671" s="82"/>
      <c r="H671" s="81"/>
      <c r="I671" s="81"/>
      <c r="J671" s="81"/>
      <c r="K671" s="82"/>
      <c r="L671" s="81"/>
      <c r="M671" s="81"/>
      <c r="N671" s="81"/>
      <c r="O671" s="82"/>
      <c r="P671" s="81"/>
      <c r="Q671" s="81"/>
      <c r="R671" s="81"/>
      <c r="S671" s="82"/>
      <c r="T671" s="81"/>
      <c r="U671" s="81"/>
      <c r="V671" s="81"/>
      <c r="W671" s="82"/>
      <c r="X671" s="81"/>
      <c r="Y671" s="81"/>
      <c r="Z671" s="81"/>
      <c r="AA671" s="82"/>
      <c r="AB671" s="81"/>
      <c r="AC671" s="81"/>
      <c r="AD671" s="81"/>
      <c r="AE671" s="82"/>
      <c r="AF671" s="81"/>
      <c r="AG671" s="81"/>
      <c r="AH671" s="81"/>
      <c r="AI671" s="82"/>
      <c r="AJ671" s="81"/>
      <c r="AK671" s="81"/>
      <c r="AL671" s="81"/>
      <c r="AM671" s="82"/>
      <c r="AN671" s="93">
        <v>0.08</v>
      </c>
      <c r="AO671" s="81"/>
      <c r="AP671" s="82"/>
      <c r="AQ671" s="82">
        <v>0.02</v>
      </c>
      <c r="AR671" s="82"/>
      <c r="AS671" s="230"/>
      <c r="AT671" s="230"/>
      <c r="AU671" s="230"/>
      <c r="AV671" s="230"/>
      <c r="AW671" s="230"/>
      <c r="AX671" s="230"/>
      <c r="AY671" s="230"/>
      <c r="BA671" s="83"/>
      <c r="BB671" s="83"/>
      <c r="BC671" s="83"/>
      <c r="BD671" s="83"/>
      <c r="BE671" s="83"/>
      <c r="BF671" s="83"/>
      <c r="BG671" s="83"/>
      <c r="BH671" s="83"/>
      <c r="BI671" s="83"/>
      <c r="BJ671" s="83"/>
      <c r="BK671" s="83"/>
      <c r="BL671" s="83"/>
    </row>
    <row r="672" spans="1:64" x14ac:dyDescent="0.35">
      <c r="A672" s="115" t="s">
        <v>301</v>
      </c>
      <c r="B672" s="194" t="s">
        <v>792</v>
      </c>
      <c r="C672" s="193" t="s">
        <v>232</v>
      </c>
      <c r="D672" s="81"/>
      <c r="E672" s="81"/>
      <c r="F672" s="81"/>
      <c r="G672" s="82"/>
      <c r="H672" s="81"/>
      <c r="I672" s="81"/>
      <c r="J672" s="81"/>
      <c r="K672" s="82"/>
      <c r="L672" s="81"/>
      <c r="M672" s="81"/>
      <c r="N672" s="81"/>
      <c r="O672" s="82"/>
      <c r="P672" s="81"/>
      <c r="Q672" s="81"/>
      <c r="R672" s="81"/>
      <c r="S672" s="82"/>
      <c r="T672" s="81"/>
      <c r="U672" s="81"/>
      <c r="V672" s="81"/>
      <c r="W672" s="82"/>
      <c r="X672" s="81"/>
      <c r="Y672" s="81"/>
      <c r="Z672" s="81"/>
      <c r="AA672" s="82"/>
      <c r="AB672" s="81"/>
      <c r="AC672" s="81"/>
      <c r="AD672" s="81"/>
      <c r="AE672" s="82"/>
      <c r="AF672" s="81"/>
      <c r="AG672" s="81"/>
      <c r="AH672" s="81"/>
      <c r="AI672" s="82"/>
      <c r="AJ672" s="81"/>
      <c r="AK672" s="81"/>
      <c r="AL672" s="81"/>
      <c r="AM672" s="82"/>
      <c r="AN672" s="166">
        <v>0</v>
      </c>
      <c r="AO672" s="93">
        <v>0.01</v>
      </c>
      <c r="AP672" s="92">
        <v>0.03</v>
      </c>
      <c r="AQ672" s="92">
        <v>0.03</v>
      </c>
      <c r="AR672" s="92"/>
      <c r="AS672" s="235"/>
      <c r="AT672" s="235"/>
      <c r="AU672" s="235"/>
      <c r="AV672" s="235"/>
      <c r="AW672" s="235"/>
      <c r="AX672" s="235"/>
      <c r="AY672" s="235"/>
      <c r="BA672" s="83"/>
      <c r="BB672" s="83"/>
      <c r="BC672" s="83"/>
      <c r="BD672" s="83"/>
      <c r="BE672" s="83"/>
      <c r="BF672" s="83"/>
      <c r="BG672" s="83"/>
      <c r="BH672" s="83"/>
      <c r="BI672" s="83"/>
      <c r="BJ672" s="83"/>
      <c r="BK672" s="83"/>
      <c r="BL672" s="83"/>
    </row>
    <row r="673" spans="1:64" x14ac:dyDescent="0.35">
      <c r="A673" s="116" t="s">
        <v>576</v>
      </c>
      <c r="B673" s="192" t="s">
        <v>792</v>
      </c>
      <c r="C673" s="191" t="s">
        <v>232</v>
      </c>
      <c r="D673" s="102"/>
      <c r="E673" s="102"/>
      <c r="F673" s="102"/>
      <c r="G673" s="103"/>
      <c r="H673" s="102"/>
      <c r="I673" s="102"/>
      <c r="J673" s="102"/>
      <c r="K673" s="103"/>
      <c r="L673" s="102"/>
      <c r="M673" s="102"/>
      <c r="N673" s="102"/>
      <c r="O673" s="103"/>
      <c r="P673" s="102"/>
      <c r="Q673" s="102"/>
      <c r="R673" s="102"/>
      <c r="S673" s="103"/>
      <c r="T673" s="102"/>
      <c r="U673" s="102"/>
      <c r="V673" s="102"/>
      <c r="W673" s="103"/>
      <c r="X673" s="102"/>
      <c r="Y673" s="102"/>
      <c r="Z673" s="102"/>
      <c r="AA673" s="103"/>
      <c r="AB673" s="102"/>
      <c r="AC673" s="102"/>
      <c r="AD673" s="102"/>
      <c r="AE673" s="103"/>
      <c r="AF673" s="102"/>
      <c r="AG673" s="102"/>
      <c r="AH673" s="102"/>
      <c r="AI673" s="103"/>
      <c r="AJ673" s="102"/>
      <c r="AK673" s="102"/>
      <c r="AL673" s="102"/>
      <c r="AM673" s="103"/>
      <c r="AN673" s="111">
        <v>0.17</v>
      </c>
      <c r="AO673" s="113">
        <f>SUM(AO670:AO672)</f>
        <v>0.16</v>
      </c>
      <c r="AP673" s="110">
        <f>SUM(AP670:AP672)</f>
        <v>0.16</v>
      </c>
      <c r="AQ673" s="110">
        <v>0.16</v>
      </c>
      <c r="AR673" s="110"/>
      <c r="AS673" s="239"/>
      <c r="AT673" s="239"/>
      <c r="AU673" s="239"/>
      <c r="AV673" s="239"/>
      <c r="AW673" s="239"/>
      <c r="AX673" s="239"/>
      <c r="AY673" s="239"/>
      <c r="BA673" s="108"/>
      <c r="BB673" s="108"/>
      <c r="BC673" s="108"/>
      <c r="BD673" s="108"/>
      <c r="BE673" s="108"/>
      <c r="BF673" s="108"/>
      <c r="BG673" s="108"/>
      <c r="BH673" s="108"/>
      <c r="BI673" s="108"/>
      <c r="BJ673" s="108"/>
      <c r="BK673" s="108"/>
      <c r="BL673" s="108"/>
    </row>
    <row r="674" spans="1:64" x14ac:dyDescent="0.35">
      <c r="B674" s="186"/>
      <c r="C674" s="186"/>
      <c r="D674" s="81"/>
      <c r="E674" s="81"/>
      <c r="F674" s="81"/>
      <c r="G674" s="82"/>
      <c r="H674" s="81"/>
      <c r="I674" s="81"/>
      <c r="J674" s="81"/>
      <c r="K674" s="82"/>
      <c r="L674" s="81"/>
      <c r="M674" s="81"/>
      <c r="N674" s="81"/>
      <c r="O674" s="82"/>
      <c r="P674" s="81"/>
      <c r="Q674" s="81"/>
      <c r="R674" s="81"/>
      <c r="S674" s="82"/>
      <c r="T674" s="81"/>
      <c r="U674" s="81"/>
      <c r="V674" s="81"/>
      <c r="W674" s="82"/>
      <c r="X674" s="81"/>
      <c r="Y674" s="81"/>
      <c r="Z674" s="81"/>
      <c r="AA674" s="82"/>
      <c r="AB674" s="81"/>
      <c r="AC674" s="81"/>
      <c r="AD674" s="81"/>
      <c r="AE674" s="82"/>
      <c r="AF674" s="81"/>
      <c r="AG674" s="81"/>
      <c r="AH674" s="81"/>
      <c r="AI674" s="82"/>
      <c r="AJ674" s="81"/>
      <c r="AK674" s="81"/>
      <c r="AL674" s="81"/>
      <c r="AM674" s="82"/>
      <c r="AN674" s="81"/>
      <c r="AO674" s="81"/>
      <c r="AP674" s="82"/>
      <c r="AQ674" s="82"/>
      <c r="AR674" s="82"/>
      <c r="AS674" s="230"/>
      <c r="AT674" s="230"/>
      <c r="AU674" s="230"/>
      <c r="AV674" s="230"/>
      <c r="AW674" s="230"/>
      <c r="AX674" s="230"/>
      <c r="AY674" s="230"/>
      <c r="BA674" s="83"/>
      <c r="BB674" s="83"/>
      <c r="BC674" s="83"/>
      <c r="BD674" s="83"/>
      <c r="BE674" s="83"/>
      <c r="BF674" s="83"/>
      <c r="BG674" s="83"/>
      <c r="BH674" s="83"/>
      <c r="BI674" s="83"/>
      <c r="BJ674" s="83"/>
      <c r="BK674" s="83"/>
      <c r="BL674" s="83"/>
    </row>
    <row r="675" spans="1:64" x14ac:dyDescent="0.35">
      <c r="A675" s="114" t="s">
        <v>578</v>
      </c>
      <c r="B675" s="188"/>
      <c r="C675" s="188"/>
      <c r="D675" s="81"/>
      <c r="E675" s="81"/>
      <c r="F675" s="81"/>
      <c r="G675" s="82"/>
      <c r="H675" s="81"/>
      <c r="I675" s="81"/>
      <c r="J675" s="81"/>
      <c r="K675" s="82"/>
      <c r="L675" s="81"/>
      <c r="M675" s="81"/>
      <c r="N675" s="81"/>
      <c r="O675" s="82"/>
      <c r="P675" s="81"/>
      <c r="Q675" s="81"/>
      <c r="R675" s="81"/>
      <c r="S675" s="82"/>
      <c r="T675" s="81"/>
      <c r="U675" s="81"/>
      <c r="V675" s="81"/>
      <c r="W675" s="82"/>
      <c r="X675" s="81"/>
      <c r="Y675" s="81"/>
      <c r="Z675" s="81"/>
      <c r="AA675" s="82"/>
      <c r="AB675" s="81"/>
      <c r="AC675" s="81"/>
      <c r="AD675" s="81"/>
      <c r="AE675" s="82"/>
      <c r="AF675" s="81"/>
      <c r="AG675" s="81"/>
      <c r="AH675" s="81"/>
      <c r="AI675" s="82"/>
      <c r="AJ675" s="81"/>
      <c r="AK675" s="81"/>
      <c r="AL675" s="81"/>
      <c r="AM675" s="82"/>
      <c r="AN675" s="81"/>
      <c r="AO675" s="81"/>
      <c r="AP675" s="82"/>
      <c r="AQ675" s="82"/>
      <c r="AR675" s="82"/>
      <c r="AS675" s="230"/>
      <c r="AT675" s="230"/>
      <c r="AU675" s="230"/>
      <c r="AV675" s="230"/>
      <c r="AW675" s="230"/>
      <c r="AX675" s="230"/>
      <c r="AY675" s="230"/>
      <c r="BA675" s="83"/>
      <c r="BB675" s="83"/>
      <c r="BC675" s="83"/>
      <c r="BD675" s="83"/>
      <c r="BE675" s="83"/>
      <c r="BF675" s="83"/>
      <c r="BG675" s="83"/>
      <c r="BH675" s="83"/>
      <c r="BI675" s="83"/>
      <c r="BJ675" s="83"/>
      <c r="BK675" s="83"/>
      <c r="BL675" s="83"/>
    </row>
    <row r="676" spans="1:64" x14ac:dyDescent="0.35">
      <c r="A676" s="115" t="s">
        <v>574</v>
      </c>
      <c r="B676" s="194" t="s">
        <v>792</v>
      </c>
      <c r="C676" s="193" t="s">
        <v>232</v>
      </c>
      <c r="D676" s="81"/>
      <c r="E676" s="81"/>
      <c r="F676" s="81"/>
      <c r="G676" s="82"/>
      <c r="H676" s="81"/>
      <c r="I676" s="81"/>
      <c r="J676" s="81"/>
      <c r="K676" s="82"/>
      <c r="L676" s="81"/>
      <c r="M676" s="81"/>
      <c r="N676" s="81"/>
      <c r="O676" s="82"/>
      <c r="P676" s="81"/>
      <c r="Q676" s="81"/>
      <c r="R676" s="81"/>
      <c r="S676" s="82"/>
      <c r="T676" s="81"/>
      <c r="U676" s="81"/>
      <c r="V676" s="81"/>
      <c r="W676" s="82"/>
      <c r="X676" s="81"/>
      <c r="Y676" s="81"/>
      <c r="Z676" s="81"/>
      <c r="AA676" s="82"/>
      <c r="AB676" s="81"/>
      <c r="AC676" s="81"/>
      <c r="AD676" s="81"/>
      <c r="AE676" s="82"/>
      <c r="AF676" s="81"/>
      <c r="AG676" s="81"/>
      <c r="AH676" s="81"/>
      <c r="AI676" s="82"/>
      <c r="AJ676" s="81"/>
      <c r="AK676" s="81"/>
      <c r="AL676" s="81"/>
      <c r="AM676" s="82"/>
      <c r="AN676" s="93">
        <v>7.0000000000000007E-2</v>
      </c>
      <c r="AO676" s="93">
        <v>0.12</v>
      </c>
      <c r="AP676" s="92">
        <v>0.11</v>
      </c>
      <c r="AQ676" s="92">
        <v>0.1</v>
      </c>
      <c r="AR676" s="92"/>
      <c r="AS676" s="235"/>
      <c r="AT676" s="235"/>
      <c r="AU676" s="235"/>
      <c r="AV676" s="235"/>
      <c r="AW676" s="235"/>
      <c r="AX676" s="235"/>
      <c r="AY676" s="235"/>
      <c r="BA676" s="83"/>
      <c r="BB676" s="83"/>
      <c r="BC676" s="83"/>
      <c r="BD676" s="83"/>
      <c r="BE676" s="83"/>
      <c r="BF676" s="83"/>
      <c r="BG676" s="83"/>
      <c r="BH676" s="83"/>
      <c r="BI676" s="83"/>
      <c r="BJ676" s="83"/>
      <c r="BK676" s="83"/>
      <c r="BL676" s="83"/>
    </row>
    <row r="677" spans="1:64" x14ac:dyDescent="0.35">
      <c r="A677" s="115" t="s">
        <v>575</v>
      </c>
      <c r="B677" s="194" t="s">
        <v>792</v>
      </c>
      <c r="C677" s="193" t="s">
        <v>232</v>
      </c>
      <c r="D677" s="81"/>
      <c r="E677" s="81"/>
      <c r="F677" s="81"/>
      <c r="G677" s="82"/>
      <c r="H677" s="81"/>
      <c r="I677" s="81"/>
      <c r="J677" s="81"/>
      <c r="K677" s="82"/>
      <c r="L677" s="81"/>
      <c r="M677" s="81"/>
      <c r="N677" s="81"/>
      <c r="O677" s="82"/>
      <c r="P677" s="81"/>
      <c r="Q677" s="81"/>
      <c r="R677" s="81"/>
      <c r="S677" s="82"/>
      <c r="T677" s="81"/>
      <c r="U677" s="81"/>
      <c r="V677" s="81"/>
      <c r="W677" s="82"/>
      <c r="X677" s="81"/>
      <c r="Y677" s="81"/>
      <c r="Z677" s="81"/>
      <c r="AA677" s="82"/>
      <c r="AB677" s="81"/>
      <c r="AC677" s="81"/>
      <c r="AD677" s="81"/>
      <c r="AE677" s="82"/>
      <c r="AF677" s="81"/>
      <c r="AG677" s="81"/>
      <c r="AH677" s="81"/>
      <c r="AI677" s="82"/>
      <c r="AJ677" s="81"/>
      <c r="AK677" s="81"/>
      <c r="AL677" s="81"/>
      <c r="AM677" s="82"/>
      <c r="AN677" s="93">
        <v>0.08</v>
      </c>
      <c r="AO677" s="81"/>
      <c r="AP677" s="82"/>
      <c r="AQ677" s="82">
        <v>0.02</v>
      </c>
      <c r="AR677" s="82"/>
      <c r="AS677" s="230"/>
      <c r="AT677" s="230"/>
      <c r="AU677" s="230"/>
      <c r="AV677" s="230"/>
      <c r="AW677" s="230"/>
      <c r="AX677" s="230"/>
      <c r="AY677" s="230"/>
      <c r="BA677" s="83"/>
      <c r="BB677" s="83"/>
      <c r="BC677" s="83"/>
      <c r="BD677" s="83"/>
      <c r="BE677" s="83"/>
      <c r="BF677" s="83"/>
      <c r="BG677" s="83"/>
      <c r="BH677" s="83"/>
      <c r="BI677" s="83"/>
      <c r="BJ677" s="83"/>
      <c r="BK677" s="83"/>
      <c r="BL677" s="83"/>
    </row>
    <row r="678" spans="1:64" x14ac:dyDescent="0.35">
      <c r="A678" s="115" t="s">
        <v>301</v>
      </c>
      <c r="B678" s="194" t="s">
        <v>792</v>
      </c>
      <c r="C678" s="193" t="s">
        <v>232</v>
      </c>
      <c r="D678" s="81"/>
      <c r="E678" s="81"/>
      <c r="F678" s="81"/>
      <c r="G678" s="82"/>
      <c r="H678" s="81"/>
      <c r="I678" s="81"/>
      <c r="J678" s="81"/>
      <c r="K678" s="82"/>
      <c r="L678" s="81"/>
      <c r="M678" s="81"/>
      <c r="N678" s="81"/>
      <c r="O678" s="82"/>
      <c r="P678" s="81"/>
      <c r="Q678" s="81"/>
      <c r="R678" s="81"/>
      <c r="S678" s="82"/>
      <c r="T678" s="81"/>
      <c r="U678" s="81"/>
      <c r="V678" s="81"/>
      <c r="W678" s="82"/>
      <c r="X678" s="81"/>
      <c r="Y678" s="81"/>
      <c r="Z678" s="81"/>
      <c r="AA678" s="82"/>
      <c r="AB678" s="81"/>
      <c r="AC678" s="81"/>
      <c r="AD678" s="81"/>
      <c r="AE678" s="82"/>
      <c r="AF678" s="81"/>
      <c r="AG678" s="81"/>
      <c r="AH678" s="81"/>
      <c r="AI678" s="82"/>
      <c r="AJ678" s="81"/>
      <c r="AK678" s="81"/>
      <c r="AL678" s="81"/>
      <c r="AM678" s="82"/>
      <c r="AN678" s="93">
        <v>0.01</v>
      </c>
      <c r="AO678" s="93">
        <v>0.02</v>
      </c>
      <c r="AP678" s="92">
        <v>0.03</v>
      </c>
      <c r="AQ678" s="92">
        <v>0.02</v>
      </c>
      <c r="AR678" s="92"/>
      <c r="AS678" s="235"/>
      <c r="AT678" s="235"/>
      <c r="AU678" s="235"/>
      <c r="AV678" s="235"/>
      <c r="AW678" s="235"/>
      <c r="AX678" s="235"/>
      <c r="AY678" s="235"/>
      <c r="BA678" s="83"/>
      <c r="BB678" s="83"/>
      <c r="BC678" s="83"/>
      <c r="BD678" s="83"/>
      <c r="BE678" s="83"/>
      <c r="BF678" s="83"/>
      <c r="BG678" s="83"/>
      <c r="BH678" s="83"/>
      <c r="BI678" s="83"/>
      <c r="BJ678" s="83"/>
      <c r="BK678" s="83"/>
      <c r="BL678" s="83"/>
    </row>
    <row r="679" spans="1:64" x14ac:dyDescent="0.35">
      <c r="A679" s="116" t="s">
        <v>576</v>
      </c>
      <c r="B679" s="192" t="s">
        <v>792</v>
      </c>
      <c r="C679" s="191" t="s">
        <v>232</v>
      </c>
      <c r="D679" s="102"/>
      <c r="E679" s="102"/>
      <c r="F679" s="102"/>
      <c r="G679" s="103"/>
      <c r="H679" s="102"/>
      <c r="I679" s="102"/>
      <c r="J679" s="102"/>
      <c r="K679" s="103"/>
      <c r="L679" s="102"/>
      <c r="M679" s="102"/>
      <c r="N679" s="102"/>
      <c r="O679" s="103"/>
      <c r="P679" s="102"/>
      <c r="Q679" s="102"/>
      <c r="R679" s="102"/>
      <c r="S679" s="103"/>
      <c r="T679" s="102"/>
      <c r="U679" s="102"/>
      <c r="V679" s="102"/>
      <c r="W679" s="103"/>
      <c r="X679" s="102"/>
      <c r="Y679" s="102"/>
      <c r="Z679" s="102"/>
      <c r="AA679" s="103"/>
      <c r="AB679" s="102"/>
      <c r="AC679" s="102"/>
      <c r="AD679" s="102"/>
      <c r="AE679" s="103"/>
      <c r="AF679" s="102"/>
      <c r="AG679" s="102"/>
      <c r="AH679" s="102"/>
      <c r="AI679" s="103"/>
      <c r="AJ679" s="102"/>
      <c r="AK679" s="102"/>
      <c r="AL679" s="102"/>
      <c r="AM679" s="103"/>
      <c r="AN679" s="111">
        <v>0.16</v>
      </c>
      <c r="AO679" s="111">
        <v>0.14000000000000001</v>
      </c>
      <c r="AP679" s="110">
        <f>SUM(AP676:AP678)</f>
        <v>0.14000000000000001</v>
      </c>
      <c r="AQ679" s="110">
        <v>0.14000000000000001</v>
      </c>
      <c r="AR679" s="110"/>
      <c r="AS679" s="239"/>
      <c r="AT679" s="239"/>
      <c r="AU679" s="239"/>
      <c r="AV679" s="239"/>
      <c r="AW679" s="239"/>
      <c r="AX679" s="239"/>
      <c r="AY679" s="239"/>
      <c r="BA679" s="108"/>
      <c r="BB679" s="108"/>
      <c r="BC679" s="108"/>
      <c r="BD679" s="108"/>
      <c r="BE679" s="108"/>
      <c r="BF679" s="108"/>
      <c r="BG679" s="108"/>
      <c r="BH679" s="108"/>
      <c r="BI679" s="108"/>
      <c r="BJ679" s="108"/>
      <c r="BK679" s="108"/>
      <c r="BL679" s="108"/>
    </row>
    <row r="680" spans="1:64" x14ac:dyDescent="0.35">
      <c r="B680" s="186"/>
      <c r="C680" s="186"/>
      <c r="D680" s="81"/>
      <c r="E680" s="81"/>
      <c r="F680" s="81"/>
      <c r="G680" s="82"/>
      <c r="H680" s="81"/>
      <c r="I680" s="81"/>
      <c r="J680" s="81"/>
      <c r="K680" s="82"/>
      <c r="L680" s="81"/>
      <c r="M680" s="81"/>
      <c r="N680" s="81"/>
      <c r="O680" s="82"/>
      <c r="P680" s="81"/>
      <c r="Q680" s="81"/>
      <c r="R680" s="81"/>
      <c r="S680" s="82"/>
      <c r="T680" s="81"/>
      <c r="U680" s="81"/>
      <c r="V680" s="81"/>
      <c r="W680" s="82"/>
      <c r="X680" s="81"/>
      <c r="Y680" s="81"/>
      <c r="Z680" s="81"/>
      <c r="AA680" s="82"/>
      <c r="AB680" s="81"/>
      <c r="AC680" s="81"/>
      <c r="AD680" s="81"/>
      <c r="AE680" s="82"/>
      <c r="AF680" s="81"/>
      <c r="AG680" s="81"/>
      <c r="AH680" s="81"/>
      <c r="AI680" s="82"/>
      <c r="AJ680" s="81"/>
      <c r="AK680" s="81"/>
      <c r="AL680" s="81"/>
      <c r="AM680" s="82"/>
      <c r="AN680" s="81"/>
      <c r="AO680" s="81"/>
      <c r="AP680" s="82"/>
      <c r="AQ680" s="82"/>
      <c r="AR680" s="82"/>
      <c r="AS680" s="230"/>
      <c r="AT680" s="230"/>
      <c r="AU680" s="230"/>
      <c r="AV680" s="230"/>
      <c r="AW680" s="230"/>
      <c r="AX680" s="230"/>
      <c r="AY680" s="230"/>
      <c r="BA680" s="83"/>
      <c r="BB680" s="83"/>
      <c r="BC680" s="83"/>
      <c r="BD680" s="83"/>
      <c r="BE680" s="83"/>
      <c r="BF680" s="83"/>
      <c r="BG680" s="83"/>
      <c r="BH680" s="83"/>
      <c r="BI680" s="83"/>
      <c r="BJ680" s="83"/>
      <c r="BK680" s="83"/>
      <c r="BL680" s="83"/>
    </row>
    <row r="681" spans="1:64" x14ac:dyDescent="0.35">
      <c r="A681" s="114" t="s">
        <v>579</v>
      </c>
      <c r="B681" s="188"/>
      <c r="C681" s="188"/>
      <c r="D681" s="81"/>
      <c r="E681" s="81"/>
      <c r="F681" s="81"/>
      <c r="G681" s="82"/>
      <c r="H681" s="81"/>
      <c r="I681" s="81"/>
      <c r="J681" s="81"/>
      <c r="K681" s="82"/>
      <c r="L681" s="81"/>
      <c r="M681" s="81"/>
      <c r="N681" s="81"/>
      <c r="O681" s="82"/>
      <c r="P681" s="81"/>
      <c r="Q681" s="81"/>
      <c r="R681" s="81"/>
      <c r="S681" s="82"/>
      <c r="T681" s="81"/>
      <c r="U681" s="81"/>
      <c r="V681" s="81"/>
      <c r="W681" s="82"/>
      <c r="X681" s="81"/>
      <c r="Y681" s="81"/>
      <c r="Z681" s="81"/>
      <c r="AA681" s="82"/>
      <c r="AB681" s="81"/>
      <c r="AC681" s="81"/>
      <c r="AD681" s="81"/>
      <c r="AE681" s="82"/>
      <c r="AF681" s="81"/>
      <c r="AG681" s="81"/>
      <c r="AH681" s="81"/>
      <c r="AI681" s="82"/>
      <c r="AJ681" s="81"/>
      <c r="AK681" s="81"/>
      <c r="AL681" s="81"/>
      <c r="AM681" s="82"/>
      <c r="AN681" s="81"/>
      <c r="AO681" s="81"/>
      <c r="AP681" s="82"/>
      <c r="AQ681" s="82"/>
      <c r="AR681" s="82"/>
      <c r="AS681" s="230"/>
      <c r="AT681" s="230"/>
      <c r="AU681" s="230"/>
      <c r="AV681" s="230"/>
      <c r="AW681" s="230"/>
      <c r="AX681" s="230"/>
      <c r="AY681" s="230"/>
      <c r="BA681" s="83"/>
      <c r="BB681" s="83"/>
      <c r="BC681" s="83"/>
      <c r="BD681" s="83"/>
      <c r="BE681" s="83"/>
      <c r="BF681" s="83"/>
      <c r="BG681" s="83"/>
      <c r="BH681" s="83"/>
      <c r="BI681" s="83"/>
      <c r="BJ681" s="83"/>
      <c r="BK681" s="83"/>
      <c r="BL681" s="83"/>
    </row>
    <row r="682" spans="1:64" x14ac:dyDescent="0.35">
      <c r="A682" s="115" t="s">
        <v>574</v>
      </c>
      <c r="B682" s="194" t="s">
        <v>792</v>
      </c>
      <c r="C682" s="193" t="s">
        <v>232</v>
      </c>
      <c r="D682" s="81"/>
      <c r="E682" s="81"/>
      <c r="F682" s="81"/>
      <c r="G682" s="82"/>
      <c r="H682" s="81"/>
      <c r="I682" s="81"/>
      <c r="J682" s="81"/>
      <c r="K682" s="82"/>
      <c r="L682" s="81"/>
      <c r="M682" s="81"/>
      <c r="N682" s="81"/>
      <c r="O682" s="82"/>
      <c r="P682" s="81"/>
      <c r="Q682" s="81"/>
      <c r="R682" s="81"/>
      <c r="S682" s="82"/>
      <c r="T682" s="81"/>
      <c r="U682" s="81"/>
      <c r="V682" s="81"/>
      <c r="W682" s="82"/>
      <c r="X682" s="81"/>
      <c r="Y682" s="81"/>
      <c r="Z682" s="81"/>
      <c r="AA682" s="82"/>
      <c r="AB682" s="81"/>
      <c r="AC682" s="81"/>
      <c r="AD682" s="81"/>
      <c r="AE682" s="82"/>
      <c r="AF682" s="81"/>
      <c r="AG682" s="81"/>
      <c r="AH682" s="81"/>
      <c r="AI682" s="82"/>
      <c r="AJ682" s="81"/>
      <c r="AK682" s="81"/>
      <c r="AL682" s="81"/>
      <c r="AM682" s="82"/>
      <c r="AN682" s="93">
        <v>0.17</v>
      </c>
      <c r="AO682" s="93">
        <v>0.27</v>
      </c>
      <c r="AP682" s="92">
        <v>0.23</v>
      </c>
      <c r="AQ682" s="92">
        <v>0.21</v>
      </c>
      <c r="AR682" s="92"/>
      <c r="AS682" s="235"/>
      <c r="AT682" s="235"/>
      <c r="AU682" s="235"/>
      <c r="AV682" s="235"/>
      <c r="AW682" s="235"/>
      <c r="AX682" s="235"/>
      <c r="AY682" s="235"/>
      <c r="BA682" s="83"/>
      <c r="BB682" s="83"/>
      <c r="BC682" s="83"/>
      <c r="BD682" s="83"/>
      <c r="BE682" s="83"/>
      <c r="BF682" s="83"/>
      <c r="BG682" s="83"/>
      <c r="BH682" s="83"/>
      <c r="BI682" s="83"/>
      <c r="BJ682" s="83"/>
      <c r="BK682" s="83"/>
      <c r="BL682" s="83"/>
    </row>
    <row r="683" spans="1:64" x14ac:dyDescent="0.35">
      <c r="A683" s="115" t="s">
        <v>575</v>
      </c>
      <c r="B683" s="194" t="s">
        <v>792</v>
      </c>
      <c r="C683" s="193" t="s">
        <v>232</v>
      </c>
      <c r="D683" s="81"/>
      <c r="E683" s="81"/>
      <c r="F683" s="81"/>
      <c r="G683" s="82"/>
      <c r="H683" s="81"/>
      <c r="I683" s="81"/>
      <c r="J683" s="81"/>
      <c r="K683" s="82"/>
      <c r="L683" s="81"/>
      <c r="M683" s="81"/>
      <c r="N683" s="81"/>
      <c r="O683" s="82"/>
      <c r="P683" s="81"/>
      <c r="Q683" s="81"/>
      <c r="R683" s="81"/>
      <c r="S683" s="82"/>
      <c r="T683" s="81"/>
      <c r="U683" s="81"/>
      <c r="V683" s="81"/>
      <c r="W683" s="82"/>
      <c r="X683" s="81"/>
      <c r="Y683" s="81"/>
      <c r="Z683" s="81"/>
      <c r="AA683" s="82"/>
      <c r="AB683" s="81"/>
      <c r="AC683" s="81"/>
      <c r="AD683" s="81"/>
      <c r="AE683" s="82"/>
      <c r="AF683" s="81"/>
      <c r="AG683" s="81"/>
      <c r="AH683" s="81"/>
      <c r="AI683" s="82"/>
      <c r="AJ683" s="81"/>
      <c r="AK683" s="81"/>
      <c r="AL683" s="81"/>
      <c r="AM683" s="82"/>
      <c r="AN683" s="93">
        <v>0.09</v>
      </c>
      <c r="AO683" s="81"/>
      <c r="AP683" s="82"/>
      <c r="AQ683" s="82">
        <v>0.02</v>
      </c>
      <c r="AR683" s="82"/>
      <c r="AS683" s="230"/>
      <c r="AT683" s="230"/>
      <c r="AU683" s="230"/>
      <c r="AV683" s="230"/>
      <c r="AW683" s="230"/>
      <c r="AX683" s="230"/>
      <c r="AY683" s="230"/>
      <c r="BA683" s="83"/>
      <c r="BB683" s="83"/>
      <c r="BC683" s="83"/>
      <c r="BD683" s="83"/>
      <c r="BE683" s="83"/>
      <c r="BF683" s="83"/>
      <c r="BG683" s="83"/>
      <c r="BH683" s="83"/>
      <c r="BI683" s="83"/>
      <c r="BJ683" s="83"/>
      <c r="BK683" s="83"/>
      <c r="BL683" s="83"/>
    </row>
    <row r="684" spans="1:64" x14ac:dyDescent="0.35">
      <c r="A684" s="115" t="s">
        <v>301</v>
      </c>
      <c r="B684" s="194" t="s">
        <v>792</v>
      </c>
      <c r="C684" s="193" t="s">
        <v>232</v>
      </c>
      <c r="D684" s="81"/>
      <c r="E684" s="81"/>
      <c r="F684" s="81"/>
      <c r="G684" s="82"/>
      <c r="H684" s="81"/>
      <c r="I684" s="81"/>
      <c r="J684" s="81"/>
      <c r="K684" s="82"/>
      <c r="L684" s="81"/>
      <c r="M684" s="81"/>
      <c r="N684" s="81"/>
      <c r="O684" s="82"/>
      <c r="P684" s="81"/>
      <c r="Q684" s="81"/>
      <c r="R684" s="81"/>
      <c r="S684" s="82"/>
      <c r="T684" s="81"/>
      <c r="U684" s="81"/>
      <c r="V684" s="81"/>
      <c r="W684" s="82"/>
      <c r="X684" s="81"/>
      <c r="Y684" s="81"/>
      <c r="Z684" s="81"/>
      <c r="AA684" s="82"/>
      <c r="AB684" s="81"/>
      <c r="AC684" s="81"/>
      <c r="AD684" s="81"/>
      <c r="AE684" s="82"/>
      <c r="AF684" s="81"/>
      <c r="AG684" s="81"/>
      <c r="AH684" s="81"/>
      <c r="AI684" s="82"/>
      <c r="AJ684" s="81"/>
      <c r="AK684" s="81"/>
      <c r="AL684" s="81"/>
      <c r="AM684" s="82"/>
      <c r="AN684" s="166">
        <v>0</v>
      </c>
      <c r="AO684" s="93">
        <v>0.01</v>
      </c>
      <c r="AP684" s="92">
        <v>0.02</v>
      </c>
      <c r="AQ684" s="92">
        <v>0.01</v>
      </c>
      <c r="AR684" s="92"/>
      <c r="AS684" s="235"/>
      <c r="AT684" s="235"/>
      <c r="AU684" s="235"/>
      <c r="AV684" s="235"/>
      <c r="AW684" s="235"/>
      <c r="AX684" s="235"/>
      <c r="AY684" s="235"/>
      <c r="BA684" s="83"/>
      <c r="BB684" s="83"/>
      <c r="BC684" s="83"/>
      <c r="BD684" s="83"/>
      <c r="BE684" s="83"/>
      <c r="BF684" s="83"/>
      <c r="BG684" s="83"/>
      <c r="BH684" s="83"/>
      <c r="BI684" s="83"/>
      <c r="BJ684" s="83"/>
      <c r="BK684" s="83"/>
      <c r="BL684" s="83"/>
    </row>
    <row r="685" spans="1:64" x14ac:dyDescent="0.35">
      <c r="A685" s="116" t="s">
        <v>576</v>
      </c>
      <c r="B685" s="192" t="s">
        <v>792</v>
      </c>
      <c r="C685" s="191" t="s">
        <v>232</v>
      </c>
      <c r="D685" s="102"/>
      <c r="E685" s="102"/>
      <c r="F685" s="102"/>
      <c r="G685" s="103"/>
      <c r="H685" s="102"/>
      <c r="I685" s="102"/>
      <c r="J685" s="102"/>
      <c r="K685" s="103"/>
      <c r="L685" s="102"/>
      <c r="M685" s="102"/>
      <c r="N685" s="102"/>
      <c r="O685" s="103"/>
      <c r="P685" s="102"/>
      <c r="Q685" s="102"/>
      <c r="R685" s="102"/>
      <c r="S685" s="103"/>
      <c r="T685" s="102"/>
      <c r="U685" s="102"/>
      <c r="V685" s="102"/>
      <c r="W685" s="103"/>
      <c r="X685" s="102"/>
      <c r="Y685" s="102"/>
      <c r="Z685" s="102"/>
      <c r="AA685" s="103"/>
      <c r="AB685" s="102"/>
      <c r="AC685" s="102"/>
      <c r="AD685" s="102"/>
      <c r="AE685" s="103"/>
      <c r="AF685" s="102"/>
      <c r="AG685" s="102"/>
      <c r="AH685" s="102"/>
      <c r="AI685" s="103"/>
      <c r="AJ685" s="102"/>
      <c r="AK685" s="102"/>
      <c r="AL685" s="102"/>
      <c r="AM685" s="103"/>
      <c r="AN685" s="113">
        <f>SUM(AN682:AN684)</f>
        <v>0.26</v>
      </c>
      <c r="AO685" s="113">
        <f>SUM(AO682:AO684)</f>
        <v>0.28000000000000003</v>
      </c>
      <c r="AP685" s="110">
        <f>SUM(AP682:AP684)</f>
        <v>0.25</v>
      </c>
      <c r="AQ685" s="110">
        <v>0.24</v>
      </c>
      <c r="AR685" s="110"/>
      <c r="AS685" s="239"/>
      <c r="AT685" s="239"/>
      <c r="AU685" s="239"/>
      <c r="AV685" s="239"/>
      <c r="AW685" s="239"/>
      <c r="AX685" s="239"/>
      <c r="AY685" s="239"/>
      <c r="BA685" s="108"/>
      <c r="BB685" s="108"/>
      <c r="BC685" s="108"/>
      <c r="BD685" s="108"/>
      <c r="BE685" s="108"/>
      <c r="BF685" s="108"/>
      <c r="BG685" s="108"/>
      <c r="BH685" s="108"/>
      <c r="BI685" s="108"/>
      <c r="BJ685" s="108"/>
      <c r="BK685" s="108"/>
      <c r="BL685" s="108"/>
    </row>
    <row r="686" spans="1:64" x14ac:dyDescent="0.35">
      <c r="B686" s="186"/>
      <c r="C686" s="186"/>
      <c r="D686" s="81"/>
      <c r="E686" s="81"/>
      <c r="F686" s="81"/>
      <c r="G686" s="82"/>
      <c r="H686" s="81"/>
      <c r="I686" s="81"/>
      <c r="J686" s="81"/>
      <c r="K686" s="82"/>
      <c r="L686" s="81"/>
      <c r="M686" s="81"/>
      <c r="N686" s="81"/>
      <c r="O686" s="82"/>
      <c r="P686" s="81"/>
      <c r="Q686" s="81"/>
      <c r="R686" s="81"/>
      <c r="S686" s="82"/>
      <c r="T686" s="81"/>
      <c r="U686" s="81"/>
      <c r="V686" s="81"/>
      <c r="W686" s="82"/>
      <c r="X686" s="81"/>
      <c r="Y686" s="81"/>
      <c r="Z686" s="81"/>
      <c r="AA686" s="82"/>
      <c r="AB686" s="81"/>
      <c r="AC686" s="81"/>
      <c r="AD686" s="81"/>
      <c r="AE686" s="82"/>
      <c r="AF686" s="81"/>
      <c r="AG686" s="81"/>
      <c r="AH686" s="81"/>
      <c r="AI686" s="82"/>
      <c r="AJ686" s="81"/>
      <c r="AK686" s="81"/>
      <c r="AL686" s="81"/>
      <c r="AM686" s="82"/>
      <c r="AN686" s="81"/>
      <c r="AO686" s="81"/>
      <c r="AP686" s="82"/>
      <c r="AQ686" s="82"/>
      <c r="AR686" s="82"/>
      <c r="AS686" s="230"/>
      <c r="AT686" s="230"/>
      <c r="AU686" s="230"/>
      <c r="AV686" s="230"/>
      <c r="AW686" s="230"/>
      <c r="AX686" s="230"/>
      <c r="AY686" s="230"/>
      <c r="BA686" s="83"/>
      <c r="BB686" s="83"/>
      <c r="BC686" s="83"/>
      <c r="BD686" s="83"/>
      <c r="BE686" s="83"/>
      <c r="BF686" s="83"/>
      <c r="BG686" s="83"/>
      <c r="BH686" s="83"/>
      <c r="BI686" s="83"/>
      <c r="BJ686" s="83"/>
      <c r="BK686" s="83"/>
      <c r="BL686" s="83"/>
    </row>
    <row r="687" spans="1:64" x14ac:dyDescent="0.35">
      <c r="A687" s="114" t="s">
        <v>580</v>
      </c>
      <c r="B687" s="188"/>
      <c r="C687" s="188"/>
      <c r="D687" s="81"/>
      <c r="E687" s="81"/>
      <c r="F687" s="81"/>
      <c r="G687" s="82"/>
      <c r="H687" s="81"/>
      <c r="I687" s="81"/>
      <c r="J687" s="81"/>
      <c r="K687" s="82"/>
      <c r="L687" s="81"/>
      <c r="M687" s="81"/>
      <c r="N687" s="81"/>
      <c r="O687" s="82"/>
      <c r="P687" s="81"/>
      <c r="Q687" s="81"/>
      <c r="R687" s="81"/>
      <c r="S687" s="82"/>
      <c r="T687" s="81"/>
      <c r="U687" s="81"/>
      <c r="V687" s="81"/>
      <c r="W687" s="82"/>
      <c r="X687" s="81"/>
      <c r="Y687" s="81"/>
      <c r="Z687" s="81"/>
      <c r="AA687" s="82"/>
      <c r="AB687" s="81"/>
      <c r="AC687" s="81"/>
      <c r="AD687" s="81"/>
      <c r="AE687" s="82"/>
      <c r="AF687" s="81"/>
      <c r="AG687" s="81"/>
      <c r="AH687" s="81"/>
      <c r="AI687" s="82"/>
      <c r="AJ687" s="81"/>
      <c r="AK687" s="81"/>
      <c r="AL687" s="81"/>
      <c r="AM687" s="82"/>
      <c r="AN687" s="81"/>
      <c r="AO687" s="81"/>
      <c r="AP687" s="82"/>
      <c r="AQ687" s="82"/>
      <c r="AR687" s="82"/>
      <c r="AS687" s="230"/>
      <c r="AT687" s="230"/>
      <c r="AU687" s="230"/>
      <c r="AV687" s="230"/>
      <c r="AW687" s="230"/>
      <c r="AX687" s="230"/>
      <c r="AY687" s="230"/>
      <c r="BA687" s="83"/>
      <c r="BB687" s="83"/>
      <c r="BC687" s="83"/>
      <c r="BD687" s="83"/>
      <c r="BE687" s="83"/>
      <c r="BF687" s="83"/>
      <c r="BG687" s="83"/>
      <c r="BH687" s="83"/>
      <c r="BI687" s="83"/>
      <c r="BJ687" s="83"/>
      <c r="BK687" s="83"/>
      <c r="BL687" s="83"/>
    </row>
    <row r="688" spans="1:64" x14ac:dyDescent="0.35">
      <c r="A688" s="115" t="s">
        <v>574</v>
      </c>
      <c r="B688" s="194" t="s">
        <v>792</v>
      </c>
      <c r="C688" s="193" t="s">
        <v>232</v>
      </c>
      <c r="D688" s="81"/>
      <c r="E688" s="81"/>
      <c r="F688" s="81"/>
      <c r="G688" s="82"/>
      <c r="H688" s="81"/>
      <c r="I688" s="81"/>
      <c r="J688" s="81"/>
      <c r="K688" s="82"/>
      <c r="L688" s="81"/>
      <c r="M688" s="81"/>
      <c r="N688" s="81"/>
      <c r="O688" s="82"/>
      <c r="P688" s="81"/>
      <c r="Q688" s="81"/>
      <c r="R688" s="81"/>
      <c r="S688" s="82"/>
      <c r="T688" s="81"/>
      <c r="U688" s="81"/>
      <c r="V688" s="81"/>
      <c r="W688" s="82"/>
      <c r="X688" s="81"/>
      <c r="Y688" s="81"/>
      <c r="Z688" s="81"/>
      <c r="AA688" s="82"/>
      <c r="AB688" s="81"/>
      <c r="AC688" s="81"/>
      <c r="AD688" s="81"/>
      <c r="AE688" s="82"/>
      <c r="AF688" s="81"/>
      <c r="AG688" s="81"/>
      <c r="AH688" s="81"/>
      <c r="AI688" s="82"/>
      <c r="AJ688" s="81"/>
      <c r="AK688" s="81"/>
      <c r="AL688" s="81"/>
      <c r="AM688" s="82"/>
      <c r="AN688" s="93">
        <v>0.13</v>
      </c>
      <c r="AO688" s="93">
        <v>0.17</v>
      </c>
      <c r="AP688" s="92">
        <v>0.14000000000000001</v>
      </c>
      <c r="AQ688" s="92">
        <v>0.14000000000000001</v>
      </c>
      <c r="AR688" s="92"/>
      <c r="AS688" s="235"/>
      <c r="AT688" s="235"/>
      <c r="AU688" s="235"/>
      <c r="AV688" s="235"/>
      <c r="AW688" s="235"/>
      <c r="AX688" s="235"/>
      <c r="AY688" s="235"/>
      <c r="BA688" s="83"/>
      <c r="BB688" s="83"/>
      <c r="BC688" s="83"/>
      <c r="BD688" s="83"/>
      <c r="BE688" s="83"/>
      <c r="BF688" s="83"/>
      <c r="BG688" s="83"/>
      <c r="BH688" s="83"/>
      <c r="BI688" s="83"/>
      <c r="BJ688" s="83"/>
      <c r="BK688" s="83"/>
      <c r="BL688" s="83"/>
    </row>
    <row r="689" spans="1:64" x14ac:dyDescent="0.35">
      <c r="A689" s="115" t="s">
        <v>575</v>
      </c>
      <c r="B689" s="194" t="s">
        <v>792</v>
      </c>
      <c r="C689" s="193" t="s">
        <v>232</v>
      </c>
      <c r="D689" s="81"/>
      <c r="E689" s="81"/>
      <c r="F689" s="81"/>
      <c r="G689" s="82"/>
      <c r="H689" s="81"/>
      <c r="I689" s="81"/>
      <c r="J689" s="81"/>
      <c r="K689" s="82"/>
      <c r="L689" s="81"/>
      <c r="M689" s="81"/>
      <c r="N689" s="81"/>
      <c r="O689" s="82"/>
      <c r="P689" s="81"/>
      <c r="Q689" s="81"/>
      <c r="R689" s="81"/>
      <c r="S689" s="82"/>
      <c r="T689" s="81"/>
      <c r="U689" s="81"/>
      <c r="V689" s="81"/>
      <c r="W689" s="82"/>
      <c r="X689" s="81"/>
      <c r="Y689" s="81"/>
      <c r="Z689" s="81"/>
      <c r="AA689" s="82"/>
      <c r="AB689" s="81"/>
      <c r="AC689" s="81"/>
      <c r="AD689" s="81"/>
      <c r="AE689" s="82"/>
      <c r="AF689" s="81"/>
      <c r="AG689" s="81"/>
      <c r="AH689" s="81"/>
      <c r="AI689" s="82"/>
      <c r="AJ689" s="81"/>
      <c r="AK689" s="81"/>
      <c r="AL689" s="81"/>
      <c r="AM689" s="82"/>
      <c r="AN689" s="93">
        <v>7.0000000000000007E-2</v>
      </c>
      <c r="AO689" s="81"/>
      <c r="AP689" s="82"/>
      <c r="AQ689" s="82">
        <v>0.02</v>
      </c>
      <c r="AR689" s="82"/>
      <c r="AS689" s="230"/>
      <c r="AT689" s="230"/>
      <c r="AU689" s="230"/>
      <c r="AV689" s="230"/>
      <c r="AW689" s="230"/>
      <c r="AX689" s="230"/>
      <c r="AY689" s="230"/>
      <c r="BA689" s="83"/>
      <c r="BB689" s="83"/>
      <c r="BC689" s="83"/>
      <c r="BD689" s="83"/>
      <c r="BE689" s="83"/>
      <c r="BF689" s="83"/>
      <c r="BG689" s="83"/>
      <c r="BH689" s="83"/>
      <c r="BI689" s="83"/>
      <c r="BJ689" s="83"/>
      <c r="BK689" s="83"/>
      <c r="BL689" s="83"/>
    </row>
    <row r="690" spans="1:64" x14ac:dyDescent="0.35">
      <c r="A690" s="115" t="s">
        <v>301</v>
      </c>
      <c r="B690" s="194" t="s">
        <v>792</v>
      </c>
      <c r="C690" s="193" t="s">
        <v>232</v>
      </c>
      <c r="D690" s="81"/>
      <c r="E690" s="81"/>
      <c r="F690" s="81"/>
      <c r="G690" s="82"/>
      <c r="H690" s="81"/>
      <c r="I690" s="81"/>
      <c r="J690" s="81"/>
      <c r="K690" s="82"/>
      <c r="L690" s="81"/>
      <c r="M690" s="81"/>
      <c r="N690" s="81"/>
      <c r="O690" s="82"/>
      <c r="P690" s="81"/>
      <c r="Q690" s="81"/>
      <c r="R690" s="81"/>
      <c r="S690" s="82"/>
      <c r="T690" s="81"/>
      <c r="U690" s="81"/>
      <c r="V690" s="81"/>
      <c r="W690" s="82"/>
      <c r="X690" s="81"/>
      <c r="Y690" s="81"/>
      <c r="Z690" s="81"/>
      <c r="AA690" s="82"/>
      <c r="AB690" s="81"/>
      <c r="AC690" s="81"/>
      <c r="AD690" s="81"/>
      <c r="AE690" s="82"/>
      <c r="AF690" s="81"/>
      <c r="AG690" s="81"/>
      <c r="AH690" s="81"/>
      <c r="AI690" s="82"/>
      <c r="AJ690" s="81"/>
      <c r="AK690" s="81"/>
      <c r="AL690" s="81"/>
      <c r="AM690" s="82"/>
      <c r="AN690" s="166">
        <v>0</v>
      </c>
      <c r="AO690" s="93">
        <v>0.01</v>
      </c>
      <c r="AP690" s="92">
        <v>0.01</v>
      </c>
      <c r="AQ690" s="92">
        <v>0.01</v>
      </c>
      <c r="AR690" s="92"/>
      <c r="AS690" s="235"/>
      <c r="AT690" s="235"/>
      <c r="AU690" s="235"/>
      <c r="AV690" s="235"/>
      <c r="AW690" s="235"/>
      <c r="AX690" s="235"/>
      <c r="AY690" s="235"/>
      <c r="BA690" s="83"/>
      <c r="BB690" s="83"/>
      <c r="BC690" s="83"/>
      <c r="BD690" s="83"/>
      <c r="BE690" s="83"/>
      <c r="BF690" s="83"/>
      <c r="BG690" s="83"/>
      <c r="BH690" s="83"/>
      <c r="BI690" s="83"/>
      <c r="BJ690" s="83"/>
      <c r="BK690" s="83"/>
      <c r="BL690" s="83"/>
    </row>
    <row r="691" spans="1:64" x14ac:dyDescent="0.35">
      <c r="A691" s="116" t="s">
        <v>576</v>
      </c>
      <c r="B691" s="192" t="s">
        <v>792</v>
      </c>
      <c r="C691" s="191" t="s">
        <v>232</v>
      </c>
      <c r="D691" s="102"/>
      <c r="E691" s="102"/>
      <c r="F691" s="102"/>
      <c r="G691" s="103"/>
      <c r="H691" s="102"/>
      <c r="I691" s="102"/>
      <c r="J691" s="102"/>
      <c r="K691" s="103"/>
      <c r="L691" s="102"/>
      <c r="M691" s="102"/>
      <c r="N691" s="102"/>
      <c r="O691" s="103"/>
      <c r="P691" s="102"/>
      <c r="Q691" s="102"/>
      <c r="R691" s="102"/>
      <c r="S691" s="103"/>
      <c r="T691" s="102"/>
      <c r="U691" s="102"/>
      <c r="V691" s="102"/>
      <c r="W691" s="103"/>
      <c r="X691" s="102"/>
      <c r="Y691" s="102"/>
      <c r="Z691" s="102"/>
      <c r="AA691" s="103"/>
      <c r="AB691" s="102"/>
      <c r="AC691" s="102"/>
      <c r="AD691" s="102"/>
      <c r="AE691" s="103"/>
      <c r="AF691" s="102"/>
      <c r="AG691" s="102"/>
      <c r="AH691" s="102"/>
      <c r="AI691" s="103"/>
      <c r="AJ691" s="102"/>
      <c r="AK691" s="102"/>
      <c r="AL691" s="102"/>
      <c r="AM691" s="103"/>
      <c r="AN691" s="113">
        <f>SUM(AN688:AN690)</f>
        <v>0.2</v>
      </c>
      <c r="AO691" s="111">
        <v>0.18</v>
      </c>
      <c r="AP691" s="112">
        <v>0.15</v>
      </c>
      <c r="AQ691" s="112">
        <v>0.17</v>
      </c>
      <c r="AR691" s="112"/>
      <c r="AS691" s="238"/>
      <c r="AT691" s="238"/>
      <c r="AU691" s="238"/>
      <c r="AV691" s="238"/>
      <c r="AW691" s="238"/>
      <c r="AX691" s="238"/>
      <c r="AY691" s="238"/>
      <c r="BA691" s="108"/>
      <c r="BB691" s="108"/>
      <c r="BC691" s="108"/>
      <c r="BD691" s="108"/>
      <c r="BE691" s="108"/>
      <c r="BF691" s="108"/>
      <c r="BG691" s="108"/>
      <c r="BH691" s="108"/>
      <c r="BI691" s="108"/>
      <c r="BJ691" s="108"/>
      <c r="BK691" s="108"/>
      <c r="BL691" s="108"/>
    </row>
    <row r="692" spans="1:64" x14ac:dyDescent="0.35">
      <c r="B692" s="186"/>
      <c r="C692" s="186"/>
      <c r="D692" s="81"/>
      <c r="E692" s="81"/>
      <c r="F692" s="81"/>
      <c r="G692" s="82"/>
      <c r="H692" s="81"/>
      <c r="I692" s="81"/>
      <c r="J692" s="81"/>
      <c r="K692" s="82"/>
      <c r="L692" s="81"/>
      <c r="M692" s="81"/>
      <c r="N692" s="81"/>
      <c r="O692" s="82"/>
      <c r="P692" s="81"/>
      <c r="Q692" s="81"/>
      <c r="R692" s="81"/>
      <c r="S692" s="82"/>
      <c r="T692" s="81"/>
      <c r="U692" s="81"/>
      <c r="V692" s="81"/>
      <c r="W692" s="82"/>
      <c r="X692" s="81"/>
      <c r="Y692" s="81"/>
      <c r="Z692" s="81"/>
      <c r="AA692" s="82"/>
      <c r="AB692" s="81"/>
      <c r="AC692" s="81"/>
      <c r="AD692" s="81"/>
      <c r="AE692" s="82"/>
      <c r="AF692" s="81"/>
      <c r="AG692" s="81"/>
      <c r="AH692" s="81"/>
      <c r="AI692" s="82"/>
      <c r="AJ692" s="81"/>
      <c r="AK692" s="81"/>
      <c r="AL692" s="81"/>
      <c r="AM692" s="82"/>
      <c r="AN692" s="81"/>
      <c r="AO692" s="81"/>
      <c r="AP692" s="82"/>
      <c r="AQ692" s="82"/>
      <c r="AR692" s="82"/>
      <c r="AS692" s="230"/>
      <c r="AT692" s="230"/>
      <c r="AU692" s="230"/>
      <c r="AV692" s="230"/>
      <c r="AW692" s="230"/>
      <c r="AX692" s="230"/>
      <c r="AY692" s="230"/>
      <c r="BA692" s="83"/>
      <c r="BB692" s="83"/>
      <c r="BC692" s="83"/>
      <c r="BD692" s="83"/>
      <c r="BE692" s="83"/>
      <c r="BF692" s="83"/>
      <c r="BG692" s="83"/>
      <c r="BH692" s="83"/>
      <c r="BI692" s="83"/>
      <c r="BJ692" s="83"/>
      <c r="BK692" s="83"/>
      <c r="BL692" s="83"/>
    </row>
    <row r="693" spans="1:64" x14ac:dyDescent="0.35">
      <c r="A693" s="114" t="s">
        <v>581</v>
      </c>
      <c r="B693" s="188"/>
      <c r="C693" s="188"/>
      <c r="D693" s="81"/>
      <c r="E693" s="81"/>
      <c r="F693" s="81"/>
      <c r="G693" s="82"/>
      <c r="H693" s="81"/>
      <c r="I693" s="81"/>
      <c r="J693" s="81"/>
      <c r="K693" s="82"/>
      <c r="L693" s="81"/>
      <c r="M693" s="81"/>
      <c r="N693" s="81"/>
      <c r="O693" s="82"/>
      <c r="P693" s="81"/>
      <c r="Q693" s="81"/>
      <c r="R693" s="81"/>
      <c r="S693" s="82"/>
      <c r="T693" s="81"/>
      <c r="U693" s="81"/>
      <c r="V693" s="81"/>
      <c r="W693" s="82"/>
      <c r="X693" s="81"/>
      <c r="Y693" s="81"/>
      <c r="Z693" s="81"/>
      <c r="AA693" s="82"/>
      <c r="AB693" s="81"/>
      <c r="AC693" s="81"/>
      <c r="AD693" s="81"/>
      <c r="AE693" s="82"/>
      <c r="AF693" s="81"/>
      <c r="AG693" s="81"/>
      <c r="AH693" s="81"/>
      <c r="AI693" s="82"/>
      <c r="AJ693" s="81"/>
      <c r="AK693" s="81"/>
      <c r="AL693" s="81"/>
      <c r="AM693" s="82"/>
      <c r="AN693" s="81"/>
      <c r="AO693" s="81"/>
      <c r="AP693" s="82"/>
      <c r="AQ693" s="82"/>
      <c r="AR693" s="82"/>
      <c r="AS693" s="230"/>
      <c r="AT693" s="230"/>
      <c r="AU693" s="230"/>
      <c r="AV693" s="230"/>
      <c r="AW693" s="230"/>
      <c r="AX693" s="230"/>
      <c r="AY693" s="230"/>
      <c r="BA693" s="83"/>
      <c r="BB693" s="83"/>
      <c r="BC693" s="83"/>
      <c r="BD693" s="83"/>
      <c r="BE693" s="83"/>
      <c r="BF693" s="83"/>
      <c r="BG693" s="83"/>
      <c r="BH693" s="83"/>
      <c r="BI693" s="83"/>
      <c r="BJ693" s="83"/>
      <c r="BK693" s="83"/>
      <c r="BL693" s="83"/>
    </row>
    <row r="694" spans="1:64" x14ac:dyDescent="0.35">
      <c r="A694" s="115" t="s">
        <v>574</v>
      </c>
      <c r="B694" s="194" t="s">
        <v>792</v>
      </c>
      <c r="C694" s="193" t="s">
        <v>232</v>
      </c>
      <c r="D694" s="81"/>
      <c r="E694" s="81"/>
      <c r="F694" s="81"/>
      <c r="G694" s="82"/>
      <c r="H694" s="81"/>
      <c r="I694" s="81"/>
      <c r="J694" s="81"/>
      <c r="K694" s="82"/>
      <c r="L694" s="81"/>
      <c r="M694" s="81"/>
      <c r="N694" s="81"/>
      <c r="O694" s="82"/>
      <c r="P694" s="81"/>
      <c r="Q694" s="81"/>
      <c r="R694" s="81"/>
      <c r="S694" s="82"/>
      <c r="T694" s="81"/>
      <c r="U694" s="81"/>
      <c r="V694" s="81"/>
      <c r="W694" s="82"/>
      <c r="X694" s="81"/>
      <c r="Y694" s="81"/>
      <c r="Z694" s="81"/>
      <c r="AA694" s="82"/>
      <c r="AB694" s="81"/>
      <c r="AC694" s="81"/>
      <c r="AD694" s="81"/>
      <c r="AE694" s="82"/>
      <c r="AF694" s="81"/>
      <c r="AG694" s="81"/>
      <c r="AH694" s="81"/>
      <c r="AI694" s="82"/>
      <c r="AJ694" s="81"/>
      <c r="AK694" s="81"/>
      <c r="AL694" s="81"/>
      <c r="AM694" s="82"/>
      <c r="AN694" s="93">
        <v>0.15</v>
      </c>
      <c r="AO694" s="93">
        <v>0.18</v>
      </c>
      <c r="AP694" s="92">
        <v>0.14000000000000001</v>
      </c>
      <c r="AQ694" s="92">
        <v>0.15</v>
      </c>
      <c r="AR694" s="92"/>
      <c r="AS694" s="235"/>
      <c r="AT694" s="235"/>
      <c r="AU694" s="235"/>
      <c r="AV694" s="235"/>
      <c r="AW694" s="235"/>
      <c r="AX694" s="235"/>
      <c r="AY694" s="235"/>
      <c r="BA694" s="83"/>
      <c r="BB694" s="83"/>
      <c r="BC694" s="83"/>
      <c r="BD694" s="83"/>
      <c r="BE694" s="83"/>
      <c r="BF694" s="83"/>
      <c r="BG694" s="83"/>
      <c r="BH694" s="83"/>
      <c r="BI694" s="83"/>
      <c r="BJ694" s="83"/>
      <c r="BK694" s="83"/>
      <c r="BL694" s="83"/>
    </row>
    <row r="695" spans="1:64" x14ac:dyDescent="0.35">
      <c r="A695" s="115" t="s">
        <v>575</v>
      </c>
      <c r="B695" s="194" t="s">
        <v>792</v>
      </c>
      <c r="C695" s="193" t="s">
        <v>232</v>
      </c>
      <c r="D695" s="81"/>
      <c r="E695" s="81"/>
      <c r="F695" s="81"/>
      <c r="G695" s="82"/>
      <c r="H695" s="81"/>
      <c r="I695" s="81"/>
      <c r="J695" s="81"/>
      <c r="K695" s="82"/>
      <c r="L695" s="81"/>
      <c r="M695" s="81"/>
      <c r="N695" s="81"/>
      <c r="O695" s="82"/>
      <c r="P695" s="81"/>
      <c r="Q695" s="81"/>
      <c r="R695" s="81"/>
      <c r="S695" s="82"/>
      <c r="T695" s="81"/>
      <c r="U695" s="81"/>
      <c r="V695" s="81"/>
      <c r="W695" s="82"/>
      <c r="X695" s="81"/>
      <c r="Y695" s="81"/>
      <c r="Z695" s="81"/>
      <c r="AA695" s="82"/>
      <c r="AB695" s="81"/>
      <c r="AC695" s="81"/>
      <c r="AD695" s="81"/>
      <c r="AE695" s="82"/>
      <c r="AF695" s="81"/>
      <c r="AG695" s="81"/>
      <c r="AH695" s="81"/>
      <c r="AI695" s="82"/>
      <c r="AJ695" s="81"/>
      <c r="AK695" s="81"/>
      <c r="AL695" s="81"/>
      <c r="AM695" s="82"/>
      <c r="AN695" s="93">
        <v>7.0000000000000007E-2</v>
      </c>
      <c r="AO695" s="81"/>
      <c r="AP695" s="82"/>
      <c r="AQ695" s="82">
        <v>0.02</v>
      </c>
      <c r="AR695" s="82"/>
      <c r="AS695" s="230"/>
      <c r="AT695" s="230"/>
      <c r="AU695" s="230"/>
      <c r="AV695" s="230"/>
      <c r="AW695" s="230"/>
      <c r="AX695" s="230"/>
      <c r="AY695" s="230"/>
      <c r="BA695" s="83"/>
      <c r="BB695" s="83"/>
      <c r="BC695" s="83"/>
      <c r="BD695" s="83"/>
      <c r="BE695" s="83"/>
      <c r="BF695" s="83"/>
      <c r="BG695" s="83"/>
      <c r="BH695" s="83"/>
      <c r="BI695" s="83"/>
      <c r="BJ695" s="83"/>
      <c r="BK695" s="83"/>
      <c r="BL695" s="83"/>
    </row>
    <row r="696" spans="1:64" x14ac:dyDescent="0.35">
      <c r="A696" s="115" t="s">
        <v>301</v>
      </c>
      <c r="B696" s="194" t="s">
        <v>792</v>
      </c>
      <c r="C696" s="193" t="s">
        <v>232</v>
      </c>
      <c r="D696" s="81"/>
      <c r="E696" s="81"/>
      <c r="F696" s="81"/>
      <c r="G696" s="82"/>
      <c r="H696" s="81"/>
      <c r="I696" s="81"/>
      <c r="J696" s="81"/>
      <c r="K696" s="82"/>
      <c r="L696" s="81"/>
      <c r="M696" s="81"/>
      <c r="N696" s="81"/>
      <c r="O696" s="82"/>
      <c r="P696" s="81"/>
      <c r="Q696" s="81"/>
      <c r="R696" s="81"/>
      <c r="S696" s="82"/>
      <c r="T696" s="81"/>
      <c r="U696" s="81"/>
      <c r="V696" s="81"/>
      <c r="W696" s="82"/>
      <c r="X696" s="81"/>
      <c r="Y696" s="81"/>
      <c r="Z696" s="81"/>
      <c r="AA696" s="82"/>
      <c r="AB696" s="81"/>
      <c r="AC696" s="81"/>
      <c r="AD696" s="81"/>
      <c r="AE696" s="82"/>
      <c r="AF696" s="81"/>
      <c r="AG696" s="81"/>
      <c r="AH696" s="81"/>
      <c r="AI696" s="82"/>
      <c r="AJ696" s="81"/>
      <c r="AK696" s="81"/>
      <c r="AL696" s="81"/>
      <c r="AM696" s="82"/>
      <c r="AN696" s="166">
        <v>0</v>
      </c>
      <c r="AO696" s="166">
        <v>0</v>
      </c>
      <c r="AP696" s="92">
        <v>0.01</v>
      </c>
      <c r="AQ696" s="92">
        <v>0.01</v>
      </c>
      <c r="AR696" s="92"/>
      <c r="AS696" s="235"/>
      <c r="AT696" s="235"/>
      <c r="AU696" s="235"/>
      <c r="AV696" s="235"/>
      <c r="AW696" s="235"/>
      <c r="AX696" s="235"/>
      <c r="AY696" s="235"/>
      <c r="BA696" s="83"/>
      <c r="BB696" s="83"/>
      <c r="BC696" s="83"/>
      <c r="BD696" s="83"/>
      <c r="BE696" s="83"/>
      <c r="BF696" s="83"/>
      <c r="BG696" s="83"/>
      <c r="BH696" s="83"/>
      <c r="BI696" s="83"/>
      <c r="BJ696" s="83"/>
      <c r="BK696" s="83"/>
      <c r="BL696" s="83"/>
    </row>
    <row r="697" spans="1:64" x14ac:dyDescent="0.35">
      <c r="A697" s="116" t="s">
        <v>576</v>
      </c>
      <c r="B697" s="192" t="s">
        <v>792</v>
      </c>
      <c r="C697" s="191" t="s">
        <v>232</v>
      </c>
      <c r="D697" s="102"/>
      <c r="E697" s="102"/>
      <c r="F697" s="102"/>
      <c r="G697" s="103"/>
      <c r="H697" s="102"/>
      <c r="I697" s="102"/>
      <c r="J697" s="102"/>
      <c r="K697" s="103"/>
      <c r="L697" s="102"/>
      <c r="M697" s="102"/>
      <c r="N697" s="102"/>
      <c r="O697" s="103"/>
      <c r="P697" s="102"/>
      <c r="Q697" s="102"/>
      <c r="R697" s="102"/>
      <c r="S697" s="103"/>
      <c r="T697" s="102"/>
      <c r="U697" s="102"/>
      <c r="V697" s="102"/>
      <c r="W697" s="103"/>
      <c r="X697" s="102"/>
      <c r="Y697" s="102"/>
      <c r="Z697" s="102"/>
      <c r="AA697" s="103"/>
      <c r="AB697" s="102"/>
      <c r="AC697" s="102"/>
      <c r="AD697" s="102"/>
      <c r="AE697" s="103"/>
      <c r="AF697" s="102"/>
      <c r="AG697" s="102"/>
      <c r="AH697" s="102"/>
      <c r="AI697" s="103"/>
      <c r="AJ697" s="102"/>
      <c r="AK697" s="102"/>
      <c r="AL697" s="102"/>
      <c r="AM697" s="103"/>
      <c r="AN697" s="113">
        <f>SUM(AN694:AN696)</f>
        <v>0.22</v>
      </c>
      <c r="AO697" s="113">
        <f>SUM(AO694:AO696)</f>
        <v>0.18</v>
      </c>
      <c r="AP697" s="112">
        <v>0.15</v>
      </c>
      <c r="AQ697" s="112">
        <v>0.18</v>
      </c>
      <c r="AR697" s="112"/>
      <c r="AS697" s="238"/>
      <c r="AT697" s="238"/>
      <c r="AU697" s="238"/>
      <c r="AV697" s="238"/>
      <c r="AW697" s="238"/>
      <c r="AX697" s="238"/>
      <c r="AY697" s="238"/>
      <c r="BA697" s="108"/>
      <c r="BB697" s="108"/>
      <c r="BC697" s="108"/>
      <c r="BD697" s="108"/>
      <c r="BE697" s="108"/>
      <c r="BF697" s="108"/>
      <c r="BG697" s="108"/>
      <c r="BH697" s="108"/>
      <c r="BI697" s="108"/>
      <c r="BJ697" s="108"/>
      <c r="BK697" s="108"/>
      <c r="BL697" s="108"/>
    </row>
    <row r="698" spans="1:64" x14ac:dyDescent="0.35">
      <c r="A698" s="88"/>
      <c r="B698" s="187"/>
      <c r="C698" s="187"/>
      <c r="D698" s="81"/>
      <c r="E698" s="140"/>
      <c r="F698" s="140"/>
      <c r="G698" s="98"/>
      <c r="H698" s="81"/>
      <c r="I698" s="140"/>
      <c r="J698" s="140"/>
      <c r="K698" s="98"/>
      <c r="L698" s="81"/>
      <c r="M698" s="140"/>
      <c r="N698" s="140"/>
      <c r="O698" s="98"/>
      <c r="P698" s="81"/>
      <c r="Q698" s="140"/>
      <c r="R698" s="140"/>
      <c r="S698" s="98"/>
      <c r="T698" s="81"/>
      <c r="U698" s="140"/>
      <c r="V698" s="140"/>
      <c r="W698" s="98"/>
      <c r="X698" s="81"/>
      <c r="Y698" s="140"/>
      <c r="Z698" s="140"/>
      <c r="AA698" s="98"/>
      <c r="AB698" s="81"/>
      <c r="AC698" s="140"/>
      <c r="AD698" s="140"/>
      <c r="AE698" s="141"/>
      <c r="AF698" s="140"/>
      <c r="AG698" s="140"/>
      <c r="AH698" s="140"/>
      <c r="AI698" s="141"/>
      <c r="AJ698" s="140"/>
      <c r="AK698" s="140"/>
      <c r="AL698" s="140"/>
      <c r="AM698" s="141"/>
      <c r="AN698" s="140"/>
      <c r="AO698" s="140"/>
      <c r="AP698" s="141"/>
      <c r="AQ698" s="141"/>
      <c r="AR698" s="141"/>
      <c r="AS698" s="242"/>
      <c r="AT698" s="242"/>
      <c r="AU698" s="242"/>
      <c r="AV698" s="242"/>
      <c r="AW698" s="242"/>
      <c r="AX698" s="242"/>
      <c r="AY698" s="242"/>
      <c r="BA698" s="99"/>
      <c r="BB698" s="99"/>
      <c r="BC698" s="99"/>
      <c r="BD698" s="99"/>
      <c r="BE698" s="99"/>
      <c r="BF698" s="99"/>
      <c r="BG698" s="142"/>
      <c r="BH698" s="142"/>
      <c r="BI698" s="142"/>
      <c r="BJ698" s="142"/>
      <c r="BK698" s="142"/>
      <c r="BL698" s="142"/>
    </row>
    <row r="699" spans="1:64" x14ac:dyDescent="0.35">
      <c r="A699" s="70" t="s">
        <v>582</v>
      </c>
      <c r="B699" s="196"/>
      <c r="C699" s="196"/>
      <c r="D699" s="84"/>
      <c r="E699" s="84"/>
      <c r="F699" s="84"/>
      <c r="G699" s="85"/>
      <c r="H699" s="84"/>
      <c r="I699" s="84"/>
      <c r="J699" s="84"/>
      <c r="K699" s="85"/>
      <c r="L699" s="84"/>
      <c r="M699" s="84"/>
      <c r="N699" s="84"/>
      <c r="O699" s="85"/>
      <c r="P699" s="84"/>
      <c r="Q699" s="84"/>
      <c r="R699" s="84"/>
      <c r="S699" s="85"/>
      <c r="T699" s="84"/>
      <c r="U699" s="84"/>
      <c r="V699" s="84"/>
      <c r="W699" s="85"/>
      <c r="X699" s="84"/>
      <c r="Y699" s="84"/>
      <c r="Z699" s="84"/>
      <c r="AA699" s="85"/>
      <c r="AB699" s="84"/>
      <c r="AC699" s="84"/>
      <c r="AD699" s="84"/>
      <c r="AE699" s="85"/>
      <c r="AF699" s="84"/>
      <c r="AG699" s="84"/>
      <c r="AH699" s="84"/>
      <c r="AI699" s="85"/>
      <c r="AJ699" s="84"/>
      <c r="AK699" s="84"/>
      <c r="AL699" s="84"/>
      <c r="AM699" s="85"/>
      <c r="AN699" s="84"/>
      <c r="AO699" s="84"/>
      <c r="AP699" s="85"/>
      <c r="AQ699" s="85"/>
      <c r="AR699" s="85"/>
      <c r="AS699" s="231"/>
      <c r="AT699" s="231"/>
      <c r="AU699" s="231"/>
      <c r="AV699" s="231"/>
      <c r="AW699" s="231"/>
      <c r="AX699" s="231"/>
      <c r="AY699" s="231"/>
      <c r="BA699" s="86"/>
      <c r="BB699" s="86"/>
      <c r="BC699" s="86"/>
      <c r="BD699" s="86"/>
      <c r="BE699" s="86"/>
      <c r="BF699" s="86"/>
      <c r="BG699" s="86"/>
      <c r="BH699" s="86"/>
      <c r="BI699" s="86"/>
      <c r="BJ699" s="86"/>
      <c r="BK699" s="86"/>
      <c r="BL699" s="86"/>
    </row>
    <row r="700" spans="1:64" x14ac:dyDescent="0.35">
      <c r="A700" s="88" t="s">
        <v>583</v>
      </c>
      <c r="B700" s="194" t="s">
        <v>796</v>
      </c>
      <c r="C700" s="193" t="s">
        <v>231</v>
      </c>
      <c r="D700" s="81"/>
      <c r="E700" s="81"/>
      <c r="F700" s="81"/>
      <c r="G700" s="89">
        <v>731.76700000000005</v>
      </c>
      <c r="H700" s="81"/>
      <c r="I700" s="81"/>
      <c r="J700" s="81"/>
      <c r="K700" s="89">
        <v>855.21799999999996</v>
      </c>
      <c r="L700" s="81"/>
      <c r="M700" s="81"/>
      <c r="N700" s="81"/>
      <c r="O700" s="89">
        <v>940.05700000000002</v>
      </c>
      <c r="P700" s="81"/>
      <c r="Q700" s="81"/>
      <c r="R700" s="81"/>
      <c r="S700" s="89">
        <v>1051.9369999999999</v>
      </c>
      <c r="T700" s="81"/>
      <c r="U700" s="81"/>
      <c r="V700" s="81"/>
      <c r="W700" s="89">
        <v>1128.2639999999999</v>
      </c>
      <c r="X700" s="81"/>
      <c r="Y700" s="81"/>
      <c r="Z700" s="81"/>
      <c r="AA700" s="89">
        <v>1239.0329999999999</v>
      </c>
      <c r="AB700" s="81"/>
      <c r="AC700" s="81"/>
      <c r="AD700" s="81"/>
      <c r="AE700" s="89">
        <v>1424.3679999999999</v>
      </c>
      <c r="AF700" s="81"/>
      <c r="AG700" s="81"/>
      <c r="AH700" s="81"/>
      <c r="AI700" s="89">
        <v>1287</v>
      </c>
      <c r="AJ700" s="81"/>
      <c r="AK700" s="81"/>
      <c r="AL700" s="81"/>
      <c r="AM700" s="89">
        <v>1255</v>
      </c>
      <c r="AN700" s="81"/>
      <c r="AO700" s="81"/>
      <c r="AP700" s="82"/>
      <c r="AQ700" s="82">
        <v>1352</v>
      </c>
      <c r="AR700" s="82"/>
      <c r="AS700" s="230"/>
      <c r="AT700" s="230"/>
      <c r="AU700" s="268">
        <v>1490</v>
      </c>
      <c r="AV700" s="230"/>
      <c r="AW700" s="230"/>
      <c r="AX700" s="230"/>
      <c r="AY700" s="268">
        <v>1405</v>
      </c>
      <c r="BA700" s="83"/>
      <c r="BB700" s="83"/>
      <c r="BC700" s="83"/>
      <c r="BD700" s="83"/>
      <c r="BE700" s="83"/>
      <c r="BF700" s="83"/>
      <c r="BG700" s="83"/>
      <c r="BH700" s="83"/>
      <c r="BI700" s="83"/>
      <c r="BJ700" s="83"/>
      <c r="BK700" s="83"/>
      <c r="BL700" s="83"/>
    </row>
    <row r="701" spans="1:64" x14ac:dyDescent="0.35">
      <c r="A701" s="88" t="s">
        <v>584</v>
      </c>
      <c r="B701" s="194" t="s">
        <v>796</v>
      </c>
      <c r="C701" s="193" t="s">
        <v>231</v>
      </c>
      <c r="D701" s="81"/>
      <c r="E701" s="81"/>
      <c r="F701" s="81"/>
      <c r="G701" s="89">
        <v>82.903999999999996</v>
      </c>
      <c r="H701" s="81"/>
      <c r="I701" s="81"/>
      <c r="J701" s="81"/>
      <c r="K701" s="89">
        <v>82.385000000000005</v>
      </c>
      <c r="L701" s="81"/>
      <c r="M701" s="81"/>
      <c r="N701" s="81"/>
      <c r="O701" s="89">
        <v>89.433999999999997</v>
      </c>
      <c r="P701" s="81"/>
      <c r="Q701" s="81"/>
      <c r="R701" s="81"/>
      <c r="S701" s="89">
        <v>94.242999999999995</v>
      </c>
      <c r="T701" s="81"/>
      <c r="U701" s="81"/>
      <c r="V701" s="81"/>
      <c r="W701" s="89">
        <v>115.273</v>
      </c>
      <c r="X701" s="81"/>
      <c r="Y701" s="81"/>
      <c r="Z701" s="81"/>
      <c r="AA701" s="89">
        <v>121.206</v>
      </c>
      <c r="AB701" s="81"/>
      <c r="AC701" s="81"/>
      <c r="AD701" s="81"/>
      <c r="AE701" s="89">
        <v>143.739</v>
      </c>
      <c r="AF701" s="81"/>
      <c r="AG701" s="81"/>
      <c r="AH701" s="81"/>
      <c r="AI701" s="89">
        <v>159</v>
      </c>
      <c r="AJ701" s="81"/>
      <c r="AK701" s="81"/>
      <c r="AL701" s="81"/>
      <c r="AM701" s="89">
        <v>150</v>
      </c>
      <c r="AN701" s="81"/>
      <c r="AO701" s="81"/>
      <c r="AP701" s="82"/>
      <c r="AQ701" s="82">
        <v>145</v>
      </c>
      <c r="AR701" s="82"/>
      <c r="AS701" s="230"/>
      <c r="AT701" s="230"/>
      <c r="AU701" s="268">
        <v>171</v>
      </c>
      <c r="AV701" s="230"/>
      <c r="AW701" s="230"/>
      <c r="AX701" s="230"/>
      <c r="AY701" s="268">
        <v>146</v>
      </c>
      <c r="BA701" s="83"/>
      <c r="BB701" s="83"/>
      <c r="BC701" s="83"/>
      <c r="BD701" s="83"/>
      <c r="BE701" s="83"/>
      <c r="BF701" s="83"/>
      <c r="BG701" s="83"/>
      <c r="BH701" s="83"/>
      <c r="BI701" s="83"/>
      <c r="BJ701" s="83"/>
      <c r="BK701" s="83"/>
      <c r="BL701" s="83"/>
    </row>
    <row r="702" spans="1:64" x14ac:dyDescent="0.35">
      <c r="A702" s="88" t="s">
        <v>585</v>
      </c>
      <c r="B702" s="194" t="s">
        <v>796</v>
      </c>
      <c r="C702" s="193" t="s">
        <v>231</v>
      </c>
      <c r="D702" s="81"/>
      <c r="E702" s="81"/>
      <c r="F702" s="81"/>
      <c r="G702" s="89">
        <v>61.006999999999998</v>
      </c>
      <c r="H702" s="81"/>
      <c r="I702" s="81"/>
      <c r="J702" s="81"/>
      <c r="K702" s="89">
        <v>25.702999999999999</v>
      </c>
      <c r="L702" s="81"/>
      <c r="M702" s="81"/>
      <c r="N702" s="81"/>
      <c r="O702" s="82"/>
      <c r="P702" s="81"/>
      <c r="Q702" s="81"/>
      <c r="R702" s="81"/>
      <c r="S702" s="82"/>
      <c r="T702" s="81"/>
      <c r="U702" s="81"/>
      <c r="V702" s="81"/>
      <c r="W702" s="82"/>
      <c r="X702" s="81"/>
      <c r="Y702" s="81"/>
      <c r="Z702" s="81"/>
      <c r="AA702" s="82"/>
      <c r="AB702" s="81"/>
      <c r="AC702" s="81"/>
      <c r="AD702" s="81"/>
      <c r="AE702" s="82"/>
      <c r="AF702" s="81"/>
      <c r="AG702" s="81"/>
      <c r="AH702" s="81"/>
      <c r="AI702" s="82"/>
      <c r="AJ702" s="81"/>
      <c r="AK702" s="81"/>
      <c r="AL702" s="81"/>
      <c r="AM702" s="82"/>
      <c r="AN702" s="81"/>
      <c r="AO702" s="81"/>
      <c r="AP702" s="82"/>
      <c r="AQ702" s="82"/>
      <c r="AR702" s="82"/>
      <c r="AS702" s="230"/>
      <c r="AT702" s="230"/>
      <c r="AU702" s="230"/>
      <c r="AV702" s="230"/>
      <c r="AW702" s="230"/>
      <c r="AX702" s="230"/>
      <c r="AY702" s="230"/>
      <c r="BA702" s="83"/>
      <c r="BB702" s="83"/>
      <c r="BC702" s="83"/>
      <c r="BD702" s="83"/>
      <c r="BE702" s="83"/>
      <c r="BF702" s="83"/>
      <c r="BG702" s="83"/>
      <c r="BH702" s="83"/>
      <c r="BI702" s="83"/>
      <c r="BJ702" s="83"/>
      <c r="BK702" s="83"/>
      <c r="BL702" s="83"/>
    </row>
    <row r="703" spans="1:64" x14ac:dyDescent="0.35">
      <c r="A703" s="88" t="s">
        <v>586</v>
      </c>
      <c r="B703" s="194" t="s">
        <v>796</v>
      </c>
      <c r="C703" s="193" t="s">
        <v>231</v>
      </c>
      <c r="D703" s="81"/>
      <c r="E703" s="81"/>
      <c r="F703" s="81"/>
      <c r="G703" s="89">
        <v>54.593000000000004</v>
      </c>
      <c r="H703" s="81"/>
      <c r="I703" s="81"/>
      <c r="J703" s="81"/>
      <c r="K703" s="89">
        <v>68.652000000000001</v>
      </c>
      <c r="L703" s="81"/>
      <c r="M703" s="81"/>
      <c r="N703" s="81"/>
      <c r="O703" s="89">
        <v>12.394</v>
      </c>
      <c r="P703" s="81"/>
      <c r="Q703" s="81"/>
      <c r="R703" s="81"/>
      <c r="S703" s="89">
        <v>7.6479999999999997</v>
      </c>
      <c r="T703" s="81"/>
      <c r="U703" s="81"/>
      <c r="V703" s="81"/>
      <c r="W703" s="89">
        <v>5.5750000000000002</v>
      </c>
      <c r="X703" s="81"/>
      <c r="Y703" s="81"/>
      <c r="Z703" s="81"/>
      <c r="AA703" s="89">
        <v>23.026</v>
      </c>
      <c r="AB703" s="81"/>
      <c r="AC703" s="81"/>
      <c r="AD703" s="81"/>
      <c r="AE703" s="89">
        <v>112.232</v>
      </c>
      <c r="AF703" s="81"/>
      <c r="AG703" s="81"/>
      <c r="AH703" s="81"/>
      <c r="AI703" s="89">
        <v>199</v>
      </c>
      <c r="AJ703" s="81"/>
      <c r="AK703" s="81"/>
      <c r="AL703" s="81"/>
      <c r="AM703" s="89">
        <v>402</v>
      </c>
      <c r="AN703" s="81"/>
      <c r="AO703" s="81"/>
      <c r="AP703" s="82"/>
      <c r="AQ703" s="82">
        <v>675</v>
      </c>
      <c r="AR703" s="82"/>
      <c r="AS703" s="230"/>
      <c r="AT703" s="230"/>
      <c r="AU703" s="268">
        <v>2</v>
      </c>
      <c r="AV703" s="230"/>
      <c r="AW703" s="230"/>
      <c r="AX703" s="230"/>
      <c r="AY703" s="268">
        <v>27</v>
      </c>
      <c r="BA703" s="83"/>
      <c r="BB703" s="83"/>
      <c r="BC703" s="83"/>
      <c r="BD703" s="83"/>
      <c r="BE703" s="83"/>
      <c r="BF703" s="83"/>
      <c r="BG703" s="83"/>
      <c r="BH703" s="83"/>
      <c r="BI703" s="83"/>
      <c r="BJ703" s="83"/>
      <c r="BK703" s="83"/>
      <c r="BL703" s="83"/>
    </row>
    <row r="704" spans="1:64" x14ac:dyDescent="0.35">
      <c r="A704" s="88" t="s">
        <v>587</v>
      </c>
      <c r="B704" s="194" t="s">
        <v>796</v>
      </c>
      <c r="C704" s="193" t="s">
        <v>231</v>
      </c>
      <c r="D704" s="81"/>
      <c r="E704" s="81"/>
      <c r="F704" s="81"/>
      <c r="G704" s="89">
        <v>235.85900000000001</v>
      </c>
      <c r="H704" s="81"/>
      <c r="I704" s="81"/>
      <c r="J704" s="81"/>
      <c r="K704" s="89">
        <v>240.506</v>
      </c>
      <c r="L704" s="81"/>
      <c r="M704" s="81"/>
      <c r="N704" s="81"/>
      <c r="O704" s="89">
        <v>247.535</v>
      </c>
      <c r="P704" s="81"/>
      <c r="Q704" s="81"/>
      <c r="R704" s="81"/>
      <c r="S704" s="89">
        <v>110.414</v>
      </c>
      <c r="T704" s="81"/>
      <c r="U704" s="81"/>
      <c r="V704" s="81"/>
      <c r="W704" s="89">
        <v>120.16500000000001</v>
      </c>
      <c r="X704" s="81"/>
      <c r="Y704" s="81"/>
      <c r="Z704" s="81"/>
      <c r="AA704" s="89">
        <v>181.99</v>
      </c>
      <c r="AB704" s="81"/>
      <c r="AC704" s="81"/>
      <c r="AD704" s="81"/>
      <c r="AE704" s="89">
        <v>246.244</v>
      </c>
      <c r="AF704" s="81"/>
      <c r="AG704" s="81"/>
      <c r="AH704" s="81"/>
      <c r="AI704" s="89">
        <v>284</v>
      </c>
      <c r="AJ704" s="81"/>
      <c r="AK704" s="81"/>
      <c r="AL704" s="81"/>
      <c r="AM704" s="89">
        <v>268</v>
      </c>
      <c r="AN704" s="81"/>
      <c r="AO704" s="81"/>
      <c r="AP704" s="82"/>
      <c r="AQ704" s="82">
        <v>259</v>
      </c>
      <c r="AR704" s="82"/>
      <c r="AS704" s="230"/>
      <c r="AT704" s="230"/>
      <c r="AU704" s="268">
        <v>275</v>
      </c>
      <c r="AV704" s="230"/>
      <c r="AW704" s="230"/>
      <c r="AX704" s="230"/>
      <c r="AY704" s="268">
        <v>222</v>
      </c>
      <c r="BA704" s="83"/>
      <c r="BB704" s="83"/>
      <c r="BC704" s="83"/>
      <c r="BD704" s="83"/>
      <c r="BE704" s="83"/>
      <c r="BF704" s="83"/>
      <c r="BG704" s="83"/>
      <c r="BH704" s="83"/>
      <c r="BI704" s="83"/>
      <c r="BJ704" s="83"/>
      <c r="BK704" s="83"/>
      <c r="BL704" s="83"/>
    </row>
    <row r="705" spans="1:64" x14ac:dyDescent="0.35">
      <c r="A705" s="88" t="s">
        <v>588</v>
      </c>
      <c r="B705" s="194" t="s">
        <v>796</v>
      </c>
      <c r="C705" s="193" t="s">
        <v>231</v>
      </c>
      <c r="D705" s="81"/>
      <c r="E705" s="81"/>
      <c r="F705" s="81"/>
      <c r="G705" s="89">
        <v>106.283</v>
      </c>
      <c r="H705" s="81"/>
      <c r="I705" s="81"/>
      <c r="J705" s="81"/>
      <c r="K705" s="89">
        <v>106.283</v>
      </c>
      <c r="L705" s="81"/>
      <c r="M705" s="81"/>
      <c r="N705" s="81"/>
      <c r="O705" s="89">
        <v>70.727999999999994</v>
      </c>
      <c r="P705" s="81"/>
      <c r="Q705" s="81"/>
      <c r="R705" s="81"/>
      <c r="S705" s="89">
        <v>77.34</v>
      </c>
      <c r="T705" s="81"/>
      <c r="U705" s="81"/>
      <c r="V705" s="81"/>
      <c r="W705" s="89">
        <v>77.722999999999999</v>
      </c>
      <c r="X705" s="81"/>
      <c r="Y705" s="81"/>
      <c r="Z705" s="81"/>
      <c r="AA705" s="89">
        <v>145.065</v>
      </c>
      <c r="AB705" s="81"/>
      <c r="AC705" s="81"/>
      <c r="AD705" s="81"/>
      <c r="AE705" s="89">
        <v>144.87100000000001</v>
      </c>
      <c r="AF705" s="81"/>
      <c r="AG705" s="81"/>
      <c r="AH705" s="81"/>
      <c r="AI705" s="89">
        <v>145</v>
      </c>
      <c r="AJ705" s="81"/>
      <c r="AK705" s="81"/>
      <c r="AL705" s="81"/>
      <c r="AM705" s="89">
        <v>145</v>
      </c>
      <c r="AN705" s="81"/>
      <c r="AO705" s="81"/>
      <c r="AP705" s="82"/>
      <c r="AQ705" s="82">
        <v>144</v>
      </c>
      <c r="AR705" s="82"/>
      <c r="AS705" s="230"/>
      <c r="AT705" s="230"/>
      <c r="AU705" s="268">
        <v>163</v>
      </c>
      <c r="AV705" s="230"/>
      <c r="AW705" s="230"/>
      <c r="AX705" s="230"/>
      <c r="AY705" s="268">
        <v>163</v>
      </c>
      <c r="BA705" s="83"/>
      <c r="BB705" s="83"/>
      <c r="BC705" s="83"/>
      <c r="BD705" s="83"/>
      <c r="BE705" s="83"/>
      <c r="BF705" s="83"/>
      <c r="BG705" s="83"/>
      <c r="BH705" s="83"/>
      <c r="BI705" s="83"/>
      <c r="BJ705" s="83"/>
      <c r="BK705" s="83"/>
      <c r="BL705" s="83"/>
    </row>
    <row r="706" spans="1:64" x14ac:dyDescent="0.35">
      <c r="A706" s="88" t="s">
        <v>589</v>
      </c>
      <c r="B706" s="194" t="s">
        <v>796</v>
      </c>
      <c r="C706" s="193" t="s">
        <v>231</v>
      </c>
      <c r="D706" s="81"/>
      <c r="E706" s="81"/>
      <c r="F706" s="81"/>
      <c r="G706" s="89">
        <v>175.32499999999999</v>
      </c>
      <c r="H706" s="81"/>
      <c r="I706" s="81"/>
      <c r="J706" s="81"/>
      <c r="K706" s="89">
        <v>320.41000000000003</v>
      </c>
      <c r="L706" s="81"/>
      <c r="M706" s="81"/>
      <c r="N706" s="81"/>
      <c r="O706" s="89">
        <v>398.46800000000002</v>
      </c>
      <c r="P706" s="81"/>
      <c r="Q706" s="81"/>
      <c r="R706" s="81"/>
      <c r="S706" s="89">
        <v>382.36399999999998</v>
      </c>
      <c r="T706" s="81"/>
      <c r="U706" s="81"/>
      <c r="V706" s="81"/>
      <c r="W706" s="89">
        <v>490.66500000000002</v>
      </c>
      <c r="X706" s="81"/>
      <c r="Y706" s="81"/>
      <c r="Z706" s="81"/>
      <c r="AA706" s="89">
        <v>485.024</v>
      </c>
      <c r="AB706" s="81"/>
      <c r="AC706" s="81"/>
      <c r="AD706" s="81"/>
      <c r="AE706" s="89">
        <v>482.79700000000003</v>
      </c>
      <c r="AF706" s="81"/>
      <c r="AG706" s="81"/>
      <c r="AH706" s="81"/>
      <c r="AI706" s="89">
        <v>561</v>
      </c>
      <c r="AJ706" s="81"/>
      <c r="AK706" s="81"/>
      <c r="AL706" s="81"/>
      <c r="AM706" s="89">
        <v>560</v>
      </c>
      <c r="AN706" s="81"/>
      <c r="AO706" s="81"/>
      <c r="AP706" s="82"/>
      <c r="AQ706" s="82">
        <v>555</v>
      </c>
      <c r="AR706" s="82"/>
      <c r="AS706" s="230"/>
      <c r="AT706" s="230"/>
      <c r="AU706" s="268">
        <v>1069</v>
      </c>
      <c r="AV706" s="230"/>
      <c r="AW706" s="230"/>
      <c r="AX706" s="230"/>
      <c r="AY706" s="268">
        <v>1067</v>
      </c>
      <c r="BA706" s="83"/>
      <c r="BB706" s="83"/>
      <c r="BC706" s="83"/>
      <c r="BD706" s="83"/>
      <c r="BE706" s="83"/>
      <c r="BF706" s="83"/>
      <c r="BG706" s="83"/>
      <c r="BH706" s="83"/>
      <c r="BI706" s="83"/>
      <c r="BJ706" s="83"/>
      <c r="BK706" s="83"/>
      <c r="BL706" s="83"/>
    </row>
    <row r="707" spans="1:64" x14ac:dyDescent="0.35">
      <c r="A707" s="88" t="s">
        <v>590</v>
      </c>
      <c r="B707" s="194" t="s">
        <v>796</v>
      </c>
      <c r="C707" s="193" t="s">
        <v>231</v>
      </c>
      <c r="D707" s="81"/>
      <c r="E707" s="81"/>
      <c r="F707" s="81"/>
      <c r="G707" s="82"/>
      <c r="H707" s="81"/>
      <c r="I707" s="81"/>
      <c r="J707" s="81"/>
      <c r="K707" s="82"/>
      <c r="L707" s="81"/>
      <c r="M707" s="81"/>
      <c r="N707" s="81"/>
      <c r="O707" s="82"/>
      <c r="P707" s="81"/>
      <c r="Q707" s="81"/>
      <c r="R707" s="81"/>
      <c r="S707" s="89">
        <v>202.26599999999999</v>
      </c>
      <c r="T707" s="81"/>
      <c r="U707" s="81"/>
      <c r="V707" s="81"/>
      <c r="W707" s="89">
        <v>265.82900000000001</v>
      </c>
      <c r="X707" s="81"/>
      <c r="Y707" s="81"/>
      <c r="Z707" s="81"/>
      <c r="AA707" s="89">
        <v>285.56400000000002</v>
      </c>
      <c r="AB707" s="81"/>
      <c r="AC707" s="81"/>
      <c r="AD707" s="81"/>
      <c r="AE707" s="89">
        <v>307.39600000000002</v>
      </c>
      <c r="AF707" s="81"/>
      <c r="AG707" s="81"/>
      <c r="AH707" s="81"/>
      <c r="AI707" s="89">
        <v>340</v>
      </c>
      <c r="AJ707" s="81"/>
      <c r="AK707" s="81"/>
      <c r="AL707" s="81"/>
      <c r="AM707" s="89">
        <v>344</v>
      </c>
      <c r="AN707" s="81"/>
      <c r="AO707" s="81"/>
      <c r="AP707" s="82"/>
      <c r="AQ707" s="82">
        <v>347</v>
      </c>
      <c r="AR707" s="82"/>
      <c r="AS707" s="230"/>
      <c r="AT707" s="230"/>
      <c r="AU707" s="268">
        <v>591</v>
      </c>
      <c r="AV707" s="230"/>
      <c r="AW707" s="230"/>
      <c r="AX707" s="230"/>
      <c r="AY707" s="268">
        <v>561</v>
      </c>
      <c r="BA707" s="83"/>
      <c r="BB707" s="83"/>
      <c r="BC707" s="83"/>
      <c r="BD707" s="83"/>
      <c r="BE707" s="83"/>
      <c r="BF707" s="83"/>
      <c r="BG707" s="83"/>
      <c r="BH707" s="83"/>
      <c r="BI707" s="83"/>
      <c r="BJ707" s="83"/>
      <c r="BK707" s="83"/>
      <c r="BL707" s="83"/>
    </row>
    <row r="708" spans="1:64" x14ac:dyDescent="0.35">
      <c r="A708" s="101" t="s">
        <v>591</v>
      </c>
      <c r="B708" s="192" t="s">
        <v>796</v>
      </c>
      <c r="C708" s="191" t="s">
        <v>231</v>
      </c>
      <c r="D708" s="102"/>
      <c r="E708" s="102"/>
      <c r="F708" s="102"/>
      <c r="G708" s="143">
        <v>1447.7380000000001</v>
      </c>
      <c r="H708" s="102"/>
      <c r="I708" s="102"/>
      <c r="J708" s="102"/>
      <c r="K708" s="129">
        <f>SUM(K700:K707)</f>
        <v>1699.1569999999999</v>
      </c>
      <c r="L708" s="102"/>
      <c r="M708" s="102"/>
      <c r="N708" s="102"/>
      <c r="O708" s="143">
        <v>1758.616</v>
      </c>
      <c r="P708" s="102"/>
      <c r="Q708" s="102"/>
      <c r="R708" s="102"/>
      <c r="S708" s="143">
        <v>1926.212</v>
      </c>
      <c r="T708" s="102"/>
      <c r="U708" s="102"/>
      <c r="V708" s="102"/>
      <c r="W708" s="143">
        <v>2203.4940000000001</v>
      </c>
      <c r="X708" s="102"/>
      <c r="Y708" s="102"/>
      <c r="Z708" s="102"/>
      <c r="AA708" s="129">
        <f>SUM(AA700:AA707)</f>
        <v>2480.9079999999999</v>
      </c>
      <c r="AB708" s="102"/>
      <c r="AC708" s="102"/>
      <c r="AD708" s="102"/>
      <c r="AE708" s="129">
        <f>SUM(AE700:AE707)</f>
        <v>2861.6469999999999</v>
      </c>
      <c r="AF708" s="102"/>
      <c r="AG708" s="102"/>
      <c r="AH708" s="102"/>
      <c r="AI708" s="129">
        <f>SUM(AI700:AI707)</f>
        <v>2975</v>
      </c>
      <c r="AJ708" s="102"/>
      <c r="AK708" s="102"/>
      <c r="AL708" s="102"/>
      <c r="AM708" s="129">
        <f>SUM(AM700:AM707)</f>
        <v>3124</v>
      </c>
      <c r="AN708" s="102"/>
      <c r="AO708" s="102"/>
      <c r="AP708" s="103"/>
      <c r="AQ708" s="103">
        <v>3477</v>
      </c>
      <c r="AR708" s="103"/>
      <c r="AS708" s="233"/>
      <c r="AT708" s="233"/>
      <c r="AU708" s="264">
        <v>3761</v>
      </c>
      <c r="AV708" s="233"/>
      <c r="AW708" s="233"/>
      <c r="AX708" s="233"/>
      <c r="AY708" s="264">
        <v>3591</v>
      </c>
      <c r="BA708" s="108"/>
      <c r="BB708" s="108"/>
      <c r="BC708" s="108"/>
      <c r="BD708" s="108"/>
      <c r="BE708" s="108"/>
      <c r="BF708" s="108"/>
      <c r="BG708" s="108"/>
      <c r="BH708" s="108"/>
      <c r="BI708" s="108"/>
      <c r="BJ708" s="108"/>
      <c r="BK708" s="108"/>
      <c r="BL708" s="108"/>
    </row>
    <row r="709" spans="1:64" x14ac:dyDescent="0.35">
      <c r="B709" s="186"/>
      <c r="C709" s="186"/>
      <c r="D709" s="97"/>
      <c r="E709" s="97"/>
      <c r="F709" s="97"/>
      <c r="G709" s="82"/>
      <c r="H709" s="97"/>
      <c r="I709" s="97"/>
      <c r="J709" s="97"/>
      <c r="K709" s="82"/>
      <c r="L709" s="97"/>
      <c r="M709" s="97"/>
      <c r="N709" s="97"/>
      <c r="O709" s="82"/>
      <c r="P709" s="97"/>
      <c r="Q709" s="97"/>
      <c r="R709" s="97"/>
      <c r="S709" s="82"/>
      <c r="T709" s="97"/>
      <c r="U709" s="97"/>
      <c r="V709" s="97"/>
      <c r="W709" s="82"/>
      <c r="X709" s="97"/>
      <c r="Y709" s="97"/>
      <c r="Z709" s="97"/>
      <c r="AA709" s="82"/>
      <c r="AB709" s="97"/>
      <c r="AC709" s="97"/>
      <c r="AD709" s="97"/>
      <c r="AE709" s="82"/>
      <c r="AF709" s="97"/>
      <c r="AG709" s="97"/>
      <c r="AH709" s="81"/>
      <c r="AI709" s="82"/>
      <c r="AJ709" s="81"/>
      <c r="AK709" s="97"/>
      <c r="AL709" s="97"/>
      <c r="AM709" s="82"/>
      <c r="AN709" s="97"/>
      <c r="AO709" s="97"/>
      <c r="AP709" s="98"/>
      <c r="AQ709" s="98"/>
      <c r="AR709" s="98"/>
      <c r="AS709" s="233"/>
      <c r="AT709" s="233"/>
      <c r="AU709" s="233"/>
      <c r="AV709" s="233"/>
      <c r="AW709" s="233"/>
      <c r="AX709" s="233"/>
      <c r="AY709" s="233"/>
      <c r="BA709" s="83"/>
      <c r="BB709" s="83"/>
      <c r="BC709" s="83"/>
      <c r="BD709" s="83"/>
      <c r="BE709" s="83"/>
      <c r="BF709" s="83"/>
      <c r="BG709" s="83"/>
      <c r="BH709" s="83"/>
      <c r="BI709" s="83"/>
      <c r="BJ709" s="83"/>
      <c r="BK709" s="83"/>
      <c r="BL709" s="83"/>
    </row>
    <row r="710" spans="1:64" x14ac:dyDescent="0.35">
      <c r="A710" s="88" t="s">
        <v>592</v>
      </c>
      <c r="B710" s="194" t="s">
        <v>796</v>
      </c>
      <c r="C710" s="193" t="s">
        <v>231</v>
      </c>
      <c r="D710" s="81"/>
      <c r="E710" s="81"/>
      <c r="F710" s="81"/>
      <c r="G710" s="89">
        <v>-787.96400000000006</v>
      </c>
      <c r="H710" s="81"/>
      <c r="I710" s="81"/>
      <c r="J710" s="81"/>
      <c r="K710" s="89">
        <v>-914.03399999999999</v>
      </c>
      <c r="L710" s="81"/>
      <c r="M710" s="81"/>
      <c r="N710" s="81"/>
      <c r="O710" s="89">
        <v>-971.19500000000005</v>
      </c>
      <c r="P710" s="81"/>
      <c r="Q710" s="81"/>
      <c r="R710" s="81"/>
      <c r="S710" s="89">
        <v>-1109.9480000000001</v>
      </c>
      <c r="T710" s="81"/>
      <c r="U710" s="81"/>
      <c r="V710" s="81"/>
      <c r="W710" s="89">
        <v>-1266.518</v>
      </c>
      <c r="X710" s="81"/>
      <c r="Y710" s="81"/>
      <c r="Z710" s="81"/>
      <c r="AA710" s="89">
        <v>-1405.836</v>
      </c>
      <c r="AB710" s="81"/>
      <c r="AC710" s="81"/>
      <c r="AD710" s="81"/>
      <c r="AE710" s="89">
        <v>-1568.6320000000001</v>
      </c>
      <c r="AF710" s="81"/>
      <c r="AG710" s="81"/>
      <c r="AH710" s="81"/>
      <c r="AI710" s="89">
        <v>-1458</v>
      </c>
      <c r="AJ710" s="81"/>
      <c r="AK710" s="81"/>
      <c r="AL710" s="81"/>
      <c r="AM710" s="89">
        <v>-1451</v>
      </c>
      <c r="AN710" s="81"/>
      <c r="AO710" s="81"/>
      <c r="AP710" s="82"/>
      <c r="AQ710" s="82">
        <v>-1569</v>
      </c>
      <c r="AR710" s="82"/>
      <c r="AS710" s="230"/>
      <c r="AT710" s="230"/>
      <c r="AU710" s="268">
        <v>-1731</v>
      </c>
      <c r="AV710" s="230"/>
      <c r="AW710" s="230"/>
      <c r="AX710" s="230"/>
      <c r="AY710" s="268">
        <v>-1655</v>
      </c>
      <c r="BA710" s="83"/>
      <c r="BB710" s="83"/>
      <c r="BC710" s="83"/>
      <c r="BD710" s="83"/>
      <c r="BE710" s="83"/>
      <c r="BF710" s="83"/>
      <c r="BG710" s="83"/>
      <c r="BH710" s="83"/>
      <c r="BI710" s="83"/>
      <c r="BJ710" s="83"/>
      <c r="BK710" s="83"/>
      <c r="BL710" s="83"/>
    </row>
    <row r="711" spans="1:64" x14ac:dyDescent="0.35">
      <c r="A711" s="101" t="s">
        <v>401</v>
      </c>
      <c r="B711" s="192" t="s">
        <v>796</v>
      </c>
      <c r="C711" s="191" t="s">
        <v>231</v>
      </c>
      <c r="D711" s="102"/>
      <c r="E711" s="102"/>
      <c r="F711" s="102"/>
      <c r="G711" s="129">
        <f>G708+G710</f>
        <v>659.774</v>
      </c>
      <c r="H711" s="102"/>
      <c r="I711" s="102"/>
      <c r="J711" s="102"/>
      <c r="K711" s="143">
        <v>785.12300000000005</v>
      </c>
      <c r="L711" s="102"/>
      <c r="M711" s="102"/>
      <c r="N711" s="102"/>
      <c r="O711" s="143">
        <v>787.42100000000005</v>
      </c>
      <c r="P711" s="102"/>
      <c r="Q711" s="102"/>
      <c r="R711" s="102"/>
      <c r="S711" s="143">
        <v>816.26400000000001</v>
      </c>
      <c r="T711" s="102"/>
      <c r="U711" s="102"/>
      <c r="V711" s="102"/>
      <c r="W711" s="143">
        <v>936.976</v>
      </c>
      <c r="X711" s="102"/>
      <c r="Y711" s="102"/>
      <c r="Z711" s="102"/>
      <c r="AA711" s="129">
        <f>AA708+AA710</f>
        <v>1075.0719999999999</v>
      </c>
      <c r="AB711" s="102"/>
      <c r="AC711" s="102"/>
      <c r="AD711" s="102"/>
      <c r="AE711" s="143">
        <v>1293.0150000000001</v>
      </c>
      <c r="AF711" s="102"/>
      <c r="AG711" s="102"/>
      <c r="AH711" s="102"/>
      <c r="AI711" s="129">
        <f>AI708+AI710</f>
        <v>1517</v>
      </c>
      <c r="AJ711" s="102"/>
      <c r="AK711" s="102"/>
      <c r="AL711" s="102"/>
      <c r="AM711" s="129">
        <f>AM708+AM710</f>
        <v>1673</v>
      </c>
      <c r="AN711" s="102"/>
      <c r="AO711" s="102"/>
      <c r="AP711" s="103"/>
      <c r="AQ711" s="103">
        <v>1908</v>
      </c>
      <c r="AR711" s="249">
        <v>1967</v>
      </c>
      <c r="AS711" s="264">
        <v>2032</v>
      </c>
      <c r="AT711" s="264">
        <v>2036</v>
      </c>
      <c r="AU711" s="264">
        <v>2030</v>
      </c>
      <c r="AV711" s="264">
        <v>1988</v>
      </c>
      <c r="AW711" s="264">
        <v>1969</v>
      </c>
      <c r="AX711" s="264">
        <v>1969</v>
      </c>
      <c r="AY711" s="264">
        <v>1936</v>
      </c>
      <c r="BA711" s="108"/>
      <c r="BB711" s="108"/>
      <c r="BC711" s="108"/>
      <c r="BD711" s="108"/>
      <c r="BE711" s="108"/>
      <c r="BF711" s="108"/>
      <c r="BG711" s="108"/>
      <c r="BH711" s="108"/>
      <c r="BI711" s="108"/>
      <c r="BJ711" s="209">
        <v>1908</v>
      </c>
      <c r="BK711" s="209">
        <v>2030</v>
      </c>
      <c r="BL711" s="209">
        <v>1936</v>
      </c>
    </row>
    <row r="712" spans="1:64" x14ac:dyDescent="0.35">
      <c r="B712" s="186"/>
      <c r="C712" s="186"/>
      <c r="D712" s="81"/>
      <c r="E712" s="81"/>
      <c r="F712" s="81"/>
      <c r="G712" s="82"/>
      <c r="H712" s="81"/>
      <c r="I712" s="81"/>
      <c r="J712" s="81"/>
      <c r="K712" s="82"/>
      <c r="L712" s="81"/>
      <c r="M712" s="81"/>
      <c r="N712" s="81"/>
      <c r="O712" s="82"/>
      <c r="P712" s="81"/>
      <c r="Q712" s="81"/>
      <c r="R712" s="81"/>
      <c r="S712" s="82"/>
      <c r="T712" s="81"/>
      <c r="U712" s="81"/>
      <c r="V712" s="81"/>
      <c r="W712" s="82"/>
      <c r="X712" s="81"/>
      <c r="Y712" s="81"/>
      <c r="Z712" s="81"/>
      <c r="AA712" s="82"/>
      <c r="AB712" s="81"/>
      <c r="AC712" s="81"/>
      <c r="AD712" s="81"/>
      <c r="AE712" s="82"/>
      <c r="AF712" s="81"/>
      <c r="AG712" s="81"/>
      <c r="AH712" s="81"/>
      <c r="AI712" s="82"/>
      <c r="AJ712" s="81"/>
      <c r="AK712" s="81"/>
      <c r="AL712" s="81"/>
      <c r="AM712" s="82"/>
      <c r="AN712" s="81"/>
      <c r="AO712" s="81"/>
      <c r="AP712" s="82"/>
      <c r="AQ712" s="82"/>
      <c r="AR712" s="82"/>
      <c r="AS712" s="230"/>
      <c r="AT712" s="230"/>
      <c r="AU712" s="230"/>
      <c r="AV712" s="230"/>
      <c r="AW712" s="230"/>
      <c r="AX712" s="230"/>
      <c r="AY712" s="230"/>
      <c r="BA712" s="83"/>
      <c r="BB712" s="83"/>
      <c r="BC712" s="83"/>
      <c r="BD712" s="83"/>
      <c r="BE712" s="83"/>
      <c r="BF712" s="83"/>
      <c r="BG712" s="83"/>
      <c r="BH712" s="83"/>
      <c r="BI712" s="83"/>
      <c r="BJ712" s="83"/>
      <c r="BK712" s="83"/>
      <c r="BL712" s="83"/>
    </row>
    <row r="713" spans="1:64" x14ac:dyDescent="0.35">
      <c r="A713" s="70" t="s">
        <v>593</v>
      </c>
      <c r="B713" s="196"/>
      <c r="C713" s="196"/>
      <c r="D713" s="84"/>
      <c r="E713" s="84"/>
      <c r="F713" s="84"/>
      <c r="G713" s="85"/>
      <c r="H713" s="84"/>
      <c r="I713" s="84"/>
      <c r="J713" s="84"/>
      <c r="K713" s="85"/>
      <c r="L713" s="84"/>
      <c r="M713" s="84"/>
      <c r="N713" s="84"/>
      <c r="O713" s="85"/>
      <c r="P713" s="84"/>
      <c r="Q713" s="84"/>
      <c r="R713" s="84"/>
      <c r="S713" s="85"/>
      <c r="T713" s="84"/>
      <c r="U713" s="84"/>
      <c r="V713" s="84"/>
      <c r="W713" s="85"/>
      <c r="X713" s="84"/>
      <c r="Y713" s="84"/>
      <c r="Z713" s="84"/>
      <c r="AA713" s="85"/>
      <c r="AB713" s="84"/>
      <c r="AC713" s="84"/>
      <c r="AD713" s="84"/>
      <c r="AE713" s="85"/>
      <c r="AF713" s="84"/>
      <c r="AG713" s="84"/>
      <c r="AH713" s="84"/>
      <c r="AI713" s="85"/>
      <c r="AJ713" s="84"/>
      <c r="AK713" s="84"/>
      <c r="AL713" s="84"/>
      <c r="AM713" s="85"/>
      <c r="AN713" s="84"/>
      <c r="AO713" s="84"/>
      <c r="AP713" s="85"/>
      <c r="AQ713" s="85"/>
      <c r="AR713" s="85"/>
      <c r="AS713" s="231"/>
      <c r="AT713" s="231"/>
      <c r="AU713" s="231"/>
      <c r="AV713" s="231"/>
      <c r="AW713" s="231"/>
      <c r="AX713" s="231"/>
      <c r="AY713" s="231"/>
      <c r="BA713" s="86"/>
      <c r="BB713" s="86"/>
      <c r="BC713" s="86"/>
      <c r="BD713" s="86"/>
      <c r="BE713" s="86"/>
      <c r="BF713" s="86"/>
      <c r="BG713" s="86"/>
      <c r="BH713" s="86"/>
      <c r="BI713" s="86"/>
      <c r="BJ713" s="86"/>
      <c r="BK713" s="86"/>
      <c r="BL713" s="86"/>
    </row>
    <row r="714" spans="1:64" x14ac:dyDescent="0.35">
      <c r="A714" s="96" t="s">
        <v>460</v>
      </c>
      <c r="B714" s="185"/>
      <c r="C714" s="185"/>
      <c r="D714" s="81"/>
      <c r="E714" s="81"/>
      <c r="F714" s="81"/>
      <c r="G714" s="82"/>
      <c r="H714" s="81"/>
      <c r="I714" s="81"/>
      <c r="J714" s="81"/>
      <c r="K714" s="82"/>
      <c r="L714" s="81"/>
      <c r="M714" s="81"/>
      <c r="N714" s="81"/>
      <c r="O714" s="82"/>
      <c r="P714" s="81"/>
      <c r="Q714" s="81"/>
      <c r="R714" s="81"/>
      <c r="S714" s="82"/>
      <c r="T714" s="81"/>
      <c r="U714" s="81"/>
      <c r="V714" s="81"/>
      <c r="W714" s="82"/>
      <c r="X714" s="81"/>
      <c r="Y714" s="81"/>
      <c r="Z714" s="81"/>
      <c r="AA714" s="82"/>
      <c r="AB714" s="81"/>
      <c r="AC714" s="81"/>
      <c r="AD714" s="81"/>
      <c r="AE714" s="82"/>
      <c r="AF714" s="81"/>
      <c r="AG714" s="81"/>
      <c r="AH714" s="81"/>
      <c r="AI714" s="82"/>
      <c r="AJ714" s="81"/>
      <c r="AK714" s="81"/>
      <c r="AL714" s="81"/>
      <c r="AM714" s="82"/>
      <c r="AN714" s="81"/>
      <c r="AO714" s="81"/>
      <c r="AP714" s="82"/>
      <c r="AQ714" s="82"/>
      <c r="AR714" s="82"/>
      <c r="AS714" s="230"/>
      <c r="AT714" s="230"/>
      <c r="AU714" s="230"/>
      <c r="AV714" s="230"/>
      <c r="AW714" s="230"/>
      <c r="AX714" s="230"/>
      <c r="AY714" s="230"/>
      <c r="BA714" s="83"/>
      <c r="BB714" s="83"/>
      <c r="BC714" s="83"/>
      <c r="BD714" s="83"/>
      <c r="BE714" s="83"/>
      <c r="BF714" s="83"/>
      <c r="BG714" s="83"/>
      <c r="BH714" s="83"/>
      <c r="BI714" s="83"/>
      <c r="BJ714" s="83"/>
      <c r="BK714" s="83"/>
      <c r="BL714" s="83"/>
    </row>
    <row r="715" spans="1:64" x14ac:dyDescent="0.35">
      <c r="A715" s="114" t="s">
        <v>594</v>
      </c>
      <c r="B715" s="188"/>
      <c r="C715" s="188"/>
      <c r="D715" s="81"/>
      <c r="E715" s="81"/>
      <c r="F715" s="81"/>
      <c r="G715" s="82"/>
      <c r="H715" s="81"/>
      <c r="I715" s="81"/>
      <c r="J715" s="81"/>
      <c r="K715" s="82"/>
      <c r="L715" s="81"/>
      <c r="M715" s="81"/>
      <c r="N715" s="81"/>
      <c r="O715" s="82"/>
      <c r="P715" s="81"/>
      <c r="Q715" s="81"/>
      <c r="R715" s="81"/>
      <c r="S715" s="82"/>
      <c r="T715" s="81"/>
      <c r="U715" s="81"/>
      <c r="V715" s="81"/>
      <c r="W715" s="82"/>
      <c r="X715" s="81"/>
      <c r="Y715" s="81"/>
      <c r="Z715" s="81"/>
      <c r="AA715" s="82"/>
      <c r="AB715" s="81"/>
      <c r="AC715" s="81"/>
      <c r="AD715" s="81"/>
      <c r="AE715" s="82"/>
      <c r="AF715" s="81"/>
      <c r="AG715" s="81"/>
      <c r="AH715" s="81"/>
      <c r="AI715" s="82"/>
      <c r="AJ715" s="81"/>
      <c r="AK715" s="81"/>
      <c r="AL715" s="81"/>
      <c r="AM715" s="82"/>
      <c r="AN715" s="81"/>
      <c r="AO715" s="81"/>
      <c r="AP715" s="82"/>
      <c r="AQ715" s="82"/>
      <c r="AR715" s="82"/>
      <c r="AS715" s="230"/>
      <c r="AT715" s="230"/>
      <c r="AU715" s="230"/>
      <c r="AV715" s="230"/>
      <c r="AW715" s="230"/>
      <c r="AX715" s="230"/>
      <c r="AY715" s="230"/>
      <c r="BA715" s="83"/>
      <c r="BB715" s="83"/>
      <c r="BC715" s="83"/>
      <c r="BD715" s="83"/>
      <c r="BE715" s="83"/>
      <c r="BF715" s="83"/>
      <c r="BG715" s="83"/>
      <c r="BH715" s="83"/>
      <c r="BI715" s="83"/>
      <c r="BJ715" s="83"/>
      <c r="BK715" s="83"/>
      <c r="BL715" s="83"/>
    </row>
    <row r="716" spans="1:64" x14ac:dyDescent="0.35">
      <c r="A716" s="115" t="s">
        <v>595</v>
      </c>
      <c r="B716" s="194" t="s">
        <v>799</v>
      </c>
      <c r="C716" s="193" t="s">
        <v>231</v>
      </c>
      <c r="D716" s="81"/>
      <c r="E716" s="81"/>
      <c r="F716" s="81"/>
      <c r="G716" s="82"/>
      <c r="H716" s="81"/>
      <c r="I716" s="81"/>
      <c r="J716" s="81"/>
      <c r="K716" s="82"/>
      <c r="L716" s="81"/>
      <c r="M716" s="81"/>
      <c r="N716" s="81"/>
      <c r="O716" s="82"/>
      <c r="P716" s="81"/>
      <c r="Q716" s="81"/>
      <c r="R716" s="81"/>
      <c r="S716" s="82"/>
      <c r="T716" s="81"/>
      <c r="U716" s="81"/>
      <c r="V716" s="81"/>
      <c r="W716" s="82"/>
      <c r="X716" s="81"/>
      <c r="Y716" s="81"/>
      <c r="Z716" s="81"/>
      <c r="AA716" s="82"/>
      <c r="AB716" s="90">
        <v>1342343</v>
      </c>
      <c r="AC716" s="90">
        <v>1272668</v>
      </c>
      <c r="AD716" s="90">
        <v>1371697</v>
      </c>
      <c r="AE716" s="89">
        <v>1534809</v>
      </c>
      <c r="AF716" s="81"/>
      <c r="AG716" s="81"/>
      <c r="AH716" s="81"/>
      <c r="AI716" s="82"/>
      <c r="AJ716" s="81"/>
      <c r="AK716" s="81"/>
      <c r="AL716" s="81"/>
      <c r="AM716" s="82"/>
      <c r="AN716" s="81"/>
      <c r="AO716" s="81"/>
      <c r="AP716" s="82"/>
      <c r="AQ716" s="82"/>
      <c r="AR716" s="82"/>
      <c r="AS716" s="230"/>
      <c r="AT716" s="230"/>
      <c r="AU716" s="230"/>
      <c r="AV716" s="230"/>
      <c r="AW716" s="230"/>
      <c r="AX716" s="230"/>
      <c r="AY716" s="230"/>
      <c r="BA716" s="83"/>
      <c r="BB716" s="83"/>
      <c r="BC716" s="83"/>
      <c r="BD716" s="83"/>
      <c r="BE716" s="83"/>
      <c r="BF716" s="83"/>
      <c r="BG716" s="83"/>
      <c r="BH716" s="83"/>
      <c r="BI716" s="83"/>
      <c r="BJ716" s="83"/>
      <c r="BK716" s="83"/>
      <c r="BL716" s="83"/>
    </row>
    <row r="717" spans="1:64" x14ac:dyDescent="0.35">
      <c r="A717" s="115" t="s">
        <v>78</v>
      </c>
      <c r="B717" s="194" t="s">
        <v>799</v>
      </c>
      <c r="C717" s="193" t="s">
        <v>231</v>
      </c>
      <c r="D717" s="81"/>
      <c r="E717" s="81"/>
      <c r="F717" s="81"/>
      <c r="G717" s="82"/>
      <c r="H717" s="81"/>
      <c r="I717" s="81"/>
      <c r="J717" s="81"/>
      <c r="K717" s="82"/>
      <c r="L717" s="81"/>
      <c r="M717" s="81"/>
      <c r="N717" s="81"/>
      <c r="O717" s="82"/>
      <c r="P717" s="81"/>
      <c r="Q717" s="81"/>
      <c r="R717" s="81"/>
      <c r="S717" s="82"/>
      <c r="T717" s="81"/>
      <c r="U717" s="81"/>
      <c r="V717" s="81"/>
      <c r="W717" s="82"/>
      <c r="X717" s="81"/>
      <c r="Y717" s="81"/>
      <c r="Z717" s="81"/>
      <c r="AA717" s="82"/>
      <c r="AB717" s="90">
        <v>565115</v>
      </c>
      <c r="AC717" s="90">
        <v>590998</v>
      </c>
      <c r="AD717" s="90">
        <v>727611</v>
      </c>
      <c r="AE717" s="89">
        <v>783140</v>
      </c>
      <c r="AF717" s="81"/>
      <c r="AG717" s="81"/>
      <c r="AH717" s="81"/>
      <c r="AI717" s="82"/>
      <c r="AJ717" s="81"/>
      <c r="AK717" s="81"/>
      <c r="AL717" s="81"/>
      <c r="AM717" s="82"/>
      <c r="AN717" s="81"/>
      <c r="AO717" s="81"/>
      <c r="AP717" s="82"/>
      <c r="AQ717" s="82"/>
      <c r="AR717" s="82"/>
      <c r="AS717" s="230"/>
      <c r="AT717" s="230"/>
      <c r="AU717" s="230"/>
      <c r="AV717" s="230"/>
      <c r="AW717" s="230"/>
      <c r="AX717" s="230"/>
      <c r="AY717" s="230"/>
      <c r="BA717" s="83"/>
      <c r="BB717" s="83"/>
      <c r="BC717" s="83"/>
      <c r="BD717" s="83"/>
      <c r="BE717" s="83"/>
      <c r="BF717" s="83"/>
      <c r="BG717" s="83"/>
      <c r="BH717" s="83"/>
      <c r="BI717" s="83"/>
      <c r="BJ717" s="83"/>
      <c r="BK717" s="83"/>
      <c r="BL717" s="83"/>
    </row>
    <row r="718" spans="1:64" x14ac:dyDescent="0.35">
      <c r="A718" s="100"/>
      <c r="B718" s="195"/>
      <c r="C718" s="195"/>
      <c r="D718" s="81"/>
      <c r="E718" s="81"/>
      <c r="F718" s="81"/>
      <c r="G718" s="82"/>
      <c r="H718" s="81"/>
      <c r="I718" s="81"/>
      <c r="J718" s="81"/>
      <c r="K718" s="82"/>
      <c r="L718" s="81"/>
      <c r="M718" s="81"/>
      <c r="N718" s="81"/>
      <c r="O718" s="82"/>
      <c r="P718" s="81"/>
      <c r="Q718" s="81"/>
      <c r="R718" s="81"/>
      <c r="S718" s="82"/>
      <c r="T718" s="81"/>
      <c r="U718" s="81"/>
      <c r="V718" s="81"/>
      <c r="W718" s="82"/>
      <c r="X718" s="81"/>
      <c r="Y718" s="81"/>
      <c r="Z718" s="81"/>
      <c r="AA718" s="82"/>
      <c r="AB718" s="81"/>
      <c r="AC718" s="81"/>
      <c r="AD718" s="81"/>
      <c r="AE718" s="82"/>
      <c r="AF718" s="81"/>
      <c r="AG718" s="81"/>
      <c r="AH718" s="81"/>
      <c r="AI718" s="82"/>
      <c r="AJ718" s="81"/>
      <c r="AK718" s="81"/>
      <c r="AL718" s="81"/>
      <c r="AM718" s="82"/>
      <c r="AN718" s="81"/>
      <c r="AO718" s="81"/>
      <c r="AP718" s="82"/>
      <c r="AQ718" s="82"/>
      <c r="AR718" s="82"/>
      <c r="AS718" s="230"/>
      <c r="AT718" s="230"/>
      <c r="AU718" s="230"/>
      <c r="AV718" s="230"/>
      <c r="AW718" s="230"/>
      <c r="AX718" s="230"/>
      <c r="AY718" s="230"/>
      <c r="BA718" s="83"/>
      <c r="BB718" s="83"/>
      <c r="BC718" s="83"/>
      <c r="BD718" s="83"/>
      <c r="BE718" s="83"/>
      <c r="BF718" s="83"/>
      <c r="BG718" s="83"/>
      <c r="BH718" s="83"/>
      <c r="BI718" s="83"/>
      <c r="BJ718" s="83"/>
      <c r="BK718" s="83"/>
      <c r="BL718" s="83"/>
    </row>
    <row r="719" spans="1:64" x14ac:dyDescent="0.35">
      <c r="A719" s="115" t="s">
        <v>81</v>
      </c>
      <c r="B719" s="194" t="s">
        <v>799</v>
      </c>
      <c r="C719" s="193" t="s">
        <v>231</v>
      </c>
      <c r="D719" s="81"/>
      <c r="E719" s="81"/>
      <c r="F719" s="81"/>
      <c r="G719" s="82"/>
      <c r="H719" s="81"/>
      <c r="I719" s="81"/>
      <c r="J719" s="81"/>
      <c r="K719" s="82"/>
      <c r="L719" s="81"/>
      <c r="M719" s="81"/>
      <c r="N719" s="81"/>
      <c r="O719" s="82"/>
      <c r="P719" s="81"/>
      <c r="Q719" s="81"/>
      <c r="R719" s="81"/>
      <c r="S719" s="82"/>
      <c r="T719" s="81"/>
      <c r="U719" s="81"/>
      <c r="V719" s="81"/>
      <c r="W719" s="82"/>
      <c r="X719" s="81"/>
      <c r="Y719" s="81"/>
      <c r="Z719" s="81"/>
      <c r="AA719" s="82"/>
      <c r="AB719" s="90">
        <v>542938</v>
      </c>
      <c r="AC719" s="90">
        <v>503221</v>
      </c>
      <c r="AD719" s="90">
        <v>557080</v>
      </c>
      <c r="AE719" s="89">
        <v>562696</v>
      </c>
      <c r="AF719" s="81"/>
      <c r="AG719" s="81"/>
      <c r="AH719" s="81"/>
      <c r="AI719" s="82"/>
      <c r="AJ719" s="81"/>
      <c r="AK719" s="81"/>
      <c r="AL719" s="81"/>
      <c r="AM719" s="82"/>
      <c r="AN719" s="81"/>
      <c r="AO719" s="81"/>
      <c r="AP719" s="82"/>
      <c r="AQ719" s="82"/>
      <c r="AR719" s="82"/>
      <c r="AS719" s="230"/>
      <c r="AT719" s="230"/>
      <c r="AU719" s="230"/>
      <c r="AV719" s="230"/>
      <c r="AW719" s="230"/>
      <c r="AX719" s="230"/>
      <c r="AY719" s="230"/>
      <c r="BA719" s="83"/>
      <c r="BB719" s="83"/>
      <c r="BC719" s="83"/>
      <c r="BD719" s="83"/>
      <c r="BE719" s="83"/>
      <c r="BF719" s="83"/>
      <c r="BG719" s="83"/>
      <c r="BH719" s="83"/>
      <c r="BI719" s="83"/>
      <c r="BJ719" s="83"/>
      <c r="BK719" s="83"/>
      <c r="BL719" s="83"/>
    </row>
    <row r="720" spans="1:64" x14ac:dyDescent="0.35">
      <c r="A720" s="115" t="s">
        <v>596</v>
      </c>
      <c r="B720" s="194" t="s">
        <v>799</v>
      </c>
      <c r="C720" s="193" t="s">
        <v>231</v>
      </c>
      <c r="D720" s="81"/>
      <c r="E720" s="81"/>
      <c r="F720" s="81"/>
      <c r="G720" s="82"/>
      <c r="H720" s="81"/>
      <c r="I720" s="81"/>
      <c r="J720" s="81"/>
      <c r="K720" s="82"/>
      <c r="L720" s="81"/>
      <c r="M720" s="81"/>
      <c r="N720" s="81"/>
      <c r="O720" s="82"/>
      <c r="P720" s="81"/>
      <c r="Q720" s="81"/>
      <c r="R720" s="81"/>
      <c r="S720" s="82"/>
      <c r="T720" s="81"/>
      <c r="U720" s="81"/>
      <c r="V720" s="81"/>
      <c r="W720" s="82"/>
      <c r="X720" s="81"/>
      <c r="Y720" s="81"/>
      <c r="Z720" s="81"/>
      <c r="AA720" s="82"/>
      <c r="AB720" s="90">
        <v>12579311</v>
      </c>
      <c r="AC720" s="90">
        <v>13183938</v>
      </c>
      <c r="AD720" s="90">
        <v>13976701</v>
      </c>
      <c r="AE720" s="89">
        <v>14828562</v>
      </c>
      <c r="AF720" s="81"/>
      <c r="AG720" s="81"/>
      <c r="AH720" s="81"/>
      <c r="AI720" s="82"/>
      <c r="AJ720" s="81"/>
      <c r="AK720" s="81"/>
      <c r="AL720" s="81"/>
      <c r="AM720" s="82"/>
      <c r="AN720" s="81"/>
      <c r="AO720" s="81"/>
      <c r="AP720" s="82"/>
      <c r="AQ720" s="82"/>
      <c r="AR720" s="82"/>
      <c r="AS720" s="230"/>
      <c r="AT720" s="230"/>
      <c r="AU720" s="230"/>
      <c r="AV720" s="230"/>
      <c r="AW720" s="230"/>
      <c r="AX720" s="230"/>
      <c r="AY720" s="230"/>
      <c r="BA720" s="83"/>
      <c r="BB720" s="83"/>
      <c r="BC720" s="83"/>
      <c r="BD720" s="83"/>
      <c r="BE720" s="83"/>
      <c r="BF720" s="83"/>
      <c r="BG720" s="83"/>
      <c r="BH720" s="83"/>
      <c r="BI720" s="83"/>
      <c r="BJ720" s="83"/>
      <c r="BK720" s="83"/>
      <c r="BL720" s="83"/>
    </row>
    <row r="721" spans="1:64" x14ac:dyDescent="0.35">
      <c r="A721" s="115" t="s">
        <v>74</v>
      </c>
      <c r="B721" s="194" t="s">
        <v>799</v>
      </c>
      <c r="C721" s="193" t="s">
        <v>231</v>
      </c>
      <c r="D721" s="81"/>
      <c r="E721" s="81"/>
      <c r="F721" s="81"/>
      <c r="G721" s="82"/>
      <c r="H721" s="81"/>
      <c r="I721" s="81"/>
      <c r="J721" s="81"/>
      <c r="K721" s="82"/>
      <c r="L721" s="81"/>
      <c r="M721" s="81"/>
      <c r="N721" s="81"/>
      <c r="O721" s="82"/>
      <c r="P721" s="81"/>
      <c r="Q721" s="81"/>
      <c r="R721" s="81"/>
      <c r="S721" s="82"/>
      <c r="T721" s="81"/>
      <c r="U721" s="81"/>
      <c r="V721" s="81"/>
      <c r="W721" s="82"/>
      <c r="X721" s="81"/>
      <c r="Y721" s="81"/>
      <c r="Z721" s="81"/>
      <c r="AA721" s="82"/>
      <c r="AB721" s="90">
        <v>125660</v>
      </c>
      <c r="AC721" s="90">
        <v>133886</v>
      </c>
      <c r="AD721" s="90">
        <v>129401</v>
      </c>
      <c r="AE721" s="89">
        <v>140498</v>
      </c>
      <c r="AF721" s="81"/>
      <c r="AG721" s="81"/>
      <c r="AH721" s="81"/>
      <c r="AI721" s="82"/>
      <c r="AJ721" s="81"/>
      <c r="AK721" s="81"/>
      <c r="AL721" s="81"/>
      <c r="AM721" s="82"/>
      <c r="AN721" s="81"/>
      <c r="AO721" s="81"/>
      <c r="AP721" s="82"/>
      <c r="AQ721" s="82"/>
      <c r="AR721" s="82"/>
      <c r="AS721" s="230"/>
      <c r="AT721" s="230"/>
      <c r="AU721" s="230"/>
      <c r="AV721" s="230"/>
      <c r="AW721" s="230"/>
      <c r="AX721" s="230"/>
      <c r="AY721" s="230"/>
      <c r="BA721" s="83"/>
      <c r="BB721" s="83"/>
      <c r="BC721" s="83"/>
      <c r="BD721" s="83"/>
      <c r="BE721" s="83"/>
      <c r="BF721" s="83"/>
      <c r="BG721" s="83"/>
      <c r="BH721" s="83"/>
      <c r="BI721" s="83"/>
      <c r="BJ721" s="83"/>
      <c r="BK721" s="83"/>
      <c r="BL721" s="83"/>
    </row>
    <row r="722" spans="1:64" x14ac:dyDescent="0.35">
      <c r="A722" s="115" t="s">
        <v>597</v>
      </c>
      <c r="B722" s="194" t="s">
        <v>799</v>
      </c>
      <c r="C722" s="193" t="s">
        <v>231</v>
      </c>
      <c r="D722" s="81"/>
      <c r="E722" s="81"/>
      <c r="F722" s="81"/>
      <c r="G722" s="82"/>
      <c r="H722" s="81"/>
      <c r="I722" s="81"/>
      <c r="J722" s="81"/>
      <c r="K722" s="82"/>
      <c r="L722" s="81"/>
      <c r="M722" s="81"/>
      <c r="N722" s="81"/>
      <c r="O722" s="82"/>
      <c r="P722" s="81"/>
      <c r="Q722" s="81"/>
      <c r="R722" s="81"/>
      <c r="S722" s="82"/>
      <c r="T722" s="81"/>
      <c r="U722" s="81"/>
      <c r="V722" s="81"/>
      <c r="W722" s="82"/>
      <c r="X722" s="81"/>
      <c r="Y722" s="81"/>
      <c r="Z722" s="81"/>
      <c r="AA722" s="82"/>
      <c r="AB722" s="90">
        <v>134353</v>
      </c>
      <c r="AC722" s="90">
        <v>122522</v>
      </c>
      <c r="AD722" s="90">
        <v>135750</v>
      </c>
      <c r="AE722" s="89">
        <v>122727</v>
      </c>
      <c r="AF722" s="81"/>
      <c r="AG722" s="81"/>
      <c r="AH722" s="81"/>
      <c r="AI722" s="82"/>
      <c r="AJ722" s="81"/>
      <c r="AK722" s="81"/>
      <c r="AL722" s="81"/>
      <c r="AM722" s="82"/>
      <c r="AN722" s="81"/>
      <c r="AO722" s="81"/>
      <c r="AP722" s="82"/>
      <c r="AQ722" s="82"/>
      <c r="AR722" s="82"/>
      <c r="AS722" s="230"/>
      <c r="AT722" s="230"/>
      <c r="AU722" s="230"/>
      <c r="AV722" s="230"/>
      <c r="AW722" s="230"/>
      <c r="AX722" s="230"/>
      <c r="AY722" s="230"/>
      <c r="BA722" s="83"/>
      <c r="BB722" s="83"/>
      <c r="BC722" s="83"/>
      <c r="BD722" s="83"/>
      <c r="BE722" s="83"/>
      <c r="BF722" s="83"/>
      <c r="BG722" s="83"/>
      <c r="BH722" s="83"/>
      <c r="BI722" s="83"/>
      <c r="BJ722" s="83"/>
      <c r="BK722" s="83"/>
      <c r="BL722" s="83"/>
    </row>
    <row r="723" spans="1:64" x14ac:dyDescent="0.35">
      <c r="A723" s="115" t="s">
        <v>598</v>
      </c>
      <c r="B723" s="194" t="s">
        <v>799</v>
      </c>
      <c r="C723" s="193" t="s">
        <v>231</v>
      </c>
      <c r="D723" s="81"/>
      <c r="E723" s="81"/>
      <c r="F723" s="81"/>
      <c r="G723" s="82"/>
      <c r="H723" s="81"/>
      <c r="I723" s="81"/>
      <c r="J723" s="81"/>
      <c r="K723" s="82"/>
      <c r="L723" s="81"/>
      <c r="M723" s="81"/>
      <c r="N723" s="81"/>
      <c r="O723" s="82"/>
      <c r="P723" s="81"/>
      <c r="Q723" s="81"/>
      <c r="R723" s="81"/>
      <c r="S723" s="82"/>
      <c r="T723" s="81"/>
      <c r="U723" s="81"/>
      <c r="V723" s="81"/>
      <c r="W723" s="82"/>
      <c r="X723" s="81"/>
      <c r="Y723" s="81"/>
      <c r="Z723" s="81"/>
      <c r="AA723" s="82"/>
      <c r="AB723" s="90">
        <v>3083839</v>
      </c>
      <c r="AC723" s="90">
        <v>3011552</v>
      </c>
      <c r="AD723" s="90">
        <v>3120186</v>
      </c>
      <c r="AE723" s="89">
        <v>3377986</v>
      </c>
      <c r="AF723" s="81"/>
      <c r="AG723" s="81"/>
      <c r="AH723" s="81"/>
      <c r="AI723" s="82"/>
      <c r="AJ723" s="81"/>
      <c r="AK723" s="81"/>
      <c r="AL723" s="81"/>
      <c r="AM723" s="82"/>
      <c r="AN723" s="81"/>
      <c r="AO723" s="81"/>
      <c r="AP723" s="82"/>
      <c r="AQ723" s="82"/>
      <c r="AR723" s="82"/>
      <c r="AS723" s="230"/>
      <c r="AT723" s="230"/>
      <c r="AU723" s="230"/>
      <c r="AV723" s="230"/>
      <c r="AW723" s="230"/>
      <c r="AX723" s="230"/>
      <c r="AY723" s="230"/>
      <c r="BA723" s="83"/>
      <c r="BB723" s="83"/>
      <c r="BC723" s="83"/>
      <c r="BD723" s="83"/>
      <c r="BE723" s="83"/>
      <c r="BF723" s="83"/>
      <c r="BG723" s="83"/>
      <c r="BH723" s="83"/>
      <c r="BI723" s="83"/>
      <c r="BJ723" s="83"/>
      <c r="BK723" s="83"/>
      <c r="BL723" s="83"/>
    </row>
    <row r="724" spans="1:64" x14ac:dyDescent="0.35">
      <c r="A724" s="115" t="s">
        <v>142</v>
      </c>
      <c r="B724" s="194" t="s">
        <v>799</v>
      </c>
      <c r="C724" s="193" t="s">
        <v>231</v>
      </c>
      <c r="D724" s="81"/>
      <c r="E724" s="81"/>
      <c r="F724" s="81"/>
      <c r="G724" s="82"/>
      <c r="H724" s="81"/>
      <c r="I724" s="81"/>
      <c r="J724" s="81"/>
      <c r="K724" s="82"/>
      <c r="L724" s="81"/>
      <c r="M724" s="81"/>
      <c r="N724" s="81"/>
      <c r="O724" s="82"/>
      <c r="P724" s="81"/>
      <c r="Q724" s="81"/>
      <c r="R724" s="81"/>
      <c r="S724" s="82"/>
      <c r="T724" s="81"/>
      <c r="U724" s="81"/>
      <c r="V724" s="81"/>
      <c r="W724" s="82"/>
      <c r="X724" s="81"/>
      <c r="Y724" s="81"/>
      <c r="Z724" s="81"/>
      <c r="AA724" s="82"/>
      <c r="AB724" s="90">
        <v>1167429</v>
      </c>
      <c r="AC724" s="90">
        <v>1314998</v>
      </c>
      <c r="AD724" s="90">
        <v>1302753</v>
      </c>
      <c r="AE724" s="89">
        <v>1398548</v>
      </c>
      <c r="AF724" s="81"/>
      <c r="AG724" s="81"/>
      <c r="AH724" s="81"/>
      <c r="AI724" s="82"/>
      <c r="AJ724" s="81"/>
      <c r="AK724" s="81"/>
      <c r="AL724" s="81"/>
      <c r="AM724" s="82"/>
      <c r="AN724" s="81"/>
      <c r="AO724" s="81"/>
      <c r="AP724" s="82"/>
      <c r="AQ724" s="82"/>
      <c r="AR724" s="82"/>
      <c r="AS724" s="230"/>
      <c r="AT724" s="230"/>
      <c r="AU724" s="230"/>
      <c r="AV724" s="230"/>
      <c r="AW724" s="230"/>
      <c r="AX724" s="230"/>
      <c r="AY724" s="230"/>
      <c r="BA724" s="83"/>
      <c r="BB724" s="83"/>
      <c r="BC724" s="83"/>
      <c r="BD724" s="83"/>
      <c r="BE724" s="83"/>
      <c r="BF724" s="83"/>
      <c r="BG724" s="83"/>
      <c r="BH724" s="83"/>
      <c r="BI724" s="83"/>
      <c r="BJ724" s="83"/>
      <c r="BK724" s="83"/>
      <c r="BL724" s="83"/>
    </row>
    <row r="725" spans="1:64" x14ac:dyDescent="0.35">
      <c r="A725" s="115" t="s">
        <v>599</v>
      </c>
      <c r="B725" s="194" t="s">
        <v>799</v>
      </c>
      <c r="C725" s="193" t="s">
        <v>231</v>
      </c>
      <c r="D725" s="81"/>
      <c r="E725" s="81"/>
      <c r="F725" s="81"/>
      <c r="G725" s="82"/>
      <c r="H725" s="81"/>
      <c r="I725" s="81"/>
      <c r="J725" s="81"/>
      <c r="K725" s="82"/>
      <c r="L725" s="81"/>
      <c r="M725" s="81"/>
      <c r="N725" s="81"/>
      <c r="O725" s="82"/>
      <c r="P725" s="81"/>
      <c r="Q725" s="81"/>
      <c r="R725" s="81"/>
      <c r="S725" s="82"/>
      <c r="T725" s="81"/>
      <c r="U725" s="81"/>
      <c r="V725" s="81"/>
      <c r="W725" s="82"/>
      <c r="X725" s="81"/>
      <c r="Y725" s="81"/>
      <c r="Z725" s="81"/>
      <c r="AA725" s="82"/>
      <c r="AB725" s="81"/>
      <c r="AC725" s="81"/>
      <c r="AD725" s="81"/>
      <c r="AE725" s="89">
        <v>616102</v>
      </c>
      <c r="AF725" s="81"/>
      <c r="AG725" s="81"/>
      <c r="AH725" s="81"/>
      <c r="AI725" s="82"/>
      <c r="AJ725" s="81"/>
      <c r="AK725" s="81"/>
      <c r="AL725" s="81"/>
      <c r="AM725" s="82"/>
      <c r="AN725" s="81"/>
      <c r="AO725" s="81"/>
      <c r="AP725" s="82"/>
      <c r="AQ725" s="82"/>
      <c r="AR725" s="82"/>
      <c r="AS725" s="230"/>
      <c r="AT725" s="230"/>
      <c r="AU725" s="230"/>
      <c r="AV725" s="230"/>
      <c r="AW725" s="230"/>
      <c r="AX725" s="230"/>
      <c r="AY725" s="230"/>
      <c r="BA725" s="83"/>
      <c r="BB725" s="83"/>
      <c r="BC725" s="83"/>
      <c r="BD725" s="83"/>
      <c r="BE725" s="83"/>
      <c r="BF725" s="83"/>
      <c r="BG725" s="83"/>
      <c r="BH725" s="83"/>
      <c r="BI725" s="83"/>
      <c r="BJ725" s="83"/>
      <c r="BK725" s="83"/>
      <c r="BL725" s="83"/>
    </row>
    <row r="726" spans="1:64" x14ac:dyDescent="0.35">
      <c r="A726" s="88"/>
      <c r="B726" s="187"/>
      <c r="C726" s="187"/>
      <c r="D726" s="81"/>
      <c r="E726" s="81"/>
      <c r="F726" s="81"/>
      <c r="G726" s="82"/>
      <c r="H726" s="81"/>
      <c r="I726" s="81"/>
      <c r="J726" s="81"/>
      <c r="K726" s="82"/>
      <c r="L726" s="81"/>
      <c r="M726" s="81"/>
      <c r="N726" s="81"/>
      <c r="O726" s="82"/>
      <c r="P726" s="81"/>
      <c r="Q726" s="81"/>
      <c r="R726" s="81"/>
      <c r="S726" s="82"/>
      <c r="T726" s="81"/>
      <c r="U726" s="81"/>
      <c r="V726" s="81"/>
      <c r="W726" s="82"/>
      <c r="X726" s="81"/>
      <c r="Y726" s="81"/>
      <c r="Z726" s="81"/>
      <c r="AA726" s="82"/>
      <c r="AB726" s="81"/>
      <c r="AC726" s="81"/>
      <c r="AD726" s="81"/>
      <c r="AE726" s="82"/>
      <c r="AF726" s="81"/>
      <c r="AG726" s="81"/>
      <c r="AH726" s="81"/>
      <c r="AI726" s="82"/>
      <c r="AJ726" s="81"/>
      <c r="AK726" s="81"/>
      <c r="AL726" s="81"/>
      <c r="AM726" s="82"/>
      <c r="AN726" s="81"/>
      <c r="AO726" s="81"/>
      <c r="AP726" s="82"/>
      <c r="AQ726" s="82"/>
      <c r="AR726" s="82"/>
      <c r="AS726" s="230"/>
      <c r="AT726" s="230"/>
      <c r="AU726" s="230"/>
      <c r="AV726" s="230"/>
      <c r="AW726" s="230"/>
      <c r="AX726" s="230"/>
      <c r="AY726" s="230"/>
      <c r="BA726" s="83"/>
      <c r="BB726" s="83"/>
      <c r="BC726" s="83"/>
      <c r="BD726" s="83"/>
      <c r="BE726" s="83"/>
      <c r="BF726" s="83"/>
      <c r="BG726" s="83"/>
      <c r="BH726" s="83"/>
      <c r="BI726" s="83"/>
      <c r="BJ726" s="83"/>
      <c r="BK726" s="83"/>
      <c r="BL726" s="83"/>
    </row>
    <row r="727" spans="1:64" x14ac:dyDescent="0.35">
      <c r="A727" s="114" t="s">
        <v>600</v>
      </c>
      <c r="B727" s="188"/>
      <c r="C727" s="188"/>
      <c r="D727" s="81"/>
      <c r="E727" s="81"/>
      <c r="F727" s="81"/>
      <c r="G727" s="82"/>
      <c r="H727" s="81"/>
      <c r="I727" s="81"/>
      <c r="J727" s="81"/>
      <c r="K727" s="82"/>
      <c r="L727" s="81"/>
      <c r="M727" s="81"/>
      <c r="N727" s="81"/>
      <c r="O727" s="82"/>
      <c r="P727" s="81"/>
      <c r="Q727" s="81"/>
      <c r="R727" s="81"/>
      <c r="S727" s="82"/>
      <c r="T727" s="81"/>
      <c r="U727" s="81"/>
      <c r="V727" s="81"/>
      <c r="W727" s="82"/>
      <c r="X727" s="81"/>
      <c r="Y727" s="81"/>
      <c r="Z727" s="81"/>
      <c r="AA727" s="82"/>
      <c r="AB727" s="81"/>
      <c r="AC727" s="81"/>
      <c r="AD727" s="81"/>
      <c r="AE727" s="82"/>
      <c r="AF727" s="81"/>
      <c r="AG727" s="81"/>
      <c r="AH727" s="81"/>
      <c r="AI727" s="82"/>
      <c r="AJ727" s="81"/>
      <c r="AK727" s="81"/>
      <c r="AL727" s="81"/>
      <c r="AM727" s="82"/>
      <c r="AN727" s="81"/>
      <c r="AO727" s="81"/>
      <c r="AP727" s="82"/>
      <c r="AQ727" s="82"/>
      <c r="AR727" s="82"/>
      <c r="AS727" s="230"/>
      <c r="AT727" s="230"/>
      <c r="AU727" s="230"/>
      <c r="AV727" s="230"/>
      <c r="AW727" s="230"/>
      <c r="AX727" s="230"/>
      <c r="AY727" s="230"/>
      <c r="BA727" s="83"/>
      <c r="BB727" s="83"/>
      <c r="BC727" s="83"/>
      <c r="BD727" s="83"/>
      <c r="BE727" s="83"/>
      <c r="BF727" s="83"/>
      <c r="BG727" s="83"/>
      <c r="BH727" s="83"/>
      <c r="BI727" s="83"/>
      <c r="BJ727" s="83"/>
      <c r="BK727" s="83"/>
      <c r="BL727" s="83"/>
    </row>
    <row r="728" spans="1:64" x14ac:dyDescent="0.35">
      <c r="A728" s="115" t="s">
        <v>595</v>
      </c>
      <c r="B728" s="194" t="s">
        <v>799</v>
      </c>
      <c r="C728" s="193" t="s">
        <v>231</v>
      </c>
      <c r="D728" s="81"/>
      <c r="E728" s="81"/>
      <c r="F728" s="81"/>
      <c r="G728" s="82"/>
      <c r="H728" s="81"/>
      <c r="I728" s="81"/>
      <c r="J728" s="81"/>
      <c r="K728" s="82"/>
      <c r="L728" s="81"/>
      <c r="M728" s="81"/>
      <c r="N728" s="81"/>
      <c r="O728" s="82"/>
      <c r="P728" s="81"/>
      <c r="Q728" s="81"/>
      <c r="R728" s="81"/>
      <c r="S728" s="82"/>
      <c r="T728" s="81"/>
      <c r="U728" s="81"/>
      <c r="V728" s="81"/>
      <c r="W728" s="82"/>
      <c r="X728" s="81"/>
      <c r="Y728" s="81"/>
      <c r="Z728" s="81"/>
      <c r="AA728" s="82"/>
      <c r="AB728" s="90">
        <v>-48662</v>
      </c>
      <c r="AC728" s="90">
        <v>-73370</v>
      </c>
      <c r="AD728" s="90">
        <v>-51514</v>
      </c>
      <c r="AE728" s="89">
        <v>-58140</v>
      </c>
      <c r="AF728" s="81"/>
      <c r="AG728" s="81"/>
      <c r="AH728" s="81"/>
      <c r="AI728" s="82"/>
      <c r="AJ728" s="81"/>
      <c r="AK728" s="81"/>
      <c r="AL728" s="81"/>
      <c r="AM728" s="82"/>
      <c r="AN728" s="81"/>
      <c r="AO728" s="81"/>
      <c r="AP728" s="82"/>
      <c r="AQ728" s="82"/>
      <c r="AR728" s="82"/>
      <c r="AS728" s="230"/>
      <c r="AT728" s="230"/>
      <c r="AU728" s="230"/>
      <c r="AV728" s="230"/>
      <c r="AW728" s="230"/>
      <c r="AX728" s="230"/>
      <c r="AY728" s="230"/>
      <c r="BA728" s="83"/>
      <c r="BB728" s="83"/>
      <c r="BC728" s="83"/>
      <c r="BD728" s="83"/>
      <c r="BE728" s="83"/>
      <c r="BF728" s="83"/>
      <c r="BG728" s="83"/>
      <c r="BH728" s="83"/>
      <c r="BI728" s="83"/>
      <c r="BJ728" s="83"/>
      <c r="BK728" s="83"/>
      <c r="BL728" s="83"/>
    </row>
    <row r="729" spans="1:64" x14ac:dyDescent="0.35">
      <c r="A729" s="115" t="s">
        <v>78</v>
      </c>
      <c r="B729" s="194" t="s">
        <v>799</v>
      </c>
      <c r="C729" s="193" t="s">
        <v>231</v>
      </c>
      <c r="D729" s="81"/>
      <c r="E729" s="81"/>
      <c r="F729" s="81"/>
      <c r="G729" s="82"/>
      <c r="H729" s="81"/>
      <c r="I729" s="81"/>
      <c r="J729" s="81"/>
      <c r="K729" s="82"/>
      <c r="L729" s="81"/>
      <c r="M729" s="81"/>
      <c r="N729" s="81"/>
      <c r="O729" s="82"/>
      <c r="P729" s="81"/>
      <c r="Q729" s="81"/>
      <c r="R729" s="81"/>
      <c r="S729" s="82"/>
      <c r="T729" s="81"/>
      <c r="U729" s="81"/>
      <c r="V729" s="81"/>
      <c r="W729" s="82"/>
      <c r="X729" s="81"/>
      <c r="Y729" s="81"/>
      <c r="Z729" s="81"/>
      <c r="AA729" s="82"/>
      <c r="AB729" s="90">
        <v>-195006</v>
      </c>
      <c r="AC729" s="90">
        <v>-190282</v>
      </c>
      <c r="AD729" s="90">
        <v>-209056</v>
      </c>
      <c r="AE729" s="89">
        <v>-198692</v>
      </c>
      <c r="AF729" s="81"/>
      <c r="AG729" s="81"/>
      <c r="AH729" s="81"/>
      <c r="AI729" s="82"/>
      <c r="AJ729" s="81"/>
      <c r="AK729" s="81"/>
      <c r="AL729" s="81"/>
      <c r="AM729" s="82"/>
      <c r="AN729" s="81"/>
      <c r="AO729" s="81"/>
      <c r="AP729" s="82"/>
      <c r="AQ729" s="82"/>
      <c r="AR729" s="82"/>
      <c r="AS729" s="230"/>
      <c r="AT729" s="230"/>
      <c r="AU729" s="230"/>
      <c r="AV729" s="230"/>
      <c r="AW729" s="230"/>
      <c r="AX729" s="230"/>
      <c r="AY729" s="230"/>
      <c r="BA729" s="83"/>
      <c r="BB729" s="83"/>
      <c r="BC729" s="83"/>
      <c r="BD729" s="83"/>
      <c r="BE729" s="83"/>
      <c r="BF729" s="83"/>
      <c r="BG729" s="83"/>
      <c r="BH729" s="83"/>
      <c r="BI729" s="83"/>
      <c r="BJ729" s="83"/>
      <c r="BK729" s="83"/>
      <c r="BL729" s="83"/>
    </row>
    <row r="730" spans="1:64" x14ac:dyDescent="0.35">
      <c r="A730" s="115" t="s">
        <v>81</v>
      </c>
      <c r="B730" s="194" t="s">
        <v>799</v>
      </c>
      <c r="C730" s="193" t="s">
        <v>231</v>
      </c>
      <c r="D730" s="81"/>
      <c r="E730" s="81"/>
      <c r="F730" s="81"/>
      <c r="G730" s="82"/>
      <c r="H730" s="81"/>
      <c r="I730" s="81"/>
      <c r="J730" s="81"/>
      <c r="K730" s="82"/>
      <c r="L730" s="81"/>
      <c r="M730" s="81"/>
      <c r="N730" s="81"/>
      <c r="O730" s="82"/>
      <c r="P730" s="81"/>
      <c r="Q730" s="81"/>
      <c r="R730" s="81"/>
      <c r="S730" s="82"/>
      <c r="T730" s="81"/>
      <c r="U730" s="81"/>
      <c r="V730" s="81"/>
      <c r="W730" s="82"/>
      <c r="X730" s="81"/>
      <c r="Y730" s="81"/>
      <c r="Z730" s="81"/>
      <c r="AA730" s="82"/>
      <c r="AB730" s="90">
        <v>-287165</v>
      </c>
      <c r="AC730" s="90">
        <v>-306265</v>
      </c>
      <c r="AD730" s="90">
        <v>-342451</v>
      </c>
      <c r="AE730" s="89">
        <v>-340458</v>
      </c>
      <c r="AF730" s="81"/>
      <c r="AG730" s="81"/>
      <c r="AH730" s="81"/>
      <c r="AI730" s="82"/>
      <c r="AJ730" s="81"/>
      <c r="AK730" s="81"/>
      <c r="AL730" s="81"/>
      <c r="AM730" s="82"/>
      <c r="AN730" s="81"/>
      <c r="AO730" s="81"/>
      <c r="AP730" s="82"/>
      <c r="AQ730" s="82"/>
      <c r="AR730" s="82"/>
      <c r="AS730" s="230"/>
      <c r="AT730" s="230"/>
      <c r="AU730" s="230"/>
      <c r="AV730" s="230"/>
      <c r="AW730" s="230"/>
      <c r="AX730" s="230"/>
      <c r="AY730" s="230"/>
      <c r="BA730" s="83"/>
      <c r="BB730" s="83"/>
      <c r="BC730" s="83"/>
      <c r="BD730" s="83"/>
      <c r="BE730" s="83"/>
      <c r="BF730" s="83"/>
      <c r="BG730" s="83"/>
      <c r="BH730" s="83"/>
      <c r="BI730" s="83"/>
      <c r="BJ730" s="83"/>
      <c r="BK730" s="83"/>
      <c r="BL730" s="83"/>
    </row>
    <row r="731" spans="1:64" x14ac:dyDescent="0.35">
      <c r="A731" s="115" t="s">
        <v>142</v>
      </c>
      <c r="B731" s="194" t="s">
        <v>799</v>
      </c>
      <c r="C731" s="193" t="s">
        <v>231</v>
      </c>
      <c r="D731" s="81"/>
      <c r="E731" s="81"/>
      <c r="F731" s="81"/>
      <c r="G731" s="82"/>
      <c r="H731" s="81"/>
      <c r="I731" s="81"/>
      <c r="J731" s="81"/>
      <c r="K731" s="82"/>
      <c r="L731" s="81"/>
      <c r="M731" s="81"/>
      <c r="N731" s="81"/>
      <c r="O731" s="82"/>
      <c r="P731" s="81"/>
      <c r="Q731" s="81"/>
      <c r="R731" s="81"/>
      <c r="S731" s="82"/>
      <c r="T731" s="81"/>
      <c r="U731" s="81"/>
      <c r="V731" s="81"/>
      <c r="W731" s="82"/>
      <c r="X731" s="81"/>
      <c r="Y731" s="81"/>
      <c r="Z731" s="81"/>
      <c r="AA731" s="82"/>
      <c r="AB731" s="90">
        <v>-37547</v>
      </c>
      <c r="AC731" s="90">
        <v>-36444</v>
      </c>
      <c r="AD731" s="90">
        <v>-41129</v>
      </c>
      <c r="AE731" s="89">
        <v>-51918</v>
      </c>
      <c r="AF731" s="81"/>
      <c r="AG731" s="81"/>
      <c r="AH731" s="81"/>
      <c r="AI731" s="82"/>
      <c r="AJ731" s="81"/>
      <c r="AK731" s="81"/>
      <c r="AL731" s="81"/>
      <c r="AM731" s="82"/>
      <c r="AN731" s="81"/>
      <c r="AO731" s="81"/>
      <c r="AP731" s="82"/>
      <c r="AQ731" s="82"/>
      <c r="AR731" s="82"/>
      <c r="AS731" s="230"/>
      <c r="AT731" s="230"/>
      <c r="AU731" s="230"/>
      <c r="AV731" s="230"/>
      <c r="AW731" s="230"/>
      <c r="AX731" s="230"/>
      <c r="AY731" s="230"/>
      <c r="BA731" s="83"/>
      <c r="BB731" s="83"/>
      <c r="BC731" s="83"/>
      <c r="BD731" s="83"/>
      <c r="BE731" s="83"/>
      <c r="BF731" s="83"/>
      <c r="BG731" s="83"/>
      <c r="BH731" s="83"/>
      <c r="BI731" s="83"/>
      <c r="BJ731" s="83"/>
      <c r="BK731" s="83"/>
      <c r="BL731" s="83"/>
    </row>
    <row r="732" spans="1:64" x14ac:dyDescent="0.35">
      <c r="A732" s="115" t="s">
        <v>598</v>
      </c>
      <c r="B732" s="194" t="s">
        <v>799</v>
      </c>
      <c r="C732" s="193" t="s">
        <v>231</v>
      </c>
      <c r="D732" s="81"/>
      <c r="E732" s="81"/>
      <c r="F732" s="81"/>
      <c r="G732" s="82"/>
      <c r="H732" s="81"/>
      <c r="I732" s="81"/>
      <c r="J732" s="81"/>
      <c r="K732" s="82"/>
      <c r="L732" s="81"/>
      <c r="M732" s="81"/>
      <c r="N732" s="81"/>
      <c r="O732" s="82"/>
      <c r="P732" s="81"/>
      <c r="Q732" s="81"/>
      <c r="R732" s="81"/>
      <c r="S732" s="82"/>
      <c r="T732" s="81"/>
      <c r="U732" s="81"/>
      <c r="V732" s="81"/>
      <c r="W732" s="82"/>
      <c r="X732" s="81"/>
      <c r="Y732" s="81"/>
      <c r="Z732" s="81"/>
      <c r="AA732" s="82"/>
      <c r="AB732" s="90">
        <v>68206</v>
      </c>
      <c r="AC732" s="90">
        <v>58244</v>
      </c>
      <c r="AD732" s="90">
        <v>80432</v>
      </c>
      <c r="AE732" s="89">
        <v>113432</v>
      </c>
      <c r="AF732" s="81"/>
      <c r="AG732" s="81"/>
      <c r="AH732" s="81"/>
      <c r="AI732" s="82"/>
      <c r="AJ732" s="81"/>
      <c r="AK732" s="81"/>
      <c r="AL732" s="81"/>
      <c r="AM732" s="82"/>
      <c r="AN732" s="81"/>
      <c r="AO732" s="81"/>
      <c r="AP732" s="82"/>
      <c r="AQ732" s="82"/>
      <c r="AR732" s="82"/>
      <c r="AS732" s="230"/>
      <c r="AT732" s="230"/>
      <c r="AU732" s="230"/>
      <c r="AV732" s="230"/>
      <c r="AW732" s="230"/>
      <c r="AX732" s="230"/>
      <c r="AY732" s="230"/>
      <c r="BA732" s="83"/>
      <c r="BB732" s="83"/>
      <c r="BC732" s="83"/>
      <c r="BD732" s="83"/>
      <c r="BE732" s="83"/>
      <c r="BF732" s="83"/>
      <c r="BG732" s="83"/>
      <c r="BH732" s="83"/>
      <c r="BI732" s="83"/>
      <c r="BJ732" s="83"/>
      <c r="BK732" s="83"/>
      <c r="BL732" s="83"/>
    </row>
    <row r="733" spans="1:64" x14ac:dyDescent="0.35">
      <c r="A733" s="115" t="s">
        <v>597</v>
      </c>
      <c r="B733" s="194" t="s">
        <v>799</v>
      </c>
      <c r="C733" s="193" t="s">
        <v>231</v>
      </c>
      <c r="D733" s="81"/>
      <c r="E733" s="81"/>
      <c r="F733" s="81"/>
      <c r="G733" s="82"/>
      <c r="H733" s="81"/>
      <c r="I733" s="81"/>
      <c r="J733" s="81"/>
      <c r="K733" s="82"/>
      <c r="L733" s="81"/>
      <c r="M733" s="81"/>
      <c r="N733" s="81"/>
      <c r="O733" s="82"/>
      <c r="P733" s="81"/>
      <c r="Q733" s="81"/>
      <c r="R733" s="81"/>
      <c r="S733" s="82"/>
      <c r="T733" s="81"/>
      <c r="U733" s="81"/>
      <c r="V733" s="81"/>
      <c r="W733" s="82"/>
      <c r="X733" s="81"/>
      <c r="Y733" s="81"/>
      <c r="Z733" s="81"/>
      <c r="AA733" s="82"/>
      <c r="AB733" s="90">
        <v>-6076</v>
      </c>
      <c r="AC733" s="90">
        <v>-2183</v>
      </c>
      <c r="AD733" s="90">
        <v>-9998</v>
      </c>
      <c r="AE733" s="89">
        <v>-14723</v>
      </c>
      <c r="AF733" s="81"/>
      <c r="AG733" s="81"/>
      <c r="AH733" s="81"/>
      <c r="AI733" s="82"/>
      <c r="AJ733" s="81"/>
      <c r="AK733" s="81"/>
      <c r="AL733" s="81"/>
      <c r="AM733" s="82"/>
      <c r="AN733" s="81"/>
      <c r="AO733" s="81"/>
      <c r="AP733" s="82"/>
      <c r="AQ733" s="82"/>
      <c r="AR733" s="82"/>
      <c r="AS733" s="230"/>
      <c r="AT733" s="230"/>
      <c r="AU733" s="230"/>
      <c r="AV733" s="230"/>
      <c r="AW733" s="230"/>
      <c r="AX733" s="230"/>
      <c r="AY733" s="230"/>
      <c r="BA733" s="83"/>
      <c r="BB733" s="83"/>
      <c r="BC733" s="83"/>
      <c r="BD733" s="83"/>
      <c r="BE733" s="83"/>
      <c r="BF733" s="83"/>
      <c r="BG733" s="83"/>
      <c r="BH733" s="83"/>
      <c r="BI733" s="83"/>
      <c r="BJ733" s="83"/>
      <c r="BK733" s="83"/>
      <c r="BL733" s="83"/>
    </row>
    <row r="734" spans="1:64" x14ac:dyDescent="0.35">
      <c r="A734" s="115" t="s">
        <v>74</v>
      </c>
      <c r="B734" s="194" t="s">
        <v>799</v>
      </c>
      <c r="C734" s="193" t="s">
        <v>231</v>
      </c>
      <c r="D734" s="81"/>
      <c r="E734" s="81"/>
      <c r="F734" s="81"/>
      <c r="G734" s="82"/>
      <c r="H734" s="81"/>
      <c r="I734" s="81"/>
      <c r="J734" s="81"/>
      <c r="K734" s="82"/>
      <c r="L734" s="81"/>
      <c r="M734" s="81"/>
      <c r="N734" s="81"/>
      <c r="O734" s="82"/>
      <c r="P734" s="81"/>
      <c r="Q734" s="81"/>
      <c r="R734" s="81"/>
      <c r="S734" s="82"/>
      <c r="T734" s="81"/>
      <c r="U734" s="81"/>
      <c r="V734" s="81"/>
      <c r="W734" s="82"/>
      <c r="X734" s="81"/>
      <c r="Y734" s="81"/>
      <c r="Z734" s="81"/>
      <c r="AA734" s="82"/>
      <c r="AB734" s="90">
        <v>-84044</v>
      </c>
      <c r="AC734" s="90">
        <v>-87792</v>
      </c>
      <c r="AD734" s="90">
        <v>-89931</v>
      </c>
      <c r="AE734" s="89">
        <v>-88697</v>
      </c>
      <c r="AF734" s="81"/>
      <c r="AG734" s="81"/>
      <c r="AH734" s="81"/>
      <c r="AI734" s="82"/>
      <c r="AJ734" s="81"/>
      <c r="AK734" s="81"/>
      <c r="AL734" s="81"/>
      <c r="AM734" s="82"/>
      <c r="AN734" s="81"/>
      <c r="AO734" s="81"/>
      <c r="AP734" s="82"/>
      <c r="AQ734" s="82"/>
      <c r="AR734" s="82"/>
      <c r="AS734" s="230"/>
      <c r="AT734" s="230"/>
      <c r="AU734" s="230"/>
      <c r="AV734" s="230"/>
      <c r="AW734" s="230"/>
      <c r="AX734" s="230"/>
      <c r="AY734" s="230"/>
      <c r="BA734" s="83"/>
      <c r="BB734" s="83"/>
      <c r="BC734" s="83"/>
      <c r="BD734" s="83"/>
      <c r="BE734" s="83"/>
      <c r="BF734" s="83"/>
      <c r="BG734" s="83"/>
      <c r="BH734" s="83"/>
      <c r="BI734" s="83"/>
      <c r="BJ734" s="83"/>
      <c r="BK734" s="83"/>
      <c r="BL734" s="83"/>
    </row>
    <row r="735" spans="1:64" x14ac:dyDescent="0.35">
      <c r="A735" s="115" t="s">
        <v>596</v>
      </c>
      <c r="B735" s="194" t="s">
        <v>799</v>
      </c>
      <c r="C735" s="193" t="s">
        <v>231</v>
      </c>
      <c r="D735" s="81"/>
      <c r="E735" s="81"/>
      <c r="F735" s="81"/>
      <c r="G735" s="82"/>
      <c r="H735" s="81"/>
      <c r="I735" s="81"/>
      <c r="J735" s="81"/>
      <c r="K735" s="82"/>
      <c r="L735" s="81"/>
      <c r="M735" s="81"/>
      <c r="N735" s="81"/>
      <c r="O735" s="82"/>
      <c r="P735" s="81"/>
      <c r="Q735" s="81"/>
      <c r="R735" s="81"/>
      <c r="S735" s="82"/>
      <c r="T735" s="81"/>
      <c r="U735" s="81"/>
      <c r="V735" s="81"/>
      <c r="W735" s="82"/>
      <c r="X735" s="81"/>
      <c r="Y735" s="81"/>
      <c r="Z735" s="81"/>
      <c r="AA735" s="82"/>
      <c r="AB735" s="90">
        <v>-471372</v>
      </c>
      <c r="AC735" s="90">
        <v>-501742</v>
      </c>
      <c r="AD735" s="90">
        <v>-542395</v>
      </c>
      <c r="AE735" s="89">
        <v>-548272</v>
      </c>
      <c r="AF735" s="81"/>
      <c r="AG735" s="81"/>
      <c r="AH735" s="81"/>
      <c r="AI735" s="82"/>
      <c r="AJ735" s="81"/>
      <c r="AK735" s="81"/>
      <c r="AL735" s="81"/>
      <c r="AM735" s="82"/>
      <c r="AN735" s="81"/>
      <c r="AO735" s="81"/>
      <c r="AP735" s="82"/>
      <c r="AQ735" s="82"/>
      <c r="AR735" s="82"/>
      <c r="AS735" s="230"/>
      <c r="AT735" s="230"/>
      <c r="AU735" s="230"/>
      <c r="AV735" s="230"/>
      <c r="AW735" s="230"/>
      <c r="AX735" s="230"/>
      <c r="AY735" s="230"/>
      <c r="BA735" s="83"/>
      <c r="BB735" s="83"/>
      <c r="BC735" s="83"/>
      <c r="BD735" s="83"/>
      <c r="BE735" s="83"/>
      <c r="BF735" s="83"/>
      <c r="BG735" s="83"/>
      <c r="BH735" s="83"/>
      <c r="BI735" s="83"/>
      <c r="BJ735" s="83"/>
      <c r="BK735" s="83"/>
      <c r="BL735" s="83"/>
    </row>
    <row r="736" spans="1:64" x14ac:dyDescent="0.35">
      <c r="A736" s="115" t="s">
        <v>599</v>
      </c>
      <c r="B736" s="194" t="s">
        <v>799</v>
      </c>
      <c r="C736" s="193" t="s">
        <v>231</v>
      </c>
      <c r="D736" s="81"/>
      <c r="E736" s="81"/>
      <c r="F736" s="81"/>
      <c r="G736" s="82"/>
      <c r="H736" s="81"/>
      <c r="I736" s="81"/>
      <c r="J736" s="81"/>
      <c r="K736" s="82"/>
      <c r="L736" s="81"/>
      <c r="M736" s="81"/>
      <c r="N736" s="81"/>
      <c r="O736" s="82"/>
      <c r="P736" s="81"/>
      <c r="Q736" s="81"/>
      <c r="R736" s="81"/>
      <c r="S736" s="82"/>
      <c r="T736" s="81"/>
      <c r="U736" s="81"/>
      <c r="V736" s="81"/>
      <c r="W736" s="82"/>
      <c r="X736" s="81"/>
      <c r="Y736" s="81"/>
      <c r="Z736" s="81"/>
      <c r="AA736" s="82"/>
      <c r="AB736" s="81"/>
      <c r="AC736" s="81"/>
      <c r="AD736" s="81"/>
      <c r="AE736" s="89">
        <v>-7112</v>
      </c>
      <c r="AF736" s="81"/>
      <c r="AG736" s="81"/>
      <c r="AH736" s="81"/>
      <c r="AI736" s="82"/>
      <c r="AJ736" s="81"/>
      <c r="AK736" s="81"/>
      <c r="AL736" s="81"/>
      <c r="AM736" s="82"/>
      <c r="AN736" s="81"/>
      <c r="AO736" s="81"/>
      <c r="AP736" s="82"/>
      <c r="AQ736" s="82"/>
      <c r="AR736" s="82"/>
      <c r="AS736" s="230"/>
      <c r="AT736" s="230"/>
      <c r="AU736" s="230"/>
      <c r="AV736" s="230"/>
      <c r="AW736" s="230"/>
      <c r="AX736" s="230"/>
      <c r="AY736" s="230"/>
      <c r="BA736" s="83"/>
      <c r="BB736" s="83"/>
      <c r="BC736" s="83"/>
      <c r="BD736" s="83"/>
      <c r="BE736" s="83"/>
      <c r="BF736" s="83"/>
      <c r="BG736" s="83"/>
      <c r="BH736" s="83"/>
      <c r="BI736" s="83"/>
      <c r="BJ736" s="83"/>
      <c r="BK736" s="83"/>
      <c r="BL736" s="83"/>
    </row>
    <row r="737" spans="1:64" x14ac:dyDescent="0.35">
      <c r="A737" s="115"/>
      <c r="B737" s="189"/>
      <c r="C737" s="189"/>
      <c r="D737" s="81"/>
      <c r="E737" s="81"/>
      <c r="F737" s="81"/>
      <c r="G737" s="82"/>
      <c r="H737" s="81"/>
      <c r="I737" s="81"/>
      <c r="J737" s="81"/>
      <c r="K737" s="82"/>
      <c r="L737" s="81"/>
      <c r="M737" s="81"/>
      <c r="N737" s="81"/>
      <c r="O737" s="82"/>
      <c r="P737" s="81"/>
      <c r="Q737" s="81"/>
      <c r="R737" s="81"/>
      <c r="S737" s="82"/>
      <c r="T737" s="81"/>
      <c r="U737" s="81"/>
      <c r="V737" s="81"/>
      <c r="W737" s="82"/>
      <c r="X737" s="81"/>
      <c r="Y737" s="81"/>
      <c r="Z737" s="81"/>
      <c r="AA737" s="82"/>
      <c r="AB737" s="81"/>
      <c r="AC737" s="81"/>
      <c r="AD737" s="81"/>
      <c r="AE737" s="82"/>
      <c r="AF737" s="81"/>
      <c r="AG737" s="81"/>
      <c r="AH737" s="81"/>
      <c r="AI737" s="82"/>
      <c r="AJ737" s="81"/>
      <c r="AK737" s="81"/>
      <c r="AL737" s="81"/>
      <c r="AM737" s="82"/>
      <c r="AN737" s="81"/>
      <c r="AO737" s="81"/>
      <c r="AP737" s="82"/>
      <c r="AQ737" s="82"/>
      <c r="AR737" s="82"/>
      <c r="AS737" s="230"/>
      <c r="AT737" s="230"/>
      <c r="AU737" s="230"/>
      <c r="AV737" s="230"/>
      <c r="AW737" s="230"/>
      <c r="AX737" s="230"/>
      <c r="AY737" s="230"/>
      <c r="BA737" s="83"/>
      <c r="BB737" s="83"/>
      <c r="BC737" s="83"/>
      <c r="BD737" s="83"/>
      <c r="BE737" s="83"/>
      <c r="BF737" s="83"/>
      <c r="BG737" s="83"/>
      <c r="BH737" s="83"/>
      <c r="BI737" s="83"/>
      <c r="BJ737" s="83"/>
      <c r="BK737" s="83"/>
      <c r="BL737" s="83"/>
    </row>
    <row r="738" spans="1:64" x14ac:dyDescent="0.35">
      <c r="A738" s="114" t="s">
        <v>601</v>
      </c>
      <c r="B738" s="188"/>
      <c r="C738" s="188"/>
      <c r="D738" s="81"/>
      <c r="E738" s="81"/>
      <c r="F738" s="81"/>
      <c r="G738" s="82"/>
      <c r="H738" s="81"/>
      <c r="I738" s="81"/>
      <c r="J738" s="81"/>
      <c r="K738" s="82"/>
      <c r="L738" s="81"/>
      <c r="M738" s="81"/>
      <c r="N738" s="81"/>
      <c r="O738" s="82"/>
      <c r="P738" s="81"/>
      <c r="Q738" s="81"/>
      <c r="R738" s="81"/>
      <c r="S738" s="82"/>
      <c r="T738" s="81"/>
      <c r="U738" s="81"/>
      <c r="V738" s="81"/>
      <c r="W738" s="82"/>
      <c r="X738" s="81"/>
      <c r="Y738" s="81"/>
      <c r="Z738" s="81"/>
      <c r="AA738" s="82"/>
      <c r="AB738" s="81"/>
      <c r="AC738" s="81"/>
      <c r="AD738" s="81"/>
      <c r="AE738" s="82"/>
      <c r="AF738" s="81"/>
      <c r="AG738" s="81"/>
      <c r="AH738" s="81"/>
      <c r="AI738" s="82"/>
      <c r="AJ738" s="81"/>
      <c r="AK738" s="81"/>
      <c r="AL738" s="81"/>
      <c r="AM738" s="82"/>
      <c r="AN738" s="81"/>
      <c r="AO738" s="81"/>
      <c r="AP738" s="82"/>
      <c r="AQ738" s="82"/>
      <c r="AR738" s="82"/>
      <c r="AS738" s="230"/>
      <c r="AT738" s="230"/>
      <c r="AU738" s="230"/>
      <c r="AV738" s="230"/>
      <c r="AW738" s="230"/>
      <c r="AX738" s="230"/>
      <c r="AY738" s="230"/>
      <c r="BA738" s="83"/>
      <c r="BB738" s="83"/>
      <c r="BC738" s="83"/>
      <c r="BD738" s="83"/>
      <c r="BE738" s="83"/>
      <c r="BF738" s="83"/>
      <c r="BG738" s="83"/>
      <c r="BH738" s="83"/>
      <c r="BI738" s="83"/>
      <c r="BJ738" s="83"/>
      <c r="BK738" s="83"/>
      <c r="BL738" s="83"/>
    </row>
    <row r="739" spans="1:64" x14ac:dyDescent="0.35">
      <c r="A739" s="115" t="s">
        <v>595</v>
      </c>
      <c r="B739" s="194" t="s">
        <v>799</v>
      </c>
      <c r="C739" s="193" t="s">
        <v>231</v>
      </c>
      <c r="D739" s="81"/>
      <c r="E739" s="81"/>
      <c r="F739" s="81"/>
      <c r="G739" s="82"/>
      <c r="H739" s="81"/>
      <c r="I739" s="81"/>
      <c r="J739" s="81"/>
      <c r="K739" s="82"/>
      <c r="L739" s="81"/>
      <c r="M739" s="81"/>
      <c r="N739" s="81"/>
      <c r="O739" s="82"/>
      <c r="P739" s="81"/>
      <c r="Q739" s="81"/>
      <c r="R739" s="81"/>
      <c r="S739" s="82"/>
      <c r="T739" s="81"/>
      <c r="U739" s="81"/>
      <c r="V739" s="81"/>
      <c r="W739" s="82"/>
      <c r="X739" s="81"/>
      <c r="Y739" s="81"/>
      <c r="Z739" s="81"/>
      <c r="AA739" s="82"/>
      <c r="AB739" s="90">
        <v>1293681</v>
      </c>
      <c r="AC739" s="90">
        <v>1199298</v>
      </c>
      <c r="AD739" s="90">
        <v>1320183</v>
      </c>
      <c r="AE739" s="89">
        <v>1476669</v>
      </c>
      <c r="AF739" s="81"/>
      <c r="AG739" s="81"/>
      <c r="AH739" s="81"/>
      <c r="AI739" s="82"/>
      <c r="AJ739" s="81"/>
      <c r="AK739" s="81"/>
      <c r="AL739" s="81"/>
      <c r="AM739" s="82"/>
      <c r="AN739" s="81"/>
      <c r="AO739" s="81"/>
      <c r="AP739" s="82"/>
      <c r="AQ739" s="82"/>
      <c r="AR739" s="82"/>
      <c r="AS739" s="230"/>
      <c r="AT739" s="230"/>
      <c r="AU739" s="230"/>
      <c r="AV739" s="230"/>
      <c r="AW739" s="230"/>
      <c r="AX739" s="230"/>
      <c r="AY739" s="230"/>
      <c r="BA739" s="83"/>
      <c r="BB739" s="83"/>
      <c r="BC739" s="83"/>
      <c r="BD739" s="83"/>
      <c r="BE739" s="83"/>
      <c r="BF739" s="83"/>
      <c r="BG739" s="83"/>
      <c r="BH739" s="83"/>
      <c r="BI739" s="83"/>
      <c r="BJ739" s="83"/>
      <c r="BK739" s="83"/>
      <c r="BL739" s="83"/>
    </row>
    <row r="740" spans="1:64" x14ac:dyDescent="0.35">
      <c r="A740" s="115" t="s">
        <v>78</v>
      </c>
      <c r="B740" s="194" t="s">
        <v>799</v>
      </c>
      <c r="C740" s="193" t="s">
        <v>231</v>
      </c>
      <c r="D740" s="81"/>
      <c r="E740" s="81"/>
      <c r="F740" s="81"/>
      <c r="G740" s="82"/>
      <c r="H740" s="81"/>
      <c r="I740" s="81"/>
      <c r="J740" s="81"/>
      <c r="K740" s="82"/>
      <c r="L740" s="81"/>
      <c r="M740" s="81"/>
      <c r="N740" s="81"/>
      <c r="O740" s="82"/>
      <c r="P740" s="81"/>
      <c r="Q740" s="81"/>
      <c r="R740" s="81"/>
      <c r="S740" s="82"/>
      <c r="T740" s="81"/>
      <c r="U740" s="81"/>
      <c r="V740" s="81"/>
      <c r="W740" s="82"/>
      <c r="X740" s="81"/>
      <c r="Y740" s="81"/>
      <c r="Z740" s="81"/>
      <c r="AA740" s="82"/>
      <c r="AB740" s="90">
        <v>370109</v>
      </c>
      <c r="AC740" s="90">
        <v>400716</v>
      </c>
      <c r="AD740" s="90">
        <v>518555</v>
      </c>
      <c r="AE740" s="89">
        <v>584448</v>
      </c>
      <c r="AF740" s="81"/>
      <c r="AG740" s="81"/>
      <c r="AH740" s="81"/>
      <c r="AI740" s="82"/>
      <c r="AJ740" s="81"/>
      <c r="AK740" s="81"/>
      <c r="AL740" s="81"/>
      <c r="AM740" s="82"/>
      <c r="AN740" s="81"/>
      <c r="AO740" s="81"/>
      <c r="AP740" s="82"/>
      <c r="AQ740" s="82"/>
      <c r="AR740" s="82"/>
      <c r="AS740" s="230"/>
      <c r="AT740" s="230"/>
      <c r="AU740" s="230"/>
      <c r="AV740" s="230"/>
      <c r="AW740" s="230"/>
      <c r="AX740" s="230"/>
      <c r="AY740" s="230"/>
      <c r="BA740" s="83"/>
      <c r="BB740" s="83"/>
      <c r="BC740" s="83"/>
      <c r="BD740" s="83"/>
      <c r="BE740" s="83"/>
      <c r="BF740" s="83"/>
      <c r="BG740" s="83"/>
      <c r="BH740" s="83"/>
      <c r="BI740" s="83"/>
      <c r="BJ740" s="83"/>
      <c r="BK740" s="83"/>
      <c r="BL740" s="83"/>
    </row>
    <row r="741" spans="1:64" x14ac:dyDescent="0.35">
      <c r="A741" s="115" t="s">
        <v>81</v>
      </c>
      <c r="B741" s="194" t="s">
        <v>799</v>
      </c>
      <c r="C741" s="193" t="s">
        <v>231</v>
      </c>
      <c r="D741" s="81"/>
      <c r="E741" s="81"/>
      <c r="F741" s="81"/>
      <c r="G741" s="82"/>
      <c r="H741" s="81"/>
      <c r="I741" s="81"/>
      <c r="J741" s="81"/>
      <c r="K741" s="82"/>
      <c r="L741" s="81"/>
      <c r="M741" s="81"/>
      <c r="N741" s="81"/>
      <c r="O741" s="82"/>
      <c r="P741" s="81"/>
      <c r="Q741" s="81"/>
      <c r="R741" s="81"/>
      <c r="S741" s="82"/>
      <c r="T741" s="81"/>
      <c r="U741" s="81"/>
      <c r="V741" s="81"/>
      <c r="W741" s="82"/>
      <c r="X741" s="81"/>
      <c r="Y741" s="81"/>
      <c r="Z741" s="81"/>
      <c r="AA741" s="82"/>
      <c r="AB741" s="90">
        <v>255773</v>
      </c>
      <c r="AC741" s="90">
        <v>196956</v>
      </c>
      <c r="AD741" s="90">
        <v>214629</v>
      </c>
      <c r="AE741" s="89">
        <v>222238</v>
      </c>
      <c r="AF741" s="81"/>
      <c r="AG741" s="81"/>
      <c r="AH741" s="81"/>
      <c r="AI741" s="82"/>
      <c r="AJ741" s="81"/>
      <c r="AK741" s="81"/>
      <c r="AL741" s="81"/>
      <c r="AM741" s="82"/>
      <c r="AN741" s="81"/>
      <c r="AO741" s="81"/>
      <c r="AP741" s="82"/>
      <c r="AQ741" s="82"/>
      <c r="AR741" s="82"/>
      <c r="AS741" s="230"/>
      <c r="AT741" s="230"/>
      <c r="AU741" s="230"/>
      <c r="AV741" s="230"/>
      <c r="AW741" s="230"/>
      <c r="AX741" s="230"/>
      <c r="AY741" s="230"/>
      <c r="BA741" s="83"/>
      <c r="BB741" s="83"/>
      <c r="BC741" s="83"/>
      <c r="BD741" s="83"/>
      <c r="BE741" s="83"/>
      <c r="BF741" s="83"/>
      <c r="BG741" s="83"/>
      <c r="BH741" s="83"/>
      <c r="BI741" s="83"/>
      <c r="BJ741" s="83"/>
      <c r="BK741" s="83"/>
      <c r="BL741" s="83"/>
    </row>
    <row r="742" spans="1:64" x14ac:dyDescent="0.35">
      <c r="A742" s="115" t="s">
        <v>142</v>
      </c>
      <c r="B742" s="194" t="s">
        <v>799</v>
      </c>
      <c r="C742" s="193" t="s">
        <v>231</v>
      </c>
      <c r="D742" s="81"/>
      <c r="E742" s="81"/>
      <c r="F742" s="81"/>
      <c r="G742" s="82"/>
      <c r="H742" s="81"/>
      <c r="I742" s="81"/>
      <c r="J742" s="81"/>
      <c r="K742" s="82"/>
      <c r="L742" s="81"/>
      <c r="M742" s="81"/>
      <c r="N742" s="81"/>
      <c r="O742" s="82"/>
      <c r="P742" s="81"/>
      <c r="Q742" s="81"/>
      <c r="R742" s="81"/>
      <c r="S742" s="82"/>
      <c r="T742" s="81"/>
      <c r="U742" s="81"/>
      <c r="V742" s="81"/>
      <c r="W742" s="82"/>
      <c r="X742" s="81"/>
      <c r="Y742" s="81"/>
      <c r="Z742" s="81"/>
      <c r="AA742" s="82"/>
      <c r="AB742" s="90">
        <v>1129882</v>
      </c>
      <c r="AC742" s="90">
        <v>1278554</v>
      </c>
      <c r="AD742" s="90">
        <v>1261624</v>
      </c>
      <c r="AE742" s="89">
        <v>1346630</v>
      </c>
      <c r="AF742" s="81"/>
      <c r="AG742" s="81"/>
      <c r="AH742" s="81"/>
      <c r="AI742" s="82"/>
      <c r="AJ742" s="81"/>
      <c r="AK742" s="81"/>
      <c r="AL742" s="81"/>
      <c r="AM742" s="82"/>
      <c r="AN742" s="81"/>
      <c r="AO742" s="81"/>
      <c r="AP742" s="82"/>
      <c r="AQ742" s="82"/>
      <c r="AR742" s="82"/>
      <c r="AS742" s="230"/>
      <c r="AT742" s="230"/>
      <c r="AU742" s="230"/>
      <c r="AV742" s="230"/>
      <c r="AW742" s="230"/>
      <c r="AX742" s="230"/>
      <c r="AY742" s="230"/>
      <c r="BA742" s="83"/>
      <c r="BB742" s="83"/>
      <c r="BC742" s="83"/>
      <c r="BD742" s="83"/>
      <c r="BE742" s="83"/>
      <c r="BF742" s="83"/>
      <c r="BG742" s="83"/>
      <c r="BH742" s="83"/>
      <c r="BI742" s="83"/>
      <c r="BJ742" s="83"/>
      <c r="BK742" s="83"/>
      <c r="BL742" s="83"/>
    </row>
    <row r="743" spans="1:64" x14ac:dyDescent="0.35">
      <c r="A743" s="115" t="s">
        <v>598</v>
      </c>
      <c r="B743" s="194" t="s">
        <v>799</v>
      </c>
      <c r="C743" s="193" t="s">
        <v>231</v>
      </c>
      <c r="D743" s="81"/>
      <c r="E743" s="81"/>
      <c r="F743" s="81"/>
      <c r="G743" s="82"/>
      <c r="H743" s="81"/>
      <c r="I743" s="81"/>
      <c r="J743" s="81"/>
      <c r="K743" s="82"/>
      <c r="L743" s="81"/>
      <c r="M743" s="81"/>
      <c r="N743" s="81"/>
      <c r="O743" s="82"/>
      <c r="P743" s="81"/>
      <c r="Q743" s="81"/>
      <c r="R743" s="81"/>
      <c r="S743" s="82"/>
      <c r="T743" s="81"/>
      <c r="U743" s="81"/>
      <c r="V743" s="81"/>
      <c r="W743" s="82"/>
      <c r="X743" s="81"/>
      <c r="Y743" s="81"/>
      <c r="Z743" s="81"/>
      <c r="AA743" s="82"/>
      <c r="AB743" s="90">
        <v>3152045</v>
      </c>
      <c r="AC743" s="90">
        <v>3069796</v>
      </c>
      <c r="AD743" s="90">
        <v>3200618</v>
      </c>
      <c r="AE743" s="89">
        <v>3491418</v>
      </c>
      <c r="AF743" s="81"/>
      <c r="AG743" s="81"/>
      <c r="AH743" s="81"/>
      <c r="AI743" s="82"/>
      <c r="AJ743" s="81"/>
      <c r="AK743" s="81"/>
      <c r="AL743" s="81"/>
      <c r="AM743" s="82"/>
      <c r="AN743" s="81"/>
      <c r="AO743" s="81"/>
      <c r="AP743" s="82"/>
      <c r="AQ743" s="82"/>
      <c r="AR743" s="82"/>
      <c r="AS743" s="230"/>
      <c r="AT743" s="230"/>
      <c r="AU743" s="230"/>
      <c r="AV743" s="230"/>
      <c r="AW743" s="230"/>
      <c r="AX743" s="230"/>
      <c r="AY743" s="230"/>
      <c r="BA743" s="83"/>
      <c r="BB743" s="83"/>
      <c r="BC743" s="83"/>
      <c r="BD743" s="83"/>
      <c r="BE743" s="83"/>
      <c r="BF743" s="83"/>
      <c r="BG743" s="83"/>
      <c r="BH743" s="83"/>
      <c r="BI743" s="83"/>
      <c r="BJ743" s="83"/>
      <c r="BK743" s="83"/>
      <c r="BL743" s="83"/>
    </row>
    <row r="744" spans="1:64" x14ac:dyDescent="0.35">
      <c r="A744" s="115" t="s">
        <v>597</v>
      </c>
      <c r="B744" s="194" t="s">
        <v>799</v>
      </c>
      <c r="C744" s="193" t="s">
        <v>231</v>
      </c>
      <c r="D744" s="81"/>
      <c r="E744" s="81"/>
      <c r="F744" s="81"/>
      <c r="G744" s="82"/>
      <c r="H744" s="81"/>
      <c r="I744" s="81"/>
      <c r="J744" s="81"/>
      <c r="K744" s="82"/>
      <c r="L744" s="81"/>
      <c r="M744" s="81"/>
      <c r="N744" s="81"/>
      <c r="O744" s="82"/>
      <c r="P744" s="81"/>
      <c r="Q744" s="81"/>
      <c r="R744" s="81"/>
      <c r="S744" s="82"/>
      <c r="T744" s="81"/>
      <c r="U744" s="81"/>
      <c r="V744" s="81"/>
      <c r="W744" s="82"/>
      <c r="X744" s="81"/>
      <c r="Y744" s="81"/>
      <c r="Z744" s="81"/>
      <c r="AA744" s="82"/>
      <c r="AB744" s="90">
        <v>128277</v>
      </c>
      <c r="AC744" s="90">
        <v>120339</v>
      </c>
      <c r="AD744" s="90">
        <v>125752</v>
      </c>
      <c r="AE744" s="89">
        <v>108004</v>
      </c>
      <c r="AF744" s="81"/>
      <c r="AG744" s="81"/>
      <c r="AH744" s="81"/>
      <c r="AI744" s="82"/>
      <c r="AJ744" s="81"/>
      <c r="AK744" s="81"/>
      <c r="AL744" s="81"/>
      <c r="AM744" s="82"/>
      <c r="AN744" s="81"/>
      <c r="AO744" s="81"/>
      <c r="AP744" s="82"/>
      <c r="AQ744" s="82"/>
      <c r="AR744" s="82"/>
      <c r="AS744" s="230"/>
      <c r="AT744" s="230"/>
      <c r="AU744" s="230"/>
      <c r="AV744" s="230"/>
      <c r="AW744" s="230"/>
      <c r="AX744" s="230"/>
      <c r="AY744" s="230"/>
      <c r="BA744" s="83"/>
      <c r="BB744" s="83"/>
      <c r="BC744" s="83"/>
      <c r="BD744" s="83"/>
      <c r="BE744" s="83"/>
      <c r="BF744" s="83"/>
      <c r="BG744" s="83"/>
      <c r="BH744" s="83"/>
      <c r="BI744" s="83"/>
      <c r="BJ744" s="83"/>
      <c r="BK744" s="83"/>
      <c r="BL744" s="83"/>
    </row>
    <row r="745" spans="1:64" x14ac:dyDescent="0.35">
      <c r="A745" s="115" t="s">
        <v>74</v>
      </c>
      <c r="B745" s="194" t="s">
        <v>799</v>
      </c>
      <c r="C745" s="193" t="s">
        <v>231</v>
      </c>
      <c r="D745" s="81"/>
      <c r="E745" s="81"/>
      <c r="F745" s="81"/>
      <c r="G745" s="82"/>
      <c r="H745" s="81"/>
      <c r="I745" s="81"/>
      <c r="J745" s="81"/>
      <c r="K745" s="82"/>
      <c r="L745" s="81"/>
      <c r="M745" s="81"/>
      <c r="N745" s="81"/>
      <c r="O745" s="82"/>
      <c r="P745" s="81"/>
      <c r="Q745" s="81"/>
      <c r="R745" s="81"/>
      <c r="S745" s="82"/>
      <c r="T745" s="81"/>
      <c r="U745" s="81"/>
      <c r="V745" s="81"/>
      <c r="W745" s="82"/>
      <c r="X745" s="81"/>
      <c r="Y745" s="81"/>
      <c r="Z745" s="81"/>
      <c r="AA745" s="82"/>
      <c r="AB745" s="90">
        <v>41616</v>
      </c>
      <c r="AC745" s="90">
        <v>46094</v>
      </c>
      <c r="AD745" s="90">
        <v>39470</v>
      </c>
      <c r="AE745" s="89">
        <v>51801</v>
      </c>
      <c r="AF745" s="81"/>
      <c r="AG745" s="81"/>
      <c r="AH745" s="81"/>
      <c r="AI745" s="82"/>
      <c r="AJ745" s="81"/>
      <c r="AK745" s="81"/>
      <c r="AL745" s="81"/>
      <c r="AM745" s="82"/>
      <c r="AN745" s="81"/>
      <c r="AO745" s="81"/>
      <c r="AP745" s="82"/>
      <c r="AQ745" s="82"/>
      <c r="AR745" s="82"/>
      <c r="AS745" s="230"/>
      <c r="AT745" s="230"/>
      <c r="AU745" s="230"/>
      <c r="AV745" s="230"/>
      <c r="AW745" s="230"/>
      <c r="AX745" s="230"/>
      <c r="AY745" s="230"/>
      <c r="BA745" s="83"/>
      <c r="BB745" s="83"/>
      <c r="BC745" s="83"/>
      <c r="BD745" s="83"/>
      <c r="BE745" s="83"/>
      <c r="BF745" s="83"/>
      <c r="BG745" s="83"/>
      <c r="BH745" s="83"/>
      <c r="BI745" s="83"/>
      <c r="BJ745" s="83"/>
      <c r="BK745" s="83"/>
      <c r="BL745" s="83"/>
    </row>
    <row r="746" spans="1:64" x14ac:dyDescent="0.35">
      <c r="A746" s="115" t="s">
        <v>596</v>
      </c>
      <c r="B746" s="194" t="s">
        <v>799</v>
      </c>
      <c r="C746" s="193" t="s">
        <v>231</v>
      </c>
      <c r="D746" s="81"/>
      <c r="E746" s="81"/>
      <c r="F746" s="81"/>
      <c r="G746" s="82"/>
      <c r="H746" s="81"/>
      <c r="I746" s="81"/>
      <c r="J746" s="81"/>
      <c r="K746" s="82"/>
      <c r="L746" s="81"/>
      <c r="M746" s="81"/>
      <c r="N746" s="81"/>
      <c r="O746" s="82"/>
      <c r="P746" s="81"/>
      <c r="Q746" s="81"/>
      <c r="R746" s="81"/>
      <c r="S746" s="82"/>
      <c r="T746" s="81"/>
      <c r="U746" s="81"/>
      <c r="V746" s="81"/>
      <c r="W746" s="82"/>
      <c r="X746" s="81"/>
      <c r="Y746" s="81"/>
      <c r="Z746" s="81"/>
      <c r="AA746" s="82"/>
      <c r="AB746" s="90">
        <v>12107939</v>
      </c>
      <c r="AC746" s="90">
        <v>12682196</v>
      </c>
      <c r="AD746" s="90">
        <v>13434306</v>
      </c>
      <c r="AE746" s="89">
        <v>14280290</v>
      </c>
      <c r="AF746" s="81"/>
      <c r="AG746" s="81"/>
      <c r="AH746" s="81"/>
      <c r="AI746" s="82"/>
      <c r="AJ746" s="81"/>
      <c r="AK746" s="81"/>
      <c r="AL746" s="81"/>
      <c r="AM746" s="82"/>
      <c r="AN746" s="81"/>
      <c r="AO746" s="81"/>
      <c r="AP746" s="82"/>
      <c r="AQ746" s="82"/>
      <c r="AR746" s="82"/>
      <c r="AS746" s="230"/>
      <c r="AT746" s="230"/>
      <c r="AU746" s="230"/>
      <c r="AV746" s="230"/>
      <c r="AW746" s="230"/>
      <c r="AX746" s="230"/>
      <c r="AY746" s="230"/>
      <c r="BA746" s="83"/>
      <c r="BB746" s="83"/>
      <c r="BC746" s="83"/>
      <c r="BD746" s="83"/>
      <c r="BE746" s="83"/>
      <c r="BF746" s="83"/>
      <c r="BG746" s="83"/>
      <c r="BH746" s="83"/>
      <c r="BI746" s="83"/>
      <c r="BJ746" s="83"/>
      <c r="BK746" s="83"/>
      <c r="BL746" s="83"/>
    </row>
    <row r="747" spans="1:64" x14ac:dyDescent="0.35">
      <c r="A747" s="115" t="s">
        <v>599</v>
      </c>
      <c r="B747" s="194" t="s">
        <v>799</v>
      </c>
      <c r="C747" s="193" t="s">
        <v>231</v>
      </c>
      <c r="D747" s="81"/>
      <c r="E747" s="81"/>
      <c r="F747" s="81"/>
      <c r="G747" s="82"/>
      <c r="H747" s="81"/>
      <c r="I747" s="81"/>
      <c r="J747" s="81"/>
      <c r="K747" s="82"/>
      <c r="L747" s="81"/>
      <c r="M747" s="81"/>
      <c r="N747" s="81"/>
      <c r="O747" s="82"/>
      <c r="P747" s="81"/>
      <c r="Q747" s="81"/>
      <c r="R747" s="81"/>
      <c r="S747" s="82"/>
      <c r="T747" s="81"/>
      <c r="U747" s="81"/>
      <c r="V747" s="81"/>
      <c r="W747" s="82"/>
      <c r="X747" s="81"/>
      <c r="Y747" s="81"/>
      <c r="Z747" s="81"/>
      <c r="AA747" s="82"/>
      <c r="AB747" s="81"/>
      <c r="AC747" s="81"/>
      <c r="AD747" s="81"/>
      <c r="AE747" s="89">
        <v>608990</v>
      </c>
      <c r="AF747" s="81"/>
      <c r="AG747" s="81"/>
      <c r="AH747" s="81"/>
      <c r="AI747" s="82"/>
      <c r="AJ747" s="81"/>
      <c r="AK747" s="81"/>
      <c r="AL747" s="81"/>
      <c r="AM747" s="82"/>
      <c r="AN747" s="81"/>
      <c r="AO747" s="81"/>
      <c r="AP747" s="82"/>
      <c r="AQ747" s="82"/>
      <c r="AR747" s="82"/>
      <c r="AS747" s="230"/>
      <c r="AT747" s="230"/>
      <c r="AU747" s="230"/>
      <c r="AV747" s="230"/>
      <c r="AW747" s="230"/>
      <c r="AX747" s="230"/>
      <c r="AY747" s="230"/>
      <c r="BA747" s="83"/>
      <c r="BB747" s="83"/>
      <c r="BC747" s="83"/>
      <c r="BD747" s="83"/>
      <c r="BE747" s="83"/>
      <c r="BF747" s="83"/>
      <c r="BG747" s="83"/>
      <c r="BH747" s="83"/>
      <c r="BI747" s="83"/>
      <c r="BJ747" s="83"/>
      <c r="BK747" s="83"/>
      <c r="BL747" s="83"/>
    </row>
    <row r="748" spans="1:64" x14ac:dyDescent="0.35">
      <c r="A748" s="115"/>
      <c r="B748" s="189"/>
      <c r="C748" s="189"/>
      <c r="D748" s="81"/>
      <c r="E748" s="81"/>
      <c r="F748" s="81"/>
      <c r="G748" s="82"/>
      <c r="H748" s="81"/>
      <c r="I748" s="81"/>
      <c r="J748" s="81"/>
      <c r="K748" s="82"/>
      <c r="L748" s="81"/>
      <c r="M748" s="81"/>
      <c r="N748" s="81"/>
      <c r="O748" s="82"/>
      <c r="P748" s="81"/>
      <c r="Q748" s="81"/>
      <c r="R748" s="81"/>
      <c r="S748" s="82"/>
      <c r="T748" s="81"/>
      <c r="U748" s="81"/>
      <c r="V748" s="81"/>
      <c r="W748" s="82"/>
      <c r="X748" s="81"/>
      <c r="Y748" s="81"/>
      <c r="Z748" s="81"/>
      <c r="AA748" s="82"/>
      <c r="AB748" s="81"/>
      <c r="AC748" s="81"/>
      <c r="AD748" s="81"/>
      <c r="AE748" s="82"/>
      <c r="AF748" s="81"/>
      <c r="AG748" s="81"/>
      <c r="AH748" s="81"/>
      <c r="AI748" s="82"/>
      <c r="AJ748" s="81"/>
      <c r="AK748" s="81"/>
      <c r="AL748" s="81"/>
      <c r="AM748" s="82"/>
      <c r="AN748" s="81"/>
      <c r="AO748" s="81"/>
      <c r="AP748" s="82"/>
      <c r="AQ748" s="82"/>
      <c r="AR748" s="82"/>
      <c r="AS748" s="230"/>
      <c r="AT748" s="230"/>
      <c r="AU748" s="230"/>
      <c r="AV748" s="230"/>
      <c r="AW748" s="230"/>
      <c r="AX748" s="230"/>
      <c r="AY748" s="230"/>
      <c r="BA748" s="83"/>
      <c r="BB748" s="83"/>
      <c r="BC748" s="83"/>
      <c r="BD748" s="83"/>
      <c r="BE748" s="83"/>
      <c r="BF748" s="83"/>
      <c r="BG748" s="83"/>
      <c r="BH748" s="83"/>
      <c r="BI748" s="83"/>
      <c r="BJ748" s="83"/>
      <c r="BK748" s="83"/>
      <c r="BL748" s="83"/>
    </row>
    <row r="749" spans="1:64" x14ac:dyDescent="0.35">
      <c r="A749" s="96" t="s">
        <v>407</v>
      </c>
      <c r="B749" s="185"/>
      <c r="C749" s="185"/>
      <c r="D749" s="81"/>
      <c r="E749" s="81"/>
      <c r="F749" s="81"/>
      <c r="G749" s="82"/>
      <c r="H749" s="81"/>
      <c r="I749" s="81"/>
      <c r="J749" s="81"/>
      <c r="K749" s="82"/>
      <c r="L749" s="81"/>
      <c r="M749" s="81"/>
      <c r="N749" s="81"/>
      <c r="O749" s="82"/>
      <c r="P749" s="81"/>
      <c r="Q749" s="81"/>
      <c r="R749" s="81"/>
      <c r="S749" s="82"/>
      <c r="T749" s="81"/>
      <c r="U749" s="81"/>
      <c r="V749" s="81"/>
      <c r="W749" s="82"/>
      <c r="X749" s="81"/>
      <c r="Y749" s="81"/>
      <c r="Z749" s="81"/>
      <c r="AA749" s="82"/>
      <c r="AB749" s="81"/>
      <c r="AC749" s="81"/>
      <c r="AD749" s="81"/>
      <c r="AE749" s="82"/>
      <c r="AF749" s="81"/>
      <c r="AG749" s="81"/>
      <c r="AH749" s="81"/>
      <c r="AI749" s="82"/>
      <c r="AJ749" s="81"/>
      <c r="AK749" s="81"/>
      <c r="AL749" s="81"/>
      <c r="AM749" s="82"/>
      <c r="AN749" s="81"/>
      <c r="AO749" s="81"/>
      <c r="AP749" s="82"/>
      <c r="AQ749" s="82"/>
      <c r="AR749" s="82"/>
      <c r="AS749" s="230"/>
      <c r="AT749" s="230"/>
      <c r="AU749" s="230"/>
      <c r="AV749" s="230"/>
      <c r="AW749" s="230"/>
      <c r="AX749" s="230"/>
      <c r="AY749" s="230"/>
      <c r="BA749" s="83"/>
      <c r="BB749" s="83"/>
      <c r="BC749" s="83"/>
      <c r="BD749" s="83"/>
      <c r="BE749" s="83"/>
      <c r="BF749" s="83"/>
      <c r="BG749" s="83"/>
      <c r="BH749" s="83"/>
      <c r="BI749" s="83"/>
      <c r="BJ749" s="83"/>
      <c r="BK749" s="83"/>
      <c r="BL749" s="83"/>
    </row>
    <row r="750" spans="1:64" x14ac:dyDescent="0.35">
      <c r="A750" s="114" t="s">
        <v>594</v>
      </c>
      <c r="B750" s="188"/>
      <c r="C750" s="188"/>
      <c r="D750" s="81"/>
      <c r="E750" s="81"/>
      <c r="F750" s="81"/>
      <c r="G750" s="82"/>
      <c r="H750" s="81"/>
      <c r="I750" s="81"/>
      <c r="J750" s="81"/>
      <c r="K750" s="82"/>
      <c r="L750" s="81"/>
      <c r="M750" s="81"/>
      <c r="N750" s="81"/>
      <c r="O750" s="82"/>
      <c r="P750" s="81"/>
      <c r="Q750" s="81"/>
      <c r="R750" s="81"/>
      <c r="S750" s="82"/>
      <c r="T750" s="81"/>
      <c r="U750" s="81"/>
      <c r="V750" s="81"/>
      <c r="W750" s="82"/>
      <c r="X750" s="81"/>
      <c r="Y750" s="81"/>
      <c r="Z750" s="81"/>
      <c r="AA750" s="82"/>
      <c r="AB750" s="81"/>
      <c r="AC750" s="81"/>
      <c r="AD750" s="81"/>
      <c r="AE750" s="82"/>
      <c r="AF750" s="81"/>
      <c r="AG750" s="81"/>
      <c r="AH750" s="81"/>
      <c r="AI750" s="82"/>
      <c r="AJ750" s="81"/>
      <c r="AK750" s="81"/>
      <c r="AL750" s="81"/>
      <c r="AM750" s="82"/>
      <c r="AN750" s="81"/>
      <c r="AO750" s="81"/>
      <c r="AP750" s="82"/>
      <c r="AQ750" s="82"/>
      <c r="AR750" s="82"/>
      <c r="AS750" s="230"/>
      <c r="AT750" s="230"/>
      <c r="AU750" s="230"/>
      <c r="AV750" s="230"/>
      <c r="AW750" s="230"/>
      <c r="AX750" s="230"/>
      <c r="AY750" s="230"/>
      <c r="BA750" s="83"/>
      <c r="BB750" s="83"/>
      <c r="BC750" s="83"/>
      <c r="BD750" s="83"/>
      <c r="BE750" s="83"/>
      <c r="BF750" s="83"/>
      <c r="BG750" s="83"/>
      <c r="BH750" s="83"/>
      <c r="BI750" s="83"/>
      <c r="BJ750" s="83"/>
      <c r="BK750" s="83"/>
      <c r="BL750" s="83"/>
    </row>
    <row r="751" spans="1:64" x14ac:dyDescent="0.35">
      <c r="A751" s="115" t="s">
        <v>104</v>
      </c>
      <c r="B751" s="194" t="s">
        <v>799</v>
      </c>
      <c r="C751" s="193" t="s">
        <v>231</v>
      </c>
      <c r="D751" s="81"/>
      <c r="E751" s="81"/>
      <c r="F751" s="81"/>
      <c r="G751" s="82"/>
      <c r="H751" s="81"/>
      <c r="I751" s="81"/>
      <c r="J751" s="81"/>
      <c r="K751" s="82"/>
      <c r="L751" s="81"/>
      <c r="M751" s="81"/>
      <c r="N751" s="81"/>
      <c r="O751" s="82"/>
      <c r="P751" s="81"/>
      <c r="Q751" s="81"/>
      <c r="R751" s="81"/>
      <c r="S751" s="82"/>
      <c r="T751" s="81"/>
      <c r="U751" s="81"/>
      <c r="V751" s="81"/>
      <c r="W751" s="82"/>
      <c r="X751" s="81"/>
      <c r="Y751" s="81"/>
      <c r="Z751" s="81"/>
      <c r="AA751" s="82"/>
      <c r="AB751" s="90">
        <v>2304967</v>
      </c>
      <c r="AC751" s="90">
        <v>2456097</v>
      </c>
      <c r="AD751" s="90">
        <v>2546571</v>
      </c>
      <c r="AE751" s="123">
        <f t="shared" ref="AE751:AE758" si="57">BG751-SUM(AB751,AC751,AD751)</f>
        <v>2688268</v>
      </c>
      <c r="AF751" s="81"/>
      <c r="AG751" s="81"/>
      <c r="AH751" s="81"/>
      <c r="AI751" s="82"/>
      <c r="AJ751" s="81"/>
      <c r="AK751" s="81"/>
      <c r="AL751" s="81"/>
      <c r="AM751" s="82"/>
      <c r="AN751" s="81"/>
      <c r="AO751" s="81"/>
      <c r="AP751" s="82"/>
      <c r="AQ751" s="82"/>
      <c r="AR751" s="82"/>
      <c r="AS751" s="230"/>
      <c r="AT751" s="230"/>
      <c r="AU751" s="230"/>
      <c r="AV751" s="230"/>
      <c r="AW751" s="230"/>
      <c r="AX751" s="230"/>
      <c r="AY751" s="230"/>
      <c r="BA751" s="83"/>
      <c r="BB751" s="83"/>
      <c r="BC751" s="83"/>
      <c r="BD751" s="83"/>
      <c r="BE751" s="83"/>
      <c r="BF751" s="83"/>
      <c r="BG751" s="124">
        <v>9995903</v>
      </c>
      <c r="BH751" s="83"/>
      <c r="BI751" s="83"/>
      <c r="BJ751" s="83"/>
      <c r="BK751" s="83"/>
      <c r="BL751" s="83"/>
    </row>
    <row r="752" spans="1:64" x14ac:dyDescent="0.35">
      <c r="A752" s="115" t="s">
        <v>105</v>
      </c>
      <c r="B752" s="194" t="s">
        <v>799</v>
      </c>
      <c r="C752" s="193" t="s">
        <v>231</v>
      </c>
      <c r="D752" s="81"/>
      <c r="E752" s="81"/>
      <c r="F752" s="81"/>
      <c r="G752" s="82"/>
      <c r="H752" s="81"/>
      <c r="I752" s="81"/>
      <c r="J752" s="81"/>
      <c r="K752" s="82"/>
      <c r="L752" s="81"/>
      <c r="M752" s="81"/>
      <c r="N752" s="81"/>
      <c r="O752" s="82"/>
      <c r="P752" s="81"/>
      <c r="Q752" s="81"/>
      <c r="R752" s="81"/>
      <c r="S752" s="82"/>
      <c r="T752" s="81"/>
      <c r="U752" s="81"/>
      <c r="V752" s="81"/>
      <c r="W752" s="82"/>
      <c r="X752" s="81"/>
      <c r="Y752" s="81"/>
      <c r="Z752" s="81"/>
      <c r="AA752" s="82"/>
      <c r="AB752" s="90">
        <v>170554</v>
      </c>
      <c r="AC752" s="90">
        <v>152816</v>
      </c>
      <c r="AD752" s="90">
        <v>157321</v>
      </c>
      <c r="AE752" s="123">
        <f t="shared" si="57"/>
        <v>65116</v>
      </c>
      <c r="AF752" s="81"/>
      <c r="AG752" s="81"/>
      <c r="AH752" s="81"/>
      <c r="AI752" s="82"/>
      <c r="AJ752" s="81"/>
      <c r="AK752" s="81"/>
      <c r="AL752" s="81"/>
      <c r="AM752" s="82"/>
      <c r="AN752" s="81"/>
      <c r="AO752" s="81"/>
      <c r="AP752" s="82"/>
      <c r="AQ752" s="82"/>
      <c r="AR752" s="82"/>
      <c r="AS752" s="230"/>
      <c r="AT752" s="230"/>
      <c r="AU752" s="230"/>
      <c r="AV752" s="230"/>
      <c r="AW752" s="230"/>
      <c r="AX752" s="230"/>
      <c r="AY752" s="230"/>
      <c r="BA752" s="83"/>
      <c r="BB752" s="83"/>
      <c r="BC752" s="83"/>
      <c r="BD752" s="83"/>
      <c r="BE752" s="83"/>
      <c r="BF752" s="83"/>
      <c r="BG752" s="124">
        <v>545807</v>
      </c>
      <c r="BH752" s="83"/>
      <c r="BI752" s="83"/>
      <c r="BJ752" s="83"/>
      <c r="BK752" s="83"/>
      <c r="BL752" s="83"/>
    </row>
    <row r="753" spans="1:64" x14ac:dyDescent="0.35">
      <c r="A753" s="115" t="s">
        <v>372</v>
      </c>
      <c r="B753" s="194" t="s">
        <v>799</v>
      </c>
      <c r="C753" s="193" t="s">
        <v>231</v>
      </c>
      <c r="D753" s="81"/>
      <c r="E753" s="81"/>
      <c r="F753" s="81"/>
      <c r="G753" s="82"/>
      <c r="H753" s="81"/>
      <c r="I753" s="81"/>
      <c r="J753" s="81"/>
      <c r="K753" s="82"/>
      <c r="L753" s="81"/>
      <c r="M753" s="81"/>
      <c r="N753" s="81"/>
      <c r="O753" s="82"/>
      <c r="P753" s="81"/>
      <c r="Q753" s="81"/>
      <c r="R753" s="81"/>
      <c r="S753" s="82"/>
      <c r="T753" s="81"/>
      <c r="U753" s="81"/>
      <c r="V753" s="81"/>
      <c r="W753" s="82"/>
      <c r="X753" s="81"/>
      <c r="Y753" s="81"/>
      <c r="Z753" s="81"/>
      <c r="AA753" s="82"/>
      <c r="AB753" s="90">
        <v>125425</v>
      </c>
      <c r="AC753" s="90">
        <v>135367</v>
      </c>
      <c r="AD753" s="90">
        <v>130234</v>
      </c>
      <c r="AE753" s="123">
        <f t="shared" si="57"/>
        <v>130589</v>
      </c>
      <c r="AF753" s="81"/>
      <c r="AG753" s="81"/>
      <c r="AH753" s="81"/>
      <c r="AI753" s="82"/>
      <c r="AJ753" s="81"/>
      <c r="AK753" s="81"/>
      <c r="AL753" s="81"/>
      <c r="AM753" s="82"/>
      <c r="AN753" s="81"/>
      <c r="AO753" s="81"/>
      <c r="AP753" s="82"/>
      <c r="AQ753" s="82"/>
      <c r="AR753" s="82"/>
      <c r="AS753" s="230"/>
      <c r="AT753" s="230"/>
      <c r="AU753" s="230"/>
      <c r="AV753" s="230"/>
      <c r="AW753" s="230"/>
      <c r="AX753" s="230"/>
      <c r="AY753" s="230"/>
      <c r="BA753" s="83"/>
      <c r="BB753" s="83"/>
      <c r="BC753" s="83"/>
      <c r="BD753" s="83"/>
      <c r="BE753" s="83"/>
      <c r="BF753" s="83"/>
      <c r="BG753" s="124">
        <v>521615</v>
      </c>
      <c r="BH753" s="83"/>
      <c r="BI753" s="83"/>
      <c r="BJ753" s="83"/>
      <c r="BK753" s="83"/>
      <c r="BL753" s="83"/>
    </row>
    <row r="754" spans="1:64" x14ac:dyDescent="0.35">
      <c r="A754" s="115" t="s">
        <v>98</v>
      </c>
      <c r="B754" s="194" t="s">
        <v>799</v>
      </c>
      <c r="C754" s="193" t="s">
        <v>231</v>
      </c>
      <c r="D754" s="81"/>
      <c r="E754" s="81"/>
      <c r="F754" s="81"/>
      <c r="G754" s="82"/>
      <c r="H754" s="81"/>
      <c r="I754" s="81"/>
      <c r="J754" s="81"/>
      <c r="K754" s="82"/>
      <c r="L754" s="81"/>
      <c r="M754" s="81"/>
      <c r="N754" s="81"/>
      <c r="O754" s="82"/>
      <c r="P754" s="81"/>
      <c r="Q754" s="81"/>
      <c r="R754" s="81"/>
      <c r="S754" s="82"/>
      <c r="T754" s="81"/>
      <c r="U754" s="81"/>
      <c r="V754" s="81"/>
      <c r="W754" s="82"/>
      <c r="X754" s="81"/>
      <c r="Y754" s="81"/>
      <c r="Z754" s="81"/>
      <c r="AA754" s="82"/>
      <c r="AB754" s="90">
        <v>2600946</v>
      </c>
      <c r="AC754" s="90">
        <v>2744280</v>
      </c>
      <c r="AD754" s="90">
        <v>2834126</v>
      </c>
      <c r="AE754" s="123">
        <f t="shared" si="57"/>
        <v>2883973</v>
      </c>
      <c r="AF754" s="81"/>
      <c r="AG754" s="81"/>
      <c r="AH754" s="81"/>
      <c r="AI754" s="82"/>
      <c r="AJ754" s="81"/>
      <c r="AK754" s="81"/>
      <c r="AL754" s="81"/>
      <c r="AM754" s="82"/>
      <c r="AN754" s="81"/>
      <c r="AO754" s="81"/>
      <c r="AP754" s="82"/>
      <c r="AQ754" s="82"/>
      <c r="AR754" s="82"/>
      <c r="AS754" s="230"/>
      <c r="AT754" s="230"/>
      <c r="AU754" s="230"/>
      <c r="AV754" s="230"/>
      <c r="AW754" s="230"/>
      <c r="AX754" s="230"/>
      <c r="AY754" s="230"/>
      <c r="BA754" s="83"/>
      <c r="BB754" s="83"/>
      <c r="BC754" s="83"/>
      <c r="BD754" s="83"/>
      <c r="BE754" s="83"/>
      <c r="BF754" s="83"/>
      <c r="BG754" s="124">
        <v>11063325</v>
      </c>
      <c r="BH754" s="83"/>
      <c r="BI754" s="83"/>
      <c r="BJ754" s="83"/>
      <c r="BK754" s="83"/>
      <c r="BL754" s="83"/>
    </row>
    <row r="755" spans="1:64" x14ac:dyDescent="0.35">
      <c r="A755" s="115" t="s">
        <v>412</v>
      </c>
      <c r="B755" s="194" t="s">
        <v>799</v>
      </c>
      <c r="C755" s="193" t="s">
        <v>231</v>
      </c>
      <c r="D755" s="81"/>
      <c r="E755" s="81"/>
      <c r="F755" s="81"/>
      <c r="G755" s="82"/>
      <c r="H755" s="81"/>
      <c r="I755" s="81"/>
      <c r="J755" s="81"/>
      <c r="K755" s="82"/>
      <c r="L755" s="81"/>
      <c r="M755" s="81"/>
      <c r="N755" s="81"/>
      <c r="O755" s="82"/>
      <c r="P755" s="81"/>
      <c r="Q755" s="81"/>
      <c r="R755" s="81"/>
      <c r="S755" s="82"/>
      <c r="T755" s="81"/>
      <c r="U755" s="81"/>
      <c r="V755" s="81"/>
      <c r="W755" s="82"/>
      <c r="X755" s="81"/>
      <c r="Y755" s="81"/>
      <c r="Z755" s="81"/>
      <c r="AA755" s="82"/>
      <c r="AB755" s="90">
        <v>781518</v>
      </c>
      <c r="AC755" s="90">
        <v>848927</v>
      </c>
      <c r="AD755" s="90">
        <v>812314</v>
      </c>
      <c r="AE755" s="123">
        <f t="shared" si="57"/>
        <v>813575</v>
      </c>
      <c r="AF755" s="81"/>
      <c r="AG755" s="81"/>
      <c r="AH755" s="81"/>
      <c r="AI755" s="82"/>
      <c r="AJ755" s="81"/>
      <c r="AK755" s="81"/>
      <c r="AL755" s="81"/>
      <c r="AM755" s="82"/>
      <c r="AN755" s="81"/>
      <c r="AO755" s="81"/>
      <c r="AP755" s="82"/>
      <c r="AQ755" s="82"/>
      <c r="AR755" s="82"/>
      <c r="AS755" s="230"/>
      <c r="AT755" s="230"/>
      <c r="AU755" s="230"/>
      <c r="AV755" s="230"/>
      <c r="AW755" s="230"/>
      <c r="AX755" s="230"/>
      <c r="AY755" s="230"/>
      <c r="BA755" s="83"/>
      <c r="BB755" s="83"/>
      <c r="BC755" s="83"/>
      <c r="BD755" s="83"/>
      <c r="BE755" s="83"/>
      <c r="BF755" s="83"/>
      <c r="BG755" s="124">
        <v>3256334</v>
      </c>
      <c r="BH755" s="83"/>
      <c r="BI755" s="83"/>
      <c r="BJ755" s="83"/>
      <c r="BK755" s="83"/>
      <c r="BL755" s="83"/>
    </row>
    <row r="756" spans="1:64" x14ac:dyDescent="0.35">
      <c r="A756" s="115" t="s">
        <v>413</v>
      </c>
      <c r="B756" s="194" t="s">
        <v>799</v>
      </c>
      <c r="C756" s="193" t="s">
        <v>231</v>
      </c>
      <c r="D756" s="81"/>
      <c r="E756" s="81"/>
      <c r="F756" s="81"/>
      <c r="G756" s="82"/>
      <c r="H756" s="81"/>
      <c r="I756" s="81"/>
      <c r="J756" s="81"/>
      <c r="K756" s="82"/>
      <c r="L756" s="81"/>
      <c r="M756" s="81"/>
      <c r="N756" s="81"/>
      <c r="O756" s="82"/>
      <c r="P756" s="81"/>
      <c r="Q756" s="81"/>
      <c r="R756" s="81"/>
      <c r="S756" s="82"/>
      <c r="T756" s="81"/>
      <c r="U756" s="81"/>
      <c r="V756" s="81"/>
      <c r="W756" s="82"/>
      <c r="X756" s="81"/>
      <c r="Y756" s="81"/>
      <c r="Z756" s="81"/>
      <c r="AA756" s="82"/>
      <c r="AB756" s="90">
        <v>0</v>
      </c>
      <c r="AC756" s="90">
        <v>0</v>
      </c>
      <c r="AD756" s="90">
        <v>0</v>
      </c>
      <c r="AE756" s="167">
        <f t="shared" si="57"/>
        <v>880637</v>
      </c>
      <c r="AF756" s="81"/>
      <c r="AG756" s="81"/>
      <c r="AH756" s="81"/>
      <c r="AI756" s="82"/>
      <c r="AJ756" s="81"/>
      <c r="AK756" s="81"/>
      <c r="AL756" s="81"/>
      <c r="AM756" s="82"/>
      <c r="AN756" s="81"/>
      <c r="AO756" s="81"/>
      <c r="AP756" s="82"/>
      <c r="AQ756" s="82"/>
      <c r="AR756" s="82"/>
      <c r="AS756" s="230"/>
      <c r="AT756" s="230"/>
      <c r="AU756" s="230"/>
      <c r="AV756" s="230"/>
      <c r="AW756" s="230"/>
      <c r="AX756" s="230"/>
      <c r="AY756" s="230"/>
      <c r="BA756" s="83"/>
      <c r="BB756" s="83"/>
      <c r="BC756" s="83"/>
      <c r="BD756" s="83"/>
      <c r="BE756" s="83"/>
      <c r="BF756" s="83"/>
      <c r="BG756" s="124">
        <v>880637</v>
      </c>
      <c r="BH756" s="83"/>
      <c r="BI756" s="83"/>
      <c r="BJ756" s="83"/>
      <c r="BK756" s="83"/>
      <c r="BL756" s="83"/>
    </row>
    <row r="757" spans="1:64" x14ac:dyDescent="0.35">
      <c r="A757" s="115" t="s">
        <v>602</v>
      </c>
      <c r="B757" s="194" t="s">
        <v>799</v>
      </c>
      <c r="C757" s="193" t="s">
        <v>231</v>
      </c>
      <c r="D757" s="81"/>
      <c r="E757" s="81"/>
      <c r="F757" s="81"/>
      <c r="G757" s="82"/>
      <c r="H757" s="81"/>
      <c r="I757" s="81"/>
      <c r="J757" s="81"/>
      <c r="K757" s="82"/>
      <c r="L757" s="81"/>
      <c r="M757" s="81"/>
      <c r="N757" s="81"/>
      <c r="O757" s="82"/>
      <c r="P757" s="81"/>
      <c r="Q757" s="81"/>
      <c r="R757" s="81"/>
      <c r="S757" s="82"/>
      <c r="T757" s="81"/>
      <c r="U757" s="81"/>
      <c r="V757" s="81"/>
      <c r="W757" s="82"/>
      <c r="X757" s="81"/>
      <c r="Y757" s="81"/>
      <c r="Z757" s="81"/>
      <c r="AA757" s="82"/>
      <c r="AB757" s="90">
        <v>28093</v>
      </c>
      <c r="AC757" s="90">
        <v>78179</v>
      </c>
      <c r="AD757" s="90">
        <v>41725</v>
      </c>
      <c r="AE757" s="123">
        <f t="shared" si="57"/>
        <v>98769</v>
      </c>
      <c r="AF757" s="81"/>
      <c r="AG757" s="81"/>
      <c r="AH757" s="81"/>
      <c r="AI757" s="82"/>
      <c r="AJ757" s="81"/>
      <c r="AK757" s="81"/>
      <c r="AL757" s="81"/>
      <c r="AM757" s="82"/>
      <c r="AN757" s="81"/>
      <c r="AO757" s="81"/>
      <c r="AP757" s="82"/>
      <c r="AQ757" s="82"/>
      <c r="AR757" s="82"/>
      <c r="AS757" s="230"/>
      <c r="AT757" s="230"/>
      <c r="AU757" s="230"/>
      <c r="AV757" s="230"/>
      <c r="AW757" s="230"/>
      <c r="AX757" s="230"/>
      <c r="AY757" s="230"/>
      <c r="BA757" s="83"/>
      <c r="BB757" s="83"/>
      <c r="BC757" s="83"/>
      <c r="BD757" s="83"/>
      <c r="BE757" s="83"/>
      <c r="BF757" s="83"/>
      <c r="BG757" s="124">
        <v>246766</v>
      </c>
      <c r="BH757" s="83"/>
      <c r="BI757" s="83"/>
      <c r="BJ757" s="83"/>
      <c r="BK757" s="83"/>
      <c r="BL757" s="83"/>
    </row>
    <row r="758" spans="1:64" x14ac:dyDescent="0.35">
      <c r="A758" s="115" t="s">
        <v>603</v>
      </c>
      <c r="B758" s="194" t="s">
        <v>799</v>
      </c>
      <c r="C758" s="193" t="s">
        <v>231</v>
      </c>
      <c r="D758" s="81"/>
      <c r="E758" s="81"/>
      <c r="F758" s="81"/>
      <c r="G758" s="82"/>
      <c r="H758" s="81"/>
      <c r="I758" s="81"/>
      <c r="J758" s="81"/>
      <c r="K758" s="82"/>
      <c r="L758" s="81"/>
      <c r="M758" s="81"/>
      <c r="N758" s="81"/>
      <c r="O758" s="82"/>
      <c r="P758" s="81"/>
      <c r="Q758" s="81"/>
      <c r="R758" s="81"/>
      <c r="S758" s="82"/>
      <c r="T758" s="81"/>
      <c r="U758" s="81"/>
      <c r="V758" s="81"/>
      <c r="W758" s="82"/>
      <c r="X758" s="81"/>
      <c r="Y758" s="81"/>
      <c r="Z758" s="81"/>
      <c r="AA758" s="82"/>
      <c r="AB758" s="90">
        <v>674241</v>
      </c>
      <c r="AC758" s="90">
        <v>632593</v>
      </c>
      <c r="AD758" s="90">
        <v>792763</v>
      </c>
      <c r="AE758" s="123">
        <f t="shared" si="57"/>
        <v>745908</v>
      </c>
      <c r="AF758" s="81"/>
      <c r="AG758" s="81"/>
      <c r="AH758" s="81"/>
      <c r="AI758" s="82"/>
      <c r="AJ758" s="81"/>
      <c r="AK758" s="81"/>
      <c r="AL758" s="81"/>
      <c r="AM758" s="82"/>
      <c r="AN758" s="81"/>
      <c r="AO758" s="81"/>
      <c r="AP758" s="82"/>
      <c r="AQ758" s="82"/>
      <c r="AR758" s="82"/>
      <c r="AS758" s="230"/>
      <c r="AT758" s="230"/>
      <c r="AU758" s="230"/>
      <c r="AV758" s="230"/>
      <c r="AW758" s="230"/>
      <c r="AX758" s="230"/>
      <c r="AY758" s="230"/>
      <c r="BA758" s="83"/>
      <c r="BB758" s="83"/>
      <c r="BC758" s="83"/>
      <c r="BD758" s="83"/>
      <c r="BE758" s="83"/>
      <c r="BF758" s="83"/>
      <c r="BG758" s="124">
        <v>2845505</v>
      </c>
      <c r="BH758" s="83"/>
      <c r="BI758" s="83"/>
      <c r="BJ758" s="83"/>
      <c r="BK758" s="83"/>
      <c r="BL758" s="83"/>
    </row>
    <row r="759" spans="1:64" x14ac:dyDescent="0.35">
      <c r="A759" s="115" t="s">
        <v>604</v>
      </c>
      <c r="B759" s="194" t="s">
        <v>793</v>
      </c>
      <c r="C759" s="193" t="s">
        <v>231</v>
      </c>
      <c r="D759" s="81"/>
      <c r="E759" s="81"/>
      <c r="F759" s="81"/>
      <c r="G759" s="82"/>
      <c r="H759" s="81"/>
      <c r="I759" s="81"/>
      <c r="J759" s="81"/>
      <c r="K759" s="82"/>
      <c r="L759" s="81"/>
      <c r="M759" s="81"/>
      <c r="N759" s="81"/>
      <c r="O759" s="82"/>
      <c r="P759" s="81"/>
      <c r="Q759" s="81"/>
      <c r="R759" s="81"/>
      <c r="S759" s="82"/>
      <c r="T759" s="81"/>
      <c r="U759" s="81"/>
      <c r="V759" s="81"/>
      <c r="W759" s="82"/>
      <c r="X759" s="81"/>
      <c r="Y759" s="81"/>
      <c r="Z759" s="81"/>
      <c r="AA759" s="82"/>
      <c r="AB759" s="95">
        <v>1.38</v>
      </c>
      <c r="AC759" s="95">
        <v>1.3</v>
      </c>
      <c r="AD759" s="95">
        <v>1.63</v>
      </c>
      <c r="AE759" s="82"/>
      <c r="AF759" s="81"/>
      <c r="AG759" s="81"/>
      <c r="AH759" s="81"/>
      <c r="AI759" s="82"/>
      <c r="AJ759" s="81"/>
      <c r="AK759" s="81"/>
      <c r="AL759" s="81"/>
      <c r="AM759" s="82"/>
      <c r="AN759" s="81"/>
      <c r="AO759" s="81"/>
      <c r="AP759" s="82"/>
      <c r="AQ759" s="82"/>
      <c r="AR759" s="82"/>
      <c r="AS759" s="230"/>
      <c r="AT759" s="230"/>
      <c r="AU759" s="230"/>
      <c r="AV759" s="230"/>
      <c r="AW759" s="230"/>
      <c r="AX759" s="230"/>
      <c r="AY759" s="230"/>
      <c r="BA759" s="83"/>
      <c r="BB759" s="83"/>
      <c r="BC759" s="83"/>
      <c r="BD759" s="83"/>
      <c r="BE759" s="83"/>
      <c r="BF759" s="83"/>
      <c r="BG759" s="152">
        <v>5.85</v>
      </c>
      <c r="BH759" s="83"/>
      <c r="BI759" s="83"/>
      <c r="BJ759" s="83"/>
      <c r="BK759" s="83"/>
      <c r="BL759" s="83"/>
    </row>
    <row r="760" spans="1:64" x14ac:dyDescent="0.35">
      <c r="A760" s="115" t="s">
        <v>605</v>
      </c>
      <c r="B760" s="194" t="s">
        <v>793</v>
      </c>
      <c r="C760" s="193" t="s">
        <v>231</v>
      </c>
      <c r="D760" s="81"/>
      <c r="E760" s="81"/>
      <c r="F760" s="81"/>
      <c r="G760" s="82"/>
      <c r="H760" s="81"/>
      <c r="I760" s="81"/>
      <c r="J760" s="81"/>
      <c r="K760" s="82"/>
      <c r="L760" s="81"/>
      <c r="M760" s="81"/>
      <c r="N760" s="81"/>
      <c r="O760" s="82"/>
      <c r="P760" s="81"/>
      <c r="Q760" s="81"/>
      <c r="R760" s="81"/>
      <c r="S760" s="82"/>
      <c r="T760" s="81"/>
      <c r="U760" s="81"/>
      <c r="V760" s="81"/>
      <c r="W760" s="82"/>
      <c r="X760" s="81"/>
      <c r="Y760" s="81"/>
      <c r="Z760" s="81"/>
      <c r="AA760" s="82"/>
      <c r="AB760" s="95">
        <v>1.36</v>
      </c>
      <c r="AC760" s="95">
        <v>1.29</v>
      </c>
      <c r="AD760" s="95">
        <v>1.61</v>
      </c>
      <c r="AE760" s="82"/>
      <c r="AF760" s="81"/>
      <c r="AG760" s="81"/>
      <c r="AH760" s="81"/>
      <c r="AI760" s="82"/>
      <c r="AJ760" s="81"/>
      <c r="AK760" s="81"/>
      <c r="AL760" s="81"/>
      <c r="AM760" s="82"/>
      <c r="AN760" s="81"/>
      <c r="AO760" s="81"/>
      <c r="AP760" s="82"/>
      <c r="AQ760" s="82"/>
      <c r="AR760" s="82"/>
      <c r="AS760" s="230"/>
      <c r="AT760" s="230"/>
      <c r="AU760" s="230"/>
      <c r="AV760" s="230"/>
      <c r="AW760" s="230"/>
      <c r="AX760" s="230"/>
      <c r="AY760" s="230"/>
      <c r="BA760" s="83"/>
      <c r="BB760" s="83"/>
      <c r="BC760" s="83"/>
      <c r="BD760" s="83"/>
      <c r="BE760" s="83"/>
      <c r="BF760" s="83"/>
      <c r="BG760" s="152">
        <v>5.79</v>
      </c>
      <c r="BH760" s="83"/>
      <c r="BI760" s="83"/>
      <c r="BJ760" s="83"/>
      <c r="BK760" s="83"/>
      <c r="BL760" s="83"/>
    </row>
    <row r="761" spans="1:64" x14ac:dyDescent="0.35">
      <c r="A761" s="88"/>
      <c r="B761" s="187"/>
      <c r="C761" s="187"/>
      <c r="D761" s="81"/>
      <c r="E761" s="81"/>
      <c r="F761" s="81"/>
      <c r="G761" s="82"/>
      <c r="H761" s="81"/>
      <c r="I761" s="81"/>
      <c r="J761" s="81"/>
      <c r="K761" s="82"/>
      <c r="L761" s="81"/>
      <c r="M761" s="81"/>
      <c r="N761" s="81"/>
      <c r="O761" s="82"/>
      <c r="P761" s="81"/>
      <c r="Q761" s="81"/>
      <c r="R761" s="81"/>
      <c r="S761" s="82"/>
      <c r="T761" s="81"/>
      <c r="U761" s="81"/>
      <c r="V761" s="81"/>
      <c r="W761" s="82"/>
      <c r="X761" s="81"/>
      <c r="Y761" s="81"/>
      <c r="Z761" s="81"/>
      <c r="AA761" s="82"/>
      <c r="AB761" s="81"/>
      <c r="AC761" s="81"/>
      <c r="AD761" s="81"/>
      <c r="AE761" s="82"/>
      <c r="AF761" s="81"/>
      <c r="AG761" s="81"/>
      <c r="AH761" s="81"/>
      <c r="AI761" s="82"/>
      <c r="AJ761" s="81"/>
      <c r="AK761" s="81"/>
      <c r="AL761" s="81"/>
      <c r="AM761" s="82"/>
      <c r="AN761" s="81"/>
      <c r="AO761" s="81"/>
      <c r="AP761" s="82"/>
      <c r="AQ761" s="82"/>
      <c r="AR761" s="82"/>
      <c r="AS761" s="230"/>
      <c r="AT761" s="230"/>
      <c r="AU761" s="230"/>
      <c r="AV761" s="230"/>
      <c r="AW761" s="230"/>
      <c r="AX761" s="230"/>
      <c r="AY761" s="230"/>
      <c r="BA761" s="83"/>
      <c r="BB761" s="83"/>
      <c r="BC761" s="83"/>
      <c r="BD761" s="83"/>
      <c r="BE761" s="83"/>
      <c r="BF761" s="83"/>
      <c r="BG761" s="83"/>
      <c r="BH761" s="83"/>
      <c r="BI761" s="83"/>
      <c r="BJ761" s="83"/>
      <c r="BK761" s="83"/>
      <c r="BL761" s="83"/>
    </row>
    <row r="762" spans="1:64" x14ac:dyDescent="0.35">
      <c r="A762" s="114" t="s">
        <v>600</v>
      </c>
      <c r="B762" s="188"/>
      <c r="C762" s="188"/>
      <c r="D762" s="81"/>
      <c r="E762" s="81"/>
      <c r="F762" s="81"/>
      <c r="G762" s="82"/>
      <c r="H762" s="81"/>
      <c r="I762" s="81"/>
      <c r="J762" s="81"/>
      <c r="K762" s="82"/>
      <c r="L762" s="81"/>
      <c r="M762" s="81"/>
      <c r="N762" s="81"/>
      <c r="O762" s="82"/>
      <c r="P762" s="81"/>
      <c r="Q762" s="81"/>
      <c r="R762" s="81"/>
      <c r="S762" s="82"/>
      <c r="T762" s="81"/>
      <c r="U762" s="81"/>
      <c r="V762" s="81"/>
      <c r="W762" s="82"/>
      <c r="X762" s="81"/>
      <c r="Y762" s="81"/>
      <c r="Z762" s="81"/>
      <c r="AA762" s="82"/>
      <c r="AB762" s="81"/>
      <c r="AC762" s="81"/>
      <c r="AD762" s="81"/>
      <c r="AE762" s="82"/>
      <c r="AF762" s="81"/>
      <c r="AG762" s="81"/>
      <c r="AH762" s="81"/>
      <c r="AI762" s="82"/>
      <c r="AJ762" s="81"/>
      <c r="AK762" s="81"/>
      <c r="AL762" s="81"/>
      <c r="AM762" s="82"/>
      <c r="AN762" s="81"/>
      <c r="AO762" s="81"/>
      <c r="AP762" s="82"/>
      <c r="AQ762" s="82"/>
      <c r="AR762" s="82"/>
      <c r="AS762" s="230"/>
      <c r="AT762" s="230"/>
      <c r="AU762" s="230"/>
      <c r="AV762" s="230"/>
      <c r="AW762" s="230"/>
      <c r="AX762" s="230"/>
      <c r="AY762" s="230"/>
      <c r="BA762" s="83"/>
      <c r="BB762" s="83"/>
      <c r="BC762" s="83"/>
      <c r="BD762" s="83"/>
      <c r="BE762" s="83"/>
      <c r="BF762" s="83"/>
      <c r="BG762" s="83"/>
      <c r="BH762" s="83"/>
      <c r="BI762" s="83"/>
      <c r="BJ762" s="83"/>
      <c r="BK762" s="83"/>
      <c r="BL762" s="83"/>
    </row>
    <row r="763" spans="1:64" x14ac:dyDescent="0.35">
      <c r="A763" s="115" t="s">
        <v>104</v>
      </c>
      <c r="B763" s="194" t="s">
        <v>799</v>
      </c>
      <c r="C763" s="193" t="s">
        <v>231</v>
      </c>
      <c r="D763" s="81"/>
      <c r="E763" s="81"/>
      <c r="F763" s="81"/>
      <c r="G763" s="82"/>
      <c r="H763" s="81"/>
      <c r="I763" s="81"/>
      <c r="J763" s="81"/>
      <c r="K763" s="82"/>
      <c r="L763" s="81"/>
      <c r="M763" s="81"/>
      <c r="N763" s="81"/>
      <c r="O763" s="82"/>
      <c r="P763" s="81"/>
      <c r="Q763" s="81"/>
      <c r="R763" s="81"/>
      <c r="S763" s="82"/>
      <c r="T763" s="81"/>
      <c r="U763" s="81"/>
      <c r="V763" s="81"/>
      <c r="W763" s="82"/>
      <c r="X763" s="81"/>
      <c r="Y763" s="81"/>
      <c r="Z763" s="81"/>
      <c r="AA763" s="82"/>
      <c r="AB763" s="90">
        <v>2207</v>
      </c>
      <c r="AC763" s="90">
        <v>-6444</v>
      </c>
      <c r="AD763" s="90">
        <v>825</v>
      </c>
      <c r="AE763" s="123">
        <f>BG763-SUM(AB763,AC763,AD763)</f>
        <v>4852</v>
      </c>
      <c r="AF763" s="81"/>
      <c r="AG763" s="81"/>
      <c r="AH763" s="81"/>
      <c r="AI763" s="82"/>
      <c r="AJ763" s="81"/>
      <c r="AK763" s="81"/>
      <c r="AL763" s="81"/>
      <c r="AM763" s="82"/>
      <c r="AN763" s="81"/>
      <c r="AO763" s="81"/>
      <c r="AP763" s="82"/>
      <c r="AQ763" s="82"/>
      <c r="AR763" s="82"/>
      <c r="AS763" s="230"/>
      <c r="AT763" s="230"/>
      <c r="AU763" s="230"/>
      <c r="AV763" s="230"/>
      <c r="AW763" s="230"/>
      <c r="AX763" s="230"/>
      <c r="AY763" s="230"/>
      <c r="BA763" s="83"/>
      <c r="BB763" s="83"/>
      <c r="BC763" s="83"/>
      <c r="BD763" s="83"/>
      <c r="BE763" s="83"/>
      <c r="BF763" s="83"/>
      <c r="BG763" s="124">
        <v>1440</v>
      </c>
      <c r="BH763" s="83"/>
      <c r="BI763" s="83"/>
      <c r="BJ763" s="83"/>
      <c r="BK763" s="83"/>
      <c r="BL763" s="83"/>
    </row>
    <row r="764" spans="1:64" x14ac:dyDescent="0.35">
      <c r="A764" s="115" t="s">
        <v>105</v>
      </c>
      <c r="B764" s="194" t="s">
        <v>799</v>
      </c>
      <c r="C764" s="193" t="s">
        <v>231</v>
      </c>
      <c r="D764" s="81"/>
      <c r="E764" s="81"/>
      <c r="F764" s="81"/>
      <c r="G764" s="82"/>
      <c r="H764" s="81"/>
      <c r="I764" s="81"/>
      <c r="J764" s="81"/>
      <c r="K764" s="82"/>
      <c r="L764" s="81"/>
      <c r="M764" s="81"/>
      <c r="N764" s="81"/>
      <c r="O764" s="82"/>
      <c r="P764" s="81"/>
      <c r="Q764" s="81"/>
      <c r="R764" s="81"/>
      <c r="S764" s="82"/>
      <c r="T764" s="81"/>
      <c r="U764" s="81"/>
      <c r="V764" s="81"/>
      <c r="W764" s="82"/>
      <c r="X764" s="81"/>
      <c r="Y764" s="81"/>
      <c r="Z764" s="81"/>
      <c r="AA764" s="82"/>
      <c r="AB764" s="90">
        <v>-22880</v>
      </c>
      <c r="AC764" s="90">
        <v>-19148</v>
      </c>
      <c r="AD764" s="90">
        <v>-32908</v>
      </c>
      <c r="AE764" s="123">
        <f>BG764-SUM(AB764,AC764,AD764)</f>
        <v>-27045</v>
      </c>
      <c r="AF764" s="81"/>
      <c r="AG764" s="81"/>
      <c r="AH764" s="81"/>
      <c r="AI764" s="82"/>
      <c r="AJ764" s="81"/>
      <c r="AK764" s="81"/>
      <c r="AL764" s="81"/>
      <c r="AM764" s="82"/>
      <c r="AN764" s="81"/>
      <c r="AO764" s="81"/>
      <c r="AP764" s="82"/>
      <c r="AQ764" s="82"/>
      <c r="AR764" s="82"/>
      <c r="AS764" s="230"/>
      <c r="AT764" s="230"/>
      <c r="AU764" s="230"/>
      <c r="AV764" s="230"/>
      <c r="AW764" s="230"/>
      <c r="AX764" s="230"/>
      <c r="AY764" s="230"/>
      <c r="BA764" s="83"/>
      <c r="BB764" s="83"/>
      <c r="BC764" s="83"/>
      <c r="BD764" s="83"/>
      <c r="BE764" s="83"/>
      <c r="BF764" s="83"/>
      <c r="BG764" s="124">
        <v>-101981</v>
      </c>
      <c r="BH764" s="83"/>
      <c r="BI764" s="83"/>
      <c r="BJ764" s="83"/>
      <c r="BK764" s="83"/>
      <c r="BL764" s="83"/>
    </row>
    <row r="765" spans="1:64" x14ac:dyDescent="0.35">
      <c r="A765" s="115" t="s">
        <v>372</v>
      </c>
      <c r="B765" s="194" t="s">
        <v>799</v>
      </c>
      <c r="C765" s="193" t="s">
        <v>231</v>
      </c>
      <c r="D765" s="81"/>
      <c r="E765" s="81"/>
      <c r="F765" s="81"/>
      <c r="G765" s="82"/>
      <c r="H765" s="81"/>
      <c r="I765" s="81"/>
      <c r="J765" s="81"/>
      <c r="K765" s="82"/>
      <c r="L765" s="81"/>
      <c r="M765" s="81"/>
      <c r="N765" s="81"/>
      <c r="O765" s="82"/>
      <c r="P765" s="81"/>
      <c r="Q765" s="81"/>
      <c r="R765" s="81"/>
      <c r="S765" s="82"/>
      <c r="T765" s="81"/>
      <c r="U765" s="81"/>
      <c r="V765" s="81"/>
      <c r="W765" s="82"/>
      <c r="X765" s="81"/>
      <c r="Y765" s="81"/>
      <c r="Z765" s="81"/>
      <c r="AA765" s="82"/>
      <c r="AB765" s="90">
        <v>-771</v>
      </c>
      <c r="AC765" s="90">
        <v>-304</v>
      </c>
      <c r="AD765" s="90">
        <v>-3499</v>
      </c>
      <c r="AE765" s="123">
        <f>BG765-SUM(AB765,AC765,AD765)</f>
        <v>-2857</v>
      </c>
      <c r="AF765" s="81"/>
      <c r="AG765" s="81"/>
      <c r="AH765" s="81"/>
      <c r="AI765" s="82"/>
      <c r="AJ765" s="81"/>
      <c r="AK765" s="81"/>
      <c r="AL765" s="81"/>
      <c r="AM765" s="82"/>
      <c r="AN765" s="81"/>
      <c r="AO765" s="81"/>
      <c r="AP765" s="82"/>
      <c r="AQ765" s="82"/>
      <c r="AR765" s="82"/>
      <c r="AS765" s="230"/>
      <c r="AT765" s="230"/>
      <c r="AU765" s="230"/>
      <c r="AV765" s="230"/>
      <c r="AW765" s="230"/>
      <c r="AX765" s="230"/>
      <c r="AY765" s="230"/>
      <c r="BA765" s="83"/>
      <c r="BB765" s="83"/>
      <c r="BC765" s="83"/>
      <c r="BD765" s="83"/>
      <c r="BE765" s="83"/>
      <c r="BF765" s="83"/>
      <c r="BG765" s="124">
        <v>-7431</v>
      </c>
      <c r="BH765" s="83"/>
      <c r="BI765" s="83"/>
      <c r="BJ765" s="83"/>
      <c r="BK765" s="83"/>
      <c r="BL765" s="83"/>
    </row>
    <row r="766" spans="1:64" x14ac:dyDescent="0.35">
      <c r="A766" s="115" t="s">
        <v>98</v>
      </c>
      <c r="B766" s="194" t="s">
        <v>799</v>
      </c>
      <c r="C766" s="193" t="s">
        <v>231</v>
      </c>
      <c r="D766" s="81"/>
      <c r="E766" s="81"/>
      <c r="F766" s="81"/>
      <c r="G766" s="82"/>
      <c r="H766" s="81"/>
      <c r="I766" s="81"/>
      <c r="J766" s="81"/>
      <c r="K766" s="82"/>
      <c r="L766" s="81"/>
      <c r="M766" s="81"/>
      <c r="N766" s="81"/>
      <c r="O766" s="82"/>
      <c r="P766" s="81"/>
      <c r="Q766" s="81"/>
      <c r="R766" s="81"/>
      <c r="S766" s="82"/>
      <c r="T766" s="81"/>
      <c r="U766" s="81"/>
      <c r="V766" s="81"/>
      <c r="W766" s="82"/>
      <c r="X766" s="81"/>
      <c r="Y766" s="81"/>
      <c r="Z766" s="81"/>
      <c r="AA766" s="82"/>
      <c r="AB766" s="90">
        <v>-21444</v>
      </c>
      <c r="AC766" s="90">
        <v>-25896</v>
      </c>
      <c r="AD766" s="90">
        <v>-35582</v>
      </c>
      <c r="AE766" s="123">
        <f>BG766-SUM(AB766,AC766,AD766)</f>
        <v>-25050</v>
      </c>
      <c r="AF766" s="81"/>
      <c r="AG766" s="81"/>
      <c r="AH766" s="81"/>
      <c r="AI766" s="82"/>
      <c r="AJ766" s="81"/>
      <c r="AK766" s="81"/>
      <c r="AL766" s="81"/>
      <c r="AM766" s="82"/>
      <c r="AN766" s="81"/>
      <c r="AO766" s="81"/>
      <c r="AP766" s="82"/>
      <c r="AQ766" s="82"/>
      <c r="AR766" s="82"/>
      <c r="AS766" s="230"/>
      <c r="AT766" s="230"/>
      <c r="AU766" s="230"/>
      <c r="AV766" s="230"/>
      <c r="AW766" s="230"/>
      <c r="AX766" s="230"/>
      <c r="AY766" s="230"/>
      <c r="BA766" s="83"/>
      <c r="BB766" s="83"/>
      <c r="BC766" s="83"/>
      <c r="BD766" s="83"/>
      <c r="BE766" s="83"/>
      <c r="BF766" s="83"/>
      <c r="BG766" s="124">
        <v>-107972</v>
      </c>
      <c r="BH766" s="83"/>
      <c r="BI766" s="83"/>
      <c r="BJ766" s="83"/>
      <c r="BK766" s="83"/>
      <c r="BL766" s="83"/>
    </row>
    <row r="767" spans="1:64" x14ac:dyDescent="0.35">
      <c r="A767" s="115" t="s">
        <v>412</v>
      </c>
      <c r="B767" s="194" t="s">
        <v>799</v>
      </c>
      <c r="C767" s="193" t="s">
        <v>231</v>
      </c>
      <c r="D767" s="81"/>
      <c r="E767" s="81"/>
      <c r="F767" s="81"/>
      <c r="G767" s="82"/>
      <c r="H767" s="81"/>
      <c r="I767" s="81"/>
      <c r="J767" s="81"/>
      <c r="K767" s="82"/>
      <c r="L767" s="81"/>
      <c r="M767" s="81"/>
      <c r="N767" s="81"/>
      <c r="O767" s="82"/>
      <c r="P767" s="81"/>
      <c r="Q767" s="81"/>
      <c r="R767" s="81"/>
      <c r="S767" s="82"/>
      <c r="T767" s="81"/>
      <c r="U767" s="81"/>
      <c r="V767" s="81"/>
      <c r="W767" s="82"/>
      <c r="X767" s="81"/>
      <c r="Y767" s="81"/>
      <c r="Z767" s="81"/>
      <c r="AA767" s="82"/>
      <c r="AB767" s="90">
        <v>8868</v>
      </c>
      <c r="AC767" s="90">
        <v>8068</v>
      </c>
      <c r="AD767" s="90">
        <v>7211</v>
      </c>
      <c r="AE767" s="123">
        <f>BG767-SUM(AB767,AC767,AD767)</f>
        <v>-12160</v>
      </c>
      <c r="AF767" s="81"/>
      <c r="AG767" s="81"/>
      <c r="AH767" s="81"/>
      <c r="AI767" s="82"/>
      <c r="AJ767" s="81"/>
      <c r="AK767" s="81"/>
      <c r="AL767" s="81"/>
      <c r="AM767" s="82"/>
      <c r="AN767" s="81"/>
      <c r="AO767" s="81"/>
      <c r="AP767" s="82"/>
      <c r="AQ767" s="82"/>
      <c r="AR767" s="82"/>
      <c r="AS767" s="230"/>
      <c r="AT767" s="230"/>
      <c r="AU767" s="230"/>
      <c r="AV767" s="230"/>
      <c r="AW767" s="230"/>
      <c r="AX767" s="230"/>
      <c r="AY767" s="230"/>
      <c r="BA767" s="83"/>
      <c r="BB767" s="83"/>
      <c r="BC767" s="83"/>
      <c r="BD767" s="83"/>
      <c r="BE767" s="83"/>
      <c r="BF767" s="83"/>
      <c r="BG767" s="124">
        <v>11987</v>
      </c>
      <c r="BH767" s="83"/>
      <c r="BI767" s="83"/>
      <c r="BJ767" s="83"/>
      <c r="BK767" s="83"/>
      <c r="BL767" s="83"/>
    </row>
    <row r="768" spans="1:64" x14ac:dyDescent="0.35">
      <c r="A768" s="115" t="s">
        <v>413</v>
      </c>
      <c r="B768" s="194" t="s">
        <v>799</v>
      </c>
      <c r="C768" s="193" t="s">
        <v>231</v>
      </c>
      <c r="D768" s="81"/>
      <c r="E768" s="81"/>
      <c r="F768" s="81"/>
      <c r="G768" s="82"/>
      <c r="H768" s="81"/>
      <c r="I768" s="81"/>
      <c r="J768" s="81"/>
      <c r="K768" s="82"/>
      <c r="L768" s="81"/>
      <c r="M768" s="81"/>
      <c r="N768" s="81"/>
      <c r="O768" s="82"/>
      <c r="P768" s="81"/>
      <c r="Q768" s="81"/>
      <c r="R768" s="81"/>
      <c r="S768" s="82"/>
      <c r="T768" s="81"/>
      <c r="U768" s="81"/>
      <c r="V768" s="81"/>
      <c r="W768" s="82"/>
      <c r="X768" s="81"/>
      <c r="Y768" s="81"/>
      <c r="Z768" s="81"/>
      <c r="AA768" s="82"/>
      <c r="AB768" s="81"/>
      <c r="AC768" s="81"/>
      <c r="AD768" s="81"/>
      <c r="AE768" s="82"/>
      <c r="AF768" s="81"/>
      <c r="AG768" s="81"/>
      <c r="AH768" s="81"/>
      <c r="AI768" s="82"/>
      <c r="AJ768" s="81"/>
      <c r="AK768" s="81"/>
      <c r="AL768" s="81"/>
      <c r="AM768" s="82"/>
      <c r="AN768" s="81"/>
      <c r="AO768" s="81"/>
      <c r="AP768" s="82"/>
      <c r="AQ768" s="82"/>
      <c r="AR768" s="82"/>
      <c r="AS768" s="230"/>
      <c r="AT768" s="230"/>
      <c r="AU768" s="230"/>
      <c r="AV768" s="230"/>
      <c r="AW768" s="230"/>
      <c r="AX768" s="230"/>
      <c r="AY768" s="230"/>
      <c r="BA768" s="83"/>
      <c r="BB768" s="83"/>
      <c r="BC768" s="83"/>
      <c r="BD768" s="83"/>
      <c r="BE768" s="83"/>
      <c r="BF768" s="83"/>
      <c r="BG768" s="124">
        <v>-7646</v>
      </c>
      <c r="BH768" s="83"/>
      <c r="BI768" s="83"/>
      <c r="BJ768" s="83"/>
      <c r="BK768" s="83"/>
      <c r="BL768" s="83"/>
    </row>
    <row r="769" spans="1:64" x14ac:dyDescent="0.35">
      <c r="A769" s="115" t="s">
        <v>602</v>
      </c>
      <c r="B769" s="194" t="s">
        <v>799</v>
      </c>
      <c r="C769" s="193" t="s">
        <v>231</v>
      </c>
      <c r="D769" s="81"/>
      <c r="E769" s="81"/>
      <c r="F769" s="81"/>
      <c r="G769" s="82"/>
      <c r="H769" s="81"/>
      <c r="I769" s="81"/>
      <c r="J769" s="81"/>
      <c r="K769" s="82"/>
      <c r="L769" s="81"/>
      <c r="M769" s="81"/>
      <c r="N769" s="81"/>
      <c r="O769" s="82"/>
      <c r="P769" s="81"/>
      <c r="Q769" s="81"/>
      <c r="R769" s="81"/>
      <c r="S769" s="82"/>
      <c r="T769" s="81"/>
      <c r="U769" s="81"/>
      <c r="V769" s="81"/>
      <c r="W769" s="82"/>
      <c r="X769" s="81"/>
      <c r="Y769" s="81"/>
      <c r="Z769" s="81"/>
      <c r="AA769" s="82"/>
      <c r="AB769" s="90">
        <v>-1210</v>
      </c>
      <c r="AC769" s="90">
        <v>-3747</v>
      </c>
      <c r="AD769" s="90">
        <v>-2140</v>
      </c>
      <c r="AE769" s="123">
        <f>BG769-SUM(AB769,AC769,AD769)</f>
        <v>580</v>
      </c>
      <c r="AF769" s="81"/>
      <c r="AG769" s="81"/>
      <c r="AH769" s="81"/>
      <c r="AI769" s="82"/>
      <c r="AJ769" s="81"/>
      <c r="AK769" s="81"/>
      <c r="AL769" s="81"/>
      <c r="AM769" s="82"/>
      <c r="AN769" s="81"/>
      <c r="AO769" s="81"/>
      <c r="AP769" s="82"/>
      <c r="AQ769" s="82"/>
      <c r="AR769" s="82"/>
      <c r="AS769" s="230"/>
      <c r="AT769" s="230"/>
      <c r="AU769" s="230"/>
      <c r="AV769" s="230"/>
      <c r="AW769" s="230"/>
      <c r="AX769" s="230"/>
      <c r="AY769" s="230"/>
      <c r="BA769" s="83"/>
      <c r="BB769" s="83"/>
      <c r="BC769" s="83"/>
      <c r="BD769" s="83"/>
      <c r="BE769" s="83"/>
      <c r="BF769" s="83"/>
      <c r="BG769" s="124">
        <v>-6517</v>
      </c>
      <c r="BH769" s="83"/>
      <c r="BI769" s="83"/>
      <c r="BJ769" s="83"/>
      <c r="BK769" s="83"/>
      <c r="BL769" s="83"/>
    </row>
    <row r="770" spans="1:64" x14ac:dyDescent="0.35">
      <c r="A770" s="115" t="s">
        <v>603</v>
      </c>
      <c r="B770" s="194" t="s">
        <v>799</v>
      </c>
      <c r="C770" s="193" t="s">
        <v>231</v>
      </c>
      <c r="D770" s="81"/>
      <c r="E770" s="81"/>
      <c r="F770" s="81"/>
      <c r="G770" s="82"/>
      <c r="H770" s="81"/>
      <c r="I770" s="81"/>
      <c r="J770" s="81"/>
      <c r="K770" s="82"/>
      <c r="L770" s="81"/>
      <c r="M770" s="81"/>
      <c r="N770" s="81"/>
      <c r="O770" s="82"/>
      <c r="P770" s="81"/>
      <c r="Q770" s="81"/>
      <c r="R770" s="81"/>
      <c r="S770" s="82"/>
      <c r="T770" s="81"/>
      <c r="U770" s="81"/>
      <c r="V770" s="81"/>
      <c r="W770" s="82"/>
      <c r="X770" s="81"/>
      <c r="Y770" s="81"/>
      <c r="Z770" s="81"/>
      <c r="AA770" s="82"/>
      <c r="AB770" s="90">
        <v>-29053</v>
      </c>
      <c r="AC770" s="90">
        <v>-30370</v>
      </c>
      <c r="AD770" s="90">
        <v>-40653</v>
      </c>
      <c r="AE770" s="123">
        <f>BG770-SUM(AB770,AC770,AD770)</f>
        <v>-5877</v>
      </c>
      <c r="AF770" s="81"/>
      <c r="AG770" s="81"/>
      <c r="AH770" s="81"/>
      <c r="AI770" s="82"/>
      <c r="AJ770" s="81"/>
      <c r="AK770" s="81"/>
      <c r="AL770" s="81"/>
      <c r="AM770" s="82"/>
      <c r="AN770" s="81"/>
      <c r="AO770" s="81"/>
      <c r="AP770" s="82"/>
      <c r="AQ770" s="82"/>
      <c r="AR770" s="82"/>
      <c r="AS770" s="230"/>
      <c r="AT770" s="230"/>
      <c r="AU770" s="230"/>
      <c r="AV770" s="230"/>
      <c r="AW770" s="230"/>
      <c r="AX770" s="230"/>
      <c r="AY770" s="230"/>
      <c r="BA770" s="83"/>
      <c r="BB770" s="83"/>
      <c r="BC770" s="83"/>
      <c r="BD770" s="83"/>
      <c r="BE770" s="83"/>
      <c r="BF770" s="83"/>
      <c r="BG770" s="124">
        <v>-105953</v>
      </c>
      <c r="BH770" s="83"/>
      <c r="BI770" s="83"/>
      <c r="BJ770" s="83"/>
      <c r="BK770" s="83"/>
      <c r="BL770" s="83"/>
    </row>
    <row r="771" spans="1:64" x14ac:dyDescent="0.35">
      <c r="A771" s="115" t="s">
        <v>604</v>
      </c>
      <c r="B771" s="194" t="s">
        <v>793</v>
      </c>
      <c r="C771" s="193" t="s">
        <v>231</v>
      </c>
      <c r="D771" s="81"/>
      <c r="E771" s="81"/>
      <c r="F771" s="81"/>
      <c r="G771" s="82"/>
      <c r="H771" s="81"/>
      <c r="I771" s="81"/>
      <c r="J771" s="81"/>
      <c r="K771" s="82"/>
      <c r="L771" s="81"/>
      <c r="M771" s="81"/>
      <c r="N771" s="81"/>
      <c r="O771" s="82"/>
      <c r="P771" s="81"/>
      <c r="Q771" s="81"/>
      <c r="R771" s="81"/>
      <c r="S771" s="82"/>
      <c r="T771" s="81"/>
      <c r="U771" s="81"/>
      <c r="V771" s="81"/>
      <c r="W771" s="82"/>
      <c r="X771" s="81"/>
      <c r="Y771" s="81"/>
      <c r="Z771" s="81"/>
      <c r="AA771" s="82"/>
      <c r="AB771" s="95">
        <v>-0.06</v>
      </c>
      <c r="AC771" s="95">
        <v>-0.06</v>
      </c>
      <c r="AD771" s="95">
        <v>-0.08</v>
      </c>
      <c r="AE771" s="82"/>
      <c r="AF771" s="81"/>
      <c r="AG771" s="81"/>
      <c r="AH771" s="81"/>
      <c r="AI771" s="82"/>
      <c r="AJ771" s="81"/>
      <c r="AK771" s="81"/>
      <c r="AL771" s="81"/>
      <c r="AM771" s="82"/>
      <c r="AN771" s="81"/>
      <c r="AO771" s="81"/>
      <c r="AP771" s="82"/>
      <c r="AQ771" s="82"/>
      <c r="AR771" s="82"/>
      <c r="AS771" s="230"/>
      <c r="AT771" s="230"/>
      <c r="AU771" s="230"/>
      <c r="AV771" s="230"/>
      <c r="AW771" s="230"/>
      <c r="AX771" s="230"/>
      <c r="AY771" s="230"/>
      <c r="BA771" s="83"/>
      <c r="BB771" s="83"/>
      <c r="BC771" s="83"/>
      <c r="BD771" s="83"/>
      <c r="BE771" s="83"/>
      <c r="BF771" s="83"/>
      <c r="BG771" s="152">
        <v>-0.22</v>
      </c>
      <c r="BH771" s="83"/>
      <c r="BI771" s="83"/>
      <c r="BJ771" s="83"/>
      <c r="BK771" s="83"/>
      <c r="BL771" s="83"/>
    </row>
    <row r="772" spans="1:64" x14ac:dyDescent="0.35">
      <c r="A772" s="115" t="s">
        <v>605</v>
      </c>
      <c r="B772" s="194" t="s">
        <v>793</v>
      </c>
      <c r="C772" s="193" t="s">
        <v>231</v>
      </c>
      <c r="D772" s="81"/>
      <c r="E772" s="81"/>
      <c r="F772" s="81"/>
      <c r="G772" s="82"/>
      <c r="H772" s="81"/>
      <c r="I772" s="81"/>
      <c r="J772" s="81"/>
      <c r="K772" s="82"/>
      <c r="L772" s="81"/>
      <c r="M772" s="81"/>
      <c r="N772" s="81"/>
      <c r="O772" s="82"/>
      <c r="P772" s="81"/>
      <c r="Q772" s="81"/>
      <c r="R772" s="81"/>
      <c r="S772" s="82"/>
      <c r="T772" s="81"/>
      <c r="U772" s="81"/>
      <c r="V772" s="81"/>
      <c r="W772" s="82"/>
      <c r="X772" s="81"/>
      <c r="Y772" s="81"/>
      <c r="Z772" s="81"/>
      <c r="AA772" s="82"/>
      <c r="AB772" s="95">
        <v>-0.05</v>
      </c>
      <c r="AC772" s="95">
        <v>-7.0000000000000007E-2</v>
      </c>
      <c r="AD772" s="95">
        <v>-0.08</v>
      </c>
      <c r="AE772" s="82"/>
      <c r="AF772" s="81"/>
      <c r="AG772" s="81"/>
      <c r="AH772" s="81"/>
      <c r="AI772" s="82"/>
      <c r="AJ772" s="81"/>
      <c r="AK772" s="81"/>
      <c r="AL772" s="81"/>
      <c r="AM772" s="82"/>
      <c r="AN772" s="81"/>
      <c r="AO772" s="81"/>
      <c r="AP772" s="82"/>
      <c r="AQ772" s="82"/>
      <c r="AR772" s="82"/>
      <c r="AS772" s="230"/>
      <c r="AT772" s="230"/>
      <c r="AU772" s="230"/>
      <c r="AV772" s="230"/>
      <c r="AW772" s="230"/>
      <c r="AX772" s="230"/>
      <c r="AY772" s="230"/>
      <c r="BA772" s="83"/>
      <c r="BB772" s="83"/>
      <c r="BC772" s="83"/>
      <c r="BD772" s="83"/>
      <c r="BE772" s="83"/>
      <c r="BF772" s="83"/>
      <c r="BG772" s="152">
        <v>-0.21</v>
      </c>
      <c r="BH772" s="83"/>
      <c r="BI772" s="83"/>
      <c r="BJ772" s="83"/>
      <c r="BK772" s="83"/>
      <c r="BL772" s="83"/>
    </row>
    <row r="773" spans="1:64" x14ac:dyDescent="0.35">
      <c r="A773" s="88"/>
      <c r="B773" s="187"/>
      <c r="C773" s="187"/>
      <c r="D773" s="81"/>
      <c r="E773" s="81"/>
      <c r="F773" s="81"/>
      <c r="G773" s="82"/>
      <c r="H773" s="81"/>
      <c r="I773" s="81"/>
      <c r="J773" s="81"/>
      <c r="K773" s="82"/>
      <c r="L773" s="81"/>
      <c r="M773" s="81"/>
      <c r="N773" s="81"/>
      <c r="O773" s="82"/>
      <c r="P773" s="81"/>
      <c r="Q773" s="81"/>
      <c r="R773" s="81"/>
      <c r="S773" s="82"/>
      <c r="T773" s="81"/>
      <c r="U773" s="81"/>
      <c r="V773" s="81"/>
      <c r="W773" s="82"/>
      <c r="X773" s="81"/>
      <c r="Y773" s="81"/>
      <c r="Z773" s="81"/>
      <c r="AA773" s="82"/>
      <c r="AB773" s="81"/>
      <c r="AC773" s="81"/>
      <c r="AD773" s="81"/>
      <c r="AE773" s="82"/>
      <c r="AF773" s="81"/>
      <c r="AG773" s="81"/>
      <c r="AH773" s="81"/>
      <c r="AI773" s="82"/>
      <c r="AJ773" s="81"/>
      <c r="AK773" s="81"/>
      <c r="AL773" s="81"/>
      <c r="AM773" s="82"/>
      <c r="AN773" s="81"/>
      <c r="AO773" s="81"/>
      <c r="AP773" s="82"/>
      <c r="AQ773" s="82"/>
      <c r="AR773" s="82"/>
      <c r="AS773" s="230"/>
      <c r="AT773" s="230"/>
      <c r="AU773" s="230"/>
      <c r="AV773" s="230"/>
      <c r="AW773" s="230"/>
      <c r="AX773" s="230"/>
      <c r="AY773" s="230"/>
      <c r="BA773" s="83"/>
      <c r="BB773" s="83"/>
      <c r="BC773" s="83"/>
      <c r="BD773" s="83"/>
      <c r="BE773" s="83"/>
      <c r="BF773" s="83"/>
      <c r="BG773" s="83"/>
      <c r="BH773" s="83"/>
      <c r="BI773" s="83"/>
      <c r="BJ773" s="83"/>
      <c r="BK773" s="83"/>
      <c r="BL773" s="83"/>
    </row>
    <row r="774" spans="1:64" x14ac:dyDescent="0.35">
      <c r="A774" s="114" t="s">
        <v>601</v>
      </c>
      <c r="B774" s="188"/>
      <c r="C774" s="188"/>
      <c r="D774" s="81"/>
      <c r="E774" s="81"/>
      <c r="F774" s="81"/>
      <c r="G774" s="82"/>
      <c r="H774" s="81"/>
      <c r="I774" s="81"/>
      <c r="J774" s="81"/>
      <c r="K774" s="82"/>
      <c r="L774" s="81"/>
      <c r="M774" s="81"/>
      <c r="N774" s="81"/>
      <c r="O774" s="82"/>
      <c r="P774" s="81"/>
      <c r="Q774" s="81"/>
      <c r="R774" s="81"/>
      <c r="S774" s="82"/>
      <c r="T774" s="81"/>
      <c r="U774" s="81"/>
      <c r="V774" s="81"/>
      <c r="W774" s="82"/>
      <c r="X774" s="81"/>
      <c r="Y774" s="81"/>
      <c r="Z774" s="81"/>
      <c r="AA774" s="82"/>
      <c r="AB774" s="81"/>
      <c r="AC774" s="81"/>
      <c r="AD774" s="81"/>
      <c r="AE774" s="82"/>
      <c r="AF774" s="81"/>
      <c r="AG774" s="81"/>
      <c r="AH774" s="81"/>
      <c r="AI774" s="82"/>
      <c r="AJ774" s="81"/>
      <c r="AK774" s="81"/>
      <c r="AL774" s="81"/>
      <c r="AM774" s="82"/>
      <c r="AN774" s="81"/>
      <c r="AO774" s="81"/>
      <c r="AP774" s="82"/>
      <c r="AQ774" s="82"/>
      <c r="AR774" s="82"/>
      <c r="AS774" s="230"/>
      <c r="AT774" s="230"/>
      <c r="AU774" s="230"/>
      <c r="AV774" s="230"/>
      <c r="AW774" s="230"/>
      <c r="AX774" s="230"/>
      <c r="AY774" s="230"/>
      <c r="BA774" s="83"/>
      <c r="BB774" s="83"/>
      <c r="BC774" s="83"/>
      <c r="BD774" s="83"/>
      <c r="BE774" s="83"/>
      <c r="BF774" s="83"/>
      <c r="BG774" s="83"/>
      <c r="BH774" s="83"/>
      <c r="BI774" s="83"/>
      <c r="BJ774" s="83"/>
      <c r="BK774" s="83"/>
      <c r="BL774" s="83"/>
    </row>
    <row r="775" spans="1:64" x14ac:dyDescent="0.35">
      <c r="A775" s="115" t="s">
        <v>104</v>
      </c>
      <c r="B775" s="194" t="s">
        <v>799</v>
      </c>
      <c r="C775" s="193" t="s">
        <v>231</v>
      </c>
      <c r="D775" s="81"/>
      <c r="E775" s="81"/>
      <c r="F775" s="81"/>
      <c r="G775" s="82"/>
      <c r="H775" s="81"/>
      <c r="I775" s="81"/>
      <c r="J775" s="81"/>
      <c r="K775" s="82"/>
      <c r="L775" s="81"/>
      <c r="M775" s="81"/>
      <c r="N775" s="81"/>
      <c r="O775" s="82"/>
      <c r="P775" s="81"/>
      <c r="Q775" s="81"/>
      <c r="R775" s="81"/>
      <c r="S775" s="82"/>
      <c r="T775" s="81"/>
      <c r="U775" s="81"/>
      <c r="V775" s="81"/>
      <c r="W775" s="82"/>
      <c r="X775" s="81"/>
      <c r="Y775" s="81"/>
      <c r="Z775" s="81"/>
      <c r="AA775" s="82"/>
      <c r="AB775" s="90">
        <v>2307174</v>
      </c>
      <c r="AC775" s="90">
        <v>2449653</v>
      </c>
      <c r="AD775" s="90">
        <v>2547396</v>
      </c>
      <c r="AE775" s="123">
        <f>BG775-SUM(AB775,AC775,AD775)</f>
        <v>2690240</v>
      </c>
      <c r="AF775" s="81"/>
      <c r="AG775" s="81"/>
      <c r="AH775" s="81"/>
      <c r="AI775" s="82"/>
      <c r="AJ775" s="81"/>
      <c r="AK775" s="81"/>
      <c r="AL775" s="81"/>
      <c r="AM775" s="82"/>
      <c r="AN775" s="81"/>
      <c r="AO775" s="81"/>
      <c r="AP775" s="82"/>
      <c r="AQ775" s="82"/>
      <c r="AR775" s="82"/>
      <c r="AS775" s="230"/>
      <c r="AT775" s="230"/>
      <c r="AU775" s="230"/>
      <c r="AV775" s="230"/>
      <c r="AW775" s="230"/>
      <c r="AX775" s="230"/>
      <c r="AY775" s="230"/>
      <c r="BA775" s="83"/>
      <c r="BB775" s="83"/>
      <c r="BC775" s="83"/>
      <c r="BD775" s="83"/>
      <c r="BE775" s="83"/>
      <c r="BF775" s="83"/>
      <c r="BG775" s="124">
        <v>9994463</v>
      </c>
      <c r="BH775" s="83"/>
      <c r="BI775" s="83"/>
      <c r="BJ775" s="83"/>
      <c r="BK775" s="83"/>
      <c r="BL775" s="83"/>
    </row>
    <row r="776" spans="1:64" x14ac:dyDescent="0.35">
      <c r="A776" s="115" t="s">
        <v>105</v>
      </c>
      <c r="B776" s="194" t="s">
        <v>799</v>
      </c>
      <c r="C776" s="193" t="s">
        <v>231</v>
      </c>
      <c r="D776" s="81"/>
      <c r="E776" s="81"/>
      <c r="F776" s="81"/>
      <c r="G776" s="82"/>
      <c r="H776" s="81"/>
      <c r="I776" s="81"/>
      <c r="J776" s="81"/>
      <c r="K776" s="82"/>
      <c r="L776" s="81"/>
      <c r="M776" s="81"/>
      <c r="N776" s="81"/>
      <c r="O776" s="82"/>
      <c r="P776" s="81"/>
      <c r="Q776" s="81"/>
      <c r="R776" s="81"/>
      <c r="S776" s="82"/>
      <c r="T776" s="81"/>
      <c r="U776" s="81"/>
      <c r="V776" s="81"/>
      <c r="W776" s="82"/>
      <c r="X776" s="81"/>
      <c r="Y776" s="81"/>
      <c r="Z776" s="81"/>
      <c r="AA776" s="82"/>
      <c r="AB776" s="90">
        <v>147674</v>
      </c>
      <c r="AC776" s="90">
        <v>133668</v>
      </c>
      <c r="AD776" s="90">
        <v>124413</v>
      </c>
      <c r="AE776" s="123">
        <f>BG776-SUM(AB776,AC776,AD776)</f>
        <v>242033</v>
      </c>
      <c r="AF776" s="81"/>
      <c r="AG776" s="81"/>
      <c r="AH776" s="81"/>
      <c r="AI776" s="82"/>
      <c r="AJ776" s="81"/>
      <c r="AK776" s="81"/>
      <c r="AL776" s="81"/>
      <c r="AM776" s="82"/>
      <c r="AN776" s="81"/>
      <c r="AO776" s="81"/>
      <c r="AP776" s="82"/>
      <c r="AQ776" s="82"/>
      <c r="AR776" s="82"/>
      <c r="AS776" s="230"/>
      <c r="AT776" s="230"/>
      <c r="AU776" s="230"/>
      <c r="AV776" s="230"/>
      <c r="AW776" s="230"/>
      <c r="AX776" s="230"/>
      <c r="AY776" s="230"/>
      <c r="BA776" s="83"/>
      <c r="BB776" s="83"/>
      <c r="BC776" s="83"/>
      <c r="BD776" s="83"/>
      <c r="BE776" s="83"/>
      <c r="BF776" s="83"/>
      <c r="BG776" s="124">
        <v>647788</v>
      </c>
      <c r="BH776" s="83"/>
      <c r="BI776" s="83"/>
      <c r="BJ776" s="83"/>
      <c r="BK776" s="83"/>
      <c r="BL776" s="83"/>
    </row>
    <row r="777" spans="1:64" x14ac:dyDescent="0.35">
      <c r="A777" s="115" t="s">
        <v>372</v>
      </c>
      <c r="B777" s="194" t="s">
        <v>799</v>
      </c>
      <c r="C777" s="193" t="s">
        <v>231</v>
      </c>
      <c r="D777" s="81"/>
      <c r="E777" s="81"/>
      <c r="F777" s="81"/>
      <c r="G777" s="82"/>
      <c r="H777" s="81"/>
      <c r="I777" s="81"/>
      <c r="J777" s="81"/>
      <c r="K777" s="82"/>
      <c r="L777" s="81"/>
      <c r="M777" s="81"/>
      <c r="N777" s="81"/>
      <c r="O777" s="82"/>
      <c r="P777" s="81"/>
      <c r="Q777" s="81"/>
      <c r="R777" s="81"/>
      <c r="S777" s="82"/>
      <c r="T777" s="81"/>
      <c r="U777" s="81"/>
      <c r="V777" s="81"/>
      <c r="W777" s="82"/>
      <c r="X777" s="81"/>
      <c r="Y777" s="81"/>
      <c r="Z777" s="81"/>
      <c r="AA777" s="82"/>
      <c r="AB777" s="90">
        <v>124654</v>
      </c>
      <c r="AC777" s="90">
        <v>135063</v>
      </c>
      <c r="AD777" s="90">
        <v>126735</v>
      </c>
      <c r="AE777" s="123">
        <f>BG777-SUM(AB777,AC777,AD777)</f>
        <v>142594</v>
      </c>
      <c r="AF777" s="81"/>
      <c r="AG777" s="81"/>
      <c r="AH777" s="81"/>
      <c r="AI777" s="82"/>
      <c r="AJ777" s="81"/>
      <c r="AK777" s="81"/>
      <c r="AL777" s="81"/>
      <c r="AM777" s="82"/>
      <c r="AN777" s="81"/>
      <c r="AO777" s="81"/>
      <c r="AP777" s="82"/>
      <c r="AQ777" s="82"/>
      <c r="AR777" s="82"/>
      <c r="AS777" s="230"/>
      <c r="AT777" s="230"/>
      <c r="AU777" s="230"/>
      <c r="AV777" s="230"/>
      <c r="AW777" s="230"/>
      <c r="AX777" s="230"/>
      <c r="AY777" s="230"/>
      <c r="BA777" s="83"/>
      <c r="BB777" s="83"/>
      <c r="BC777" s="83"/>
      <c r="BD777" s="83"/>
      <c r="BE777" s="83"/>
      <c r="BF777" s="83"/>
      <c r="BG777" s="124">
        <v>529046</v>
      </c>
      <c r="BH777" s="83"/>
      <c r="BI777" s="83"/>
      <c r="BJ777" s="83"/>
      <c r="BK777" s="83"/>
      <c r="BL777" s="83"/>
    </row>
    <row r="778" spans="1:64" x14ac:dyDescent="0.35">
      <c r="A778" s="115" t="s">
        <v>98</v>
      </c>
      <c r="B778" s="194" t="s">
        <v>799</v>
      </c>
      <c r="C778" s="193" t="s">
        <v>231</v>
      </c>
      <c r="D778" s="81"/>
      <c r="E778" s="81"/>
      <c r="F778" s="81"/>
      <c r="G778" s="82"/>
      <c r="H778" s="81"/>
      <c r="I778" s="81"/>
      <c r="J778" s="81"/>
      <c r="K778" s="82"/>
      <c r="L778" s="81"/>
      <c r="M778" s="81"/>
      <c r="N778" s="81"/>
      <c r="O778" s="82"/>
      <c r="P778" s="81"/>
      <c r="Q778" s="81"/>
      <c r="R778" s="81"/>
      <c r="S778" s="82"/>
      <c r="T778" s="81"/>
      <c r="U778" s="81"/>
      <c r="V778" s="81"/>
      <c r="W778" s="82"/>
      <c r="X778" s="81"/>
      <c r="Y778" s="81"/>
      <c r="Z778" s="81"/>
      <c r="AA778" s="82"/>
      <c r="AB778" s="90">
        <v>2579502</v>
      </c>
      <c r="AC778" s="90">
        <v>2718384</v>
      </c>
      <c r="AD778" s="90">
        <v>2798544</v>
      </c>
      <c r="AE778" s="123">
        <f>BG778-SUM(AB778,AC778,AD778)</f>
        <v>3074867</v>
      </c>
      <c r="AF778" s="81"/>
      <c r="AG778" s="81"/>
      <c r="AH778" s="81"/>
      <c r="AI778" s="82"/>
      <c r="AJ778" s="81"/>
      <c r="AK778" s="81"/>
      <c r="AL778" s="81"/>
      <c r="AM778" s="82"/>
      <c r="AN778" s="81"/>
      <c r="AO778" s="81"/>
      <c r="AP778" s="82"/>
      <c r="AQ778" s="82"/>
      <c r="AR778" s="82"/>
      <c r="AS778" s="230"/>
      <c r="AT778" s="230"/>
      <c r="AU778" s="230"/>
      <c r="AV778" s="230"/>
      <c r="AW778" s="230"/>
      <c r="AX778" s="230"/>
      <c r="AY778" s="230"/>
      <c r="BA778" s="83"/>
      <c r="BB778" s="83"/>
      <c r="BC778" s="83"/>
      <c r="BD778" s="83"/>
      <c r="BE778" s="83"/>
      <c r="BF778" s="83"/>
      <c r="BG778" s="124">
        <v>11171297</v>
      </c>
      <c r="BH778" s="83"/>
      <c r="BI778" s="83"/>
      <c r="BJ778" s="83"/>
      <c r="BK778" s="83"/>
      <c r="BL778" s="83"/>
    </row>
    <row r="779" spans="1:64" x14ac:dyDescent="0.35">
      <c r="A779" s="115" t="s">
        <v>412</v>
      </c>
      <c r="B779" s="194" t="s">
        <v>799</v>
      </c>
      <c r="C779" s="193" t="s">
        <v>231</v>
      </c>
      <c r="D779" s="81"/>
      <c r="E779" s="81"/>
      <c r="F779" s="81"/>
      <c r="G779" s="82"/>
      <c r="H779" s="81"/>
      <c r="I779" s="81"/>
      <c r="J779" s="81"/>
      <c r="K779" s="82"/>
      <c r="L779" s="81"/>
      <c r="M779" s="81"/>
      <c r="N779" s="81"/>
      <c r="O779" s="82"/>
      <c r="P779" s="81"/>
      <c r="Q779" s="81"/>
      <c r="R779" s="81"/>
      <c r="S779" s="82"/>
      <c r="T779" s="81"/>
      <c r="U779" s="81"/>
      <c r="V779" s="81"/>
      <c r="W779" s="82"/>
      <c r="X779" s="81"/>
      <c r="Y779" s="81"/>
      <c r="Z779" s="81"/>
      <c r="AA779" s="82"/>
      <c r="AB779" s="90">
        <v>790386</v>
      </c>
      <c r="AC779" s="90">
        <v>856995</v>
      </c>
      <c r="AD779" s="90">
        <v>819525</v>
      </c>
      <c r="AE779" s="123">
        <f>BG779-SUM(AB779,AC779,AD779)</f>
        <v>777441</v>
      </c>
      <c r="AF779" s="81"/>
      <c r="AG779" s="81"/>
      <c r="AH779" s="81"/>
      <c r="AI779" s="82"/>
      <c r="AJ779" s="81"/>
      <c r="AK779" s="81"/>
      <c r="AL779" s="81"/>
      <c r="AM779" s="82"/>
      <c r="AN779" s="81"/>
      <c r="AO779" s="81"/>
      <c r="AP779" s="82"/>
      <c r="AQ779" s="82"/>
      <c r="AR779" s="82"/>
      <c r="AS779" s="230"/>
      <c r="AT779" s="230"/>
      <c r="AU779" s="230"/>
      <c r="AV779" s="230"/>
      <c r="AW779" s="230"/>
      <c r="AX779" s="230"/>
      <c r="AY779" s="230"/>
      <c r="BA779" s="83"/>
      <c r="BB779" s="83"/>
      <c r="BC779" s="83"/>
      <c r="BD779" s="83"/>
      <c r="BE779" s="83"/>
      <c r="BF779" s="83"/>
      <c r="BG779" s="124">
        <v>3244347</v>
      </c>
      <c r="BH779" s="83"/>
      <c r="BI779" s="83"/>
      <c r="BJ779" s="83"/>
      <c r="BK779" s="83"/>
      <c r="BL779" s="83"/>
    </row>
    <row r="780" spans="1:64" x14ac:dyDescent="0.35">
      <c r="A780" s="115" t="s">
        <v>413</v>
      </c>
      <c r="B780" s="194" t="s">
        <v>799</v>
      </c>
      <c r="C780" s="193" t="s">
        <v>231</v>
      </c>
      <c r="D780" s="81"/>
      <c r="E780" s="81"/>
      <c r="F780" s="81"/>
      <c r="G780" s="82"/>
      <c r="H780" s="81"/>
      <c r="I780" s="81"/>
      <c r="J780" s="81"/>
      <c r="K780" s="82"/>
      <c r="L780" s="81"/>
      <c r="M780" s="81"/>
      <c r="N780" s="81"/>
      <c r="O780" s="82"/>
      <c r="P780" s="81"/>
      <c r="Q780" s="81"/>
      <c r="R780" s="81"/>
      <c r="S780" s="82"/>
      <c r="T780" s="81"/>
      <c r="U780" s="81"/>
      <c r="V780" s="81"/>
      <c r="W780" s="82"/>
      <c r="X780" s="81"/>
      <c r="Y780" s="81"/>
      <c r="Z780" s="81"/>
      <c r="AA780" s="82"/>
      <c r="AB780" s="81"/>
      <c r="AC780" s="81"/>
      <c r="AD780" s="81"/>
      <c r="AE780" s="82"/>
      <c r="AF780" s="81"/>
      <c r="AG780" s="81"/>
      <c r="AH780" s="81"/>
      <c r="AI780" s="82"/>
      <c r="AJ780" s="81"/>
      <c r="AK780" s="81"/>
      <c r="AL780" s="81"/>
      <c r="AM780" s="82"/>
      <c r="AN780" s="81"/>
      <c r="AO780" s="81"/>
      <c r="AP780" s="82"/>
      <c r="AQ780" s="82"/>
      <c r="AR780" s="82"/>
      <c r="AS780" s="230"/>
      <c r="AT780" s="230"/>
      <c r="AU780" s="230"/>
      <c r="AV780" s="230"/>
      <c r="AW780" s="230"/>
      <c r="AX780" s="230"/>
      <c r="AY780" s="230"/>
      <c r="BA780" s="83"/>
      <c r="BB780" s="83"/>
      <c r="BC780" s="83"/>
      <c r="BD780" s="83"/>
      <c r="BE780" s="83"/>
      <c r="BF780" s="83"/>
      <c r="BG780" s="124">
        <v>872991</v>
      </c>
      <c r="BH780" s="83"/>
      <c r="BI780" s="83"/>
      <c r="BJ780" s="83"/>
      <c r="BK780" s="83"/>
      <c r="BL780" s="83"/>
    </row>
    <row r="781" spans="1:64" x14ac:dyDescent="0.35">
      <c r="A781" s="115" t="s">
        <v>602</v>
      </c>
      <c r="B781" s="194" t="s">
        <v>799</v>
      </c>
      <c r="C781" s="193" t="s">
        <v>231</v>
      </c>
      <c r="D781" s="81"/>
      <c r="E781" s="81"/>
      <c r="F781" s="81"/>
      <c r="G781" s="82"/>
      <c r="H781" s="81"/>
      <c r="I781" s="81"/>
      <c r="J781" s="81"/>
      <c r="K781" s="82"/>
      <c r="L781" s="81"/>
      <c r="M781" s="81"/>
      <c r="N781" s="81"/>
      <c r="O781" s="82"/>
      <c r="P781" s="81"/>
      <c r="Q781" s="81"/>
      <c r="R781" s="81"/>
      <c r="S781" s="82"/>
      <c r="T781" s="81"/>
      <c r="U781" s="81"/>
      <c r="V781" s="81"/>
      <c r="W781" s="82"/>
      <c r="X781" s="81"/>
      <c r="Y781" s="81"/>
      <c r="Z781" s="81"/>
      <c r="AA781" s="82"/>
      <c r="AB781" s="90">
        <v>26883</v>
      </c>
      <c r="AC781" s="90">
        <v>74432</v>
      </c>
      <c r="AD781" s="90">
        <v>39585</v>
      </c>
      <c r="AE781" s="123">
        <f>BG781-SUM(AB781,AC781,AD781)</f>
        <v>112383</v>
      </c>
      <c r="AF781" s="81"/>
      <c r="AG781" s="81"/>
      <c r="AH781" s="81"/>
      <c r="AI781" s="82"/>
      <c r="AJ781" s="81"/>
      <c r="AK781" s="81"/>
      <c r="AL781" s="81"/>
      <c r="AM781" s="82"/>
      <c r="AN781" s="81"/>
      <c r="AO781" s="81"/>
      <c r="AP781" s="82"/>
      <c r="AQ781" s="82"/>
      <c r="AR781" s="82"/>
      <c r="AS781" s="230"/>
      <c r="AT781" s="230"/>
      <c r="AU781" s="230"/>
      <c r="AV781" s="230"/>
      <c r="AW781" s="230"/>
      <c r="AX781" s="230"/>
      <c r="AY781" s="230"/>
      <c r="BA781" s="83"/>
      <c r="BB781" s="83"/>
      <c r="BC781" s="83"/>
      <c r="BD781" s="83"/>
      <c r="BE781" s="83"/>
      <c r="BF781" s="83"/>
      <c r="BG781" s="124">
        <v>253283</v>
      </c>
      <c r="BH781" s="83"/>
      <c r="BI781" s="83"/>
      <c r="BJ781" s="83"/>
      <c r="BK781" s="83"/>
      <c r="BL781" s="83"/>
    </row>
    <row r="782" spans="1:64" x14ac:dyDescent="0.35">
      <c r="A782" s="115" t="s">
        <v>603</v>
      </c>
      <c r="B782" s="194" t="s">
        <v>799</v>
      </c>
      <c r="C782" s="193" t="s">
        <v>231</v>
      </c>
      <c r="D782" s="81"/>
      <c r="E782" s="81"/>
      <c r="F782" s="81"/>
      <c r="G782" s="82"/>
      <c r="H782" s="81"/>
      <c r="I782" s="81"/>
      <c r="J782" s="81"/>
      <c r="K782" s="82"/>
      <c r="L782" s="81"/>
      <c r="M782" s="81"/>
      <c r="N782" s="81"/>
      <c r="O782" s="82"/>
      <c r="P782" s="81"/>
      <c r="Q782" s="81"/>
      <c r="R782" s="81"/>
      <c r="S782" s="82"/>
      <c r="T782" s="81"/>
      <c r="U782" s="81"/>
      <c r="V782" s="81"/>
      <c r="W782" s="82"/>
      <c r="X782" s="81"/>
      <c r="Y782" s="81"/>
      <c r="Z782" s="81"/>
      <c r="AA782" s="82"/>
      <c r="AB782" s="90">
        <v>645188</v>
      </c>
      <c r="AC782" s="90">
        <v>602223</v>
      </c>
      <c r="AD782" s="90">
        <v>752110</v>
      </c>
      <c r="AE782" s="123">
        <f>BG782-SUM(AB782,AC782,AD782)</f>
        <v>951937</v>
      </c>
      <c r="AF782" s="81"/>
      <c r="AG782" s="81"/>
      <c r="AH782" s="81"/>
      <c r="AI782" s="82"/>
      <c r="AJ782" s="81"/>
      <c r="AK782" s="81"/>
      <c r="AL782" s="81"/>
      <c r="AM782" s="82"/>
      <c r="AN782" s="81"/>
      <c r="AO782" s="81"/>
      <c r="AP782" s="82"/>
      <c r="AQ782" s="82"/>
      <c r="AR782" s="82"/>
      <c r="AS782" s="230"/>
      <c r="AT782" s="230"/>
      <c r="AU782" s="230"/>
      <c r="AV782" s="230"/>
      <c r="AW782" s="230"/>
      <c r="AX782" s="230"/>
      <c r="AY782" s="230"/>
      <c r="BA782" s="83"/>
      <c r="BB782" s="83"/>
      <c r="BC782" s="83"/>
      <c r="BD782" s="83"/>
      <c r="BE782" s="83"/>
      <c r="BF782" s="83"/>
      <c r="BG782" s="124">
        <v>2951458</v>
      </c>
      <c r="BH782" s="83"/>
      <c r="BI782" s="83"/>
      <c r="BJ782" s="83"/>
      <c r="BK782" s="83"/>
      <c r="BL782" s="83"/>
    </row>
    <row r="783" spans="1:64" x14ac:dyDescent="0.35">
      <c r="A783" s="115" t="s">
        <v>604</v>
      </c>
      <c r="B783" s="194" t="s">
        <v>793</v>
      </c>
      <c r="C783" s="193" t="s">
        <v>231</v>
      </c>
      <c r="D783" s="81"/>
      <c r="E783" s="81"/>
      <c r="F783" s="81"/>
      <c r="G783" s="82"/>
      <c r="H783" s="81"/>
      <c r="I783" s="81"/>
      <c r="J783" s="81"/>
      <c r="K783" s="82"/>
      <c r="L783" s="81"/>
      <c r="M783" s="81"/>
      <c r="N783" s="81"/>
      <c r="O783" s="82"/>
      <c r="P783" s="81"/>
      <c r="Q783" s="81"/>
      <c r="R783" s="81"/>
      <c r="S783" s="82"/>
      <c r="T783" s="81"/>
      <c r="U783" s="81"/>
      <c r="V783" s="81"/>
      <c r="W783" s="82"/>
      <c r="X783" s="81"/>
      <c r="Y783" s="81"/>
      <c r="Z783" s="81"/>
      <c r="AA783" s="82"/>
      <c r="AB783" s="95">
        <v>1.32</v>
      </c>
      <c r="AC783" s="95">
        <v>1.24</v>
      </c>
      <c r="AD783" s="95">
        <v>1.55</v>
      </c>
      <c r="AE783" s="82"/>
      <c r="AF783" s="81"/>
      <c r="AG783" s="81"/>
      <c r="AH783" s="81"/>
      <c r="AI783" s="82"/>
      <c r="AJ783" s="81"/>
      <c r="AK783" s="81"/>
      <c r="AL783" s="81"/>
      <c r="AM783" s="82"/>
      <c r="AN783" s="81"/>
      <c r="AO783" s="81"/>
      <c r="AP783" s="82"/>
      <c r="AQ783" s="82"/>
      <c r="AR783" s="82"/>
      <c r="AS783" s="230"/>
      <c r="AT783" s="230"/>
      <c r="AU783" s="230"/>
      <c r="AV783" s="230"/>
      <c r="AW783" s="230"/>
      <c r="AX783" s="230"/>
      <c r="AY783" s="230"/>
      <c r="BA783" s="83"/>
      <c r="BB783" s="83"/>
      <c r="BC783" s="83"/>
      <c r="BD783" s="83"/>
      <c r="BE783" s="83"/>
      <c r="BF783" s="83"/>
      <c r="BG783" s="152">
        <v>6.07</v>
      </c>
      <c r="BH783" s="83"/>
      <c r="BI783" s="83"/>
      <c r="BJ783" s="83"/>
      <c r="BK783" s="83"/>
      <c r="BL783" s="83"/>
    </row>
    <row r="784" spans="1:64" x14ac:dyDescent="0.35">
      <c r="A784" s="115" t="s">
        <v>605</v>
      </c>
      <c r="B784" s="194" t="s">
        <v>793</v>
      </c>
      <c r="C784" s="193" t="s">
        <v>231</v>
      </c>
      <c r="D784" s="81"/>
      <c r="E784" s="81"/>
      <c r="F784" s="81"/>
      <c r="G784" s="82"/>
      <c r="H784" s="81"/>
      <c r="I784" s="81"/>
      <c r="J784" s="81"/>
      <c r="K784" s="82"/>
      <c r="L784" s="81"/>
      <c r="M784" s="81"/>
      <c r="N784" s="81"/>
      <c r="O784" s="82"/>
      <c r="P784" s="81"/>
      <c r="Q784" s="81"/>
      <c r="R784" s="81"/>
      <c r="S784" s="82"/>
      <c r="T784" s="81"/>
      <c r="U784" s="81"/>
      <c r="V784" s="81"/>
      <c r="W784" s="82"/>
      <c r="X784" s="81"/>
      <c r="Y784" s="81"/>
      <c r="Z784" s="81"/>
      <c r="AA784" s="82"/>
      <c r="AB784" s="95">
        <v>1.31</v>
      </c>
      <c r="AC784" s="95">
        <v>1.22</v>
      </c>
      <c r="AD784" s="95">
        <v>1.53</v>
      </c>
      <c r="AE784" s="82"/>
      <c r="AF784" s="81"/>
      <c r="AG784" s="81"/>
      <c r="AH784" s="81"/>
      <c r="AI784" s="82"/>
      <c r="AJ784" s="81"/>
      <c r="AK784" s="81"/>
      <c r="AL784" s="81"/>
      <c r="AM784" s="82"/>
      <c r="AN784" s="81"/>
      <c r="AO784" s="81"/>
      <c r="AP784" s="82"/>
      <c r="AQ784" s="82"/>
      <c r="AR784" s="82"/>
      <c r="AS784" s="230"/>
      <c r="AT784" s="230"/>
      <c r="AU784" s="230"/>
      <c r="AV784" s="230"/>
      <c r="AW784" s="230"/>
      <c r="AX784" s="230"/>
      <c r="AY784" s="230"/>
      <c r="BA784" s="83"/>
      <c r="BB784" s="83"/>
      <c r="BC784" s="83"/>
      <c r="BD784" s="83"/>
      <c r="BE784" s="83"/>
      <c r="BF784" s="83"/>
      <c r="BG784" s="152">
        <v>6</v>
      </c>
      <c r="BH784" s="83"/>
      <c r="BI784" s="83"/>
      <c r="BJ784" s="83"/>
      <c r="BK784" s="83"/>
      <c r="BL784" s="83"/>
    </row>
    <row r="785" spans="1:64" x14ac:dyDescent="0.35">
      <c r="A785" s="88"/>
      <c r="B785" s="187"/>
      <c r="C785" s="187"/>
      <c r="D785" s="81"/>
      <c r="E785" s="81"/>
      <c r="F785" s="81"/>
      <c r="G785" s="82"/>
      <c r="H785" s="81"/>
      <c r="I785" s="81"/>
      <c r="J785" s="81"/>
      <c r="K785" s="82"/>
      <c r="L785" s="81"/>
      <c r="M785" s="81"/>
      <c r="N785" s="81"/>
      <c r="O785" s="82"/>
      <c r="P785" s="81"/>
      <c r="Q785" s="81"/>
      <c r="R785" s="81"/>
      <c r="S785" s="82"/>
      <c r="T785" s="81"/>
      <c r="U785" s="81"/>
      <c r="V785" s="81"/>
      <c r="W785" s="82"/>
      <c r="X785" s="81"/>
      <c r="Y785" s="81"/>
      <c r="Z785" s="81"/>
      <c r="AA785" s="82"/>
      <c r="AB785" s="81"/>
      <c r="AC785" s="81"/>
      <c r="AD785" s="81"/>
      <c r="AE785" s="82"/>
      <c r="AF785" s="81"/>
      <c r="AG785" s="81"/>
      <c r="AH785" s="81"/>
      <c r="AI785" s="82"/>
      <c r="AJ785" s="81"/>
      <c r="AK785" s="81"/>
      <c r="AL785" s="81"/>
      <c r="AM785" s="82"/>
      <c r="AN785" s="81"/>
      <c r="AO785" s="81"/>
      <c r="AP785" s="82"/>
      <c r="AQ785" s="82"/>
      <c r="AR785" s="82"/>
      <c r="AS785" s="230"/>
      <c r="AT785" s="230"/>
      <c r="AU785" s="230"/>
      <c r="AV785" s="230"/>
      <c r="AW785" s="230"/>
      <c r="AX785" s="230"/>
      <c r="AY785" s="230"/>
      <c r="BA785" s="83"/>
      <c r="BB785" s="83"/>
      <c r="BC785" s="83"/>
      <c r="BD785" s="83"/>
      <c r="BE785" s="83"/>
      <c r="BF785" s="83"/>
      <c r="BG785" s="83"/>
      <c r="BH785" s="83"/>
      <c r="BI785" s="83"/>
      <c r="BJ785" s="83"/>
      <c r="BK785" s="83"/>
      <c r="BL785" s="83"/>
    </row>
    <row r="786" spans="1:64" x14ac:dyDescent="0.35">
      <c r="A786" s="70" t="s">
        <v>606</v>
      </c>
      <c r="B786" s="196"/>
      <c r="C786" s="196"/>
      <c r="D786" s="84"/>
      <c r="E786" s="84"/>
      <c r="F786" s="84"/>
      <c r="G786" s="85"/>
      <c r="H786" s="84"/>
      <c r="I786" s="84"/>
      <c r="J786" s="84"/>
      <c r="K786" s="85"/>
      <c r="L786" s="84"/>
      <c r="M786" s="84"/>
      <c r="N786" s="84"/>
      <c r="O786" s="85"/>
      <c r="P786" s="84"/>
      <c r="Q786" s="84"/>
      <c r="R786" s="84"/>
      <c r="S786" s="85"/>
      <c r="T786" s="84"/>
      <c r="U786" s="84"/>
      <c r="V786" s="84"/>
      <c r="W786" s="85"/>
      <c r="X786" s="84"/>
      <c r="Y786" s="84"/>
      <c r="Z786" s="84"/>
      <c r="AA786" s="85"/>
      <c r="AB786" s="84"/>
      <c r="AC786" s="84"/>
      <c r="AD786" s="84"/>
      <c r="AE786" s="85"/>
      <c r="AF786" s="84"/>
      <c r="AG786" s="84"/>
      <c r="AH786" s="84"/>
      <c r="AI786" s="85"/>
      <c r="AJ786" s="84"/>
      <c r="AK786" s="84"/>
      <c r="AL786" s="84"/>
      <c r="AM786" s="85"/>
      <c r="AN786" s="84"/>
      <c r="AO786" s="84"/>
      <c r="AP786" s="85"/>
      <c r="AQ786" s="85"/>
      <c r="AR786" s="85"/>
      <c r="AS786" s="231"/>
      <c r="AT786" s="231"/>
      <c r="AU786" s="231"/>
      <c r="AV786" s="231"/>
      <c r="AW786" s="231"/>
      <c r="AX786" s="231"/>
      <c r="AY786" s="231"/>
      <c r="BA786" s="86"/>
      <c r="BB786" s="86"/>
      <c r="BC786" s="86"/>
      <c r="BD786" s="86"/>
      <c r="BE786" s="86"/>
      <c r="BF786" s="86"/>
      <c r="BG786" s="86"/>
      <c r="BH786" s="86"/>
      <c r="BI786" s="86"/>
      <c r="BJ786" s="86"/>
      <c r="BK786" s="86"/>
      <c r="BL786" s="86"/>
    </row>
    <row r="787" spans="1:64" x14ac:dyDescent="0.35">
      <c r="A787" s="80" t="s">
        <v>607</v>
      </c>
      <c r="B787" s="194" t="s">
        <v>794</v>
      </c>
      <c r="C787" s="193" t="s">
        <v>230</v>
      </c>
      <c r="D787" s="90">
        <v>36.9</v>
      </c>
      <c r="E787" s="90">
        <v>37.5</v>
      </c>
      <c r="F787" s="90">
        <v>42.2</v>
      </c>
      <c r="G787" s="123">
        <f>BA787-SUM(D787,E787,F787)</f>
        <v>40.299999999999997</v>
      </c>
      <c r="H787" s="90">
        <v>41.1</v>
      </c>
      <c r="I787" s="90">
        <v>37.6</v>
      </c>
      <c r="J787" s="90">
        <v>39.1</v>
      </c>
      <c r="K787" s="123">
        <f>BB787-SUM(H787,I787,J787)</f>
        <v>34.899999999999977</v>
      </c>
      <c r="L787" s="90">
        <v>39.5</v>
      </c>
      <c r="M787" s="90">
        <v>45.6</v>
      </c>
      <c r="N787" s="90">
        <v>46.3</v>
      </c>
      <c r="O787" s="123">
        <f>BC787-SUM(L787,M787,N787)</f>
        <v>43.100000000000023</v>
      </c>
      <c r="P787" s="90">
        <v>37.6</v>
      </c>
      <c r="Q787" s="90">
        <v>37.799999999999997</v>
      </c>
      <c r="R787" s="90">
        <v>40</v>
      </c>
      <c r="S787" s="123">
        <f>BD787-SUM(P787,Q787,R787)</f>
        <v>37</v>
      </c>
      <c r="T787" s="90">
        <v>38.1</v>
      </c>
      <c r="U787" s="90">
        <v>39.1</v>
      </c>
      <c r="V787" s="90">
        <v>39.1</v>
      </c>
      <c r="W787" s="123">
        <f>BE787-SUM(T787,U787,V787)</f>
        <v>37.299999999999983</v>
      </c>
      <c r="X787" s="90">
        <v>33.9</v>
      </c>
      <c r="Y787" s="90">
        <v>34.6</v>
      </c>
      <c r="Z787" s="90">
        <v>47</v>
      </c>
      <c r="AA787" s="123">
        <f>BF787-SUM(X787,Y787,Z787)</f>
        <v>67.099999999999994</v>
      </c>
      <c r="AB787" s="90">
        <v>104.6</v>
      </c>
      <c r="AC787" s="90">
        <v>98.4</v>
      </c>
      <c r="AD787" s="90">
        <v>101.8</v>
      </c>
      <c r="AE787" s="123">
        <f>BG787-SUM(AB787,AC787,AD787)</f>
        <v>97.5</v>
      </c>
      <c r="AF787" s="90">
        <v>96</v>
      </c>
      <c r="AG787" s="90">
        <v>92</v>
      </c>
      <c r="AH787" s="90">
        <v>92</v>
      </c>
      <c r="AI787" s="123">
        <f>BH787-SUM(AF787,AG787,AH787)</f>
        <v>87</v>
      </c>
      <c r="AJ787" s="90">
        <v>90</v>
      </c>
      <c r="AK787" s="90">
        <v>88</v>
      </c>
      <c r="AL787" s="90">
        <v>83</v>
      </c>
      <c r="AM787" s="123">
        <f>BI787-SUM(AJ787,AK787,AL787)</f>
        <v>93</v>
      </c>
      <c r="AN787" s="90">
        <v>101</v>
      </c>
      <c r="AO787" s="90">
        <v>101</v>
      </c>
      <c r="AP787" s="89">
        <v>101</v>
      </c>
      <c r="AQ787" s="89">
        <v>102</v>
      </c>
      <c r="AR787" s="250">
        <v>96</v>
      </c>
      <c r="AS787" s="265">
        <v>96</v>
      </c>
      <c r="AT787" s="265">
        <v>92</v>
      </c>
      <c r="AU787" s="265">
        <v>91</v>
      </c>
      <c r="AV787" s="265">
        <v>84</v>
      </c>
      <c r="AW787" s="265">
        <v>84</v>
      </c>
      <c r="AX787" s="265">
        <v>84</v>
      </c>
      <c r="AY787" s="265">
        <v>84</v>
      </c>
      <c r="BA787" s="124">
        <v>156.9</v>
      </c>
      <c r="BB787" s="124">
        <v>152.69999999999999</v>
      </c>
      <c r="BC787" s="124">
        <v>174.5</v>
      </c>
      <c r="BD787" s="124">
        <v>152.4</v>
      </c>
      <c r="BE787" s="124">
        <v>153.6</v>
      </c>
      <c r="BF787" s="124">
        <v>182.6</v>
      </c>
      <c r="BG787" s="124">
        <v>402.3</v>
      </c>
      <c r="BH787" s="124">
        <v>367</v>
      </c>
      <c r="BI787" s="124">
        <v>354</v>
      </c>
      <c r="BJ787" s="207">
        <v>405</v>
      </c>
      <c r="BK787" s="207">
        <v>375</v>
      </c>
      <c r="BL787" s="207">
        <v>336</v>
      </c>
    </row>
    <row r="788" spans="1:64" x14ac:dyDescent="0.35">
      <c r="A788" s="80" t="s">
        <v>608</v>
      </c>
      <c r="B788" s="194" t="s">
        <v>794</v>
      </c>
      <c r="C788" s="193" t="s">
        <v>230</v>
      </c>
      <c r="D788" s="90">
        <v>26.4</v>
      </c>
      <c r="E788" s="90">
        <v>26.6</v>
      </c>
      <c r="F788" s="90">
        <v>30.3</v>
      </c>
      <c r="G788" s="123">
        <f>BA788-SUM(D788,E788,F788)</f>
        <v>27.700000000000003</v>
      </c>
      <c r="H788" s="90">
        <v>26.8</v>
      </c>
      <c r="I788" s="90">
        <v>24.2</v>
      </c>
      <c r="J788" s="90">
        <v>26</v>
      </c>
      <c r="K788" s="123">
        <f>BB788-SUM(H788,I788,J788)</f>
        <v>23.200000000000003</v>
      </c>
      <c r="L788" s="90">
        <v>24.9</v>
      </c>
      <c r="M788" s="90">
        <v>27.3</v>
      </c>
      <c r="N788" s="90">
        <v>27.7</v>
      </c>
      <c r="O788" s="123">
        <f>BC788-SUM(L788,M788,N788)</f>
        <v>24.5</v>
      </c>
      <c r="P788" s="90">
        <v>19</v>
      </c>
      <c r="Q788" s="90">
        <v>18.5</v>
      </c>
      <c r="R788" s="90">
        <v>16.899999999999999</v>
      </c>
      <c r="S788" s="123">
        <f>BD788-SUM(P788,Q788,R788)</f>
        <v>16.699999999999996</v>
      </c>
      <c r="T788" s="90">
        <v>18.7</v>
      </c>
      <c r="U788" s="90">
        <v>19.5</v>
      </c>
      <c r="V788" s="90">
        <v>19.5</v>
      </c>
      <c r="W788" s="123">
        <f>BE788-SUM(T788,U788,V788)</f>
        <v>18.399999999999991</v>
      </c>
      <c r="X788" s="90">
        <v>16.7</v>
      </c>
      <c r="Y788" s="90">
        <v>17.399999999999999</v>
      </c>
      <c r="Z788" s="90">
        <v>23.1</v>
      </c>
      <c r="AA788" s="123">
        <f>BF788-SUM(X788,Y788,Z788)</f>
        <v>34.1</v>
      </c>
      <c r="AB788" s="90">
        <v>58</v>
      </c>
      <c r="AC788" s="90">
        <v>55.4</v>
      </c>
      <c r="AD788" s="90">
        <v>58.8</v>
      </c>
      <c r="AE788" s="123">
        <f>BG788-SUM(AB788,AC788,AD788)</f>
        <v>54.800000000000011</v>
      </c>
      <c r="AF788" s="90">
        <v>54</v>
      </c>
      <c r="AG788" s="90">
        <v>52</v>
      </c>
      <c r="AH788" s="90">
        <v>51</v>
      </c>
      <c r="AI788" s="123">
        <f>BH788-SUM(AF788,AG788,AH788)</f>
        <v>48</v>
      </c>
      <c r="AJ788" s="90">
        <v>45</v>
      </c>
      <c r="AK788" s="90">
        <v>44</v>
      </c>
      <c r="AL788" s="90">
        <v>40</v>
      </c>
      <c r="AM788" s="123">
        <f>BI788-SUM(AJ788,AK788,AL788)</f>
        <v>52</v>
      </c>
      <c r="AN788" s="90">
        <v>59</v>
      </c>
      <c r="AO788" s="90">
        <v>59</v>
      </c>
      <c r="AP788" s="89">
        <v>58</v>
      </c>
      <c r="AQ788" s="89">
        <v>60</v>
      </c>
      <c r="AR788" s="250">
        <v>54</v>
      </c>
      <c r="AS788" s="265">
        <v>54</v>
      </c>
      <c r="AT788" s="265">
        <v>50</v>
      </c>
      <c r="AU788" s="265">
        <v>49</v>
      </c>
      <c r="AV788" s="265">
        <v>42</v>
      </c>
      <c r="AW788" s="265">
        <v>42</v>
      </c>
      <c r="AX788" s="265">
        <v>41</v>
      </c>
      <c r="AY788" s="265">
        <v>42</v>
      </c>
      <c r="BA788" s="124">
        <v>111</v>
      </c>
      <c r="BB788" s="124">
        <v>100.2</v>
      </c>
      <c r="BC788" s="124">
        <v>104.4</v>
      </c>
      <c r="BD788" s="124">
        <v>71.099999999999994</v>
      </c>
      <c r="BE788" s="124">
        <v>76.099999999999994</v>
      </c>
      <c r="BF788" s="124">
        <v>91.3</v>
      </c>
      <c r="BG788" s="124">
        <v>227</v>
      </c>
      <c r="BH788" s="124">
        <v>205</v>
      </c>
      <c r="BI788" s="124">
        <v>181</v>
      </c>
      <c r="BJ788" s="207">
        <v>236</v>
      </c>
      <c r="BK788" s="207">
        <v>207</v>
      </c>
      <c r="BL788" s="207">
        <v>167</v>
      </c>
    </row>
    <row r="789" spans="1:64" x14ac:dyDescent="0.35">
      <c r="A789" s="121" t="s">
        <v>609</v>
      </c>
      <c r="B789" s="184" t="s">
        <v>794</v>
      </c>
      <c r="C789" s="183" t="s">
        <v>231</v>
      </c>
      <c r="G789" s="91"/>
      <c r="K789" s="91"/>
      <c r="O789" s="91"/>
      <c r="S789" s="91"/>
      <c r="W789" s="91"/>
      <c r="AA789" s="91"/>
      <c r="AE789" s="91"/>
      <c r="AI789" s="91"/>
      <c r="AM789" s="91"/>
      <c r="AP789" s="91"/>
      <c r="AQ789" s="91"/>
      <c r="AR789" s="91"/>
      <c r="AS789" s="232"/>
      <c r="AT789" s="232"/>
      <c r="AU789" s="232"/>
      <c r="AV789" s="232"/>
      <c r="AW789" s="232"/>
      <c r="AX789" s="232"/>
      <c r="AY789" s="232"/>
      <c r="BA789" s="124">
        <v>144.69999999999999</v>
      </c>
      <c r="BB789" s="124">
        <v>144.19999999999999</v>
      </c>
      <c r="BC789" s="124">
        <v>146.30000000000001</v>
      </c>
      <c r="BD789" s="124">
        <v>157.6</v>
      </c>
      <c r="BE789" s="124">
        <v>156.9</v>
      </c>
      <c r="BF789" s="124">
        <v>157.1</v>
      </c>
      <c r="BG789" s="124">
        <v>173.1</v>
      </c>
      <c r="BH789" s="124">
        <v>192</v>
      </c>
      <c r="BI789" s="124">
        <v>207</v>
      </c>
      <c r="BJ789" s="207">
        <v>189</v>
      </c>
      <c r="BK789" s="207">
        <v>235</v>
      </c>
      <c r="BL789" s="207">
        <v>239</v>
      </c>
    </row>
    <row r="790" spans="1:64" x14ac:dyDescent="0.35">
      <c r="A790" s="88"/>
      <c r="B790" s="187"/>
      <c r="C790" s="187"/>
      <c r="D790" s="81"/>
      <c r="E790" s="81"/>
      <c r="F790" s="81"/>
      <c r="G790" s="82"/>
      <c r="H790" s="81"/>
      <c r="I790" s="81"/>
      <c r="J790" s="81"/>
      <c r="K790" s="82"/>
      <c r="L790" s="81"/>
      <c r="M790" s="81"/>
      <c r="N790" s="81"/>
      <c r="O790" s="82"/>
      <c r="P790" s="81"/>
      <c r="Q790" s="81"/>
      <c r="R790" s="81"/>
      <c r="S790" s="82"/>
      <c r="T790" s="81"/>
      <c r="U790" s="81"/>
      <c r="V790" s="81"/>
      <c r="W790" s="82"/>
      <c r="X790" s="81"/>
      <c r="Y790" s="81"/>
      <c r="Z790" s="81"/>
      <c r="AA790" s="82"/>
      <c r="AB790" s="81"/>
      <c r="AC790" s="81"/>
      <c r="AD790" s="81"/>
      <c r="AE790" s="82"/>
      <c r="AF790" s="81"/>
      <c r="AG790" s="81"/>
      <c r="AH790" s="81"/>
      <c r="AI790" s="82"/>
      <c r="AJ790" s="81"/>
      <c r="AK790" s="81"/>
      <c r="AL790" s="81"/>
      <c r="AM790" s="82"/>
      <c r="AN790" s="81"/>
      <c r="AO790" s="81"/>
      <c r="AP790" s="82"/>
      <c r="AQ790" s="82"/>
      <c r="AR790" s="82"/>
      <c r="AS790" s="230"/>
      <c r="AT790" s="230"/>
      <c r="AU790" s="230"/>
      <c r="AV790" s="230"/>
      <c r="AW790" s="230"/>
      <c r="AX790" s="230"/>
      <c r="AY790" s="230"/>
      <c r="BA790" s="83"/>
      <c r="BB790" s="83"/>
      <c r="BC790" s="83"/>
      <c r="BD790" s="83"/>
      <c r="BE790" s="83"/>
      <c r="BF790" s="83"/>
      <c r="BG790" s="83"/>
      <c r="BH790" s="83"/>
      <c r="BI790" s="83"/>
      <c r="BJ790" s="83"/>
      <c r="BK790" s="83"/>
      <c r="BL790" s="83"/>
    </row>
    <row r="791" spans="1:64" x14ac:dyDescent="0.35">
      <c r="A791" s="87" t="s">
        <v>610</v>
      </c>
      <c r="B791" s="185"/>
      <c r="C791" s="185"/>
      <c r="D791" s="81"/>
      <c r="E791" s="81"/>
      <c r="F791" s="81"/>
      <c r="G791" s="82"/>
      <c r="H791" s="81"/>
      <c r="I791" s="81"/>
      <c r="J791" s="81"/>
      <c r="K791" s="82"/>
      <c r="L791" s="81"/>
      <c r="M791" s="81"/>
      <c r="N791" s="81"/>
      <c r="O791" s="82"/>
      <c r="P791" s="81"/>
      <c r="Q791" s="81"/>
      <c r="R791" s="81"/>
      <c r="S791" s="82"/>
      <c r="T791" s="81"/>
      <c r="U791" s="81"/>
      <c r="V791" s="81"/>
      <c r="W791" s="82"/>
      <c r="X791" s="81"/>
      <c r="Y791" s="81"/>
      <c r="Z791" s="81"/>
      <c r="AA791" s="82"/>
      <c r="AB791" s="81"/>
      <c r="AC791" s="81"/>
      <c r="AD791" s="81"/>
      <c r="AE791" s="82"/>
      <c r="AF791" s="81"/>
      <c r="AG791" s="81"/>
      <c r="AH791" s="81"/>
      <c r="AI791" s="82"/>
      <c r="AJ791" s="81"/>
      <c r="AK791" s="81"/>
      <c r="AL791" s="81"/>
      <c r="AM791" s="82"/>
      <c r="AN791" s="81"/>
      <c r="AO791" s="81"/>
      <c r="AP791" s="82"/>
      <c r="AQ791" s="82"/>
      <c r="AR791" s="82"/>
      <c r="AS791" s="230"/>
      <c r="AT791" s="230"/>
      <c r="AU791" s="230"/>
      <c r="AV791" s="230"/>
      <c r="AW791" s="230"/>
      <c r="AX791" s="230"/>
      <c r="AY791" s="230"/>
      <c r="BA791" s="83"/>
      <c r="BB791" s="83"/>
      <c r="BC791" s="83"/>
      <c r="BD791" s="83"/>
      <c r="BE791" s="83"/>
      <c r="BF791" s="83"/>
      <c r="BG791" s="83"/>
      <c r="BH791" s="83"/>
      <c r="BI791" s="83"/>
      <c r="BJ791" s="83"/>
      <c r="BK791" s="83"/>
      <c r="BL791" s="83"/>
    </row>
    <row r="792" spans="1:64" x14ac:dyDescent="0.35">
      <c r="A792" s="114" t="s">
        <v>392</v>
      </c>
      <c r="B792" s="188"/>
      <c r="C792" s="188"/>
      <c r="D792" s="81"/>
      <c r="E792" s="81"/>
      <c r="F792" s="81"/>
      <c r="G792" s="82"/>
      <c r="H792" s="81"/>
      <c r="I792" s="81"/>
      <c r="J792" s="81"/>
      <c r="K792" s="82"/>
      <c r="L792" s="81"/>
      <c r="M792" s="81"/>
      <c r="N792" s="81"/>
      <c r="O792" s="82"/>
      <c r="P792" s="81"/>
      <c r="Q792" s="81"/>
      <c r="R792" s="81"/>
      <c r="S792" s="82"/>
      <c r="T792" s="81"/>
      <c r="U792" s="81"/>
      <c r="V792" s="81"/>
      <c r="W792" s="82"/>
      <c r="X792" s="81"/>
      <c r="Y792" s="81"/>
      <c r="Z792" s="81"/>
      <c r="AA792" s="82"/>
      <c r="AB792" s="81"/>
      <c r="AC792" s="81"/>
      <c r="AD792" s="81"/>
      <c r="AE792" s="82"/>
      <c r="AF792" s="81"/>
      <c r="AG792" s="81"/>
      <c r="AH792" s="81"/>
      <c r="AI792" s="82"/>
      <c r="AJ792" s="81"/>
      <c r="AK792" s="81"/>
      <c r="AL792" s="81"/>
      <c r="AM792" s="82"/>
      <c r="AN792" s="81"/>
      <c r="AO792" s="81"/>
      <c r="AP792" s="82"/>
      <c r="AQ792" s="82"/>
      <c r="AR792" s="82"/>
      <c r="AS792" s="230"/>
      <c r="AT792" s="230"/>
      <c r="AU792" s="230"/>
      <c r="AV792" s="230"/>
      <c r="AW792" s="230"/>
      <c r="AX792" s="230"/>
      <c r="AY792" s="230"/>
      <c r="BA792" s="83"/>
      <c r="BB792" s="83"/>
      <c r="BC792" s="83"/>
      <c r="BD792" s="83"/>
      <c r="BE792" s="83"/>
      <c r="BF792" s="83"/>
      <c r="BG792" s="83"/>
      <c r="BH792" s="83"/>
      <c r="BI792" s="83"/>
      <c r="BJ792" s="83"/>
      <c r="BK792" s="83"/>
      <c r="BL792" s="83"/>
    </row>
    <row r="793" spans="1:64" x14ac:dyDescent="0.35">
      <c r="A793" s="115" t="s">
        <v>611</v>
      </c>
      <c r="B793" s="194" t="s">
        <v>794</v>
      </c>
      <c r="C793" s="193" t="s">
        <v>231</v>
      </c>
      <c r="D793" s="90">
        <v>-0.4</v>
      </c>
      <c r="E793" s="90">
        <v>-1.9</v>
      </c>
      <c r="F793" s="90">
        <v>5.5</v>
      </c>
      <c r="G793" s="123">
        <f>BA793-SUM(D793,E793,F793)</f>
        <v>5.8999999999999995</v>
      </c>
      <c r="H793" s="90">
        <v>4.5</v>
      </c>
      <c r="I793" s="90">
        <v>8.1</v>
      </c>
      <c r="J793" s="90">
        <v>4.3</v>
      </c>
      <c r="K793" s="123">
        <f>BB793-SUM(H793,I793,J793)</f>
        <v>-4.5999999999999979</v>
      </c>
      <c r="L793" s="90">
        <v>-13.9</v>
      </c>
      <c r="M793" s="90">
        <v>-26.1</v>
      </c>
      <c r="N793" s="90">
        <v>-32</v>
      </c>
      <c r="O793" s="123">
        <f>BC793-SUM(L793,M793,N793)</f>
        <v>-32.299999999999997</v>
      </c>
      <c r="P793" s="90">
        <v>-28.6</v>
      </c>
      <c r="Q793" s="90">
        <v>-10.5</v>
      </c>
      <c r="R793" s="90">
        <v>-6.6</v>
      </c>
      <c r="S793" s="123">
        <f>BD793-SUM(P793,Q793,R793)</f>
        <v>-4.5</v>
      </c>
      <c r="T793" s="90">
        <v>-3.9</v>
      </c>
      <c r="U793" s="90">
        <v>-7.6</v>
      </c>
      <c r="V793" s="90">
        <v>-0.4</v>
      </c>
      <c r="W793" s="123">
        <f>BE793-SUM(T793,U793,V793)</f>
        <v>9.6000000000000014</v>
      </c>
      <c r="X793" s="90">
        <v>26.5</v>
      </c>
      <c r="Y793" s="90">
        <v>35.9</v>
      </c>
      <c r="Z793" s="90">
        <v>22.9</v>
      </c>
      <c r="AA793" s="123">
        <f>BF793-SUM(X793,Y793,Z793)</f>
        <v>11</v>
      </c>
      <c r="AB793" s="90">
        <v>-6.7</v>
      </c>
      <c r="AC793" s="90">
        <v>-22.5</v>
      </c>
      <c r="AD793" s="90">
        <v>-20.6</v>
      </c>
      <c r="AE793" s="123">
        <f>BG793-SUM(AB793,AC793,AD793)</f>
        <v>-23.400000000000006</v>
      </c>
      <c r="AF793" s="90">
        <v>-18</v>
      </c>
      <c r="AG793" s="90">
        <v>-17</v>
      </c>
      <c r="AH793" s="90">
        <v>-5</v>
      </c>
      <c r="AI793" s="123">
        <f>BH793-SUM(AF793,AG793,AH793)</f>
        <v>16</v>
      </c>
      <c r="AJ793" s="81"/>
      <c r="AK793" s="81"/>
      <c r="AL793" s="81"/>
      <c r="AM793" s="82"/>
      <c r="AN793" s="81"/>
      <c r="AO793" s="81"/>
      <c r="AP793" s="82"/>
      <c r="AQ793" s="82"/>
      <c r="AR793" s="82"/>
      <c r="AS793" s="230"/>
      <c r="AT793" s="230"/>
      <c r="AU793" s="230"/>
      <c r="AV793" s="230"/>
      <c r="AW793" s="230"/>
      <c r="AX793" s="230"/>
      <c r="AY793" s="230"/>
      <c r="BA793" s="124">
        <v>9.1</v>
      </c>
      <c r="BB793" s="124">
        <v>12.3</v>
      </c>
      <c r="BC793" s="124">
        <v>-104.3</v>
      </c>
      <c r="BD793" s="124">
        <v>-50.2</v>
      </c>
      <c r="BE793" s="124">
        <v>-2.2999999999999998</v>
      </c>
      <c r="BF793" s="124">
        <v>96.3</v>
      </c>
      <c r="BG793" s="124">
        <v>-73.2</v>
      </c>
      <c r="BH793" s="124">
        <v>-24</v>
      </c>
      <c r="BI793" s="83"/>
      <c r="BJ793" s="83"/>
      <c r="BK793" s="83"/>
      <c r="BL793" s="83"/>
    </row>
    <row r="794" spans="1:64" x14ac:dyDescent="0.35">
      <c r="A794" s="115" t="s">
        <v>612</v>
      </c>
      <c r="B794" s="194" t="s">
        <v>794</v>
      </c>
      <c r="C794" s="193" t="s">
        <v>231</v>
      </c>
      <c r="D794" s="81"/>
      <c r="E794" s="81"/>
      <c r="F794" s="81"/>
      <c r="G794" s="82"/>
      <c r="H794" s="81"/>
      <c r="I794" s="81"/>
      <c r="J794" s="81"/>
      <c r="K794" s="82"/>
      <c r="L794" s="81"/>
      <c r="M794" s="81"/>
      <c r="N794" s="81"/>
      <c r="O794" s="82"/>
      <c r="P794" s="81"/>
      <c r="Q794" s="81"/>
      <c r="R794" s="81"/>
      <c r="S794" s="82"/>
      <c r="T794" s="81"/>
      <c r="U794" s="81"/>
      <c r="V794" s="81"/>
      <c r="W794" s="82"/>
      <c r="X794" s="81"/>
      <c r="Y794" s="81"/>
      <c r="Z794" s="81"/>
      <c r="AA794" s="82"/>
      <c r="AB794" s="90">
        <v>0</v>
      </c>
      <c r="AC794" s="90">
        <v>0</v>
      </c>
      <c r="AD794" s="90">
        <v>0</v>
      </c>
      <c r="AE794" s="167">
        <f>BG794-SUM(AB794,AC794,AD794)</f>
        <v>-27.2</v>
      </c>
      <c r="AF794" s="90">
        <v>-6</v>
      </c>
      <c r="AG794" s="90">
        <v>-10</v>
      </c>
      <c r="AH794" s="90">
        <v>-4</v>
      </c>
      <c r="AI794" s="123">
        <f>BH794-SUM(AF794,AG794,AH794)</f>
        <v>4</v>
      </c>
      <c r="AJ794" s="81"/>
      <c r="AK794" s="81"/>
      <c r="AL794" s="81"/>
      <c r="AM794" s="82"/>
      <c r="AN794" s="81"/>
      <c r="AO794" s="81"/>
      <c r="AP794" s="82"/>
      <c r="AQ794" s="82"/>
      <c r="AR794" s="82"/>
      <c r="AS794" s="230"/>
      <c r="AT794" s="230"/>
      <c r="AU794" s="230"/>
      <c r="AV794" s="230"/>
      <c r="AW794" s="230"/>
      <c r="AX794" s="230"/>
      <c r="AY794" s="230"/>
      <c r="BA794" s="83"/>
      <c r="BB794" s="83"/>
      <c r="BC794" s="83"/>
      <c r="BD794" s="83"/>
      <c r="BE794" s="83"/>
      <c r="BF794" s="83"/>
      <c r="BG794" s="124">
        <v>-27.2</v>
      </c>
      <c r="BH794" s="124">
        <v>-16</v>
      </c>
      <c r="BI794" s="83"/>
      <c r="BJ794" s="83"/>
      <c r="BK794" s="83"/>
      <c r="BL794" s="83"/>
    </row>
    <row r="795" spans="1:64" x14ac:dyDescent="0.35">
      <c r="A795" s="115" t="s">
        <v>613</v>
      </c>
      <c r="B795" s="194" t="s">
        <v>794</v>
      </c>
      <c r="C795" s="193" t="s">
        <v>231</v>
      </c>
      <c r="D795" s="90">
        <v>-0.4</v>
      </c>
      <c r="E795" s="90">
        <v>-2.1</v>
      </c>
      <c r="F795" s="90">
        <v>-1</v>
      </c>
      <c r="G795" s="123">
        <f>BA795-SUM(D795,E795,F795)</f>
        <v>-0.39999999999999991</v>
      </c>
      <c r="H795" s="90">
        <v>1</v>
      </c>
      <c r="I795" s="90">
        <v>4.0999999999999996</v>
      </c>
      <c r="J795" s="90">
        <v>5.7</v>
      </c>
      <c r="K795" s="123">
        <f>BB795-SUM(H795,I795,J795)</f>
        <v>2.0999999999999996</v>
      </c>
      <c r="L795" s="90">
        <v>-1.4</v>
      </c>
      <c r="M795" s="90">
        <v>-4.2</v>
      </c>
      <c r="N795" s="90">
        <v>-5.2</v>
      </c>
      <c r="O795" s="123">
        <f>BC795-SUM(L795,M795,N795)</f>
        <v>-5.3000000000000007</v>
      </c>
      <c r="P795" s="90">
        <v>-5</v>
      </c>
      <c r="Q795" s="90">
        <v>-5.6</v>
      </c>
      <c r="R795" s="90">
        <v>-9.6</v>
      </c>
      <c r="S795" s="123">
        <f>BD795-SUM(P795,Q795,R795)</f>
        <v>-16.000000000000004</v>
      </c>
      <c r="T795" s="90">
        <v>-16.399999999999999</v>
      </c>
      <c r="U795" s="90">
        <v>-15.6</v>
      </c>
      <c r="V795" s="90">
        <v>-11.7</v>
      </c>
      <c r="W795" s="123">
        <f>BE795-SUM(T795,U795,V795)</f>
        <v>-2.3999999999999986</v>
      </c>
      <c r="X795" s="90">
        <v>4.3</v>
      </c>
      <c r="Y795" s="90">
        <v>9.4</v>
      </c>
      <c r="Z795" s="90">
        <v>5.4</v>
      </c>
      <c r="AA795" s="123">
        <f>BF795-SUM(X795,Y795,Z795)</f>
        <v>2.5</v>
      </c>
      <c r="AB795" s="90">
        <v>-3.7</v>
      </c>
      <c r="AC795" s="90">
        <v>-7.4</v>
      </c>
      <c r="AD795" s="90">
        <v>-8.1999999999999993</v>
      </c>
      <c r="AE795" s="123">
        <f>BG795-SUM(AB795,AC795,AD795)</f>
        <v>-7.6999999999999993</v>
      </c>
      <c r="AF795" s="90">
        <v>-1</v>
      </c>
      <c r="AG795" s="90">
        <v>-6</v>
      </c>
      <c r="AH795" s="90">
        <v>-2</v>
      </c>
      <c r="AI795" s="123">
        <f>BH795-SUM(AF795,AG795,AH795)</f>
        <v>4</v>
      </c>
      <c r="AJ795" s="81"/>
      <c r="AK795" s="81"/>
      <c r="AL795" s="81"/>
      <c r="AM795" s="82"/>
      <c r="AN795" s="81"/>
      <c r="AO795" s="81"/>
      <c r="AP795" s="82"/>
      <c r="AQ795" s="82"/>
      <c r="AR795" s="82"/>
      <c r="AS795" s="230"/>
      <c r="AT795" s="230"/>
      <c r="AU795" s="230"/>
      <c r="AV795" s="230"/>
      <c r="AW795" s="230"/>
      <c r="AX795" s="230"/>
      <c r="AY795" s="230"/>
      <c r="BA795" s="124">
        <v>-3.9</v>
      </c>
      <c r="BB795" s="124">
        <v>12.9</v>
      </c>
      <c r="BC795" s="124">
        <v>-16.100000000000001</v>
      </c>
      <c r="BD795" s="124">
        <v>-36.200000000000003</v>
      </c>
      <c r="BE795" s="124">
        <v>-46.1</v>
      </c>
      <c r="BF795" s="124">
        <v>21.6</v>
      </c>
      <c r="BG795" s="124">
        <v>-27</v>
      </c>
      <c r="BH795" s="124">
        <v>-5</v>
      </c>
      <c r="BI795" s="83"/>
      <c r="BJ795" s="83"/>
      <c r="BK795" s="83"/>
      <c r="BL795" s="83"/>
    </row>
    <row r="796" spans="1:64" x14ac:dyDescent="0.35">
      <c r="A796" s="115" t="s">
        <v>614</v>
      </c>
      <c r="B796" s="194" t="s">
        <v>794</v>
      </c>
      <c r="C796" s="193" t="s">
        <v>231</v>
      </c>
      <c r="D796" s="90">
        <v>0.1</v>
      </c>
      <c r="E796" s="90">
        <v>0</v>
      </c>
      <c r="F796" s="90">
        <v>0.2</v>
      </c>
      <c r="G796" s="123">
        <f>BA796-SUM(D796,E796,F796)</f>
        <v>0.29999999999999993</v>
      </c>
      <c r="H796" s="90">
        <v>0.1</v>
      </c>
      <c r="I796" s="90">
        <v>0.4</v>
      </c>
      <c r="J796" s="90">
        <v>0.2</v>
      </c>
      <c r="K796" s="123">
        <f>BB796-SUM(H796,I796,J796)</f>
        <v>-0.89999999999999991</v>
      </c>
      <c r="L796" s="90">
        <v>-2</v>
      </c>
      <c r="M796" s="90">
        <v>-3.6</v>
      </c>
      <c r="N796" s="90">
        <v>-3.4</v>
      </c>
      <c r="O796" s="123">
        <f>BC796-SUM(L796,M796,N796)</f>
        <v>-3.3000000000000007</v>
      </c>
      <c r="P796" s="90">
        <v>-1.4</v>
      </c>
      <c r="Q796" s="90">
        <v>-1</v>
      </c>
      <c r="R796" s="90">
        <v>-0.9</v>
      </c>
      <c r="S796" s="123">
        <f>BD796-SUM(P796,Q796,R796)</f>
        <v>-0.5</v>
      </c>
      <c r="T796" s="81"/>
      <c r="U796" s="81"/>
      <c r="V796" s="81"/>
      <c r="W796" s="82"/>
      <c r="X796" s="81"/>
      <c r="Y796" s="81"/>
      <c r="Z796" s="81"/>
      <c r="AA796" s="82"/>
      <c r="AB796" s="81"/>
      <c r="AC796" s="81"/>
      <c r="AD796" s="81"/>
      <c r="AE796" s="82"/>
      <c r="AF796" s="81"/>
      <c r="AG796" s="81"/>
      <c r="AH796" s="81"/>
      <c r="AI796" s="82"/>
      <c r="AJ796" s="81"/>
      <c r="AK796" s="81"/>
      <c r="AL796" s="81"/>
      <c r="AM796" s="82"/>
      <c r="AN796" s="81"/>
      <c r="AO796" s="81"/>
      <c r="AP796" s="82"/>
      <c r="AQ796" s="82"/>
      <c r="AR796" s="82"/>
      <c r="AS796" s="230"/>
      <c r="AT796" s="230"/>
      <c r="AU796" s="230"/>
      <c r="AV796" s="230"/>
      <c r="AW796" s="230"/>
      <c r="AX796" s="230"/>
      <c r="AY796" s="230"/>
      <c r="BA796" s="124">
        <v>0.6</v>
      </c>
      <c r="BB796" s="124">
        <v>-0.2</v>
      </c>
      <c r="BC796" s="124">
        <v>-12.3</v>
      </c>
      <c r="BD796" s="124">
        <v>-3.8</v>
      </c>
      <c r="BE796" s="83"/>
      <c r="BF796" s="83"/>
      <c r="BG796" s="83"/>
      <c r="BH796" s="83"/>
      <c r="BI796" s="83"/>
      <c r="BJ796" s="83"/>
      <c r="BK796" s="83"/>
      <c r="BL796" s="83"/>
    </row>
    <row r="797" spans="1:64" x14ac:dyDescent="0.35">
      <c r="A797" s="116" t="s">
        <v>404</v>
      </c>
      <c r="B797" s="192" t="s">
        <v>794</v>
      </c>
      <c r="C797" s="191" t="s">
        <v>231</v>
      </c>
      <c r="D797" s="126">
        <v>-0.7</v>
      </c>
      <c r="E797" s="127">
        <f>+SUM(E793:E796)</f>
        <v>-4</v>
      </c>
      <c r="F797" s="127">
        <f>+SUM(F793:F796)</f>
        <v>4.7</v>
      </c>
      <c r="G797" s="128">
        <f>BA797-SUM(D797,E797,F797)</f>
        <v>5.8</v>
      </c>
      <c r="H797" s="127">
        <f>+SUM(H793:H796)</f>
        <v>5.6</v>
      </c>
      <c r="I797" s="127">
        <f>+SUM(I793:I796)</f>
        <v>12.6</v>
      </c>
      <c r="J797" s="127">
        <f>+SUM(J793:J796)</f>
        <v>10.199999999999999</v>
      </c>
      <c r="K797" s="128">
        <f>BB797-SUM(H797,I797,J797)</f>
        <v>-3.3999999999999986</v>
      </c>
      <c r="L797" s="127">
        <f>+SUM(L793:L796)</f>
        <v>-17.3</v>
      </c>
      <c r="M797" s="127">
        <f>+SUM(M793:M796)</f>
        <v>-33.9</v>
      </c>
      <c r="N797" s="127">
        <f>+SUM(N793:N796)</f>
        <v>-40.6</v>
      </c>
      <c r="O797" s="128">
        <f>BC797-SUM(L797,M797,N797)</f>
        <v>-40.899999999999977</v>
      </c>
      <c r="P797" s="127">
        <f>+SUM(P793:P796)</f>
        <v>-35</v>
      </c>
      <c r="Q797" s="127">
        <f>+SUM(Q793:Q796)</f>
        <v>-17.100000000000001</v>
      </c>
      <c r="R797" s="126">
        <v>-17.100000000000001</v>
      </c>
      <c r="S797" s="128">
        <f>BD797-SUM(P797,Q797,R797)</f>
        <v>-21</v>
      </c>
      <c r="T797" s="102"/>
      <c r="U797" s="102"/>
      <c r="V797" s="102"/>
      <c r="W797" s="105"/>
      <c r="X797" s="102"/>
      <c r="Y797" s="102"/>
      <c r="Z797" s="102"/>
      <c r="AA797" s="105"/>
      <c r="AB797" s="102"/>
      <c r="AC797" s="102"/>
      <c r="AD797" s="102"/>
      <c r="AE797" s="105"/>
      <c r="AF797" s="102"/>
      <c r="AG797" s="102"/>
      <c r="AH797" s="102"/>
      <c r="AI797" s="105"/>
      <c r="AJ797" s="102"/>
      <c r="AK797" s="102"/>
      <c r="AL797" s="102"/>
      <c r="AM797" s="105"/>
      <c r="AN797" s="102"/>
      <c r="AO797" s="102"/>
      <c r="AP797" s="103"/>
      <c r="AQ797" s="103"/>
      <c r="AR797" s="103"/>
      <c r="AS797" s="233"/>
      <c r="AT797" s="233"/>
      <c r="AU797" s="233"/>
      <c r="AV797" s="233"/>
      <c r="AW797" s="233"/>
      <c r="AX797" s="233"/>
      <c r="AY797" s="233"/>
      <c r="BA797" s="130">
        <v>5.8</v>
      </c>
      <c r="BB797" s="130">
        <v>25</v>
      </c>
      <c r="BC797" s="130">
        <v>-132.69999999999999</v>
      </c>
      <c r="BD797" s="131">
        <f>+SUM(BD793:BD796)</f>
        <v>-90.2</v>
      </c>
      <c r="BE797" s="108"/>
      <c r="BF797" s="108"/>
      <c r="BG797" s="108"/>
      <c r="BH797" s="108"/>
      <c r="BI797" s="108"/>
      <c r="BJ797" s="108"/>
      <c r="BK797" s="108"/>
      <c r="BL797" s="108"/>
    </row>
    <row r="798" spans="1:64" x14ac:dyDescent="0.35">
      <c r="A798" s="88"/>
      <c r="B798" s="187"/>
      <c r="C798" s="187"/>
      <c r="D798" s="81"/>
      <c r="E798" s="81"/>
      <c r="F798" s="81"/>
      <c r="G798" s="82"/>
      <c r="H798" s="81"/>
      <c r="I798" s="81"/>
      <c r="J798" s="81"/>
      <c r="K798" s="82"/>
      <c r="L798" s="81"/>
      <c r="M798" s="81"/>
      <c r="N798" s="81"/>
      <c r="O798" s="82"/>
      <c r="P798" s="81"/>
      <c r="Q798" s="81"/>
      <c r="R798" s="81"/>
      <c r="S798" s="82"/>
      <c r="T798" s="81"/>
      <c r="U798" s="81"/>
      <c r="V798" s="81"/>
      <c r="W798" s="82"/>
      <c r="X798" s="81"/>
      <c r="Y798" s="81"/>
      <c r="Z798" s="81"/>
      <c r="AA798" s="82"/>
      <c r="AB798" s="81"/>
      <c r="AC798" s="81"/>
      <c r="AD798" s="81"/>
      <c r="AE798" s="82"/>
      <c r="AF798" s="81"/>
      <c r="AG798" s="81"/>
      <c r="AH798" s="81"/>
      <c r="AI798" s="82"/>
      <c r="AJ798" s="81"/>
      <c r="AK798" s="81"/>
      <c r="AL798" s="81"/>
      <c r="AM798" s="82"/>
      <c r="AN798" s="81"/>
      <c r="AO798" s="81"/>
      <c r="AP798" s="82"/>
      <c r="AQ798" s="82"/>
      <c r="AR798" s="82"/>
      <c r="AS798" s="230"/>
      <c r="AT798" s="230"/>
      <c r="AU798" s="230"/>
      <c r="AV798" s="230"/>
      <c r="AW798" s="230"/>
      <c r="AX798" s="230"/>
      <c r="AY798" s="230"/>
      <c r="BA798" s="83"/>
      <c r="BB798" s="83"/>
      <c r="BC798" s="83"/>
      <c r="BD798" s="83"/>
      <c r="BE798" s="83"/>
      <c r="BF798" s="83"/>
      <c r="BG798" s="83"/>
      <c r="BH798" s="83"/>
      <c r="BI798" s="83"/>
      <c r="BJ798" s="83"/>
      <c r="BK798" s="83"/>
      <c r="BL798" s="83"/>
    </row>
    <row r="799" spans="1:64" x14ac:dyDescent="0.35">
      <c r="A799" s="115" t="s">
        <v>615</v>
      </c>
      <c r="B799" s="194" t="s">
        <v>794</v>
      </c>
      <c r="C799" s="193" t="s">
        <v>231</v>
      </c>
      <c r="D799" s="90">
        <v>-11.6</v>
      </c>
      <c r="E799" s="90">
        <v>-16.8</v>
      </c>
      <c r="F799" s="90">
        <v>-20.5</v>
      </c>
      <c r="G799" s="123">
        <f>BA799-SUM(D799,E799,F799)</f>
        <v>-14.700000000000003</v>
      </c>
      <c r="H799" s="90">
        <v>-13.2</v>
      </c>
      <c r="I799" s="90">
        <v>-6.1</v>
      </c>
      <c r="J799" s="90">
        <v>-2.4</v>
      </c>
      <c r="K799" s="123">
        <f>BB799-SUM(H799,I799,J799)</f>
        <v>-4.0000000000000036</v>
      </c>
      <c r="L799" s="90">
        <v>-6.2</v>
      </c>
      <c r="M799" s="90">
        <v>-8.5</v>
      </c>
      <c r="N799" s="90">
        <v>-10.5</v>
      </c>
      <c r="O799" s="123">
        <f>BC799-SUM(L799,M799,N799)</f>
        <v>-9.8000000000000007</v>
      </c>
      <c r="P799" s="90">
        <v>-4.3</v>
      </c>
      <c r="Q799" s="90">
        <v>0.9</v>
      </c>
      <c r="R799" s="90">
        <v>6.8</v>
      </c>
      <c r="S799" s="123">
        <f>BD799-SUM(P799,Q799,R799)</f>
        <v>11.6</v>
      </c>
      <c r="T799" s="90">
        <v>7.6</v>
      </c>
      <c r="U799" s="90">
        <v>4.0999999999999996</v>
      </c>
      <c r="V799" s="90">
        <v>-1</v>
      </c>
      <c r="W799" s="123">
        <f>BE799-SUM(T799,U799,V799)</f>
        <v>-6.6999999999999993</v>
      </c>
      <c r="X799" s="90">
        <v>-0.6</v>
      </c>
      <c r="Y799" s="90">
        <v>1.8</v>
      </c>
      <c r="Z799" s="90">
        <v>0.7</v>
      </c>
      <c r="AA799" s="123">
        <f>BF799-SUM(X799,Y799,Z799)</f>
        <v>0.89999999999999969</v>
      </c>
      <c r="AB799" s="90">
        <v>1.3</v>
      </c>
      <c r="AC799" s="90">
        <v>-2.9</v>
      </c>
      <c r="AD799" s="90">
        <v>0.6</v>
      </c>
      <c r="AE799" s="123">
        <f>BG799-SUM(AB799,AC799,AD799)</f>
        <v>3.3</v>
      </c>
      <c r="AF799" s="90">
        <v>2</v>
      </c>
      <c r="AG799" s="90">
        <v>4</v>
      </c>
      <c r="AH799" s="90">
        <v>4</v>
      </c>
      <c r="AI799" s="123">
        <f>BH799-SUM(AF799,AG799,AH799)</f>
        <v>4</v>
      </c>
      <c r="AJ799" s="81"/>
      <c r="AK799" s="81"/>
      <c r="AL799" s="81"/>
      <c r="AM799" s="82"/>
      <c r="AN799" s="81"/>
      <c r="AO799" s="81"/>
      <c r="AP799" s="82"/>
      <c r="AQ799" s="82"/>
      <c r="AR799" s="82"/>
      <c r="AS799" s="230"/>
      <c r="AT799" s="230"/>
      <c r="AU799" s="230"/>
      <c r="AV799" s="230"/>
      <c r="AW799" s="230"/>
      <c r="AX799" s="230"/>
      <c r="AY799" s="230"/>
      <c r="BA799" s="124">
        <v>-63.6</v>
      </c>
      <c r="BB799" s="124">
        <v>-25.7</v>
      </c>
      <c r="BC799" s="124">
        <v>-35</v>
      </c>
      <c r="BD799" s="124">
        <v>15</v>
      </c>
      <c r="BE799" s="124">
        <v>4</v>
      </c>
      <c r="BF799" s="124">
        <v>2.8</v>
      </c>
      <c r="BG799" s="124">
        <v>2.2999999999999998</v>
      </c>
      <c r="BH799" s="124">
        <v>14</v>
      </c>
      <c r="BI799" s="83"/>
      <c r="BJ799" s="83"/>
      <c r="BK799" s="83"/>
      <c r="BL799" s="83"/>
    </row>
    <row r="800" spans="1:64" x14ac:dyDescent="0.35">
      <c r="A800" s="115" t="s">
        <v>616</v>
      </c>
      <c r="B800" s="194" t="s">
        <v>794</v>
      </c>
      <c r="C800" s="193" t="s">
        <v>231</v>
      </c>
      <c r="D800" s="81"/>
      <c r="E800" s="81"/>
      <c r="F800" s="81"/>
      <c r="G800" s="82"/>
      <c r="H800" s="81"/>
      <c r="I800" s="81"/>
      <c r="J800" s="81"/>
      <c r="K800" s="82"/>
      <c r="L800" s="81"/>
      <c r="M800" s="81"/>
      <c r="N800" s="81"/>
      <c r="O800" s="82"/>
      <c r="P800" s="81"/>
      <c r="Q800" s="81"/>
      <c r="R800" s="81"/>
      <c r="S800" s="82"/>
      <c r="T800" s="81"/>
      <c r="U800" s="81"/>
      <c r="V800" s="81"/>
      <c r="W800" s="82"/>
      <c r="X800" s="81"/>
      <c r="Y800" s="81"/>
      <c r="Z800" s="81"/>
      <c r="AA800" s="82"/>
      <c r="AB800" s="81"/>
      <c r="AC800" s="81"/>
      <c r="AD800" s="81"/>
      <c r="AE800" s="82"/>
      <c r="AF800" s="90">
        <v>0</v>
      </c>
      <c r="AG800" s="90">
        <v>0</v>
      </c>
      <c r="AH800" s="90">
        <v>-5</v>
      </c>
      <c r="AI800" s="123">
        <f>BH800-SUM(AF800,AG800,AH800)</f>
        <v>-9</v>
      </c>
      <c r="AJ800" s="81"/>
      <c r="AK800" s="81"/>
      <c r="AL800" s="81"/>
      <c r="AM800" s="82"/>
      <c r="AN800" s="81"/>
      <c r="AO800" s="81"/>
      <c r="AP800" s="82"/>
      <c r="AQ800" s="82"/>
      <c r="AR800" s="82"/>
      <c r="AS800" s="230"/>
      <c r="AT800" s="230"/>
      <c r="AU800" s="230"/>
      <c r="AV800" s="230"/>
      <c r="AW800" s="230"/>
      <c r="AX800" s="230"/>
      <c r="AY800" s="230"/>
      <c r="BA800" s="83"/>
      <c r="BB800" s="83"/>
      <c r="BC800" s="83"/>
      <c r="BD800" s="83"/>
      <c r="BE800" s="83"/>
      <c r="BF800" s="83"/>
      <c r="BG800" s="83"/>
      <c r="BH800" s="124">
        <v>-14</v>
      </c>
      <c r="BI800" s="83"/>
      <c r="BJ800" s="83"/>
      <c r="BK800" s="83"/>
      <c r="BL800" s="83"/>
    </row>
    <row r="801" spans="1:64" x14ac:dyDescent="0.35">
      <c r="A801" s="115" t="s">
        <v>614</v>
      </c>
      <c r="B801" s="194" t="s">
        <v>794</v>
      </c>
      <c r="C801" s="193" t="s">
        <v>231</v>
      </c>
      <c r="D801" s="90">
        <v>-0.4</v>
      </c>
      <c r="E801" s="90">
        <v>-0.1</v>
      </c>
      <c r="F801" s="90">
        <v>-2.2000000000000002</v>
      </c>
      <c r="G801" s="123">
        <f>BA801-SUM(D801,E801,F801)</f>
        <v>-2.8999999999999995</v>
      </c>
      <c r="H801" s="90">
        <v>-3.3</v>
      </c>
      <c r="I801" s="90">
        <v>-3.4</v>
      </c>
      <c r="J801" s="90">
        <v>-0.7</v>
      </c>
      <c r="K801" s="123">
        <f>BB801-SUM(H801,I801,J801)</f>
        <v>-1.5000000000000009</v>
      </c>
      <c r="L801" s="90">
        <v>-2.4</v>
      </c>
      <c r="M801" s="90">
        <v>-5.2</v>
      </c>
      <c r="N801" s="90">
        <v>-7.3</v>
      </c>
      <c r="O801" s="123">
        <f>BC801-SUM(L801,M801,N801)</f>
        <v>-9</v>
      </c>
      <c r="P801" s="90">
        <v>-8.8000000000000007</v>
      </c>
      <c r="Q801" s="90">
        <v>-5.5</v>
      </c>
      <c r="R801" s="90">
        <v>-3.9</v>
      </c>
      <c r="S801" s="123">
        <f>BD801-SUM(P801,Q801,R801)</f>
        <v>0.30000000000000071</v>
      </c>
      <c r="T801" s="90">
        <v>0.8</v>
      </c>
      <c r="U801" s="90">
        <v>-0.1</v>
      </c>
      <c r="V801" s="90">
        <v>1.8</v>
      </c>
      <c r="W801" s="123">
        <f>BE801-SUM(T801,U801,V801)</f>
        <v>3.5999999999999996</v>
      </c>
      <c r="X801" s="90">
        <v>5.4</v>
      </c>
      <c r="Y801" s="90">
        <v>4.2</v>
      </c>
      <c r="Z801" s="90">
        <v>-1.3</v>
      </c>
      <c r="AA801" s="123">
        <f>BF801-SUM(X801,Y801,Z801)</f>
        <v>-6.4</v>
      </c>
      <c r="AB801" s="90">
        <v>-5.6</v>
      </c>
      <c r="AC801" s="90">
        <v>-12.5</v>
      </c>
      <c r="AD801" s="90">
        <v>-10.1</v>
      </c>
      <c r="AE801" s="123">
        <f>BG801-SUM(AB801,AC801,AD801)</f>
        <v>15.300000000000002</v>
      </c>
      <c r="AF801" s="90">
        <v>-4</v>
      </c>
      <c r="AG801" s="90">
        <v>-8</v>
      </c>
      <c r="AH801" s="90">
        <v>-2</v>
      </c>
      <c r="AI801" s="123">
        <f>BH801-SUM(AF801,AG801,AH801)</f>
        <v>6</v>
      </c>
      <c r="AJ801" s="81"/>
      <c r="AK801" s="81"/>
      <c r="AL801" s="81"/>
      <c r="AM801" s="82"/>
      <c r="AN801" s="81"/>
      <c r="AO801" s="81"/>
      <c r="AP801" s="82"/>
      <c r="AQ801" s="82"/>
      <c r="AR801" s="82"/>
      <c r="AS801" s="230"/>
      <c r="AT801" s="230"/>
      <c r="AU801" s="230"/>
      <c r="AV801" s="230"/>
      <c r="AW801" s="230"/>
      <c r="AX801" s="230"/>
      <c r="AY801" s="230"/>
      <c r="BA801" s="124">
        <v>-5.6</v>
      </c>
      <c r="BB801" s="124">
        <v>-8.9</v>
      </c>
      <c r="BC801" s="124">
        <v>-23.9</v>
      </c>
      <c r="BD801" s="124">
        <v>-17.899999999999999</v>
      </c>
      <c r="BE801" s="124">
        <v>6.1</v>
      </c>
      <c r="BF801" s="124">
        <v>1.9</v>
      </c>
      <c r="BG801" s="124">
        <v>-12.9</v>
      </c>
      <c r="BH801" s="124">
        <v>-8</v>
      </c>
      <c r="BI801" s="83"/>
      <c r="BJ801" s="83"/>
      <c r="BK801" s="83"/>
      <c r="BL801" s="83"/>
    </row>
    <row r="802" spans="1:64" x14ac:dyDescent="0.35">
      <c r="A802" s="116" t="s">
        <v>617</v>
      </c>
      <c r="B802" s="192" t="s">
        <v>794</v>
      </c>
      <c r="C802" s="191" t="s">
        <v>231</v>
      </c>
      <c r="D802" s="127">
        <f>+SUM(D793:D796,D799:D801)</f>
        <v>-12.7</v>
      </c>
      <c r="E802" s="126">
        <v>-20.9</v>
      </c>
      <c r="F802" s="127">
        <f>+SUM(F793:F796,F799:F801)</f>
        <v>-18</v>
      </c>
      <c r="G802" s="128">
        <f>BA802-SUM(D802,E802,F802)</f>
        <v>-11.800000000000004</v>
      </c>
      <c r="H802" s="126">
        <v>-10.9</v>
      </c>
      <c r="I802" s="127">
        <f>+SUM(I793:I796,I799:I801)</f>
        <v>3.1</v>
      </c>
      <c r="J802" s="126">
        <v>7.1</v>
      </c>
      <c r="K802" s="128">
        <f>BB802-SUM(H802,I802,J802)</f>
        <v>-8.8999999999999986</v>
      </c>
      <c r="L802" s="127">
        <f>+SUM(L793:L796,L799:L801)</f>
        <v>-25.9</v>
      </c>
      <c r="M802" s="127">
        <f>+SUM(M793:M796,M799:M801)</f>
        <v>-47.6</v>
      </c>
      <c r="N802" s="127">
        <f>+SUM(N793:N796,N799:N801)</f>
        <v>-58.4</v>
      </c>
      <c r="O802" s="128">
        <f>BC802-SUM(L802,M802,N802)</f>
        <v>-59.699999999999989</v>
      </c>
      <c r="P802" s="126">
        <v>-48.1</v>
      </c>
      <c r="Q802" s="126">
        <v>-21.7</v>
      </c>
      <c r="R802" s="126">
        <v>-14.2</v>
      </c>
      <c r="S802" s="128">
        <f>BD802-SUM(P802,Q802,R802)</f>
        <v>-9.0999999999999943</v>
      </c>
      <c r="T802" s="126">
        <v>-11.9</v>
      </c>
      <c r="U802" s="126">
        <v>-19.2</v>
      </c>
      <c r="V802" s="126">
        <v>-11.3</v>
      </c>
      <c r="W802" s="128">
        <f>BE802-SUM(T802,U802,V802)</f>
        <v>4.1000000000000085</v>
      </c>
      <c r="X802" s="127">
        <f>+SUM(X793:X796,X799:X801)</f>
        <v>35.6</v>
      </c>
      <c r="Y802" s="127">
        <f>+SUM(Y793:Y796,Y799:Y801)</f>
        <v>51.3</v>
      </c>
      <c r="Z802" s="126">
        <v>27.7</v>
      </c>
      <c r="AA802" s="128">
        <f>BF802-SUM(X802,Y802,Z802)</f>
        <v>7.9999999999999858</v>
      </c>
      <c r="AB802" s="127">
        <f>+SUM(AB793:AB796,AB799:AB801)</f>
        <v>-14.7</v>
      </c>
      <c r="AC802" s="127">
        <f>+SUM(AC793:AC796,AC799:AC801)</f>
        <v>-45.3</v>
      </c>
      <c r="AD802" s="127">
        <f>+SUM(AD793:AD796,AD799:AD801)</f>
        <v>-38.299999999999997</v>
      </c>
      <c r="AE802" s="128">
        <f>BG802-SUM(AB802,AC802,AD802)</f>
        <v>-39.700000000000003</v>
      </c>
      <c r="AF802" s="127">
        <f>+SUM(AF793:AF796,AF799:AF801)</f>
        <v>-27</v>
      </c>
      <c r="AG802" s="127">
        <f>+SUM(AG793:AG796,AG799:AG801)</f>
        <v>-37</v>
      </c>
      <c r="AH802" s="127">
        <f>+SUM(AH793:AH796,AH799:AH801)</f>
        <v>-14</v>
      </c>
      <c r="AI802" s="128">
        <f>BH802-SUM(AF802,AG802,AH802)</f>
        <v>25</v>
      </c>
      <c r="AJ802" s="102"/>
      <c r="AK802" s="102"/>
      <c r="AL802" s="102"/>
      <c r="AM802" s="105"/>
      <c r="AN802" s="102"/>
      <c r="AO802" s="102"/>
      <c r="AP802" s="103"/>
      <c r="AQ802" s="103"/>
      <c r="AR802" s="103"/>
      <c r="AS802" s="233"/>
      <c r="AT802" s="233"/>
      <c r="AU802" s="233"/>
      <c r="AV802" s="233"/>
      <c r="AW802" s="233"/>
      <c r="AX802" s="233"/>
      <c r="AY802" s="233"/>
      <c r="BA802" s="130">
        <v>-63.4</v>
      </c>
      <c r="BB802" s="130">
        <v>-9.6</v>
      </c>
      <c r="BC802" s="130">
        <v>-191.6</v>
      </c>
      <c r="BD802" s="131">
        <f>+SUM(BD793:BD796,BD799:BD801)</f>
        <v>-93.1</v>
      </c>
      <c r="BE802" s="131">
        <f>+SUM(BE793:BE796,BE799:BE801)</f>
        <v>-38.299999999999997</v>
      </c>
      <c r="BF802" s="130">
        <v>122.6</v>
      </c>
      <c r="BG802" s="131">
        <f>+SUM(BG793:BG796,BG799:BG801)</f>
        <v>-138</v>
      </c>
      <c r="BH802" s="131">
        <f>+SUM(BH793:BH796,BH799:BH801)</f>
        <v>-53</v>
      </c>
      <c r="BI802" s="108"/>
      <c r="BJ802" s="108"/>
      <c r="BK802" s="108"/>
      <c r="BL802" s="108"/>
    </row>
    <row r="803" spans="1:64" x14ac:dyDescent="0.35">
      <c r="A803" s="87"/>
      <c r="B803" s="185"/>
      <c r="C803" s="185"/>
      <c r="D803" s="81"/>
      <c r="E803" s="81"/>
      <c r="F803" s="81"/>
      <c r="G803" s="82"/>
      <c r="H803" s="81"/>
      <c r="I803" s="81"/>
      <c r="J803" s="81"/>
      <c r="K803" s="82"/>
      <c r="L803" s="81"/>
      <c r="M803" s="81"/>
      <c r="N803" s="81"/>
      <c r="O803" s="82"/>
      <c r="P803" s="81"/>
      <c r="Q803" s="81"/>
      <c r="R803" s="81"/>
      <c r="S803" s="82"/>
      <c r="T803" s="81"/>
      <c r="U803" s="81"/>
      <c r="V803" s="81"/>
      <c r="W803" s="82"/>
      <c r="X803" s="81"/>
      <c r="Y803" s="81"/>
      <c r="Z803" s="81"/>
      <c r="AA803" s="82"/>
      <c r="AB803" s="81"/>
      <c r="AC803" s="81"/>
      <c r="AD803" s="81"/>
      <c r="AE803" s="82"/>
      <c r="AF803" s="81"/>
      <c r="AG803" s="81"/>
      <c r="AH803" s="81"/>
      <c r="AI803" s="82"/>
      <c r="AJ803" s="81"/>
      <c r="AK803" s="81"/>
      <c r="AL803" s="81"/>
      <c r="AM803" s="82"/>
      <c r="AN803" s="81"/>
      <c r="AO803" s="81"/>
      <c r="AP803" s="82"/>
      <c r="AQ803" s="82"/>
      <c r="AR803" s="82"/>
      <c r="AS803" s="230"/>
      <c r="AT803" s="230"/>
      <c r="AU803" s="230"/>
      <c r="AV803" s="230"/>
      <c r="AW803" s="230"/>
      <c r="AX803" s="230"/>
      <c r="AY803" s="230"/>
      <c r="BA803" s="83"/>
      <c r="BB803" s="83"/>
      <c r="BC803" s="83"/>
      <c r="BD803" s="83"/>
      <c r="BE803" s="83"/>
      <c r="BF803" s="83"/>
      <c r="BG803" s="83"/>
      <c r="BH803" s="83"/>
      <c r="BI803" s="83"/>
      <c r="BJ803" s="83"/>
      <c r="BK803" s="83"/>
      <c r="BL803" s="83"/>
    </row>
    <row r="804" spans="1:64" x14ac:dyDescent="0.35">
      <c r="A804" s="87" t="s">
        <v>618</v>
      </c>
      <c r="B804" s="185"/>
      <c r="C804" s="185"/>
      <c r="D804" s="81"/>
      <c r="E804" s="81"/>
      <c r="F804" s="81"/>
      <c r="G804" s="82"/>
      <c r="H804" s="81"/>
      <c r="I804" s="81"/>
      <c r="J804" s="81"/>
      <c r="K804" s="82"/>
      <c r="L804" s="81"/>
      <c r="M804" s="81"/>
      <c r="N804" s="81"/>
      <c r="O804" s="82"/>
      <c r="P804" s="81"/>
      <c r="Q804" s="81"/>
      <c r="R804" s="81"/>
      <c r="S804" s="82"/>
      <c r="T804" s="81"/>
      <c r="U804" s="81"/>
      <c r="V804" s="81"/>
      <c r="W804" s="82"/>
      <c r="X804" s="81"/>
      <c r="Y804" s="81"/>
      <c r="Z804" s="81"/>
      <c r="AA804" s="82"/>
      <c r="AB804" s="81"/>
      <c r="AC804" s="81"/>
      <c r="AD804" s="81"/>
      <c r="AE804" s="82"/>
      <c r="AF804" s="81"/>
      <c r="AG804" s="81"/>
      <c r="AH804" s="81"/>
      <c r="AI804" s="82"/>
      <c r="AJ804" s="81"/>
      <c r="AK804" s="81"/>
      <c r="AL804" s="81"/>
      <c r="AM804" s="82"/>
      <c r="AN804" s="81"/>
      <c r="AO804" s="81"/>
      <c r="AP804" s="82"/>
      <c r="AQ804" s="82"/>
      <c r="AR804" s="82"/>
      <c r="AS804" s="230"/>
      <c r="AT804" s="230"/>
      <c r="AU804" s="230"/>
      <c r="AV804" s="230"/>
      <c r="AW804" s="230"/>
      <c r="AX804" s="230"/>
      <c r="AY804" s="230"/>
      <c r="BA804" s="83"/>
      <c r="BB804" s="83"/>
      <c r="BC804" s="83"/>
      <c r="BD804" s="83"/>
      <c r="BE804" s="83"/>
      <c r="BF804" s="83"/>
      <c r="BG804" s="83"/>
      <c r="BH804" s="83"/>
      <c r="BI804" s="83"/>
      <c r="BJ804" s="83"/>
      <c r="BK804" s="83"/>
      <c r="BL804" s="83"/>
    </row>
    <row r="805" spans="1:64" x14ac:dyDescent="0.35">
      <c r="A805" s="88" t="s">
        <v>619</v>
      </c>
      <c r="B805" s="194" t="s">
        <v>792</v>
      </c>
      <c r="C805" s="193" t="s">
        <v>230</v>
      </c>
      <c r="D805" s="93">
        <v>1.06</v>
      </c>
      <c r="E805" s="93">
        <v>0.03</v>
      </c>
      <c r="F805" s="93">
        <v>7.0000000000000007E-2</v>
      </c>
      <c r="G805" s="82"/>
      <c r="H805" s="93">
        <v>-0.5</v>
      </c>
      <c r="I805" s="81"/>
      <c r="J805" s="93">
        <v>0.01</v>
      </c>
      <c r="K805" s="82"/>
      <c r="L805" s="93">
        <v>0.02</v>
      </c>
      <c r="M805" s="93">
        <v>0.04</v>
      </c>
      <c r="N805" s="93">
        <v>0.05</v>
      </c>
      <c r="O805" s="82"/>
      <c r="P805" s="93">
        <v>-0.01</v>
      </c>
      <c r="Q805" s="93">
        <v>-0.04</v>
      </c>
      <c r="R805" s="93">
        <v>-0.06</v>
      </c>
      <c r="S805" s="82"/>
      <c r="T805" s="81"/>
      <c r="U805" s="81"/>
      <c r="V805" s="93">
        <v>0.03</v>
      </c>
      <c r="W805" s="82"/>
      <c r="X805" s="81"/>
      <c r="Y805" s="81"/>
      <c r="Z805" s="93">
        <v>0.02</v>
      </c>
      <c r="AA805" s="82"/>
      <c r="AB805" s="93">
        <v>0.25</v>
      </c>
      <c r="AC805" s="93">
        <v>0.2</v>
      </c>
      <c r="AD805" s="93">
        <v>0.18</v>
      </c>
      <c r="AE805" s="82"/>
      <c r="AF805" s="81"/>
      <c r="AG805" s="81"/>
      <c r="AH805" s="81"/>
      <c r="AI805" s="82"/>
      <c r="AJ805" s="93">
        <v>-0.02</v>
      </c>
      <c r="AK805" s="93">
        <v>-0.01</v>
      </c>
      <c r="AL805" s="93">
        <v>-0.02</v>
      </c>
      <c r="AM805" s="82"/>
      <c r="AN805" s="93">
        <v>0.05</v>
      </c>
      <c r="AO805" s="93">
        <v>0.05</v>
      </c>
      <c r="AP805" s="92">
        <v>0.06</v>
      </c>
      <c r="AQ805" s="92"/>
      <c r="AR805" s="92"/>
      <c r="AS805" s="235"/>
      <c r="AT805" s="266">
        <v>-0.02</v>
      </c>
      <c r="AU805" s="235"/>
      <c r="AV805" s="266">
        <v>-0.03</v>
      </c>
      <c r="AW805" s="235"/>
      <c r="AX805" s="235"/>
      <c r="AY805" s="235"/>
      <c r="BA805" s="136">
        <v>0.27</v>
      </c>
      <c r="BB805" s="136">
        <v>-0.2</v>
      </c>
      <c r="BC805" s="136">
        <v>0.03</v>
      </c>
      <c r="BD805" s="136">
        <v>-0.04</v>
      </c>
      <c r="BE805" s="136">
        <v>0.02</v>
      </c>
      <c r="BF805" s="136">
        <v>0.02</v>
      </c>
      <c r="BG805" s="136">
        <v>0.17</v>
      </c>
      <c r="BH805" s="136">
        <v>-0.02</v>
      </c>
      <c r="BI805" s="83"/>
      <c r="BJ805" s="216">
        <v>0.04</v>
      </c>
      <c r="BK805" s="216">
        <v>-0.01</v>
      </c>
      <c r="BL805" s="216">
        <v>-0.02</v>
      </c>
    </row>
    <row r="806" spans="1:64" x14ac:dyDescent="0.35">
      <c r="A806" s="88" t="s">
        <v>620</v>
      </c>
      <c r="B806" s="194" t="s">
        <v>792</v>
      </c>
      <c r="C806" s="193" t="s">
        <v>231</v>
      </c>
      <c r="D806" s="93">
        <v>-0.11</v>
      </c>
      <c r="E806" s="93">
        <v>-0.12</v>
      </c>
      <c r="F806" s="93">
        <v>-0.02</v>
      </c>
      <c r="G806" s="82"/>
      <c r="H806" s="81"/>
      <c r="I806" s="93">
        <v>-0.05</v>
      </c>
      <c r="J806" s="93">
        <v>-0.05</v>
      </c>
      <c r="K806" s="82"/>
      <c r="L806" s="81"/>
      <c r="M806" s="81"/>
      <c r="N806" s="81"/>
      <c r="O806" s="82"/>
      <c r="P806" s="81"/>
      <c r="Q806" s="81"/>
      <c r="R806" s="81"/>
      <c r="S806" s="82"/>
      <c r="T806" s="81"/>
      <c r="U806" s="81"/>
      <c r="V806" s="81"/>
      <c r="W806" s="82"/>
      <c r="X806" s="81"/>
      <c r="Y806" s="81"/>
      <c r="Z806" s="81"/>
      <c r="AA806" s="82"/>
      <c r="AB806" s="81"/>
      <c r="AC806" s="81"/>
      <c r="AD806" s="81"/>
      <c r="AE806" s="82"/>
      <c r="AF806" s="81"/>
      <c r="AG806" s="81"/>
      <c r="AH806" s="81"/>
      <c r="AI806" s="82"/>
      <c r="AJ806" s="81"/>
      <c r="AK806" s="81"/>
      <c r="AL806" s="81"/>
      <c r="AM806" s="82"/>
      <c r="AN806" s="81"/>
      <c r="AO806" s="81"/>
      <c r="AP806" s="82"/>
      <c r="AQ806" s="82"/>
      <c r="AR806" s="82"/>
      <c r="AS806" s="230"/>
      <c r="AT806" s="230"/>
      <c r="AU806" s="230"/>
      <c r="AV806" s="230"/>
      <c r="AW806" s="230"/>
      <c r="AX806" s="230"/>
      <c r="AY806" s="230"/>
      <c r="BA806" s="136">
        <v>-0.08</v>
      </c>
      <c r="BB806" s="136">
        <v>-0.04</v>
      </c>
      <c r="BC806" s="83"/>
      <c r="BD806" s="83"/>
      <c r="BE806" s="83"/>
      <c r="BF806" s="83"/>
      <c r="BG806" s="83"/>
      <c r="BH806" s="83"/>
      <c r="BI806" s="83"/>
      <c r="BJ806" s="83"/>
      <c r="BK806" s="83"/>
      <c r="BL806" s="83"/>
    </row>
    <row r="807" spans="1:64" x14ac:dyDescent="0.35">
      <c r="A807" s="88" t="s">
        <v>621</v>
      </c>
      <c r="B807" s="194" t="s">
        <v>792</v>
      </c>
      <c r="C807" s="193" t="s">
        <v>230</v>
      </c>
      <c r="D807" s="81"/>
      <c r="E807" s="81"/>
      <c r="F807" s="81"/>
      <c r="G807" s="82"/>
      <c r="H807" s="81"/>
      <c r="I807" s="81"/>
      <c r="J807" s="81"/>
      <c r="K807" s="82"/>
      <c r="L807" s="93">
        <v>0.05</v>
      </c>
      <c r="M807" s="93">
        <v>0.01</v>
      </c>
      <c r="N807" s="93">
        <v>0.06</v>
      </c>
      <c r="O807" s="82"/>
      <c r="P807" s="93">
        <v>0.06</v>
      </c>
      <c r="Q807" s="93">
        <v>0.08</v>
      </c>
      <c r="R807" s="93">
        <v>0.12</v>
      </c>
      <c r="S807" s="82"/>
      <c r="T807" s="93">
        <v>0.11</v>
      </c>
      <c r="U807" s="93">
        <v>0.08</v>
      </c>
      <c r="V807" s="81"/>
      <c r="W807" s="82"/>
      <c r="X807" s="81"/>
      <c r="Y807" s="81"/>
      <c r="Z807" s="81"/>
      <c r="AA807" s="82"/>
      <c r="AB807" s="81"/>
      <c r="AC807" s="81"/>
      <c r="AD807" s="81"/>
      <c r="AE807" s="82"/>
      <c r="AF807" s="81"/>
      <c r="AG807" s="81"/>
      <c r="AH807" s="81"/>
      <c r="AI807" s="82"/>
      <c r="AJ807" s="81"/>
      <c r="AK807" s="81"/>
      <c r="AL807" s="81"/>
      <c r="AM807" s="82"/>
      <c r="AN807" s="81"/>
      <c r="AO807" s="81"/>
      <c r="AP807" s="82"/>
      <c r="AQ807" s="82"/>
      <c r="AR807" s="82"/>
      <c r="AS807" s="230"/>
      <c r="AT807" s="230"/>
      <c r="AU807" s="230"/>
      <c r="AV807" s="230"/>
      <c r="AW807" s="230"/>
      <c r="AX807" s="230"/>
      <c r="AY807" s="230"/>
      <c r="BA807" s="83"/>
      <c r="BB807" s="83"/>
      <c r="BC807" s="136">
        <v>0.04</v>
      </c>
      <c r="BD807" s="136">
        <v>0.09</v>
      </c>
      <c r="BE807" s="83"/>
      <c r="BF807" s="83"/>
      <c r="BG807" s="83"/>
      <c r="BH807" s="83"/>
      <c r="BI807" s="83"/>
      <c r="BJ807" s="83"/>
      <c r="BK807" s="83"/>
      <c r="BL807" s="83"/>
    </row>
    <row r="808" spans="1:64" x14ac:dyDescent="0.35">
      <c r="A808" s="88" t="s">
        <v>622</v>
      </c>
      <c r="B808" s="194" t="s">
        <v>792</v>
      </c>
      <c r="C808" s="193" t="s">
        <v>230</v>
      </c>
      <c r="D808" s="81"/>
      <c r="E808" s="81"/>
      <c r="F808" s="81"/>
      <c r="G808" s="82"/>
      <c r="H808" s="81"/>
      <c r="I808" s="81"/>
      <c r="J808" s="81"/>
      <c r="K808" s="82"/>
      <c r="L808" s="81"/>
      <c r="M808" s="81"/>
      <c r="N808" s="81"/>
      <c r="O808" s="82"/>
      <c r="P808" s="81"/>
      <c r="Q808" s="81"/>
      <c r="R808" s="81"/>
      <c r="S808" s="82"/>
      <c r="T808" s="93">
        <v>0.1</v>
      </c>
      <c r="U808" s="93">
        <v>0.03</v>
      </c>
      <c r="V808" s="93">
        <v>0.09</v>
      </c>
      <c r="W808" s="82"/>
      <c r="X808" s="93">
        <v>0.04</v>
      </c>
      <c r="Y808" s="93">
        <v>0.18</v>
      </c>
      <c r="Z808" s="93">
        <v>0.05</v>
      </c>
      <c r="AA808" s="82"/>
      <c r="AB808" s="93">
        <v>0.08</v>
      </c>
      <c r="AC808" s="93">
        <v>0.04</v>
      </c>
      <c r="AD808" s="93">
        <v>0.08</v>
      </c>
      <c r="AE808" s="82"/>
      <c r="AF808" s="93">
        <v>7.0000000000000007E-2</v>
      </c>
      <c r="AG808" s="93">
        <v>-0.06</v>
      </c>
      <c r="AH808" s="93">
        <v>-0.05</v>
      </c>
      <c r="AI808" s="82"/>
      <c r="AJ808" s="81"/>
      <c r="AK808" s="81"/>
      <c r="AL808" s="81"/>
      <c r="AM808" s="82"/>
      <c r="AN808" s="81"/>
      <c r="AO808" s="81"/>
      <c r="AP808" s="82"/>
      <c r="AQ808" s="82"/>
      <c r="AR808" s="82"/>
      <c r="AS808" s="230"/>
      <c r="AT808" s="230"/>
      <c r="AU808" s="230"/>
      <c r="AV808" s="230"/>
      <c r="AW808" s="230"/>
      <c r="AX808" s="230"/>
      <c r="AY808" s="230"/>
      <c r="BA808" s="83"/>
      <c r="BB808" s="83"/>
      <c r="BC808" s="83"/>
      <c r="BD808" s="83"/>
      <c r="BE808" s="136">
        <v>0.09</v>
      </c>
      <c r="BF808" s="136">
        <v>0.08</v>
      </c>
      <c r="BG808" s="136">
        <v>7.0000000000000007E-2</v>
      </c>
      <c r="BH808" s="83"/>
      <c r="BI808" s="83"/>
      <c r="BJ808" s="83"/>
      <c r="BK808" s="83"/>
      <c r="BL808" s="83"/>
    </row>
    <row r="809" spans="1:64" x14ac:dyDescent="0.35">
      <c r="A809" s="88" t="s">
        <v>623</v>
      </c>
      <c r="B809" s="194" t="s">
        <v>792</v>
      </c>
      <c r="C809" s="193" t="s">
        <v>230</v>
      </c>
      <c r="D809" s="81"/>
      <c r="E809" s="81"/>
      <c r="F809" s="81"/>
      <c r="G809" s="82"/>
      <c r="H809" s="81"/>
      <c r="I809" s="81"/>
      <c r="J809" s="81"/>
      <c r="K809" s="82"/>
      <c r="L809" s="93">
        <v>0.05</v>
      </c>
      <c r="M809" s="93">
        <v>0.04</v>
      </c>
      <c r="N809" s="93">
        <v>0.04</v>
      </c>
      <c r="O809" s="82"/>
      <c r="P809" s="93">
        <v>0.03</v>
      </c>
      <c r="Q809" s="93">
        <v>0.02</v>
      </c>
      <c r="R809" s="93">
        <v>0.01</v>
      </c>
      <c r="S809" s="82"/>
      <c r="T809" s="93">
        <v>0.06</v>
      </c>
      <c r="U809" s="93">
        <v>0.06</v>
      </c>
      <c r="V809" s="93">
        <v>0.06</v>
      </c>
      <c r="W809" s="82"/>
      <c r="X809" s="93">
        <v>0.01</v>
      </c>
      <c r="Y809" s="81"/>
      <c r="Z809" s="93">
        <v>0.01</v>
      </c>
      <c r="AA809" s="82"/>
      <c r="AB809" s="93">
        <v>0.05</v>
      </c>
      <c r="AC809" s="93">
        <v>0.05</v>
      </c>
      <c r="AD809" s="93">
        <v>0.04</v>
      </c>
      <c r="AE809" s="82"/>
      <c r="AF809" s="81"/>
      <c r="AG809" s="93">
        <v>0.03</v>
      </c>
      <c r="AH809" s="93">
        <v>0.03</v>
      </c>
      <c r="AI809" s="82"/>
      <c r="AJ809" s="93">
        <v>0.08</v>
      </c>
      <c r="AK809" s="93">
        <v>0.04</v>
      </c>
      <c r="AL809" s="93">
        <v>0.05</v>
      </c>
      <c r="AM809" s="82"/>
      <c r="AN809" s="93">
        <v>0.03</v>
      </c>
      <c r="AO809" s="93">
        <v>0.04</v>
      </c>
      <c r="AP809" s="92">
        <v>0.03</v>
      </c>
      <c r="AQ809" s="92"/>
      <c r="AR809" s="251">
        <v>0.01</v>
      </c>
      <c r="AS809" s="235"/>
      <c r="AT809" s="235"/>
      <c r="AU809" s="235"/>
      <c r="AV809" s="235"/>
      <c r="AW809" s="235"/>
      <c r="AX809" s="235"/>
      <c r="AY809" s="235"/>
      <c r="BA809" s="83"/>
      <c r="BB809" s="83"/>
      <c r="BC809" s="136">
        <v>0.04</v>
      </c>
      <c r="BD809" s="136">
        <v>0.02</v>
      </c>
      <c r="BE809" s="136">
        <v>0.06</v>
      </c>
      <c r="BF809" s="136">
        <v>0.01</v>
      </c>
      <c r="BG809" s="136">
        <v>0.03</v>
      </c>
      <c r="BH809" s="136">
        <v>0.03</v>
      </c>
      <c r="BI809" s="136">
        <v>0.05</v>
      </c>
      <c r="BJ809" s="210">
        <v>0.03</v>
      </c>
      <c r="BK809" s="210"/>
      <c r="BL809" s="210"/>
    </row>
    <row r="810" spans="1:64" x14ac:dyDescent="0.35">
      <c r="A810" s="88" t="s">
        <v>624</v>
      </c>
      <c r="B810" s="194" t="s">
        <v>792</v>
      </c>
      <c r="C810" s="193" t="s">
        <v>230</v>
      </c>
      <c r="D810" s="81"/>
      <c r="E810" s="81"/>
      <c r="F810" s="81"/>
      <c r="G810" s="82"/>
      <c r="H810" s="81"/>
      <c r="I810" s="81"/>
      <c r="J810" s="81"/>
      <c r="K810" s="82"/>
      <c r="L810" s="81"/>
      <c r="M810" s="81"/>
      <c r="N810" s="81"/>
      <c r="O810" s="82"/>
      <c r="P810" s="81"/>
      <c r="Q810" s="81"/>
      <c r="R810" s="93">
        <v>0.01</v>
      </c>
      <c r="S810" s="82"/>
      <c r="T810" s="93">
        <v>0.02</v>
      </c>
      <c r="U810" s="93">
        <v>0.06</v>
      </c>
      <c r="V810" s="93">
        <v>0.06</v>
      </c>
      <c r="W810" s="82"/>
      <c r="X810" s="93">
        <v>0.04</v>
      </c>
      <c r="Y810" s="93">
        <v>0.02</v>
      </c>
      <c r="Z810" s="93">
        <v>0.02</v>
      </c>
      <c r="AA810" s="82"/>
      <c r="AB810" s="93">
        <v>0.05</v>
      </c>
      <c r="AC810" s="93">
        <v>0.04</v>
      </c>
      <c r="AD810" s="93">
        <v>0.04</v>
      </c>
      <c r="AE810" s="82"/>
      <c r="AF810" s="93">
        <v>0.05</v>
      </c>
      <c r="AG810" s="93">
        <v>0.02</v>
      </c>
      <c r="AH810" s="93">
        <v>0.01</v>
      </c>
      <c r="AI810" s="82"/>
      <c r="AK810" s="93">
        <v>0.04</v>
      </c>
      <c r="AL810" s="93">
        <v>0.04</v>
      </c>
      <c r="AM810" s="82"/>
      <c r="AN810" s="93">
        <v>0.01</v>
      </c>
      <c r="AO810" s="93">
        <v>0.02</v>
      </c>
      <c r="AP810" s="92">
        <v>0.01</v>
      </c>
      <c r="AQ810" s="92"/>
      <c r="AR810" s="251">
        <v>0.02</v>
      </c>
      <c r="AS810" s="235"/>
      <c r="AT810" s="235"/>
      <c r="AU810" s="235"/>
      <c r="AV810" s="235"/>
      <c r="AW810" s="266">
        <v>1</v>
      </c>
      <c r="AX810" s="235"/>
      <c r="AY810" s="235"/>
      <c r="BA810" s="83"/>
      <c r="BB810" s="83"/>
      <c r="BC810" s="83"/>
      <c r="BD810" s="83"/>
      <c r="BE810" s="136">
        <v>0.05</v>
      </c>
      <c r="BF810" s="136">
        <v>0.03</v>
      </c>
      <c r="BG810" s="136">
        <v>0.04</v>
      </c>
      <c r="BH810" s="136">
        <v>0.05</v>
      </c>
      <c r="BI810" s="136">
        <v>0.04</v>
      </c>
      <c r="BJ810" s="210">
        <v>0.01</v>
      </c>
      <c r="BK810" s="210"/>
      <c r="BL810" s="210"/>
    </row>
    <row r="811" spans="1:64" x14ac:dyDescent="0.35">
      <c r="A811" s="88" t="s">
        <v>625</v>
      </c>
      <c r="B811" s="194" t="s">
        <v>792</v>
      </c>
      <c r="C811" s="193" t="s">
        <v>230</v>
      </c>
      <c r="D811" s="81"/>
      <c r="E811" s="81"/>
      <c r="F811" s="81"/>
      <c r="G811" s="82"/>
      <c r="H811" s="81"/>
      <c r="I811" s="81"/>
      <c r="J811" s="81"/>
      <c r="K811" s="82"/>
      <c r="L811" s="93">
        <v>0.04</v>
      </c>
      <c r="M811" s="93">
        <v>0.03</v>
      </c>
      <c r="N811" s="93">
        <v>0.03</v>
      </c>
      <c r="O811" s="82"/>
      <c r="P811" s="93">
        <v>0.02</v>
      </c>
      <c r="Q811" s="93">
        <v>0.02</v>
      </c>
      <c r="R811" s="93">
        <v>0.02</v>
      </c>
      <c r="S811" s="82"/>
      <c r="T811" s="81"/>
      <c r="U811" s="81"/>
      <c r="V811" s="81"/>
      <c r="W811" s="82"/>
      <c r="X811" s="81"/>
      <c r="Y811" s="81"/>
      <c r="Z811" s="81"/>
      <c r="AA811" s="82"/>
      <c r="AB811" s="81"/>
      <c r="AC811" s="81"/>
      <c r="AD811" s="81"/>
      <c r="AE811" s="82"/>
      <c r="AF811" s="81"/>
      <c r="AG811" s="81"/>
      <c r="AH811" s="81"/>
      <c r="AI811" s="82"/>
      <c r="AJ811" s="93">
        <v>-0.04</v>
      </c>
      <c r="AK811" s="81"/>
      <c r="AL811" s="81"/>
      <c r="AM811" s="82"/>
      <c r="AN811" s="81"/>
      <c r="AO811" s="81"/>
      <c r="AP811" s="82"/>
      <c r="AQ811" s="82"/>
      <c r="AR811" s="82"/>
      <c r="AS811" s="230"/>
      <c r="AT811" s="230"/>
      <c r="AU811" s="230"/>
      <c r="AV811" s="230"/>
      <c r="AW811" s="230"/>
      <c r="AX811" s="230"/>
      <c r="AY811" s="230"/>
      <c r="BA811" s="83"/>
      <c r="BB811" s="83"/>
      <c r="BC811" s="136">
        <v>0.03</v>
      </c>
      <c r="BD811" s="136">
        <v>0.02</v>
      </c>
      <c r="BE811" s="136">
        <v>-0.01</v>
      </c>
      <c r="BF811" s="83"/>
      <c r="BG811" s="83"/>
      <c r="BH811" s="83"/>
      <c r="BI811" s="83"/>
      <c r="BJ811" s="83"/>
      <c r="BK811" s="83"/>
      <c r="BL811" s="83"/>
    </row>
    <row r="812" spans="1:64" x14ac:dyDescent="0.35">
      <c r="A812" s="88" t="s">
        <v>626</v>
      </c>
      <c r="B812" s="194" t="s">
        <v>792</v>
      </c>
      <c r="C812" s="193" t="s">
        <v>230</v>
      </c>
      <c r="D812" s="93">
        <v>0.09</v>
      </c>
      <c r="E812" s="93">
        <v>-0.08</v>
      </c>
      <c r="F812" s="93">
        <v>0.08</v>
      </c>
      <c r="G812" s="82"/>
      <c r="H812" s="81"/>
      <c r="I812" s="93">
        <v>0.06</v>
      </c>
      <c r="J812" s="93">
        <v>-0.14000000000000001</v>
      </c>
      <c r="K812" s="82"/>
      <c r="L812" s="93">
        <v>0.05</v>
      </c>
      <c r="M812" s="93">
        <v>0.06</v>
      </c>
      <c r="N812" s="81"/>
      <c r="O812" s="82"/>
      <c r="P812" s="93">
        <v>0.03</v>
      </c>
      <c r="Q812" s="93">
        <v>0.01</v>
      </c>
      <c r="R812" s="93">
        <v>0.01</v>
      </c>
      <c r="S812" s="82"/>
      <c r="T812" s="93">
        <v>0.01</v>
      </c>
      <c r="U812" s="93">
        <v>0.02</v>
      </c>
      <c r="V812" s="93">
        <v>0.16</v>
      </c>
      <c r="W812" s="82"/>
      <c r="X812" s="93">
        <v>0.05</v>
      </c>
      <c r="Y812" s="93">
        <v>0.05</v>
      </c>
      <c r="Z812" s="93">
        <v>-0.04</v>
      </c>
      <c r="AA812" s="82"/>
      <c r="AB812" s="93">
        <v>0.04</v>
      </c>
      <c r="AC812" s="93">
        <v>0.06</v>
      </c>
      <c r="AD812" s="93">
        <v>0.08</v>
      </c>
      <c r="AE812" s="82"/>
      <c r="AF812" s="93">
        <v>0.06</v>
      </c>
      <c r="AG812" s="93">
        <v>0.02</v>
      </c>
      <c r="AH812" s="81"/>
      <c r="AI812" s="82"/>
      <c r="AJ812" s="81"/>
      <c r="AK812" s="93">
        <v>0.03</v>
      </c>
      <c r="AL812" s="93">
        <v>0.04</v>
      </c>
      <c r="AM812" s="82"/>
      <c r="AN812" s="81"/>
      <c r="AO812" s="93">
        <v>0.02</v>
      </c>
      <c r="AP812" s="92">
        <v>0.02</v>
      </c>
      <c r="AQ812" s="92"/>
      <c r="AR812" s="92"/>
      <c r="AS812" s="266">
        <v>0.02</v>
      </c>
      <c r="AT812" s="266">
        <v>0.02</v>
      </c>
      <c r="AU812" s="235"/>
      <c r="AV812" s="266">
        <v>0.02</v>
      </c>
      <c r="AW812" s="235"/>
      <c r="AX812" s="235"/>
      <c r="AY812" s="235"/>
      <c r="BA812" s="83"/>
      <c r="BB812" s="136">
        <v>-0.02</v>
      </c>
      <c r="BC812" s="136">
        <v>0.04</v>
      </c>
      <c r="BD812" s="136">
        <v>0.02</v>
      </c>
      <c r="BE812" s="136">
        <v>0.06</v>
      </c>
      <c r="BF812" s="136">
        <v>0.04</v>
      </c>
      <c r="BG812" s="136">
        <v>0.04</v>
      </c>
      <c r="BH812" s="136">
        <v>0.03</v>
      </c>
      <c r="BI812" s="136">
        <v>0.03</v>
      </c>
      <c r="BJ812" s="210">
        <v>0.02</v>
      </c>
      <c r="BK812" s="210">
        <v>0.02</v>
      </c>
      <c r="BL812" s="210"/>
    </row>
    <row r="813" spans="1:64" x14ac:dyDescent="0.35">
      <c r="A813" s="88" t="s">
        <v>627</v>
      </c>
      <c r="B813" s="194" t="s">
        <v>792</v>
      </c>
      <c r="C813" s="193" t="s">
        <v>230</v>
      </c>
      <c r="D813" s="93">
        <v>0.05</v>
      </c>
      <c r="E813" s="93">
        <v>-0.08</v>
      </c>
      <c r="F813" s="93">
        <v>0.11</v>
      </c>
      <c r="G813" s="82"/>
      <c r="H813" s="81"/>
      <c r="I813" s="81"/>
      <c r="J813" s="93">
        <v>-0.05</v>
      </c>
      <c r="K813" s="82"/>
      <c r="L813" s="81"/>
      <c r="M813" s="81"/>
      <c r="N813" s="81"/>
      <c r="O813" s="82"/>
      <c r="P813" s="81"/>
      <c r="Q813" s="81"/>
      <c r="R813" s="81"/>
      <c r="S813" s="82"/>
      <c r="T813" s="81"/>
      <c r="U813" s="81"/>
      <c r="V813" s="81"/>
      <c r="W813" s="82"/>
      <c r="X813" s="81"/>
      <c r="Y813" s="81"/>
      <c r="Z813" s="81"/>
      <c r="AA813" s="82"/>
      <c r="AB813" s="81"/>
      <c r="AC813" s="81"/>
      <c r="AD813" s="81"/>
      <c r="AE813" s="82"/>
      <c r="AF813" s="81"/>
      <c r="AG813" s="81"/>
      <c r="AH813" s="81"/>
      <c r="AI813" s="82"/>
      <c r="AJ813" s="81"/>
      <c r="AK813" s="81"/>
      <c r="AL813" s="81"/>
      <c r="AM813" s="82"/>
      <c r="AN813" s="81"/>
      <c r="AO813" s="81"/>
      <c r="AP813" s="82"/>
      <c r="AQ813" s="82"/>
      <c r="AR813" s="82"/>
      <c r="AS813" s="230"/>
      <c r="AT813" s="230"/>
      <c r="AU813" s="230"/>
      <c r="AV813" s="230"/>
      <c r="AW813" s="230"/>
      <c r="AX813" s="230"/>
      <c r="AY813" s="230"/>
      <c r="BA813" s="83"/>
      <c r="BB813" s="83"/>
      <c r="BC813" s="83"/>
      <c r="BD813" s="83"/>
      <c r="BE813" s="83"/>
      <c r="BF813" s="83"/>
      <c r="BG813" s="83"/>
      <c r="BH813" s="83"/>
      <c r="BI813" s="83"/>
      <c r="BJ813" s="83"/>
      <c r="BK813" s="83"/>
      <c r="BL813" s="83"/>
    </row>
    <row r="814" spans="1:64" x14ac:dyDescent="0.35">
      <c r="A814" s="88" t="s">
        <v>628</v>
      </c>
      <c r="B814" s="194" t="s">
        <v>792</v>
      </c>
      <c r="C814" s="193" t="s">
        <v>231</v>
      </c>
      <c r="D814" s="93">
        <v>-0.04</v>
      </c>
      <c r="E814" s="93">
        <v>-0.06</v>
      </c>
      <c r="F814" s="93">
        <v>-0.03</v>
      </c>
      <c r="G814" s="82"/>
      <c r="H814" s="93">
        <v>0.08</v>
      </c>
      <c r="I814" s="93">
        <v>-0.05</v>
      </c>
      <c r="J814" s="93">
        <v>-0.01</v>
      </c>
      <c r="K814" s="82"/>
      <c r="L814" s="81"/>
      <c r="M814" s="81"/>
      <c r="N814" s="81"/>
      <c r="O814" s="82"/>
      <c r="P814" s="81"/>
      <c r="Q814" s="81"/>
      <c r="R814" s="81"/>
      <c r="S814" s="82"/>
      <c r="T814" s="81"/>
      <c r="U814" s="81"/>
      <c r="V814" s="81"/>
      <c r="W814" s="82"/>
      <c r="X814" s="81"/>
      <c r="Y814" s="81"/>
      <c r="Z814" s="81"/>
      <c r="AA814" s="82"/>
      <c r="AB814" s="81"/>
      <c r="AC814" s="81"/>
      <c r="AD814" s="81"/>
      <c r="AE814" s="82"/>
      <c r="AF814" s="81"/>
      <c r="AG814" s="81"/>
      <c r="AH814" s="81"/>
      <c r="AI814" s="82"/>
      <c r="AJ814" s="81"/>
      <c r="AK814" s="81"/>
      <c r="AL814" s="81"/>
      <c r="AM814" s="82"/>
      <c r="AN814" s="81"/>
      <c r="AO814" s="81"/>
      <c r="AP814" s="82"/>
      <c r="AQ814" s="82"/>
      <c r="AR814" s="82"/>
      <c r="AS814" s="230"/>
      <c r="AT814" s="230"/>
      <c r="AU814" s="230"/>
      <c r="AV814" s="230"/>
      <c r="AW814" s="230"/>
      <c r="AX814" s="230"/>
      <c r="AY814" s="230"/>
      <c r="BA814" s="136">
        <v>-0.04</v>
      </c>
      <c r="BB814" s="136">
        <v>0.01</v>
      </c>
      <c r="BC814" s="83"/>
      <c r="BD814" s="83"/>
      <c r="BE814" s="83"/>
      <c r="BF814" s="83"/>
      <c r="BG814" s="83"/>
      <c r="BH814" s="83"/>
      <c r="BI814" s="83"/>
      <c r="BJ814" s="83"/>
      <c r="BK814" s="83"/>
      <c r="BL814" s="83"/>
    </row>
    <row r="815" spans="1:64" x14ac:dyDescent="0.35">
      <c r="A815" s="88" t="s">
        <v>629</v>
      </c>
      <c r="B815" s="194" t="s">
        <v>792</v>
      </c>
      <c r="C815" s="193" t="s">
        <v>230</v>
      </c>
      <c r="D815" s="81"/>
      <c r="E815" s="81"/>
      <c r="F815" s="81"/>
      <c r="G815" s="82"/>
      <c r="H815" s="81"/>
      <c r="I815" s="81"/>
      <c r="J815" s="81"/>
      <c r="K815" s="82"/>
      <c r="L815" s="81"/>
      <c r="M815" s="81"/>
      <c r="N815" s="81"/>
      <c r="O815" s="82"/>
      <c r="P815" s="81"/>
      <c r="Q815" s="81"/>
      <c r="R815" s="81"/>
      <c r="S815" s="82"/>
      <c r="T815" s="81"/>
      <c r="U815" s="81"/>
      <c r="V815" s="93">
        <v>0.05</v>
      </c>
      <c r="W815" s="82"/>
      <c r="X815" s="93">
        <v>0.05</v>
      </c>
      <c r="Y815" s="93">
        <v>0.05</v>
      </c>
      <c r="Z815" s="93">
        <v>0.09</v>
      </c>
      <c r="AA815" s="82"/>
      <c r="AB815" s="93">
        <v>0.17</v>
      </c>
      <c r="AC815" s="93">
        <v>0.14000000000000001</v>
      </c>
      <c r="AD815" s="93">
        <v>0.09</v>
      </c>
      <c r="AE815" s="82"/>
      <c r="AF815" s="93">
        <v>0.08</v>
      </c>
      <c r="AG815" s="93">
        <v>7.0000000000000007E-2</v>
      </c>
      <c r="AH815" s="93">
        <v>0.1</v>
      </c>
      <c r="AI815" s="82"/>
      <c r="AJ815" s="93">
        <v>0.14000000000000001</v>
      </c>
      <c r="AK815" s="93">
        <v>0.11</v>
      </c>
      <c r="AL815" s="93">
        <v>0.11</v>
      </c>
      <c r="AM815" s="82"/>
      <c r="AN815" s="93">
        <v>0.1</v>
      </c>
      <c r="AO815" s="93">
        <v>0.11</v>
      </c>
      <c r="AP815" s="92">
        <v>0.08</v>
      </c>
      <c r="AQ815" s="92"/>
      <c r="AR815" s="251">
        <v>7.0000000000000007E-2</v>
      </c>
      <c r="AS815" s="266">
        <v>0.05</v>
      </c>
      <c r="AT815" s="266">
        <v>0.08</v>
      </c>
      <c r="AU815" s="235"/>
      <c r="AV815" s="266">
        <v>0.06</v>
      </c>
      <c r="AW815" s="235"/>
      <c r="AX815" s="235"/>
      <c r="AY815" s="235"/>
      <c r="BA815" s="83"/>
      <c r="BB815" s="83"/>
      <c r="BC815" s="83"/>
      <c r="BD815" s="83"/>
      <c r="BE815" s="136">
        <v>7.0000000000000007E-2</v>
      </c>
      <c r="BF815" s="136">
        <v>0.08</v>
      </c>
      <c r="BG815" s="136">
        <v>0.12</v>
      </c>
      <c r="BH815" s="136">
        <v>0.1</v>
      </c>
      <c r="BI815" s="136">
        <v>0.12</v>
      </c>
      <c r="BJ815" s="210">
        <v>0.09</v>
      </c>
      <c r="BK815" s="210">
        <v>7.0000000000000007E-2</v>
      </c>
      <c r="BL815" s="210">
        <v>0.04</v>
      </c>
    </row>
    <row r="816" spans="1:64" x14ac:dyDescent="0.35">
      <c r="A816" s="88" t="s">
        <v>439</v>
      </c>
      <c r="B816" s="194" t="s">
        <v>792</v>
      </c>
      <c r="C816" s="193" t="s">
        <v>230</v>
      </c>
      <c r="D816" s="81"/>
      <c r="E816" s="81"/>
      <c r="F816" s="81"/>
      <c r="G816" s="82"/>
      <c r="H816" s="81"/>
      <c r="I816" s="81"/>
      <c r="J816" s="81"/>
      <c r="K816" s="82"/>
      <c r="L816" s="81"/>
      <c r="M816" s="81"/>
      <c r="N816" s="81"/>
      <c r="O816" s="82"/>
      <c r="P816" s="81"/>
      <c r="Q816" s="81"/>
      <c r="R816" s="81"/>
      <c r="S816" s="82"/>
      <c r="T816" s="81"/>
      <c r="U816" s="81"/>
      <c r="V816" s="81"/>
      <c r="W816" s="82"/>
      <c r="X816" s="81"/>
      <c r="Y816" s="81"/>
      <c r="Z816" s="81"/>
      <c r="AA816" s="82"/>
      <c r="AB816" s="93">
        <v>0.04</v>
      </c>
      <c r="AC816" s="93">
        <v>0.02</v>
      </c>
      <c r="AD816" s="81"/>
      <c r="AE816" s="82"/>
      <c r="AF816" s="81"/>
      <c r="AG816" s="81"/>
      <c r="AH816" s="81"/>
      <c r="AI816" s="82"/>
      <c r="AJ816" s="93">
        <v>0.02</v>
      </c>
      <c r="AK816" s="81"/>
      <c r="AL816" s="81"/>
      <c r="AM816" s="82"/>
      <c r="AN816" s="81"/>
      <c r="AO816" s="93">
        <v>0.01</v>
      </c>
      <c r="AP816" s="82"/>
      <c r="AQ816" s="82"/>
      <c r="AR816" s="82"/>
      <c r="AS816" s="230"/>
      <c r="AT816" s="230"/>
      <c r="AU816" s="230"/>
      <c r="AV816" s="230"/>
      <c r="AW816" s="230"/>
      <c r="AX816" s="230"/>
      <c r="AY816" s="230"/>
      <c r="BA816" s="83"/>
      <c r="BB816" s="83"/>
      <c r="BC816" s="83"/>
      <c r="BD816" s="83"/>
      <c r="BE816" s="83"/>
      <c r="BF816" s="136">
        <v>0.02</v>
      </c>
      <c r="BG816" s="83"/>
      <c r="BH816" s="136">
        <v>0.02</v>
      </c>
      <c r="BI816" s="83"/>
      <c r="BJ816" s="83"/>
      <c r="BK816" s="83"/>
      <c r="BL816" s="83"/>
    </row>
    <row r="817" spans="1:64" x14ac:dyDescent="0.35">
      <c r="A817" s="88" t="s">
        <v>441</v>
      </c>
      <c r="B817" s="194" t="s">
        <v>792</v>
      </c>
      <c r="C817" s="193" t="s">
        <v>230</v>
      </c>
      <c r="D817" s="93">
        <v>-0.03</v>
      </c>
      <c r="E817" s="93">
        <v>-0.02</v>
      </c>
      <c r="F817" s="93">
        <v>-0.01</v>
      </c>
      <c r="G817" s="82"/>
      <c r="H817" s="93">
        <v>-0.05</v>
      </c>
      <c r="I817" s="93">
        <v>-0.05</v>
      </c>
      <c r="J817" s="93">
        <v>-0.05</v>
      </c>
      <c r="K817" s="82"/>
      <c r="L817" s="93">
        <v>0.04</v>
      </c>
      <c r="M817" s="93">
        <v>0.05</v>
      </c>
      <c r="N817" s="93">
        <v>0.02</v>
      </c>
      <c r="O817" s="82"/>
      <c r="P817" s="81"/>
      <c r="Q817" s="93">
        <v>0.02</v>
      </c>
      <c r="R817" s="93">
        <v>0.02</v>
      </c>
      <c r="S817" s="82"/>
      <c r="T817" s="93">
        <v>0.02</v>
      </c>
      <c r="U817" s="93">
        <v>-0.01</v>
      </c>
      <c r="V817" s="93">
        <v>-0.01</v>
      </c>
      <c r="W817" s="82"/>
      <c r="X817" s="93">
        <v>-0.02</v>
      </c>
      <c r="Y817" s="93">
        <v>0.01</v>
      </c>
      <c r="Z817" s="93">
        <v>0.03</v>
      </c>
      <c r="AA817" s="82"/>
      <c r="AB817" s="93">
        <v>7.0000000000000007E-2</v>
      </c>
      <c r="AC817" s="93">
        <v>0.04</v>
      </c>
      <c r="AD817" s="93">
        <v>0.02</v>
      </c>
      <c r="AE817" s="82"/>
      <c r="AF817" s="93">
        <v>-0.03</v>
      </c>
      <c r="AG817" s="93">
        <v>-0.01</v>
      </c>
      <c r="AH817" s="93">
        <v>-0.01</v>
      </c>
      <c r="AI817" s="82"/>
      <c r="AJ817" s="81"/>
      <c r="AK817" s="93">
        <v>0.01</v>
      </c>
      <c r="AL817" s="81"/>
      <c r="AM817" s="82"/>
      <c r="AN817" s="93">
        <v>0.02</v>
      </c>
      <c r="AO817" s="81"/>
      <c r="AP817" s="82"/>
      <c r="AQ817" s="82"/>
      <c r="AR817" s="82"/>
      <c r="AS817" s="270">
        <v>-0.01</v>
      </c>
      <c r="AT817" s="230"/>
      <c r="AU817" s="230"/>
      <c r="AV817" s="230"/>
      <c r="AW817" s="270">
        <v>1</v>
      </c>
      <c r="AX817" s="230"/>
      <c r="AY817" s="230"/>
      <c r="BA817" s="136">
        <v>-0.01</v>
      </c>
      <c r="BB817" s="136">
        <v>-0.05</v>
      </c>
      <c r="BC817" s="136">
        <v>0.04</v>
      </c>
      <c r="BD817" s="136">
        <v>0.02</v>
      </c>
      <c r="BE817" s="136">
        <v>0.01</v>
      </c>
      <c r="BF817" s="136">
        <v>0.02</v>
      </c>
      <c r="BG817" s="136">
        <v>0.04</v>
      </c>
      <c r="BH817" s="136">
        <v>-0.01</v>
      </c>
      <c r="BI817" s="83"/>
      <c r="BJ817" s="216">
        <v>0.01</v>
      </c>
      <c r="BK817" s="216"/>
      <c r="BL817" s="216">
        <v>0.02</v>
      </c>
    </row>
    <row r="818" spans="1:64" x14ac:dyDescent="0.35">
      <c r="A818" s="125" t="s">
        <v>442</v>
      </c>
      <c r="B818" s="192" t="s">
        <v>792</v>
      </c>
      <c r="C818" s="191" t="s">
        <v>230</v>
      </c>
      <c r="D818" s="113">
        <f>+SUM(D805:D817)</f>
        <v>1.02</v>
      </c>
      <c r="E818" s="113">
        <f>+SUM(E805:E817)</f>
        <v>-0.33</v>
      </c>
      <c r="F818" s="111">
        <v>0.2</v>
      </c>
      <c r="G818" s="105"/>
      <c r="H818" s="113">
        <f>+SUM(H805:H817)</f>
        <v>-0.47</v>
      </c>
      <c r="I818" s="111">
        <v>-0.09</v>
      </c>
      <c r="J818" s="111">
        <v>-0.28999999999999998</v>
      </c>
      <c r="K818" s="105"/>
      <c r="L818" s="113">
        <f>+SUM(L805:L817)</f>
        <v>0.25</v>
      </c>
      <c r="M818" s="111">
        <v>0.23</v>
      </c>
      <c r="N818" s="111">
        <v>0.2</v>
      </c>
      <c r="O818" s="105"/>
      <c r="P818" s="113">
        <f>+SUM(P805:P817)</f>
        <v>0.13</v>
      </c>
      <c r="Q818" s="113">
        <f>+SUM(Q805:Q817)</f>
        <v>0.11</v>
      </c>
      <c r="R818" s="111">
        <v>0.13</v>
      </c>
      <c r="S818" s="105"/>
      <c r="T818" s="111">
        <v>0.32</v>
      </c>
      <c r="U818" s="111">
        <v>0.24</v>
      </c>
      <c r="V818" s="113">
        <f>+SUM(V805:V817)</f>
        <v>0.44</v>
      </c>
      <c r="W818" s="105"/>
      <c r="X818" s="113">
        <f>+SUM(X805:X817)</f>
        <v>0.17</v>
      </c>
      <c r="Y818" s="113">
        <f>+SUM(Y805:Y817)</f>
        <v>0.31</v>
      </c>
      <c r="Z818" s="113">
        <f>+SUM(Z805:Z817)</f>
        <v>0.18</v>
      </c>
      <c r="AA818" s="105"/>
      <c r="AB818" s="113">
        <f>+SUM(AB805:AB817)</f>
        <v>0.75</v>
      </c>
      <c r="AC818" s="111">
        <v>0.59</v>
      </c>
      <c r="AD818" s="113">
        <f>+SUM(AD805:AD817)</f>
        <v>0.53</v>
      </c>
      <c r="AE818" s="105"/>
      <c r="AF818" s="113">
        <f>+SUM(AF805:AF817)</f>
        <v>0.23</v>
      </c>
      <c r="AG818" s="111">
        <v>7.0000000000000007E-2</v>
      </c>
      <c r="AH818" s="113">
        <f>+SUM(AH805:AH817)</f>
        <v>0.08</v>
      </c>
      <c r="AI818" s="105"/>
      <c r="AJ818" s="113">
        <f>+SUM(AJ805:AJ817)</f>
        <v>0.18</v>
      </c>
      <c r="AK818" s="111">
        <v>0.22</v>
      </c>
      <c r="AL818" s="111">
        <v>0.22</v>
      </c>
      <c r="AM818" s="105"/>
      <c r="AN818" s="113">
        <f>+SUM(AN805:AN817)</f>
        <v>0.21</v>
      </c>
      <c r="AO818" s="113">
        <f>+SUM(AO805:AO817)</f>
        <v>0.25</v>
      </c>
      <c r="AP818" s="110">
        <f>+SUM(AP805:AP817)</f>
        <v>0.2</v>
      </c>
      <c r="AQ818" s="110"/>
      <c r="AR818" s="252">
        <v>0.1</v>
      </c>
      <c r="AS818" s="267">
        <v>0.06</v>
      </c>
      <c r="AT818" s="267">
        <v>0.08</v>
      </c>
      <c r="AU818" s="239"/>
      <c r="AV818" s="267">
        <v>0.05</v>
      </c>
      <c r="AW818" s="239"/>
      <c r="AX818" s="239"/>
      <c r="AY818" s="239"/>
      <c r="BA818" s="154">
        <v>0.14000000000000001</v>
      </c>
      <c r="BB818" s="153">
        <f>+SUM(BB805:BB817)</f>
        <v>-0.3</v>
      </c>
      <c r="BC818" s="154">
        <v>0.22</v>
      </c>
      <c r="BD818" s="153">
        <f>+SUM(BD805:BD817)</f>
        <v>0.13</v>
      </c>
      <c r="BE818" s="153">
        <f>+SUM(BE805:BE817)</f>
        <v>0.35</v>
      </c>
      <c r="BF818" s="154">
        <v>0.3</v>
      </c>
      <c r="BG818" s="153">
        <f>+SUM(BG805:BG817)</f>
        <v>0.51</v>
      </c>
      <c r="BH818" s="154">
        <v>0.2</v>
      </c>
      <c r="BI818" s="153">
        <f>+SUM(BI805:BI817)</f>
        <v>0.24</v>
      </c>
      <c r="BJ818" s="217">
        <v>0.2</v>
      </c>
      <c r="BK818" s="217">
        <v>0.11</v>
      </c>
      <c r="BL818" s="217">
        <v>-0.01</v>
      </c>
    </row>
    <row r="819" spans="1:64" x14ac:dyDescent="0.35">
      <c r="A819" s="87"/>
      <c r="B819" s="185"/>
      <c r="C819" s="185"/>
      <c r="D819" s="81"/>
      <c r="E819" s="81"/>
      <c r="F819" s="81"/>
      <c r="G819" s="82"/>
      <c r="H819" s="81"/>
      <c r="I819" s="81"/>
      <c r="J819" s="81"/>
      <c r="K819" s="82"/>
      <c r="L819" s="81"/>
      <c r="M819" s="81"/>
      <c r="N819" s="81"/>
      <c r="O819" s="82"/>
      <c r="P819" s="81"/>
      <c r="Q819" s="81"/>
      <c r="R819" s="81"/>
      <c r="S819" s="82"/>
      <c r="T819" s="81"/>
      <c r="U819" s="81"/>
      <c r="V819" s="81"/>
      <c r="W819" s="82"/>
      <c r="X819" s="81"/>
      <c r="Y819" s="81"/>
      <c r="Z819" s="81"/>
      <c r="AA819" s="82"/>
      <c r="AB819" s="81"/>
      <c r="AC819" s="81"/>
      <c r="AD819" s="81"/>
      <c r="AE819" s="82"/>
      <c r="AF819" s="81"/>
      <c r="AG819" s="81"/>
      <c r="AH819" s="81"/>
      <c r="AI819" s="82"/>
      <c r="AJ819" s="81"/>
      <c r="AK819" s="81"/>
      <c r="AL819" s="81"/>
      <c r="AM819" s="82"/>
      <c r="AN819" s="81"/>
      <c r="AO819" s="81"/>
      <c r="AP819" s="82"/>
      <c r="AQ819" s="82"/>
      <c r="AR819" s="82"/>
      <c r="AS819" s="230"/>
      <c r="AT819" s="230"/>
      <c r="AU819" s="230"/>
      <c r="AV819" s="230"/>
      <c r="AW819" s="230"/>
      <c r="AX819" s="230"/>
      <c r="AY819" s="230"/>
      <c r="BA819" s="83"/>
      <c r="BB819" s="83"/>
      <c r="BC819" s="83"/>
      <c r="BD819" s="83"/>
      <c r="BE819" s="83"/>
      <c r="BF819" s="83"/>
      <c r="BG819" s="83"/>
      <c r="BH819" s="83"/>
      <c r="BI819" s="83"/>
      <c r="BJ819" s="83"/>
      <c r="BK819" s="83"/>
      <c r="BL819" s="83"/>
    </row>
    <row r="820" spans="1:64" x14ac:dyDescent="0.35">
      <c r="A820" s="87" t="s">
        <v>630</v>
      </c>
      <c r="B820" s="185"/>
      <c r="C820" s="185"/>
      <c r="D820" s="81"/>
      <c r="E820" s="81"/>
      <c r="F820" s="81"/>
      <c r="G820" s="82"/>
      <c r="H820" s="81"/>
      <c r="I820" s="81"/>
      <c r="J820" s="81"/>
      <c r="K820" s="82"/>
      <c r="L820" s="81"/>
      <c r="M820" s="81"/>
      <c r="N820" s="81"/>
      <c r="O820" s="82"/>
      <c r="P820" s="81"/>
      <c r="Q820" s="81"/>
      <c r="R820" s="81"/>
      <c r="S820" s="82"/>
      <c r="T820" s="81"/>
      <c r="U820" s="81"/>
      <c r="V820" s="81"/>
      <c r="W820" s="82"/>
      <c r="X820" s="81"/>
      <c r="Y820" s="81"/>
      <c r="Z820" s="81"/>
      <c r="AA820" s="82"/>
      <c r="AB820" s="81"/>
      <c r="AC820" s="81"/>
      <c r="AD820" s="81"/>
      <c r="AE820" s="82"/>
      <c r="AF820" s="81"/>
      <c r="AG820" s="81"/>
      <c r="AH820" s="81"/>
      <c r="AI820" s="82"/>
      <c r="AJ820" s="81"/>
      <c r="AK820" s="81"/>
      <c r="AL820" s="81"/>
      <c r="AM820" s="82"/>
      <c r="AN820" s="81"/>
      <c r="AO820" s="81"/>
      <c r="AP820" s="82"/>
      <c r="AQ820" s="82"/>
      <c r="AR820" s="82"/>
      <c r="AS820" s="230"/>
      <c r="AT820" s="230"/>
      <c r="AU820" s="230"/>
      <c r="AV820" s="230"/>
      <c r="AW820" s="230"/>
      <c r="AX820" s="230"/>
      <c r="AY820" s="230"/>
      <c r="BA820" s="83"/>
      <c r="BB820" s="83"/>
      <c r="BC820" s="83"/>
      <c r="BD820" s="83"/>
      <c r="BE820" s="83"/>
      <c r="BF820" s="83"/>
      <c r="BG820" s="83"/>
      <c r="BH820" s="83"/>
      <c r="BI820" s="83"/>
      <c r="BJ820" s="83"/>
      <c r="BK820" s="83"/>
      <c r="BL820" s="83"/>
    </row>
    <row r="821" spans="1:64" x14ac:dyDescent="0.35">
      <c r="A821" s="88" t="s">
        <v>631</v>
      </c>
      <c r="B821" s="194" t="s">
        <v>792</v>
      </c>
      <c r="C821" s="193" t="s">
        <v>230</v>
      </c>
      <c r="D821" s="93">
        <v>0.04</v>
      </c>
      <c r="E821" s="93">
        <v>0.04</v>
      </c>
      <c r="F821" s="93">
        <v>0.04</v>
      </c>
      <c r="G821" s="82"/>
      <c r="H821" s="81"/>
      <c r="I821" s="81"/>
      <c r="J821" s="81"/>
      <c r="K821" s="82"/>
      <c r="L821" s="81"/>
      <c r="M821" s="81"/>
      <c r="N821" s="93">
        <v>0.02</v>
      </c>
      <c r="O821" s="82"/>
      <c r="P821" s="93">
        <v>0.04</v>
      </c>
      <c r="Q821" s="93">
        <v>0.06</v>
      </c>
      <c r="R821" s="93">
        <v>7.0000000000000007E-2</v>
      </c>
      <c r="S821" s="82"/>
      <c r="T821" s="93">
        <v>0.03</v>
      </c>
      <c r="U821" s="93">
        <v>0.02</v>
      </c>
      <c r="V821" s="93">
        <v>0.01</v>
      </c>
      <c r="W821" s="82"/>
      <c r="X821" s="93">
        <v>0.08</v>
      </c>
      <c r="Y821" s="93">
        <v>7.0000000000000007E-2</v>
      </c>
      <c r="Z821" s="93">
        <v>7.0000000000000007E-2</v>
      </c>
      <c r="AA821" s="82"/>
      <c r="AB821" s="93">
        <v>0.09</v>
      </c>
      <c r="AC821" s="93">
        <v>0.09</v>
      </c>
      <c r="AD821" s="93">
        <v>0.08</v>
      </c>
      <c r="AE821" s="82"/>
      <c r="AF821" s="93">
        <v>0.05</v>
      </c>
      <c r="AG821" s="93">
        <v>0.04</v>
      </c>
      <c r="AH821" s="93">
        <v>0.02</v>
      </c>
      <c r="AI821" s="82"/>
      <c r="AJ821" s="93">
        <v>0.03</v>
      </c>
      <c r="AK821" s="93">
        <v>0.05</v>
      </c>
      <c r="AL821" s="93">
        <v>0.06</v>
      </c>
      <c r="AM821" s="82"/>
      <c r="AN821" s="93">
        <v>0.05</v>
      </c>
      <c r="AO821" s="93">
        <v>0.08</v>
      </c>
      <c r="AP821" s="92">
        <v>0.08</v>
      </c>
      <c r="AQ821" s="92"/>
      <c r="AR821" s="251">
        <v>7.0000000000000007E-2</v>
      </c>
      <c r="AS821" s="266">
        <v>7.0000000000000007E-2</v>
      </c>
      <c r="AT821" s="266">
        <v>0.06</v>
      </c>
      <c r="AU821" s="235"/>
      <c r="AV821" s="266">
        <v>0.04</v>
      </c>
      <c r="AW821" s="266">
        <v>0.05</v>
      </c>
      <c r="AX821" s="266">
        <v>0.06</v>
      </c>
      <c r="AY821" s="235"/>
      <c r="BA821" s="136">
        <v>0.03</v>
      </c>
      <c r="BB821" s="83"/>
      <c r="BC821" s="136">
        <v>0.02</v>
      </c>
      <c r="BD821" s="136">
        <v>0.06</v>
      </c>
      <c r="BE821" s="136">
        <v>0.11</v>
      </c>
      <c r="BF821" s="136">
        <v>0.14000000000000001</v>
      </c>
      <c r="BG821" s="136">
        <v>0.08</v>
      </c>
      <c r="BH821" s="136">
        <v>0.03</v>
      </c>
      <c r="BI821" s="136">
        <v>0.06</v>
      </c>
      <c r="BJ821" s="210">
        <v>7.0000000000000007E-2</v>
      </c>
      <c r="BK821" s="210">
        <v>0.06</v>
      </c>
      <c r="BL821" s="210"/>
    </row>
    <row r="822" spans="1:64" x14ac:dyDescent="0.35">
      <c r="A822" s="88" t="s">
        <v>438</v>
      </c>
      <c r="B822" s="194" t="s">
        <v>792</v>
      </c>
      <c r="C822" s="193" t="s">
        <v>230</v>
      </c>
      <c r="D822" s="81"/>
      <c r="E822" s="81"/>
      <c r="F822" s="81"/>
      <c r="G822" s="82"/>
      <c r="H822" s="81"/>
      <c r="I822" s="81"/>
      <c r="J822" s="81"/>
      <c r="K822" s="82"/>
      <c r="L822" s="81"/>
      <c r="M822" s="81"/>
      <c r="N822" s="81"/>
      <c r="O822" s="82"/>
      <c r="P822" s="93">
        <v>0.04</v>
      </c>
      <c r="Q822" s="93">
        <v>0.05</v>
      </c>
      <c r="R822" s="93">
        <v>0.04</v>
      </c>
      <c r="S822" s="82"/>
      <c r="T822" s="93">
        <v>-0.03</v>
      </c>
      <c r="U822" s="93">
        <v>0.02</v>
      </c>
      <c r="V822" s="93">
        <v>-0.02</v>
      </c>
      <c r="W822" s="82"/>
      <c r="X822" s="93">
        <v>0.02</v>
      </c>
      <c r="Y822" s="93">
        <v>0.02</v>
      </c>
      <c r="Z822" s="93">
        <v>0.03</v>
      </c>
      <c r="AA822" s="82"/>
      <c r="AB822" s="93">
        <v>0.04</v>
      </c>
      <c r="AC822" s="93">
        <v>0.04</v>
      </c>
      <c r="AD822" s="93">
        <v>0.03</v>
      </c>
      <c r="AE822" s="82"/>
      <c r="AF822" s="81"/>
      <c r="AG822" s="81"/>
      <c r="AH822" s="81"/>
      <c r="AI822" s="82"/>
      <c r="AJ822" s="81"/>
      <c r="AK822" s="81"/>
      <c r="AL822" s="93">
        <v>0.03</v>
      </c>
      <c r="AM822" s="82"/>
      <c r="AN822" s="93">
        <v>0.02</v>
      </c>
      <c r="AO822" s="93">
        <v>0.02</v>
      </c>
      <c r="AP822" s="92">
        <v>0.01</v>
      </c>
      <c r="AQ822" s="92"/>
      <c r="AR822" s="92"/>
      <c r="AS822" s="235"/>
      <c r="AT822" s="235"/>
      <c r="AU822" s="235"/>
      <c r="AV822" s="235"/>
      <c r="AW822" s="235"/>
      <c r="AX822" s="235"/>
      <c r="AY822" s="235"/>
      <c r="BA822" s="83"/>
      <c r="BB822" s="83"/>
      <c r="BC822" s="83"/>
      <c r="BD822" s="136">
        <v>0.04</v>
      </c>
      <c r="BE822" s="136">
        <v>0.04</v>
      </c>
      <c r="BF822" s="136">
        <v>0.03</v>
      </c>
      <c r="BG822" s="136">
        <v>0.04</v>
      </c>
      <c r="BH822" s="83"/>
      <c r="BI822" s="136">
        <v>0.02</v>
      </c>
      <c r="BJ822" s="210">
        <v>0.02</v>
      </c>
      <c r="BK822" s="210"/>
      <c r="BL822" s="210"/>
    </row>
    <row r="823" spans="1:64" x14ac:dyDescent="0.35">
      <c r="A823" s="88" t="s">
        <v>632</v>
      </c>
      <c r="B823" s="194" t="s">
        <v>792</v>
      </c>
      <c r="C823" s="193" t="s">
        <v>230</v>
      </c>
      <c r="D823" s="93">
        <v>0.03</v>
      </c>
      <c r="E823" s="81"/>
      <c r="F823" s="81"/>
      <c r="G823" s="82"/>
      <c r="H823" s="81"/>
      <c r="I823" s="81"/>
      <c r="J823" s="81"/>
      <c r="K823" s="82"/>
      <c r="L823" s="81"/>
      <c r="M823" s="81"/>
      <c r="N823" s="81"/>
      <c r="O823" s="82"/>
      <c r="P823" s="93">
        <v>-0.04</v>
      </c>
      <c r="Q823" s="81"/>
      <c r="R823" s="81"/>
      <c r="S823" s="82"/>
      <c r="T823" s="81"/>
      <c r="U823" s="81"/>
      <c r="V823" s="81"/>
      <c r="W823" s="82"/>
      <c r="X823" s="93">
        <v>-0.04</v>
      </c>
      <c r="Y823" s="81"/>
      <c r="Z823" s="81"/>
      <c r="AA823" s="82"/>
      <c r="AB823" s="93">
        <v>0.04</v>
      </c>
      <c r="AC823" s="81"/>
      <c r="AD823" s="81"/>
      <c r="AE823" s="82"/>
      <c r="AF823" s="93">
        <v>-0.03</v>
      </c>
      <c r="AG823" s="81"/>
      <c r="AH823" s="81"/>
      <c r="AI823" s="82"/>
      <c r="AJ823" s="81"/>
      <c r="AK823" s="81"/>
      <c r="AL823" s="81"/>
      <c r="AM823" s="82"/>
      <c r="AN823" s="81"/>
      <c r="AO823" s="81"/>
      <c r="AP823" s="82"/>
      <c r="AQ823" s="82"/>
      <c r="AR823" s="82"/>
      <c r="AS823" s="230"/>
      <c r="AT823" s="230"/>
      <c r="AU823" s="230"/>
      <c r="AV823" s="230"/>
      <c r="AW823" s="230"/>
      <c r="AX823" s="230"/>
      <c r="AY823" s="230"/>
      <c r="BA823" s="83"/>
      <c r="BB823" s="83"/>
      <c r="BC823" s="83"/>
      <c r="BD823" s="83"/>
      <c r="BE823" s="83"/>
      <c r="BF823" s="83"/>
      <c r="BG823" s="83"/>
      <c r="BH823" s="83"/>
      <c r="BI823" s="83"/>
      <c r="BJ823" s="83"/>
      <c r="BK823" s="83"/>
      <c r="BL823" s="83"/>
    </row>
    <row r="824" spans="1:64" x14ac:dyDescent="0.35">
      <c r="A824" s="88" t="s">
        <v>428</v>
      </c>
      <c r="B824" s="194" t="s">
        <v>792</v>
      </c>
      <c r="C824" s="193" t="s">
        <v>230</v>
      </c>
      <c r="D824" s="93">
        <v>0.1</v>
      </c>
      <c r="E824" s="93">
        <v>7.0000000000000007E-2</v>
      </c>
      <c r="F824" s="93">
        <v>0.05</v>
      </c>
      <c r="G824" s="82"/>
      <c r="H824" s="81"/>
      <c r="I824" s="93">
        <v>0.02</v>
      </c>
      <c r="J824" s="93">
        <v>0.01</v>
      </c>
      <c r="K824" s="82"/>
      <c r="L824" s="81"/>
      <c r="M824" s="81"/>
      <c r="N824" s="93">
        <v>-0.01</v>
      </c>
      <c r="O824" s="82"/>
      <c r="P824" s="93">
        <v>0.06</v>
      </c>
      <c r="Q824" s="93">
        <v>0.01</v>
      </c>
      <c r="R824" s="93">
        <v>0.03</v>
      </c>
      <c r="S824" s="82"/>
      <c r="T824" s="93">
        <v>0.02</v>
      </c>
      <c r="U824" s="93">
        <v>0.04</v>
      </c>
      <c r="V824" s="93">
        <v>0.03</v>
      </c>
      <c r="W824" s="82"/>
      <c r="X824" s="93">
        <v>0.15</v>
      </c>
      <c r="Y824" s="93">
        <v>0.13</v>
      </c>
      <c r="Z824" s="93">
        <v>0.16</v>
      </c>
      <c r="AA824" s="82"/>
      <c r="AB824" s="93">
        <v>0.13</v>
      </c>
      <c r="AC824" s="93">
        <v>0.12</v>
      </c>
      <c r="AD824" s="93">
        <v>0.1</v>
      </c>
      <c r="AE824" s="82"/>
      <c r="AF824" s="93">
        <v>0.1</v>
      </c>
      <c r="AG824" s="93">
        <v>0.08</v>
      </c>
      <c r="AH824" s="93">
        <v>0.13</v>
      </c>
      <c r="AI824" s="82"/>
      <c r="AJ824" s="93">
        <v>0.14000000000000001</v>
      </c>
      <c r="AK824" s="93">
        <v>0.08</v>
      </c>
      <c r="AL824" s="93">
        <v>0.06</v>
      </c>
      <c r="AM824" s="82"/>
      <c r="AN824" s="93">
        <v>0.05</v>
      </c>
      <c r="AO824" s="93">
        <v>0.08</v>
      </c>
      <c r="AP824" s="92">
        <v>0.08</v>
      </c>
      <c r="AQ824" s="92"/>
      <c r="AR824" s="251">
        <v>0.09</v>
      </c>
      <c r="AS824" s="266">
        <v>0.09</v>
      </c>
      <c r="AT824" s="266">
        <v>0.04</v>
      </c>
      <c r="AU824" s="235"/>
      <c r="AV824" s="266">
        <v>0.03</v>
      </c>
      <c r="AW824" s="266">
        <v>0.01</v>
      </c>
      <c r="AX824" s="266">
        <v>0.03</v>
      </c>
      <c r="AY824" s="235"/>
      <c r="BA824" s="136">
        <v>7.0000000000000007E-2</v>
      </c>
      <c r="BB824" s="136">
        <v>0.02</v>
      </c>
      <c r="BC824" s="136">
        <v>-0.01</v>
      </c>
      <c r="BD824" s="136">
        <v>0.04</v>
      </c>
      <c r="BE824" s="136">
        <v>0.09</v>
      </c>
      <c r="BF824" s="136">
        <v>0.08</v>
      </c>
      <c r="BG824" s="136">
        <v>0.11</v>
      </c>
      <c r="BH824" s="136">
        <v>0.11</v>
      </c>
      <c r="BI824" s="136">
        <v>0.08</v>
      </c>
      <c r="BJ824" s="210">
        <v>7.0000000000000007E-2</v>
      </c>
      <c r="BK824" s="210">
        <v>0.06</v>
      </c>
      <c r="BL824" s="210"/>
    </row>
    <row r="825" spans="1:64" x14ac:dyDescent="0.35">
      <c r="A825" s="88" t="s">
        <v>439</v>
      </c>
      <c r="B825" s="194" t="s">
        <v>792</v>
      </c>
      <c r="C825" s="193" t="s">
        <v>230</v>
      </c>
      <c r="D825" s="81"/>
      <c r="E825" s="81"/>
      <c r="F825" s="81"/>
      <c r="G825" s="82"/>
      <c r="H825" s="81"/>
      <c r="I825" s="81"/>
      <c r="J825" s="81"/>
      <c r="K825" s="82"/>
      <c r="L825" s="81"/>
      <c r="M825" s="81"/>
      <c r="N825" s="81"/>
      <c r="O825" s="82"/>
      <c r="P825" s="81"/>
      <c r="Q825" s="81"/>
      <c r="R825" s="81"/>
      <c r="S825" s="82"/>
      <c r="T825" s="81"/>
      <c r="U825" s="93">
        <v>0.02</v>
      </c>
      <c r="V825" s="81"/>
      <c r="W825" s="82"/>
      <c r="X825" s="81"/>
      <c r="Y825" s="81"/>
      <c r="Z825" s="81"/>
      <c r="AA825" s="82"/>
      <c r="AB825" s="81"/>
      <c r="AC825" s="81"/>
      <c r="AD825" s="81"/>
      <c r="AE825" s="82"/>
      <c r="AF825" s="81"/>
      <c r="AG825" s="81"/>
      <c r="AH825" s="81"/>
      <c r="AI825" s="82"/>
      <c r="AJ825" s="81"/>
      <c r="AK825" s="81"/>
      <c r="AL825" s="81"/>
      <c r="AM825" s="82"/>
      <c r="AN825" s="81"/>
      <c r="AO825" s="81"/>
      <c r="AP825" s="82"/>
      <c r="AQ825" s="82"/>
      <c r="AR825" s="82"/>
      <c r="AS825" s="230"/>
      <c r="AT825" s="230"/>
      <c r="AU825" s="230"/>
      <c r="AV825" s="230"/>
      <c r="AW825" s="230"/>
      <c r="AX825" s="230"/>
      <c r="AY825" s="230"/>
      <c r="BA825" s="83"/>
      <c r="BB825" s="83"/>
      <c r="BC825" s="83"/>
      <c r="BD825" s="83"/>
      <c r="BE825" s="83"/>
      <c r="BF825" s="83"/>
      <c r="BG825" s="83"/>
      <c r="BH825" s="83"/>
      <c r="BI825" s="83"/>
      <c r="BJ825" s="83"/>
      <c r="BK825" s="83"/>
      <c r="BL825" s="83"/>
    </row>
    <row r="826" spans="1:64" x14ac:dyDescent="0.35">
      <c r="A826" s="88" t="s">
        <v>441</v>
      </c>
      <c r="B826" s="194" t="s">
        <v>792</v>
      </c>
      <c r="C826" s="193" t="s">
        <v>230</v>
      </c>
      <c r="D826" s="93">
        <v>0.01</v>
      </c>
      <c r="E826" s="93">
        <v>0.01</v>
      </c>
      <c r="F826" s="93">
        <v>0.01</v>
      </c>
      <c r="G826" s="82"/>
      <c r="H826" s="81"/>
      <c r="I826" s="93">
        <v>0.01</v>
      </c>
      <c r="J826" s="93">
        <v>0.01</v>
      </c>
      <c r="K826" s="82"/>
      <c r="L826" s="81"/>
      <c r="M826" s="81"/>
      <c r="N826" s="93">
        <v>0.02</v>
      </c>
      <c r="O826" s="82"/>
      <c r="P826" s="81"/>
      <c r="Q826" s="81"/>
      <c r="R826" s="81"/>
      <c r="S826" s="82"/>
      <c r="T826" s="93">
        <v>0.01</v>
      </c>
      <c r="U826" s="93">
        <v>0.04</v>
      </c>
      <c r="V826" s="93">
        <v>0.01</v>
      </c>
      <c r="W826" s="82"/>
      <c r="X826" s="93">
        <v>0.01</v>
      </c>
      <c r="Y826" s="93">
        <v>0.03</v>
      </c>
      <c r="Z826" s="81"/>
      <c r="AA826" s="82"/>
      <c r="AB826" s="93">
        <v>0.03</v>
      </c>
      <c r="AC826" s="93">
        <v>0.02</v>
      </c>
      <c r="AD826" s="93">
        <v>0.02</v>
      </c>
      <c r="AE826" s="82"/>
      <c r="AF826" s="93">
        <v>0.02</v>
      </c>
      <c r="AG826" s="81"/>
      <c r="AH826" s="93">
        <v>0.01</v>
      </c>
      <c r="AI826" s="82"/>
      <c r="AJ826" s="81"/>
      <c r="AK826" s="93">
        <v>0.02</v>
      </c>
      <c r="AL826" s="81"/>
      <c r="AM826" s="82"/>
      <c r="AN826" s="93">
        <v>0.01</v>
      </c>
      <c r="AO826" s="93">
        <v>0.03</v>
      </c>
      <c r="AP826" s="92">
        <v>0.02</v>
      </c>
      <c r="AQ826" s="92"/>
      <c r="AR826" s="251">
        <v>0.02</v>
      </c>
      <c r="AS826" s="266">
        <v>0.03</v>
      </c>
      <c r="AT826" s="266">
        <v>0.02</v>
      </c>
      <c r="AU826" s="235"/>
      <c r="AV826" s="266">
        <v>0.03</v>
      </c>
      <c r="AW826" s="266">
        <v>0.01</v>
      </c>
      <c r="AX826" s="266">
        <v>0.02</v>
      </c>
      <c r="AY826" s="235"/>
      <c r="BA826" s="136">
        <v>0.01</v>
      </c>
      <c r="BB826" s="83"/>
      <c r="BC826" s="136">
        <v>0.01</v>
      </c>
      <c r="BD826" s="136">
        <v>-0.01</v>
      </c>
      <c r="BE826" s="136">
        <v>0.01</v>
      </c>
      <c r="BF826" s="136">
        <v>0.01</v>
      </c>
      <c r="BG826" s="136">
        <v>0.03</v>
      </c>
      <c r="BH826" s="83"/>
      <c r="BI826" s="83"/>
      <c r="BJ826" s="216">
        <v>0.02</v>
      </c>
      <c r="BK826" s="216">
        <v>0.02</v>
      </c>
      <c r="BL826" s="216">
        <v>0.02</v>
      </c>
    </row>
    <row r="827" spans="1:64" x14ac:dyDescent="0.35">
      <c r="A827" s="88" t="s">
        <v>440</v>
      </c>
      <c r="B827" s="194" t="s">
        <v>792</v>
      </c>
      <c r="C827" s="193" t="s">
        <v>231</v>
      </c>
      <c r="D827" s="81"/>
      <c r="E827" s="81"/>
      <c r="F827" s="81"/>
      <c r="G827" s="82"/>
      <c r="H827" s="81"/>
      <c r="I827" s="81"/>
      <c r="J827" s="81"/>
      <c r="K827" s="82"/>
      <c r="L827" s="81"/>
      <c r="M827" s="81"/>
      <c r="N827" s="81"/>
      <c r="O827" s="82"/>
      <c r="P827" s="81"/>
      <c r="Q827" s="81"/>
      <c r="R827" s="81"/>
      <c r="S827" s="82"/>
      <c r="T827" s="81"/>
      <c r="U827" s="81"/>
      <c r="V827" s="81"/>
      <c r="W827" s="82"/>
      <c r="X827" s="81"/>
      <c r="Y827" s="81"/>
      <c r="Z827" s="81"/>
      <c r="AA827" s="82"/>
      <c r="AB827" s="81"/>
      <c r="AC827" s="81"/>
      <c r="AD827" s="81"/>
      <c r="AE827" s="82"/>
      <c r="AF827" s="81"/>
      <c r="AG827" s="81"/>
      <c r="AH827" s="81"/>
      <c r="AI827" s="82"/>
      <c r="AJ827" s="81"/>
      <c r="AK827" s="81"/>
      <c r="AL827" s="81"/>
      <c r="AM827" s="82"/>
      <c r="AN827" s="81"/>
      <c r="AO827" s="81"/>
      <c r="AP827" s="82"/>
      <c r="AQ827" s="82"/>
      <c r="AR827" s="82"/>
      <c r="AS827" s="230"/>
      <c r="AT827" s="230"/>
      <c r="AU827" s="230"/>
      <c r="AV827" s="230"/>
      <c r="AW827" s="230"/>
      <c r="AX827" s="230"/>
      <c r="AY827" s="230"/>
      <c r="BA827" s="83"/>
      <c r="BB827" s="83"/>
      <c r="BC827" s="83"/>
      <c r="BD827" s="83"/>
      <c r="BE827" s="83"/>
      <c r="BF827" s="83"/>
      <c r="BG827" s="83"/>
      <c r="BH827" s="136">
        <v>-0.01</v>
      </c>
      <c r="BI827" s="83"/>
      <c r="BJ827" s="83"/>
      <c r="BK827" s="83"/>
      <c r="BL827" s="83"/>
    </row>
    <row r="828" spans="1:64" x14ac:dyDescent="0.35">
      <c r="A828" s="125" t="s">
        <v>442</v>
      </c>
      <c r="B828" s="192" t="s">
        <v>792</v>
      </c>
      <c r="C828" s="191" t="s">
        <v>230</v>
      </c>
      <c r="D828" s="111">
        <v>0.18</v>
      </c>
      <c r="E828" s="111">
        <v>0.12</v>
      </c>
      <c r="F828" s="111">
        <v>0.1</v>
      </c>
      <c r="G828" s="105"/>
      <c r="H828" s="102"/>
      <c r="I828" s="113">
        <f>+SUM(I821:I827)</f>
        <v>0.03</v>
      </c>
      <c r="J828" s="113">
        <f>+SUM(J821:J827)</f>
        <v>0.02</v>
      </c>
      <c r="K828" s="105"/>
      <c r="L828" s="102"/>
      <c r="M828" s="102"/>
      <c r="N828" s="113">
        <f>+SUM(N821:N827)</f>
        <v>0.03</v>
      </c>
      <c r="O828" s="105"/>
      <c r="P828" s="113">
        <f>+SUM(P821:P827)</f>
        <v>0.1</v>
      </c>
      <c r="Q828" s="113">
        <f>+SUM(Q821:Q827)</f>
        <v>0.12</v>
      </c>
      <c r="R828" s="113">
        <f>+SUM(R821:R827)</f>
        <v>0.14000000000000001</v>
      </c>
      <c r="S828" s="105"/>
      <c r="T828" s="113">
        <f>+SUM(T821:T827)</f>
        <v>0.03</v>
      </c>
      <c r="U828" s="113">
        <f>+SUM(U821:U827)</f>
        <v>0.14000000000000001</v>
      </c>
      <c r="V828" s="113">
        <f>+SUM(V821:V827)</f>
        <v>0.03</v>
      </c>
      <c r="W828" s="105"/>
      <c r="X828" s="113">
        <f>+SUM(X821:X827)</f>
        <v>0.22</v>
      </c>
      <c r="Y828" s="113">
        <f>+SUM(Y821:Y827)</f>
        <v>0.25</v>
      </c>
      <c r="Z828" s="113">
        <f>+SUM(Z821:Z827)</f>
        <v>0.26</v>
      </c>
      <c r="AA828" s="105"/>
      <c r="AB828" s="111">
        <v>0.33</v>
      </c>
      <c r="AC828" s="113">
        <f>+SUM(AC821:AC827)</f>
        <v>0.27</v>
      </c>
      <c r="AD828" s="113">
        <f>+SUM(AD821:AD827)</f>
        <v>0.23</v>
      </c>
      <c r="AE828" s="105"/>
      <c r="AF828" s="113">
        <f>+SUM(AF821:AF827)</f>
        <v>0.14000000000000001</v>
      </c>
      <c r="AG828" s="113">
        <f>+SUM(AG821:AG827)</f>
        <v>0.12</v>
      </c>
      <c r="AH828" s="113">
        <f>+SUM(AH821:AH827)</f>
        <v>0.16</v>
      </c>
      <c r="AI828" s="105"/>
      <c r="AJ828" s="113">
        <f>+SUM(AJ821:AJ827)</f>
        <v>0.17</v>
      </c>
      <c r="AK828" s="113">
        <f>+SUM(AK821:AK827)</f>
        <v>0.15</v>
      </c>
      <c r="AL828" s="113">
        <f>+SUM(AL821:AL827)</f>
        <v>0.15</v>
      </c>
      <c r="AM828" s="105"/>
      <c r="AN828" s="113">
        <f>+SUM(AN821:AN827)</f>
        <v>0.13</v>
      </c>
      <c r="AO828" s="113">
        <f>+SUM(AO821:AO827)</f>
        <v>0.21</v>
      </c>
      <c r="AP828" s="112">
        <v>0.19</v>
      </c>
      <c r="AQ828" s="112"/>
      <c r="AR828" s="252">
        <v>0.18</v>
      </c>
      <c r="AS828" s="267">
        <v>0.19</v>
      </c>
      <c r="AT828" s="267">
        <v>0.14000000000000001</v>
      </c>
      <c r="AU828" s="238"/>
      <c r="AV828" s="267">
        <v>0.14000000000000001</v>
      </c>
      <c r="AW828" s="267">
        <v>0.12</v>
      </c>
      <c r="AX828" s="267">
        <v>0.16</v>
      </c>
      <c r="AY828" s="238"/>
      <c r="BA828" s="153">
        <f t="shared" ref="BA828:BI828" si="58">+SUM(BA821:BA827)</f>
        <v>0.11</v>
      </c>
      <c r="BB828" s="153">
        <f t="shared" si="58"/>
        <v>0.02</v>
      </c>
      <c r="BC828" s="153">
        <f t="shared" si="58"/>
        <v>0.02</v>
      </c>
      <c r="BD828" s="153">
        <f t="shared" si="58"/>
        <v>0.13</v>
      </c>
      <c r="BE828" s="153">
        <f t="shared" si="58"/>
        <v>0.25</v>
      </c>
      <c r="BF828" s="153">
        <f t="shared" si="58"/>
        <v>0.26</v>
      </c>
      <c r="BG828" s="153">
        <f t="shared" si="58"/>
        <v>0.26</v>
      </c>
      <c r="BH828" s="153">
        <f t="shared" si="58"/>
        <v>0.13</v>
      </c>
      <c r="BI828" s="153">
        <f t="shared" si="58"/>
        <v>0.16</v>
      </c>
      <c r="BJ828" s="217">
        <v>0.18</v>
      </c>
      <c r="BK828" s="217">
        <v>0.16</v>
      </c>
      <c r="BL828" s="217">
        <v>0.14000000000000001</v>
      </c>
    </row>
    <row r="829" spans="1:64" x14ac:dyDescent="0.35">
      <c r="A829" s="87"/>
      <c r="B829" s="185"/>
      <c r="C829" s="185"/>
      <c r="D829" s="81"/>
      <c r="E829" s="81"/>
      <c r="F829" s="81"/>
      <c r="G829" s="82"/>
      <c r="H829" s="81"/>
      <c r="I829" s="81"/>
      <c r="J829" s="81"/>
      <c r="K829" s="82"/>
      <c r="L829" s="81"/>
      <c r="M829" s="81"/>
      <c r="N829" s="81"/>
      <c r="O829" s="82"/>
      <c r="P829" s="81"/>
      <c r="Q829" s="81"/>
      <c r="R829" s="81"/>
      <c r="S829" s="82"/>
      <c r="T829" s="81"/>
      <c r="U829" s="81"/>
      <c r="V829" s="81"/>
      <c r="W829" s="82"/>
      <c r="X829" s="81"/>
      <c r="Y829" s="81"/>
      <c r="Z829" s="81"/>
      <c r="AA829" s="82"/>
      <c r="AB829" s="81"/>
      <c r="AC829" s="81"/>
      <c r="AD829" s="81"/>
      <c r="AE829" s="82"/>
      <c r="AF829" s="81"/>
      <c r="AG829" s="81"/>
      <c r="AH829" s="81"/>
      <c r="AI829" s="82"/>
      <c r="AJ829" s="81"/>
      <c r="AK829" s="81"/>
      <c r="AL829" s="81"/>
      <c r="AM829" s="82"/>
      <c r="AN829" s="81"/>
      <c r="AO829" s="81"/>
      <c r="AP829" s="82"/>
      <c r="AQ829" s="82"/>
      <c r="AR829" s="82"/>
      <c r="AS829" s="230"/>
      <c r="AT829" s="230"/>
      <c r="AU829" s="230"/>
      <c r="AV829" s="230"/>
      <c r="AW829" s="230"/>
      <c r="AX829" s="230"/>
      <c r="AY829" s="230"/>
      <c r="BA829" s="83"/>
      <c r="BB829" s="83"/>
      <c r="BC829" s="83"/>
      <c r="BD829" s="83"/>
      <c r="BE829" s="83"/>
      <c r="BF829" s="83"/>
      <c r="BG829" s="83"/>
      <c r="BH829" s="83"/>
      <c r="BI829" s="83"/>
      <c r="BJ829" s="83"/>
      <c r="BK829" s="83"/>
      <c r="BL829" s="83"/>
    </row>
    <row r="830" spans="1:64" x14ac:dyDescent="0.35">
      <c r="A830" s="87" t="s">
        <v>633</v>
      </c>
      <c r="B830" s="185"/>
      <c r="C830" s="185"/>
      <c r="D830" s="81"/>
      <c r="E830" s="81"/>
      <c r="F830" s="81"/>
      <c r="G830" s="82"/>
      <c r="H830" s="81"/>
      <c r="I830" s="81"/>
      <c r="J830" s="81"/>
      <c r="K830" s="82"/>
      <c r="L830" s="81"/>
      <c r="M830" s="81"/>
      <c r="N830" s="81"/>
      <c r="O830" s="82"/>
      <c r="P830" s="81"/>
      <c r="Q830" s="81"/>
      <c r="R830" s="81"/>
      <c r="S830" s="82"/>
      <c r="T830" s="81"/>
      <c r="U830" s="81"/>
      <c r="V830" s="81"/>
      <c r="W830" s="82"/>
      <c r="X830" s="81"/>
      <c r="Y830" s="81"/>
      <c r="Z830" s="81"/>
      <c r="AA830" s="82"/>
      <c r="AB830" s="81"/>
      <c r="AC830" s="81"/>
      <c r="AD830" s="81"/>
      <c r="AE830" s="82"/>
      <c r="AF830" s="81"/>
      <c r="AG830" s="81"/>
      <c r="AH830" s="81"/>
      <c r="AI830" s="82"/>
      <c r="AJ830" s="81"/>
      <c r="AK830" s="81"/>
      <c r="AL830" s="81"/>
      <c r="AM830" s="82"/>
      <c r="AN830" s="81"/>
      <c r="AO830" s="81"/>
      <c r="AP830" s="82"/>
      <c r="AQ830" s="82"/>
      <c r="AR830" s="82"/>
      <c r="AS830" s="230"/>
      <c r="AT830" s="230"/>
      <c r="AU830" s="230"/>
      <c r="AV830" s="230"/>
      <c r="AW830" s="230"/>
      <c r="AX830" s="230"/>
      <c r="AY830" s="230"/>
      <c r="BA830" s="83"/>
      <c r="BB830" s="83"/>
      <c r="BC830" s="83"/>
      <c r="BD830" s="83"/>
      <c r="BE830" s="83"/>
      <c r="BF830" s="83"/>
      <c r="BG830" s="83"/>
      <c r="BH830" s="83"/>
      <c r="BI830" s="83"/>
      <c r="BJ830" s="83"/>
      <c r="BK830" s="83"/>
      <c r="BL830" s="83"/>
    </row>
    <row r="831" spans="1:64" x14ac:dyDescent="0.35">
      <c r="A831" s="88" t="s">
        <v>634</v>
      </c>
      <c r="B831" s="194" t="s">
        <v>792</v>
      </c>
      <c r="C831" s="193" t="s">
        <v>231</v>
      </c>
      <c r="D831" s="81"/>
      <c r="E831" s="81"/>
      <c r="F831" s="81"/>
      <c r="G831" s="82"/>
      <c r="H831" s="93">
        <v>0.04</v>
      </c>
      <c r="I831" s="81"/>
      <c r="J831" s="81"/>
      <c r="K831" s="82"/>
      <c r="L831" s="93">
        <v>-0.05</v>
      </c>
      <c r="M831" s="93">
        <v>-0.03</v>
      </c>
      <c r="N831" s="93">
        <v>-0.03</v>
      </c>
      <c r="O831" s="82"/>
      <c r="P831" s="81"/>
      <c r="Q831" s="81"/>
      <c r="R831" s="81"/>
      <c r="S831" s="82"/>
      <c r="T831" s="81"/>
      <c r="U831" s="81"/>
      <c r="V831" s="81"/>
      <c r="W831" s="82"/>
      <c r="X831" s="81"/>
      <c r="Y831" s="81"/>
      <c r="Z831" s="81"/>
      <c r="AA831" s="82"/>
      <c r="AB831" s="81"/>
      <c r="AC831" s="81"/>
      <c r="AD831" s="81"/>
      <c r="AE831" s="82"/>
      <c r="AF831" s="81"/>
      <c r="AG831" s="81"/>
      <c r="AH831" s="81"/>
      <c r="AI831" s="82"/>
      <c r="AJ831" s="81"/>
      <c r="AK831" s="81"/>
      <c r="AL831" s="81"/>
      <c r="AM831" s="82"/>
      <c r="AN831" s="81"/>
      <c r="AO831" s="81"/>
      <c r="AP831" s="82"/>
      <c r="AQ831" s="82"/>
      <c r="AR831" s="82"/>
      <c r="AS831" s="230"/>
      <c r="AT831" s="230"/>
      <c r="AU831" s="230"/>
      <c r="AV831" s="230"/>
      <c r="AW831" s="230"/>
      <c r="AX831" s="230"/>
      <c r="AY831" s="230"/>
      <c r="BA831" s="83"/>
      <c r="BB831" s="83"/>
      <c r="BC831" s="136">
        <v>-0.02</v>
      </c>
      <c r="BD831" s="83"/>
      <c r="BE831" s="83"/>
      <c r="BF831" s="83"/>
      <c r="BG831" s="83"/>
      <c r="BH831" s="83"/>
      <c r="BI831" s="83"/>
      <c r="BJ831" s="83"/>
      <c r="BK831" s="83"/>
      <c r="BL831" s="83"/>
    </row>
    <row r="832" spans="1:64" x14ac:dyDescent="0.35">
      <c r="A832" s="88" t="s">
        <v>432</v>
      </c>
      <c r="B832" s="194" t="s">
        <v>792</v>
      </c>
      <c r="C832" s="193" t="s">
        <v>230</v>
      </c>
      <c r="D832" s="93">
        <v>7.0000000000000007E-2</v>
      </c>
      <c r="E832" s="93">
        <v>0.04</v>
      </c>
      <c r="F832" s="93">
        <v>0.05</v>
      </c>
      <c r="G832" s="82"/>
      <c r="H832" s="93">
        <v>0.02</v>
      </c>
      <c r="I832" s="93">
        <v>0.02</v>
      </c>
      <c r="J832" s="81"/>
      <c r="K832" s="82"/>
      <c r="L832" s="93">
        <v>0.02</v>
      </c>
      <c r="M832" s="93">
        <v>0.02</v>
      </c>
      <c r="N832" s="93">
        <v>0.04</v>
      </c>
      <c r="O832" s="82"/>
      <c r="P832" s="93">
        <v>0.06</v>
      </c>
      <c r="Q832" s="93">
        <v>0.05</v>
      </c>
      <c r="R832" s="93">
        <v>0.05</v>
      </c>
      <c r="S832" s="82"/>
      <c r="T832" s="93">
        <v>0.05</v>
      </c>
      <c r="U832" s="93">
        <v>0.05</v>
      </c>
      <c r="V832" s="93">
        <v>0.05</v>
      </c>
      <c r="W832" s="82"/>
      <c r="X832" s="93">
        <v>0.04</v>
      </c>
      <c r="Y832" s="93">
        <v>0.04</v>
      </c>
      <c r="Z832" s="93">
        <v>0.06</v>
      </c>
      <c r="AA832" s="82"/>
      <c r="AB832" s="93">
        <v>0.1</v>
      </c>
      <c r="AC832" s="93">
        <v>0.09</v>
      </c>
      <c r="AD832" s="93">
        <v>7.0000000000000007E-2</v>
      </c>
      <c r="AE832" s="82"/>
      <c r="AF832" s="93">
        <v>0.01</v>
      </c>
      <c r="AG832" s="93">
        <v>0.01</v>
      </c>
      <c r="AH832" s="81"/>
      <c r="AI832" s="82"/>
      <c r="AJ832" s="93">
        <v>0.03</v>
      </c>
      <c r="AK832" s="93">
        <v>0.03</v>
      </c>
      <c r="AL832" s="93">
        <v>0.03</v>
      </c>
      <c r="AM832" s="82"/>
      <c r="AN832" s="93">
        <v>0.01</v>
      </c>
      <c r="AO832" s="93">
        <v>0.04</v>
      </c>
      <c r="AP832" s="92">
        <v>0.05</v>
      </c>
      <c r="AQ832" s="92"/>
      <c r="AR832" s="251">
        <v>0.04</v>
      </c>
      <c r="AS832" s="266">
        <v>0.03</v>
      </c>
      <c r="AT832" s="266">
        <v>0.03</v>
      </c>
      <c r="AU832" s="235"/>
      <c r="AV832" s="235"/>
      <c r="AW832" s="266">
        <v>5</v>
      </c>
      <c r="AX832" s="235"/>
      <c r="AY832" s="235"/>
      <c r="BA832" s="136">
        <v>0.04</v>
      </c>
      <c r="BB832" s="136">
        <v>0.01</v>
      </c>
      <c r="BC832" s="136">
        <v>0.03</v>
      </c>
      <c r="BD832" s="136">
        <v>0.05</v>
      </c>
      <c r="BE832" s="136">
        <v>0.05</v>
      </c>
      <c r="BF832" s="136">
        <v>7.0000000000000007E-2</v>
      </c>
      <c r="BG832" s="136">
        <v>7.0000000000000007E-2</v>
      </c>
      <c r="BH832" s="136">
        <v>0.01</v>
      </c>
      <c r="BI832" s="136">
        <v>0.03</v>
      </c>
      <c r="BJ832" s="210">
        <v>0.04</v>
      </c>
      <c r="BK832" s="210">
        <v>0.03</v>
      </c>
      <c r="BL832" s="210"/>
    </row>
    <row r="833" spans="1:64" x14ac:dyDescent="0.35">
      <c r="A833" s="88" t="s">
        <v>635</v>
      </c>
      <c r="B833" s="194" t="s">
        <v>792</v>
      </c>
      <c r="C833" s="193" t="s">
        <v>230</v>
      </c>
      <c r="D833" s="93">
        <v>0.05</v>
      </c>
      <c r="E833" s="93">
        <v>0.01</v>
      </c>
      <c r="F833" s="93">
        <v>0.02</v>
      </c>
      <c r="G833" s="82"/>
      <c r="H833" s="81"/>
      <c r="I833" s="93">
        <v>0.04</v>
      </c>
      <c r="J833" s="93">
        <v>0.03</v>
      </c>
      <c r="K833" s="82"/>
      <c r="L833" s="81"/>
      <c r="M833" s="81"/>
      <c r="N833" s="81"/>
      <c r="O833" s="82"/>
      <c r="P833" s="93">
        <v>0.05</v>
      </c>
      <c r="Q833" s="81"/>
      <c r="R833" s="93">
        <v>0.02</v>
      </c>
      <c r="S833" s="82"/>
      <c r="T833" s="81"/>
      <c r="U833" s="93">
        <v>0.04</v>
      </c>
      <c r="V833" s="93">
        <v>0.03</v>
      </c>
      <c r="W833" s="82"/>
      <c r="X833" s="93">
        <v>0.05</v>
      </c>
      <c r="Y833" s="93">
        <v>0.05</v>
      </c>
      <c r="Z833" s="93">
        <v>0.08</v>
      </c>
      <c r="AA833" s="82"/>
      <c r="AB833" s="93">
        <v>7.0000000000000007E-2</v>
      </c>
      <c r="AC833" s="93">
        <v>0.05</v>
      </c>
      <c r="AD833" s="93">
        <v>0.02</v>
      </c>
      <c r="AE833" s="82"/>
      <c r="AF833" s="93">
        <v>0.03</v>
      </c>
      <c r="AG833" s="93">
        <v>0.02</v>
      </c>
      <c r="AH833" s="93">
        <v>0.04</v>
      </c>
      <c r="AI833" s="82"/>
      <c r="AJ833" s="93">
        <v>7.0000000000000007E-2</v>
      </c>
      <c r="AK833" s="93">
        <v>0.05</v>
      </c>
      <c r="AL833" s="93">
        <v>0.06</v>
      </c>
      <c r="AM833" s="82"/>
      <c r="AN833" s="93">
        <v>0.02</v>
      </c>
      <c r="AO833" s="93">
        <v>0.04</v>
      </c>
      <c r="AP833" s="92">
        <v>0.03</v>
      </c>
      <c r="AQ833" s="92"/>
      <c r="AR833" s="251">
        <v>0.04</v>
      </c>
      <c r="AS833" s="266">
        <v>0.03</v>
      </c>
      <c r="AT833" s="266">
        <v>0.02</v>
      </c>
      <c r="AU833" s="235"/>
      <c r="AV833" s="235"/>
      <c r="AW833" s="235"/>
      <c r="AX833" s="235"/>
      <c r="AY833" s="235"/>
      <c r="BA833" s="136">
        <v>0.04</v>
      </c>
      <c r="BB833" s="83"/>
      <c r="BC833" s="83"/>
      <c r="BD833" s="136">
        <v>0.02</v>
      </c>
      <c r="BE833" s="136">
        <v>0.02</v>
      </c>
      <c r="BF833" s="136">
        <v>0.06</v>
      </c>
      <c r="BG833" s="136">
        <v>0.03</v>
      </c>
      <c r="BH833" s="136">
        <v>0.04</v>
      </c>
      <c r="BI833" s="136">
        <v>0.05</v>
      </c>
      <c r="BJ833" s="210">
        <v>0.03</v>
      </c>
      <c r="BK833" s="210">
        <v>0.03</v>
      </c>
      <c r="BL833" s="210"/>
    </row>
    <row r="834" spans="1:64" x14ac:dyDescent="0.35">
      <c r="A834" s="88" t="s">
        <v>438</v>
      </c>
      <c r="B834" s="194" t="s">
        <v>792</v>
      </c>
      <c r="C834" s="193" t="s">
        <v>230</v>
      </c>
      <c r="D834" s="93">
        <v>-0.03</v>
      </c>
      <c r="E834" s="93">
        <v>-0.02</v>
      </c>
      <c r="F834" s="93">
        <v>-0.02</v>
      </c>
      <c r="G834" s="82"/>
      <c r="H834" s="81"/>
      <c r="I834" s="81"/>
      <c r="J834" s="81"/>
      <c r="K834" s="82"/>
      <c r="L834" s="81"/>
      <c r="M834" s="81"/>
      <c r="N834" s="81"/>
      <c r="O834" s="82"/>
      <c r="P834" s="81"/>
      <c r="Q834" s="81"/>
      <c r="R834" s="81"/>
      <c r="S834" s="82"/>
      <c r="T834" s="93">
        <v>0.02</v>
      </c>
      <c r="U834" s="93">
        <v>0.01</v>
      </c>
      <c r="V834" s="93">
        <v>0.02</v>
      </c>
      <c r="W834" s="82"/>
      <c r="X834" s="81"/>
      <c r="Y834" s="93">
        <v>0.01</v>
      </c>
      <c r="Z834" s="81"/>
      <c r="AA834" s="82"/>
      <c r="AB834" s="93">
        <v>0.02</v>
      </c>
      <c r="AC834" s="93">
        <v>0.01</v>
      </c>
      <c r="AD834" s="93">
        <v>0.02</v>
      </c>
      <c r="AE834" s="82"/>
      <c r="AF834" s="81"/>
      <c r="AG834" s="81"/>
      <c r="AH834" s="81"/>
      <c r="AI834" s="82"/>
      <c r="AJ834" s="81"/>
      <c r="AK834" s="81"/>
      <c r="AL834" s="81"/>
      <c r="AM834" s="82"/>
      <c r="AN834" s="93">
        <v>0.02</v>
      </c>
      <c r="AO834" s="93">
        <v>0.02</v>
      </c>
      <c r="AP834" s="92">
        <v>0.02</v>
      </c>
      <c r="AQ834" s="92"/>
      <c r="AR834" s="251">
        <v>0.02</v>
      </c>
      <c r="AS834" s="266">
        <v>0.01</v>
      </c>
      <c r="AT834" s="266">
        <v>0.01</v>
      </c>
      <c r="AU834" s="235"/>
      <c r="AV834" s="235"/>
      <c r="AW834" s="235"/>
      <c r="AX834" s="235"/>
      <c r="AY834" s="235"/>
      <c r="BA834" s="83"/>
      <c r="BB834" s="83"/>
      <c r="BC834" s="136">
        <v>-0.02</v>
      </c>
      <c r="BD834" s="136">
        <v>0.01</v>
      </c>
      <c r="BE834" s="136">
        <v>0.02</v>
      </c>
      <c r="BF834" s="83"/>
      <c r="BG834" s="136">
        <v>0.02</v>
      </c>
      <c r="BH834" s="136">
        <v>-0.01</v>
      </c>
      <c r="BI834" s="83"/>
      <c r="BJ834" s="83"/>
      <c r="BK834" s="83"/>
      <c r="BL834" s="83"/>
    </row>
    <row r="835" spans="1:64" x14ac:dyDescent="0.35">
      <c r="A835" s="88" t="s">
        <v>636</v>
      </c>
      <c r="B835" s="194" t="s">
        <v>792</v>
      </c>
      <c r="C835" s="193" t="s">
        <v>231</v>
      </c>
      <c r="D835" s="81"/>
      <c r="E835" s="81"/>
      <c r="F835" s="81"/>
      <c r="G835" s="82"/>
      <c r="H835" s="81"/>
      <c r="I835" s="81"/>
      <c r="J835" s="81"/>
      <c r="K835" s="82"/>
      <c r="L835" s="81"/>
      <c r="M835" s="81"/>
      <c r="N835" s="81"/>
      <c r="O835" s="82"/>
      <c r="P835" s="81"/>
      <c r="Q835" s="81"/>
      <c r="R835" s="81"/>
      <c r="S835" s="82"/>
      <c r="T835" s="81"/>
      <c r="U835" s="81"/>
      <c r="V835" s="81"/>
      <c r="W835" s="82"/>
      <c r="X835" s="81"/>
      <c r="Y835" s="81"/>
      <c r="Z835" s="81"/>
      <c r="AA835" s="82"/>
      <c r="AB835" s="93">
        <v>0.01</v>
      </c>
      <c r="AC835" s="93">
        <v>0.01</v>
      </c>
      <c r="AD835" s="93">
        <v>0.01</v>
      </c>
      <c r="AE835" s="82"/>
      <c r="AF835" s="81"/>
      <c r="AG835" s="81"/>
      <c r="AH835" s="81"/>
      <c r="AI835" s="82"/>
      <c r="AJ835" s="81"/>
      <c r="AK835" s="81"/>
      <c r="AL835" s="81"/>
      <c r="AM835" s="82"/>
      <c r="AN835" s="81"/>
      <c r="AO835" s="81"/>
      <c r="AP835" s="82"/>
      <c r="AQ835" s="82"/>
      <c r="AR835" s="82"/>
      <c r="AS835" s="230"/>
      <c r="AT835" s="230"/>
      <c r="AU835" s="230"/>
      <c r="AV835" s="230"/>
      <c r="AW835" s="230"/>
      <c r="AX835" s="230"/>
      <c r="AY835" s="230"/>
      <c r="BA835" s="83"/>
      <c r="BB835" s="83"/>
      <c r="BC835" s="83"/>
      <c r="BD835" s="83"/>
      <c r="BE835" s="83"/>
      <c r="BF835" s="83"/>
      <c r="BG835" s="136">
        <v>0.02</v>
      </c>
      <c r="BH835" s="83"/>
      <c r="BI835" s="83"/>
      <c r="BJ835" s="83"/>
      <c r="BK835" s="83"/>
      <c r="BL835" s="83"/>
    </row>
    <row r="836" spans="1:64" x14ac:dyDescent="0.35">
      <c r="A836" s="88" t="s">
        <v>441</v>
      </c>
      <c r="B836" s="194" t="s">
        <v>792</v>
      </c>
      <c r="C836" s="193" t="s">
        <v>230</v>
      </c>
      <c r="D836" s="93">
        <v>0.02</v>
      </c>
      <c r="E836" s="93">
        <v>0.01</v>
      </c>
      <c r="F836" s="81"/>
      <c r="G836" s="82"/>
      <c r="H836" s="81"/>
      <c r="I836" s="81"/>
      <c r="J836" s="93">
        <v>0.02</v>
      </c>
      <c r="K836" s="82"/>
      <c r="L836" s="93">
        <v>-0.01</v>
      </c>
      <c r="M836" s="93">
        <v>-0.01</v>
      </c>
      <c r="N836" s="93">
        <v>-0.01</v>
      </c>
      <c r="O836" s="82"/>
      <c r="P836" s="93">
        <v>0.03</v>
      </c>
      <c r="Q836" s="93">
        <v>0.02</v>
      </c>
      <c r="R836" s="93">
        <v>0.01</v>
      </c>
      <c r="S836" s="82"/>
      <c r="T836" s="93">
        <v>0.02</v>
      </c>
      <c r="U836" s="93">
        <v>0.04</v>
      </c>
      <c r="V836" s="93">
        <v>0.03</v>
      </c>
      <c r="W836" s="82"/>
      <c r="X836" s="93">
        <v>0.03</v>
      </c>
      <c r="Y836" s="93">
        <v>0.04</v>
      </c>
      <c r="Z836" s="93">
        <v>0.04</v>
      </c>
      <c r="AA836" s="82"/>
      <c r="AB836" s="93">
        <v>0.05</v>
      </c>
      <c r="AC836" s="93">
        <v>0.03</v>
      </c>
      <c r="AD836" s="93">
        <v>0.02</v>
      </c>
      <c r="AE836" s="82"/>
      <c r="AF836" s="93">
        <v>0.02</v>
      </c>
      <c r="AG836" s="81"/>
      <c r="AH836" s="93">
        <v>-0.02</v>
      </c>
      <c r="AI836" s="82"/>
      <c r="AJ836" s="81"/>
      <c r="AK836" s="93">
        <v>-0.02</v>
      </c>
      <c r="AL836" s="93">
        <v>0.02</v>
      </c>
      <c r="AM836" s="82"/>
      <c r="AN836" s="81"/>
      <c r="AO836" s="93">
        <v>0.02</v>
      </c>
      <c r="AP836" s="92">
        <v>0.02</v>
      </c>
      <c r="AQ836" s="92"/>
      <c r="AR836" s="251">
        <v>0.02</v>
      </c>
      <c r="AS836" s="266">
        <v>0.01</v>
      </c>
      <c r="AT836" s="266">
        <v>0.02</v>
      </c>
      <c r="AU836" s="235"/>
      <c r="AV836" s="235"/>
      <c r="AW836" s="235"/>
      <c r="AX836" s="235"/>
      <c r="AY836" s="235"/>
      <c r="BA836" s="136">
        <v>-0.01</v>
      </c>
      <c r="BB836" s="136">
        <v>0.01</v>
      </c>
      <c r="BC836" s="136">
        <v>0.01</v>
      </c>
      <c r="BD836" s="136">
        <v>0.01</v>
      </c>
      <c r="BE836" s="136">
        <v>0.02</v>
      </c>
      <c r="BF836" s="136">
        <v>0.04</v>
      </c>
      <c r="BG836" s="136">
        <v>0.02</v>
      </c>
      <c r="BH836" s="83"/>
      <c r="BI836" s="83"/>
      <c r="BJ836" s="216">
        <v>0.03</v>
      </c>
      <c r="BK836" s="216">
        <v>0.02</v>
      </c>
      <c r="BL836" s="216">
        <v>0.02</v>
      </c>
    </row>
    <row r="837" spans="1:64" x14ac:dyDescent="0.35">
      <c r="A837" s="88" t="s">
        <v>637</v>
      </c>
      <c r="B837" s="194" t="s">
        <v>792</v>
      </c>
      <c r="C837" s="193" t="s">
        <v>230</v>
      </c>
      <c r="D837" s="81"/>
      <c r="E837" s="81"/>
      <c r="F837" s="81"/>
      <c r="G837" s="82"/>
      <c r="H837" s="93">
        <v>-0.03</v>
      </c>
      <c r="I837" s="81"/>
      <c r="J837" s="81"/>
      <c r="K837" s="82"/>
      <c r="L837" s="81"/>
      <c r="M837" s="81"/>
      <c r="N837" s="93">
        <v>0.04</v>
      </c>
      <c r="O837" s="82"/>
      <c r="P837" s="93">
        <v>7.0000000000000007E-2</v>
      </c>
      <c r="Q837" s="93">
        <v>0.01</v>
      </c>
      <c r="R837" s="93">
        <v>0.05</v>
      </c>
      <c r="S837" s="82"/>
      <c r="T837" s="93">
        <v>0.01</v>
      </c>
      <c r="U837" s="93">
        <v>0.06</v>
      </c>
      <c r="V837" s="93">
        <v>0.02</v>
      </c>
      <c r="W837" s="82"/>
      <c r="X837" s="81"/>
      <c r="Y837" s="93">
        <v>0.03</v>
      </c>
      <c r="Z837" s="93">
        <v>0.04</v>
      </c>
      <c r="AA837" s="82"/>
      <c r="AB837" s="93">
        <v>0.1</v>
      </c>
      <c r="AC837" s="93">
        <v>0.12</v>
      </c>
      <c r="AD837" s="93">
        <v>7.0000000000000007E-2</v>
      </c>
      <c r="AE837" s="82"/>
      <c r="AF837" s="93">
        <v>0.04</v>
      </c>
      <c r="AG837" s="93">
        <v>0.05</v>
      </c>
      <c r="AH837" s="93">
        <v>0.09</v>
      </c>
      <c r="AI837" s="82"/>
      <c r="AJ837" s="93">
        <v>0.13</v>
      </c>
      <c r="AK837" s="93">
        <v>0.11</v>
      </c>
      <c r="AL837" s="93">
        <v>0.08</v>
      </c>
      <c r="AM837" s="82"/>
      <c r="AN837" s="93">
        <v>0.05</v>
      </c>
      <c r="AO837" s="93">
        <v>0.04</v>
      </c>
      <c r="AP837" s="92">
        <v>7.0000000000000007E-2</v>
      </c>
      <c r="AQ837" s="92"/>
      <c r="AR837" s="92"/>
      <c r="AS837" s="235"/>
      <c r="AT837" s="266">
        <v>-0.02</v>
      </c>
      <c r="AU837" s="235"/>
      <c r="AV837" s="235"/>
      <c r="AW837" s="235"/>
      <c r="AX837" s="235"/>
      <c r="AY837" s="235"/>
      <c r="BA837" s="83"/>
      <c r="BB837" s="83"/>
      <c r="BC837" s="136">
        <v>0.02</v>
      </c>
      <c r="BD837" s="136">
        <v>0.04</v>
      </c>
      <c r="BE837" s="136">
        <v>0.04</v>
      </c>
      <c r="BF837" s="136">
        <v>0.02</v>
      </c>
      <c r="BG837" s="136">
        <v>0.08</v>
      </c>
      <c r="BH837" s="136">
        <v>0.08</v>
      </c>
      <c r="BI837" s="136">
        <v>0.1</v>
      </c>
      <c r="BJ837" s="210">
        <v>0.05</v>
      </c>
      <c r="BK837" s="210"/>
      <c r="BL837" s="210">
        <v>0.02</v>
      </c>
    </row>
    <row r="838" spans="1:64" x14ac:dyDescent="0.35">
      <c r="A838" s="88" t="s">
        <v>638</v>
      </c>
      <c r="B838" s="194" t="s">
        <v>792</v>
      </c>
      <c r="C838" s="193" t="s">
        <v>231</v>
      </c>
      <c r="D838" s="81"/>
      <c r="E838" s="81"/>
      <c r="F838" s="81"/>
      <c r="G838" s="82"/>
      <c r="H838" s="81"/>
      <c r="I838" s="81"/>
      <c r="J838" s="81"/>
      <c r="K838" s="82"/>
      <c r="L838" s="81"/>
      <c r="M838" s="81"/>
      <c r="N838" s="81"/>
      <c r="O838" s="82"/>
      <c r="P838" s="81"/>
      <c r="Q838" s="81"/>
      <c r="R838" s="81"/>
      <c r="S838" s="82"/>
      <c r="T838" s="81"/>
      <c r="U838" s="81"/>
      <c r="V838" s="81"/>
      <c r="W838" s="82"/>
      <c r="X838" s="81"/>
      <c r="Y838" s="81"/>
      <c r="Z838" s="81"/>
      <c r="AA838" s="82"/>
      <c r="AB838" s="81"/>
      <c r="AC838" s="81"/>
      <c r="AD838" s="81"/>
      <c r="AE838" s="82"/>
      <c r="AF838" s="81"/>
      <c r="AG838" s="93">
        <v>0.02</v>
      </c>
      <c r="AH838" s="93">
        <v>0.03</v>
      </c>
      <c r="AI838" s="82"/>
      <c r="AJ838" s="93">
        <v>0.02</v>
      </c>
      <c r="AK838" s="93">
        <v>0.02</v>
      </c>
      <c r="AL838" s="93">
        <v>0.01</v>
      </c>
      <c r="AM838" s="82"/>
      <c r="AN838" s="81"/>
      <c r="AO838" s="81"/>
      <c r="AP838" s="82"/>
      <c r="AQ838" s="82"/>
      <c r="AR838" s="82"/>
      <c r="AS838" s="230"/>
      <c r="AT838" s="230"/>
      <c r="AU838" s="230"/>
      <c r="AV838" s="230"/>
      <c r="AW838" s="230"/>
      <c r="AX838" s="230"/>
      <c r="AY838" s="230"/>
      <c r="BA838" s="83"/>
      <c r="BB838" s="83"/>
      <c r="BC838" s="83"/>
      <c r="BD838" s="83"/>
      <c r="BE838" s="83"/>
      <c r="BF838" s="83"/>
      <c r="BG838" s="83"/>
      <c r="BH838" s="136">
        <v>0.02</v>
      </c>
      <c r="BI838" s="136">
        <v>0.02</v>
      </c>
      <c r="BJ838" s="136"/>
      <c r="BK838" s="136"/>
      <c r="BL838" s="136"/>
    </row>
    <row r="839" spans="1:64" x14ac:dyDescent="0.35">
      <c r="A839" s="88" t="s">
        <v>440</v>
      </c>
      <c r="B839" s="194" t="s">
        <v>792</v>
      </c>
      <c r="C839" s="193" t="s">
        <v>230</v>
      </c>
      <c r="D839" s="81"/>
      <c r="E839" s="81"/>
      <c r="F839" s="81"/>
      <c r="G839" s="82"/>
      <c r="H839" s="81"/>
      <c r="I839" s="81"/>
      <c r="J839" s="81"/>
      <c r="K839" s="82"/>
      <c r="L839" s="81"/>
      <c r="M839" s="81"/>
      <c r="N839" s="81"/>
      <c r="O839" s="82"/>
      <c r="P839" s="81"/>
      <c r="Q839" s="81"/>
      <c r="R839" s="81"/>
      <c r="S839" s="82"/>
      <c r="T839" s="81"/>
      <c r="U839" s="81"/>
      <c r="V839" s="81"/>
      <c r="W839" s="82"/>
      <c r="X839" s="81"/>
      <c r="Y839" s="81"/>
      <c r="Z839" s="81"/>
      <c r="AA839" s="82"/>
      <c r="AB839" s="81"/>
      <c r="AC839" s="81"/>
      <c r="AD839" s="81"/>
      <c r="AE839" s="82"/>
      <c r="AF839" s="81"/>
      <c r="AG839" s="93">
        <v>-0.04</v>
      </c>
      <c r="AH839" s="93">
        <v>-0.04</v>
      </c>
      <c r="AI839" s="82"/>
      <c r="AJ839" s="93">
        <v>-0.03</v>
      </c>
      <c r="AK839" s="81"/>
      <c r="AL839" s="81"/>
      <c r="AM839" s="82"/>
      <c r="AN839" s="81"/>
      <c r="AO839" s="81"/>
      <c r="AP839" s="82"/>
      <c r="AQ839" s="82"/>
      <c r="AR839" s="82"/>
      <c r="AS839" s="230"/>
      <c r="AT839" s="230"/>
      <c r="AU839" s="230"/>
      <c r="AV839" s="230"/>
      <c r="AW839" s="230"/>
      <c r="AX839" s="230"/>
      <c r="AY839" s="230"/>
      <c r="BA839" s="83"/>
      <c r="BB839" s="83"/>
      <c r="BC839" s="83"/>
      <c r="BD839" s="83"/>
      <c r="BE839" s="83"/>
      <c r="BF839" s="83"/>
      <c r="BG839" s="83"/>
      <c r="BH839" s="136">
        <v>-0.03</v>
      </c>
      <c r="BI839" s="83"/>
      <c r="BJ839" s="83"/>
      <c r="BK839" s="83"/>
      <c r="BL839" s="83"/>
    </row>
    <row r="840" spans="1:64" x14ac:dyDescent="0.35">
      <c r="A840" s="125" t="s">
        <v>442</v>
      </c>
      <c r="B840" s="192" t="s">
        <v>792</v>
      </c>
      <c r="C840" s="191" t="s">
        <v>230</v>
      </c>
      <c r="D840" s="111">
        <v>0.11</v>
      </c>
      <c r="E840" s="113">
        <f>+SUM(E831:E839)</f>
        <v>0.04</v>
      </c>
      <c r="F840" s="113">
        <f>+SUM(F831:F839)</f>
        <v>0.05</v>
      </c>
      <c r="G840" s="105"/>
      <c r="H840" s="113">
        <f>+SUM(H831:H839)</f>
        <v>0.03</v>
      </c>
      <c r="I840" s="113">
        <f>+SUM(I831:I839)</f>
        <v>0.06</v>
      </c>
      <c r="J840" s="113">
        <f>+SUM(J831:J839)</f>
        <v>0.05</v>
      </c>
      <c r="K840" s="105"/>
      <c r="L840" s="113">
        <f>+SUM(L831:L839)</f>
        <v>-0.04</v>
      </c>
      <c r="M840" s="111">
        <v>-0.02</v>
      </c>
      <c r="N840" s="113">
        <f>+SUM(N831:N839)</f>
        <v>0.04</v>
      </c>
      <c r="O840" s="105"/>
      <c r="P840" s="111">
        <v>0.21</v>
      </c>
      <c r="Q840" s="113">
        <f>+SUM(Q831:Q839)</f>
        <v>0.08</v>
      </c>
      <c r="R840" s="113">
        <f>+SUM(R831:R839)</f>
        <v>0.13</v>
      </c>
      <c r="S840" s="105"/>
      <c r="T840" s="113">
        <f>+SUM(T831:T839)</f>
        <v>0.1</v>
      </c>
      <c r="U840" s="111">
        <v>0.2</v>
      </c>
      <c r="V840" s="113">
        <f>+SUM(V831:V839)</f>
        <v>0.15</v>
      </c>
      <c r="W840" s="105"/>
      <c r="X840" s="113">
        <f>+SUM(X831:X839)</f>
        <v>0.12</v>
      </c>
      <c r="Y840" s="111">
        <v>0.17</v>
      </c>
      <c r="Z840" s="111">
        <v>0.22</v>
      </c>
      <c r="AA840" s="105"/>
      <c r="AB840" s="113">
        <f>+SUM(AB831:AB839)</f>
        <v>0.35</v>
      </c>
      <c r="AC840" s="111">
        <v>0.31</v>
      </c>
      <c r="AD840" s="111">
        <v>0.21</v>
      </c>
      <c r="AE840" s="105"/>
      <c r="AF840" s="113">
        <f>+SUM(AF831:AF839)</f>
        <v>0.1</v>
      </c>
      <c r="AG840" s="111">
        <v>0.06</v>
      </c>
      <c r="AH840" s="113">
        <f>+SUM(AH831:AH839)</f>
        <v>0.1</v>
      </c>
      <c r="AI840" s="105"/>
      <c r="AJ840" s="113">
        <f>+SUM(AJ831:AJ839)</f>
        <v>0.22</v>
      </c>
      <c r="AK840" s="111">
        <v>0.19</v>
      </c>
      <c r="AL840" s="113">
        <f>+SUM(AL831:AL839)</f>
        <v>0.2</v>
      </c>
      <c r="AM840" s="105"/>
      <c r="AN840" s="113">
        <f>+SUM(AN831:AN839)</f>
        <v>0.1</v>
      </c>
      <c r="AO840" s="113">
        <f>+SUM(AO831:AO839)</f>
        <v>0.16</v>
      </c>
      <c r="AP840" s="110">
        <f>+SUM(AP831:AP839)</f>
        <v>0.19</v>
      </c>
      <c r="AQ840" s="110"/>
      <c r="AR840" s="252">
        <v>0.12</v>
      </c>
      <c r="AS840" s="267">
        <v>0.08</v>
      </c>
      <c r="AT840" s="267">
        <v>0.06</v>
      </c>
      <c r="AU840" s="239"/>
      <c r="AV840" s="239"/>
      <c r="AW840" s="267">
        <v>0.12</v>
      </c>
      <c r="AX840" s="239"/>
      <c r="AY840" s="239"/>
      <c r="BA840" s="153">
        <f>+SUM(BA831:BA839)</f>
        <v>7.0000000000000007E-2</v>
      </c>
      <c r="BB840" s="153">
        <f>+SUM(BB831:BB839)</f>
        <v>0.02</v>
      </c>
      <c r="BC840" s="154">
        <v>0.02</v>
      </c>
      <c r="BD840" s="153">
        <f>+SUM(BD831:BD839)</f>
        <v>0.13</v>
      </c>
      <c r="BE840" s="154">
        <v>0.15</v>
      </c>
      <c r="BF840" s="153">
        <f>+SUM(BF831:BF839)</f>
        <v>0.19</v>
      </c>
      <c r="BG840" s="153">
        <f>+SUM(BG831:BG839)</f>
        <v>0.24</v>
      </c>
      <c r="BH840" s="154">
        <v>0.11</v>
      </c>
      <c r="BI840" s="154">
        <v>0.2</v>
      </c>
      <c r="BJ840" s="217">
        <v>0.15</v>
      </c>
      <c r="BK840" s="217">
        <v>0.08</v>
      </c>
      <c r="BL840" s="217">
        <v>0.08</v>
      </c>
    </row>
    <row r="841" spans="1:64" x14ac:dyDescent="0.35">
      <c r="A841" s="80"/>
      <c r="B841" s="184"/>
      <c r="C841" s="184"/>
      <c r="D841" s="81"/>
      <c r="E841" s="81"/>
      <c r="F841" s="81"/>
      <c r="G841" s="82"/>
      <c r="H841" s="81"/>
      <c r="I841" s="81"/>
      <c r="J841" s="81"/>
      <c r="K841" s="82"/>
      <c r="L841" s="81"/>
      <c r="M841" s="81"/>
      <c r="N841" s="81"/>
      <c r="O841" s="82"/>
      <c r="P841" s="81"/>
      <c r="Q841" s="81"/>
      <c r="R841" s="81"/>
      <c r="S841" s="82"/>
      <c r="T841" s="81"/>
      <c r="U841" s="81"/>
      <c r="V841" s="81"/>
      <c r="W841" s="82"/>
      <c r="X841" s="81"/>
      <c r="Y841" s="81"/>
      <c r="Z841" s="81"/>
      <c r="AA841" s="82"/>
      <c r="AB841" s="81"/>
      <c r="AC841" s="81"/>
      <c r="AD841" s="81"/>
      <c r="AE841" s="82"/>
      <c r="AF841" s="81"/>
      <c r="AG841" s="81"/>
      <c r="AH841" s="81"/>
      <c r="AI841" s="82"/>
      <c r="AJ841" s="81"/>
      <c r="AK841" s="81"/>
      <c r="AL841" s="81"/>
      <c r="AM841" s="82"/>
      <c r="AN841" s="81"/>
      <c r="AO841" s="81"/>
      <c r="AP841" s="82"/>
      <c r="AQ841" s="82"/>
      <c r="AR841" s="82"/>
      <c r="AS841" s="230"/>
      <c r="AT841" s="230"/>
      <c r="AU841" s="230"/>
      <c r="AV841" s="230"/>
      <c r="AW841" s="230"/>
      <c r="AX841" s="230"/>
      <c r="AY841" s="230"/>
      <c r="BA841" s="83"/>
      <c r="BB841" s="83"/>
      <c r="BC841" s="83"/>
      <c r="BD841" s="83"/>
      <c r="BE841" s="83"/>
      <c r="BF841" s="83"/>
      <c r="BG841" s="83"/>
      <c r="BH841" s="83"/>
      <c r="BI841" s="83"/>
      <c r="BJ841" s="83"/>
      <c r="BK841" s="83"/>
      <c r="BL841" s="83"/>
    </row>
    <row r="842" spans="1:64" x14ac:dyDescent="0.35">
      <c r="A842" s="96" t="s">
        <v>639</v>
      </c>
      <c r="B842" s="185"/>
      <c r="C842" s="185"/>
      <c r="D842" s="81"/>
      <c r="E842" s="81"/>
      <c r="F842" s="81"/>
      <c r="G842" s="82"/>
      <c r="H842" s="81"/>
      <c r="I842" s="81"/>
      <c r="J842" s="81"/>
      <c r="K842" s="82"/>
      <c r="L842" s="81"/>
      <c r="M842" s="81"/>
      <c r="N842" s="81"/>
      <c r="O842" s="82"/>
      <c r="P842" s="81"/>
      <c r="Q842" s="81"/>
      <c r="R842" s="81"/>
      <c r="S842" s="82"/>
      <c r="T842" s="81"/>
      <c r="U842" s="81"/>
      <c r="V842" s="81"/>
      <c r="W842" s="82"/>
      <c r="X842" s="81"/>
      <c r="Y842" s="81"/>
      <c r="Z842" s="81"/>
      <c r="AA842" s="82"/>
      <c r="AB842" s="81"/>
      <c r="AC842" s="81"/>
      <c r="AD842" s="81"/>
      <c r="AE842" s="82"/>
      <c r="AF842" s="81"/>
      <c r="AG842" s="81"/>
      <c r="AH842" s="81"/>
      <c r="AI842" s="82"/>
      <c r="AJ842" s="81"/>
      <c r="AK842" s="81"/>
      <c r="AL842" s="81"/>
      <c r="AM842" s="82"/>
      <c r="AN842" s="81"/>
      <c r="AO842" s="81"/>
      <c r="AP842" s="82"/>
      <c r="AQ842" s="82"/>
      <c r="AR842" s="82"/>
      <c r="AS842" s="230"/>
      <c r="AT842" s="230"/>
      <c r="AU842" s="230"/>
      <c r="AV842" s="230"/>
      <c r="AW842" s="230"/>
      <c r="AX842" s="230"/>
      <c r="AY842" s="230"/>
      <c r="BA842" s="83"/>
      <c r="BB842" s="83"/>
      <c r="BC842" s="83"/>
      <c r="BD842" s="83"/>
      <c r="BE842" s="83"/>
      <c r="BF842" s="83"/>
      <c r="BG842" s="83"/>
      <c r="BH842" s="83"/>
      <c r="BI842" s="83"/>
      <c r="BJ842" s="83"/>
      <c r="BK842" s="83"/>
      <c r="BL842" s="83"/>
    </row>
    <row r="843" spans="1:64" x14ac:dyDescent="0.35">
      <c r="A843" s="88" t="s">
        <v>622</v>
      </c>
      <c r="B843" s="194" t="s">
        <v>792</v>
      </c>
      <c r="C843" s="193" t="s">
        <v>231</v>
      </c>
      <c r="D843" s="81"/>
      <c r="E843" s="81"/>
      <c r="F843" s="81"/>
      <c r="G843" s="82"/>
      <c r="H843" s="81"/>
      <c r="I843" s="81"/>
      <c r="J843" s="81"/>
      <c r="K843" s="82"/>
      <c r="L843" s="81"/>
      <c r="M843" s="81"/>
      <c r="N843" s="81"/>
      <c r="O843" s="82"/>
      <c r="P843" s="81"/>
      <c r="Q843" s="81"/>
      <c r="R843" s="81"/>
      <c r="S843" s="82"/>
      <c r="T843" s="81"/>
      <c r="U843" s="81"/>
      <c r="V843" s="81"/>
      <c r="W843" s="82"/>
      <c r="X843" s="81"/>
      <c r="Y843" s="81"/>
      <c r="Z843" s="81"/>
      <c r="AA843" s="82"/>
      <c r="AB843" s="81"/>
      <c r="AC843" s="81"/>
      <c r="AD843" s="81"/>
      <c r="AE843" s="82"/>
      <c r="AF843" s="81"/>
      <c r="AG843" s="81"/>
      <c r="AH843" s="81"/>
      <c r="AI843" s="82"/>
      <c r="AJ843" s="81"/>
      <c r="AK843" s="81"/>
      <c r="AL843" s="81"/>
      <c r="AM843" s="82"/>
      <c r="AN843" s="81"/>
      <c r="AO843" s="81"/>
      <c r="AP843" s="82"/>
      <c r="AQ843" s="82"/>
      <c r="AR843" s="82"/>
      <c r="AS843" s="230"/>
      <c r="AT843" s="230"/>
      <c r="AU843" s="230"/>
      <c r="AV843" s="230"/>
      <c r="AW843" s="230"/>
      <c r="AX843" s="230"/>
      <c r="AY843" s="230"/>
      <c r="BA843" s="83"/>
      <c r="BB843" s="83"/>
      <c r="BC843" s="83"/>
      <c r="BD843" s="83"/>
      <c r="BE843" s="83"/>
      <c r="BF843" s="83"/>
      <c r="BG843" s="83"/>
      <c r="BH843" s="136">
        <v>-0.09</v>
      </c>
      <c r="BI843" s="83"/>
      <c r="BJ843" s="83"/>
      <c r="BK843" s="83"/>
      <c r="BL843" s="83"/>
    </row>
    <row r="844" spans="1:64" x14ac:dyDescent="0.35">
      <c r="A844" s="88" t="s">
        <v>640</v>
      </c>
      <c r="B844" s="194" t="s">
        <v>792</v>
      </c>
      <c r="C844" s="193" t="s">
        <v>231</v>
      </c>
      <c r="D844" s="81"/>
      <c r="E844" s="81"/>
      <c r="F844" s="81"/>
      <c r="G844" s="82"/>
      <c r="H844" s="81"/>
      <c r="I844" s="81"/>
      <c r="J844" s="81"/>
      <c r="K844" s="82"/>
      <c r="L844" s="81"/>
      <c r="M844" s="81"/>
      <c r="N844" s="81"/>
      <c r="O844" s="82"/>
      <c r="P844" s="93">
        <v>-0.03</v>
      </c>
      <c r="Q844" s="93">
        <v>0.11</v>
      </c>
      <c r="R844" s="93">
        <v>0.12</v>
      </c>
      <c r="S844" s="82"/>
      <c r="T844" s="93">
        <v>0.16</v>
      </c>
      <c r="U844" s="93">
        <v>0.14000000000000001</v>
      </c>
      <c r="V844" s="93">
        <v>0.12</v>
      </c>
      <c r="W844" s="82"/>
      <c r="X844" s="81"/>
      <c r="Y844" s="81"/>
      <c r="Z844" s="81"/>
      <c r="AA844" s="82"/>
      <c r="AB844" s="93">
        <v>0.09</v>
      </c>
      <c r="AC844" s="93">
        <v>0.11</v>
      </c>
      <c r="AD844" s="93">
        <v>0.1</v>
      </c>
      <c r="AE844" s="82"/>
      <c r="AF844" s="81"/>
      <c r="AG844" s="81"/>
      <c r="AH844" s="81"/>
      <c r="AI844" s="82"/>
      <c r="AJ844" s="81"/>
      <c r="AK844" s="81"/>
      <c r="AL844" s="81"/>
      <c r="AM844" s="82"/>
      <c r="AN844" s="81"/>
      <c r="AO844" s="81"/>
      <c r="AP844" s="82"/>
      <c r="AQ844" s="82"/>
      <c r="AR844" s="82"/>
      <c r="AS844" s="230"/>
      <c r="AT844" s="230"/>
      <c r="AU844" s="230"/>
      <c r="AV844" s="230"/>
      <c r="AW844" s="230"/>
      <c r="AX844" s="230"/>
      <c r="AY844" s="230"/>
      <c r="BA844" s="83"/>
      <c r="BB844" s="83"/>
      <c r="BC844" s="83"/>
      <c r="BD844" s="136">
        <v>0.09</v>
      </c>
      <c r="BE844" s="136">
        <v>0.13</v>
      </c>
      <c r="BF844" s="136">
        <v>0.01</v>
      </c>
      <c r="BG844" s="136">
        <v>7.0000000000000007E-2</v>
      </c>
      <c r="BH844" s="136">
        <v>-7.0000000000000007E-2</v>
      </c>
      <c r="BI844" s="83"/>
      <c r="BJ844" s="83"/>
      <c r="BK844" s="83"/>
      <c r="BL844" s="83"/>
    </row>
    <row r="845" spans="1:64" x14ac:dyDescent="0.35">
      <c r="A845" s="88" t="s">
        <v>624</v>
      </c>
      <c r="B845" s="194" t="s">
        <v>792</v>
      </c>
      <c r="C845" s="193" t="s">
        <v>231</v>
      </c>
      <c r="D845" s="81"/>
      <c r="E845" s="81"/>
      <c r="F845" s="81"/>
      <c r="G845" s="82"/>
      <c r="H845" s="81"/>
      <c r="I845" s="81"/>
      <c r="J845" s="81"/>
      <c r="K845" s="82"/>
      <c r="L845" s="81"/>
      <c r="M845" s="81"/>
      <c r="N845" s="81"/>
      <c r="O845" s="82"/>
      <c r="P845" s="93">
        <v>0.23</v>
      </c>
      <c r="Q845" s="81"/>
      <c r="R845" s="93">
        <v>0.02</v>
      </c>
      <c r="S845" s="82"/>
      <c r="T845" s="93">
        <v>0.01</v>
      </c>
      <c r="U845" s="81"/>
      <c r="V845" s="93">
        <v>0.03</v>
      </c>
      <c r="W845" s="82"/>
      <c r="X845" s="81"/>
      <c r="Y845" s="81"/>
      <c r="Z845" s="81"/>
      <c r="AA845" s="82"/>
      <c r="AB845" s="93">
        <v>0.09</v>
      </c>
      <c r="AC845" s="93">
        <v>7.0000000000000007E-2</v>
      </c>
      <c r="AD845" s="93">
        <v>0.08</v>
      </c>
      <c r="AE845" s="82"/>
      <c r="AF845" s="81"/>
      <c r="AG845" s="81"/>
      <c r="AH845" s="81"/>
      <c r="AI845" s="82"/>
      <c r="AJ845" s="81"/>
      <c r="AK845" s="81"/>
      <c r="AL845" s="81"/>
      <c r="AM845" s="82"/>
      <c r="AN845" s="81"/>
      <c r="AO845" s="81"/>
      <c r="AP845" s="82"/>
      <c r="AQ845" s="82"/>
      <c r="AR845" s="82"/>
      <c r="AS845" s="230"/>
      <c r="AT845" s="230"/>
      <c r="AU845" s="230"/>
      <c r="AV845" s="230"/>
      <c r="AW845" s="230"/>
      <c r="AX845" s="230"/>
      <c r="AY845" s="230"/>
      <c r="BA845" s="83"/>
      <c r="BB845" s="83"/>
      <c r="BC845" s="83"/>
      <c r="BD845" s="136">
        <v>0.06</v>
      </c>
      <c r="BE845" s="136">
        <v>0.01</v>
      </c>
      <c r="BF845" s="136">
        <v>0.01</v>
      </c>
      <c r="BG845" s="136">
        <v>0.1</v>
      </c>
      <c r="BH845" s="136">
        <v>-0.01</v>
      </c>
      <c r="BI845" s="83"/>
      <c r="BJ845" s="83"/>
      <c r="BK845" s="83"/>
      <c r="BL845" s="83"/>
    </row>
    <row r="846" spans="1:64" x14ac:dyDescent="0.35">
      <c r="A846" s="88" t="s">
        <v>438</v>
      </c>
      <c r="B846" s="194" t="s">
        <v>792</v>
      </c>
      <c r="C846" s="193" t="s">
        <v>231</v>
      </c>
      <c r="D846" s="81"/>
      <c r="E846" s="81"/>
      <c r="F846" s="81"/>
      <c r="G846" s="82"/>
      <c r="H846" s="81"/>
      <c r="I846" s="81"/>
      <c r="J846" s="81"/>
      <c r="K846" s="82"/>
      <c r="L846" s="81"/>
      <c r="M846" s="81"/>
      <c r="N846" s="81"/>
      <c r="O846" s="82"/>
      <c r="P846" s="93">
        <v>0.15</v>
      </c>
      <c r="Q846" s="93">
        <v>0.06</v>
      </c>
      <c r="R846" s="93">
        <v>-0.02</v>
      </c>
      <c r="S846" s="82"/>
      <c r="T846" s="93">
        <v>-0.05</v>
      </c>
      <c r="U846" s="93">
        <v>-0.03</v>
      </c>
      <c r="V846" s="93">
        <v>-0.02</v>
      </c>
      <c r="W846" s="82"/>
      <c r="X846" s="81"/>
      <c r="Y846" s="81"/>
      <c r="Z846" s="81"/>
      <c r="AA846" s="82"/>
      <c r="AB846" s="93">
        <v>-0.01</v>
      </c>
      <c r="AC846" s="93">
        <v>-0.01</v>
      </c>
      <c r="AD846" s="93">
        <v>0.02</v>
      </c>
      <c r="AE846" s="82"/>
      <c r="AF846" s="81"/>
      <c r="AG846" s="81"/>
      <c r="AH846" s="81"/>
      <c r="AI846" s="82"/>
      <c r="AJ846" s="81"/>
      <c r="AK846" s="81"/>
      <c r="AL846" s="81"/>
      <c r="AM846" s="82"/>
      <c r="AN846" s="81"/>
      <c r="AO846" s="81"/>
      <c r="AP846" s="82"/>
      <c r="AQ846" s="82"/>
      <c r="AR846" s="82"/>
      <c r="AS846" s="230"/>
      <c r="AT846" s="230"/>
      <c r="AU846" s="230"/>
      <c r="AV846" s="230"/>
      <c r="AW846" s="230"/>
      <c r="AX846" s="230"/>
      <c r="AY846" s="230"/>
      <c r="BA846" s="83"/>
      <c r="BB846" s="83"/>
      <c r="BC846" s="83"/>
      <c r="BD846" s="136">
        <v>0.03</v>
      </c>
      <c r="BE846" s="136">
        <v>-0.03</v>
      </c>
      <c r="BF846" s="83"/>
      <c r="BG846" s="83"/>
      <c r="BH846" s="136">
        <v>0.03</v>
      </c>
      <c r="BI846" s="83"/>
      <c r="BJ846" s="83"/>
      <c r="BK846" s="83"/>
      <c r="BL846" s="83"/>
    </row>
    <row r="847" spans="1:64" x14ac:dyDescent="0.35">
      <c r="A847" s="88" t="s">
        <v>641</v>
      </c>
      <c r="B847" s="194" t="s">
        <v>792</v>
      </c>
      <c r="C847" s="193" t="s">
        <v>230</v>
      </c>
      <c r="D847" s="81"/>
      <c r="E847" s="81"/>
      <c r="F847" s="81"/>
      <c r="G847" s="82"/>
      <c r="H847" s="81"/>
      <c r="I847" s="81"/>
      <c r="J847" s="81"/>
      <c r="K847" s="82"/>
      <c r="L847" s="81"/>
      <c r="M847" s="81"/>
      <c r="N847" s="81"/>
      <c r="O847" s="82"/>
      <c r="P847" s="81"/>
      <c r="Q847" s="81"/>
      <c r="R847" s="81"/>
      <c r="S847" s="82"/>
      <c r="T847" s="81"/>
      <c r="U847" s="93">
        <v>0.03</v>
      </c>
      <c r="V847" s="93">
        <v>0.02</v>
      </c>
      <c r="W847" s="82"/>
      <c r="X847" s="81"/>
      <c r="Y847" s="81"/>
      <c r="Z847" s="81"/>
      <c r="AA847" s="82"/>
      <c r="AB847" s="81"/>
      <c r="AC847" s="81"/>
      <c r="AD847" s="81"/>
      <c r="AE847" s="82"/>
      <c r="AF847" s="81"/>
      <c r="AG847" s="81"/>
      <c r="AH847" s="81"/>
      <c r="AI847" s="82"/>
      <c r="AJ847" s="81"/>
      <c r="AK847" s="81"/>
      <c r="AL847" s="81"/>
      <c r="AM847" s="82"/>
      <c r="AN847" s="81"/>
      <c r="AO847" s="81"/>
      <c r="AP847" s="82"/>
      <c r="AQ847" s="82"/>
      <c r="AR847" s="82"/>
      <c r="AS847" s="230"/>
      <c r="AT847" s="230"/>
      <c r="AU847" s="230"/>
      <c r="AV847" s="230"/>
      <c r="AW847" s="230"/>
      <c r="AX847" s="230"/>
      <c r="AY847" s="230"/>
      <c r="BA847" s="83"/>
      <c r="BB847" s="83"/>
      <c r="BC847" s="83"/>
      <c r="BD847" s="83"/>
      <c r="BE847" s="83"/>
      <c r="BF847" s="83"/>
      <c r="BG847" s="83"/>
      <c r="BH847" s="83"/>
      <c r="BI847" s="83"/>
      <c r="BJ847" s="83"/>
      <c r="BK847" s="83"/>
      <c r="BL847" s="83"/>
    </row>
    <row r="848" spans="1:64" x14ac:dyDescent="0.35">
      <c r="A848" s="88" t="s">
        <v>441</v>
      </c>
      <c r="B848" s="194" t="s">
        <v>792</v>
      </c>
      <c r="C848" s="193" t="s">
        <v>231</v>
      </c>
      <c r="D848" s="81"/>
      <c r="E848" s="81"/>
      <c r="F848" s="81"/>
      <c r="G848" s="82"/>
      <c r="H848" s="81"/>
      <c r="I848" s="81"/>
      <c r="J848" s="81"/>
      <c r="K848" s="82"/>
      <c r="L848" s="81"/>
      <c r="M848" s="81"/>
      <c r="N848" s="81"/>
      <c r="O848" s="82"/>
      <c r="P848" s="93">
        <v>0.03</v>
      </c>
      <c r="Q848" s="93">
        <v>0.01</v>
      </c>
      <c r="R848" s="81"/>
      <c r="S848" s="82"/>
      <c r="T848" s="93">
        <v>0.03</v>
      </c>
      <c r="U848" s="93">
        <v>0.01</v>
      </c>
      <c r="V848" s="93">
        <v>0.02</v>
      </c>
      <c r="W848" s="82"/>
      <c r="X848" s="81"/>
      <c r="Y848" s="81"/>
      <c r="Z848" s="81"/>
      <c r="AA848" s="82"/>
      <c r="AB848" s="93">
        <v>0.03</v>
      </c>
      <c r="AC848" s="93">
        <v>0.04</v>
      </c>
      <c r="AD848" s="93">
        <v>0.01</v>
      </c>
      <c r="AE848" s="82"/>
      <c r="AF848" s="81"/>
      <c r="AG848" s="81"/>
      <c r="AH848" s="81"/>
      <c r="AI848" s="82"/>
      <c r="AJ848" s="81"/>
      <c r="AK848" s="81"/>
      <c r="AL848" s="81"/>
      <c r="AM848" s="82"/>
      <c r="AN848" s="81"/>
      <c r="AO848" s="81"/>
      <c r="AP848" s="82"/>
      <c r="AQ848" s="82"/>
      <c r="AR848" s="82"/>
      <c r="AS848" s="230"/>
      <c r="AT848" s="230"/>
      <c r="AU848" s="230"/>
      <c r="AV848" s="230"/>
      <c r="AW848" s="230"/>
      <c r="AX848" s="230"/>
      <c r="AY848" s="230"/>
      <c r="BA848" s="83"/>
      <c r="BB848" s="83"/>
      <c r="BC848" s="83"/>
      <c r="BD848" s="83"/>
      <c r="BE848" s="136">
        <v>0.03</v>
      </c>
      <c r="BF848" s="136">
        <v>0.01</v>
      </c>
      <c r="BG848" s="136">
        <v>0.03</v>
      </c>
      <c r="BH848" s="136">
        <v>-0.04</v>
      </c>
      <c r="BI848" s="83"/>
      <c r="BJ848" s="83"/>
      <c r="BK848" s="83"/>
      <c r="BL848" s="83"/>
    </row>
    <row r="849" spans="1:64" x14ac:dyDescent="0.35">
      <c r="A849" s="96" t="s">
        <v>442</v>
      </c>
      <c r="B849" s="194" t="s">
        <v>792</v>
      </c>
      <c r="C849" s="193" t="s">
        <v>231</v>
      </c>
      <c r="D849" s="97"/>
      <c r="E849" s="97"/>
      <c r="F849" s="97"/>
      <c r="G849" s="98"/>
      <c r="H849" s="97"/>
      <c r="I849" s="97"/>
      <c r="J849" s="97"/>
      <c r="K849" s="98"/>
      <c r="L849" s="97"/>
      <c r="M849" s="97"/>
      <c r="N849" s="97"/>
      <c r="O849" s="98"/>
      <c r="P849" s="168">
        <v>0.38</v>
      </c>
      <c r="Q849" s="168">
        <v>0.18</v>
      </c>
      <c r="R849" s="168">
        <v>0.12</v>
      </c>
      <c r="S849" s="82"/>
      <c r="T849" s="168">
        <v>0.15</v>
      </c>
      <c r="U849" s="168">
        <v>0.15</v>
      </c>
      <c r="V849" s="168">
        <v>0.17</v>
      </c>
      <c r="W849" s="82"/>
      <c r="X849" s="97"/>
      <c r="Y849" s="97"/>
      <c r="Z849" s="97"/>
      <c r="AA849" s="82"/>
      <c r="AB849" s="168">
        <v>0.2</v>
      </c>
      <c r="AC849" s="168">
        <v>0.21</v>
      </c>
      <c r="AD849" s="168">
        <v>0.21</v>
      </c>
      <c r="AE849" s="82"/>
      <c r="AF849" s="97"/>
      <c r="AG849" s="97"/>
      <c r="AH849" s="97"/>
      <c r="AI849" s="82"/>
      <c r="AJ849" s="97"/>
      <c r="AK849" s="97"/>
      <c r="AL849" s="97"/>
      <c r="AM849" s="82"/>
      <c r="AN849" s="97"/>
      <c r="AO849" s="97"/>
      <c r="AP849" s="98"/>
      <c r="AQ849" s="98"/>
      <c r="AR849" s="98"/>
      <c r="AS849" s="233"/>
      <c r="AT849" s="233"/>
      <c r="AU849" s="233"/>
      <c r="AV849" s="233"/>
      <c r="AW849" s="233"/>
      <c r="AX849" s="233"/>
      <c r="AY849" s="233"/>
      <c r="BA849" s="99"/>
      <c r="BB849" s="99"/>
      <c r="BC849" s="99"/>
      <c r="BD849" s="169">
        <v>0.18</v>
      </c>
      <c r="BE849" s="169">
        <v>0.14000000000000001</v>
      </c>
      <c r="BF849" s="169">
        <v>0.03</v>
      </c>
      <c r="BG849" s="169">
        <v>0.2</v>
      </c>
      <c r="BH849" s="169">
        <v>-0.18</v>
      </c>
      <c r="BI849" s="99"/>
      <c r="BJ849" s="99"/>
      <c r="BK849" s="99"/>
      <c r="BL849" s="99"/>
    </row>
    <row r="850" spans="1:64" x14ac:dyDescent="0.35">
      <c r="B850" s="186"/>
      <c r="C850" s="186"/>
      <c r="D850" s="81"/>
      <c r="E850" s="81"/>
      <c r="F850" s="81"/>
      <c r="G850" s="82"/>
      <c r="H850" s="81"/>
      <c r="I850" s="81"/>
      <c r="J850" s="81"/>
      <c r="K850" s="82"/>
      <c r="L850" s="81"/>
      <c r="M850" s="81"/>
      <c r="N850" s="81"/>
      <c r="O850" s="82"/>
      <c r="P850" s="81"/>
      <c r="Q850" s="81"/>
      <c r="R850" s="81"/>
      <c r="S850" s="82"/>
      <c r="T850" s="81"/>
      <c r="U850" s="81"/>
      <c r="V850" s="81"/>
      <c r="W850" s="82"/>
      <c r="X850" s="81"/>
      <c r="Y850" s="81"/>
      <c r="Z850" s="81"/>
      <c r="AA850" s="82"/>
      <c r="AB850" s="81"/>
      <c r="AC850" s="81"/>
      <c r="AD850" s="81"/>
      <c r="AE850" s="82"/>
      <c r="AF850" s="81"/>
      <c r="AG850" s="81"/>
      <c r="AH850" s="81"/>
      <c r="AI850" s="82"/>
      <c r="AJ850" s="81"/>
      <c r="AK850" s="81"/>
      <c r="AL850" s="81"/>
      <c r="AM850" s="82"/>
      <c r="AN850" s="81"/>
      <c r="AO850" s="81"/>
      <c r="AP850" s="82"/>
      <c r="AQ850" s="82"/>
      <c r="AR850" s="82"/>
      <c r="AS850" s="230"/>
      <c r="AT850" s="230"/>
      <c r="AU850" s="230"/>
      <c r="AV850" s="230"/>
      <c r="AW850" s="230"/>
      <c r="AX850" s="230"/>
      <c r="AY850" s="230"/>
      <c r="BA850" s="83"/>
      <c r="BB850" s="83"/>
      <c r="BC850" s="83"/>
      <c r="BD850" s="83"/>
      <c r="BE850" s="83"/>
      <c r="BF850" s="83"/>
      <c r="BG850" s="83"/>
      <c r="BH850" s="83"/>
      <c r="BI850" s="83"/>
      <c r="BJ850" s="83"/>
      <c r="BK850" s="83"/>
      <c r="BL850" s="83"/>
    </row>
    <row r="851" spans="1:64" x14ac:dyDescent="0.35">
      <c r="A851" s="96" t="s">
        <v>642</v>
      </c>
      <c r="B851" s="185"/>
      <c r="C851" s="185"/>
      <c r="D851" s="81"/>
      <c r="E851" s="81"/>
      <c r="F851" s="81"/>
      <c r="G851" s="82"/>
      <c r="H851" s="81"/>
      <c r="I851" s="81"/>
      <c r="J851" s="81"/>
      <c r="K851" s="82"/>
      <c r="L851" s="81"/>
      <c r="M851" s="81"/>
      <c r="N851" s="81"/>
      <c r="O851" s="82"/>
      <c r="P851" s="81"/>
      <c r="Q851" s="81"/>
      <c r="R851" s="81"/>
      <c r="S851" s="82"/>
      <c r="T851" s="81"/>
      <c r="U851" s="81"/>
      <c r="V851" s="81"/>
      <c r="W851" s="82"/>
      <c r="X851" s="81"/>
      <c r="Y851" s="81"/>
      <c r="Z851" s="81"/>
      <c r="AA851" s="82"/>
      <c r="AB851" s="81"/>
      <c r="AC851" s="81"/>
      <c r="AD851" s="81"/>
      <c r="AE851" s="82"/>
      <c r="AF851" s="81"/>
      <c r="AG851" s="81"/>
      <c r="AH851" s="81"/>
      <c r="AI851" s="82"/>
      <c r="AJ851" s="81"/>
      <c r="AK851" s="81"/>
      <c r="AL851" s="81"/>
      <c r="AM851" s="82"/>
      <c r="AN851" s="81"/>
      <c r="AO851" s="81"/>
      <c r="AP851" s="82"/>
      <c r="AQ851" s="82"/>
      <c r="AR851" s="82"/>
      <c r="AS851" s="230"/>
      <c r="AT851" s="230"/>
      <c r="AU851" s="230"/>
      <c r="AV851" s="230"/>
      <c r="AW851" s="230"/>
      <c r="AX851" s="230"/>
      <c r="AY851" s="230"/>
      <c r="BA851" s="83"/>
      <c r="BB851" s="83"/>
      <c r="BC851" s="83"/>
      <c r="BD851" s="83"/>
      <c r="BE851" s="83"/>
      <c r="BF851" s="83"/>
      <c r="BG851" s="83"/>
      <c r="BH851" s="83"/>
      <c r="BI851" s="83"/>
      <c r="BJ851" s="83"/>
      <c r="BK851" s="83"/>
      <c r="BL851" s="83"/>
    </row>
    <row r="852" spans="1:64" x14ac:dyDescent="0.35">
      <c r="A852" s="88" t="s">
        <v>643</v>
      </c>
      <c r="B852" s="194" t="s">
        <v>794</v>
      </c>
      <c r="C852" s="193" t="s">
        <v>230</v>
      </c>
      <c r="D852" s="81"/>
      <c r="E852" s="81"/>
      <c r="F852" s="81"/>
      <c r="G852" s="82"/>
      <c r="H852" s="81"/>
      <c r="I852" s="81"/>
      <c r="J852" s="81"/>
      <c r="K852" s="82"/>
      <c r="L852" s="81"/>
      <c r="M852" s="81"/>
      <c r="N852" s="81"/>
      <c r="O852" s="82"/>
      <c r="P852" s="81"/>
      <c r="Q852" s="81"/>
      <c r="R852" s="81"/>
      <c r="S852" s="82"/>
      <c r="T852" s="81"/>
      <c r="U852" s="81"/>
      <c r="V852" s="81"/>
      <c r="W852" s="82"/>
      <c r="X852" s="81"/>
      <c r="Y852" s="81"/>
      <c r="Z852" s="81"/>
      <c r="AA852" s="82"/>
      <c r="AB852" s="81"/>
      <c r="AC852" s="81"/>
      <c r="AD852" s="81"/>
      <c r="AE852" s="82"/>
      <c r="AF852" s="90">
        <v>500</v>
      </c>
      <c r="AG852" s="90">
        <v>500</v>
      </c>
      <c r="AH852" s="90">
        <v>500</v>
      </c>
      <c r="AI852" s="89">
        <v>500</v>
      </c>
      <c r="AJ852" s="90">
        <v>500</v>
      </c>
      <c r="AK852" s="90">
        <v>500</v>
      </c>
      <c r="AL852" s="90">
        <v>500</v>
      </c>
      <c r="AM852" s="89">
        <v>500</v>
      </c>
      <c r="AN852" s="90">
        <v>500</v>
      </c>
      <c r="AO852" s="90">
        <v>500</v>
      </c>
      <c r="AP852" s="89">
        <v>500</v>
      </c>
      <c r="AQ852" s="89">
        <v>500</v>
      </c>
      <c r="AR852" s="250">
        <v>500</v>
      </c>
      <c r="AS852" s="265">
        <v>500</v>
      </c>
      <c r="AT852" s="265">
        <v>500</v>
      </c>
      <c r="AU852" s="265">
        <v>500</v>
      </c>
      <c r="AV852" s="265">
        <v>500</v>
      </c>
      <c r="AW852" s="265">
        <v>500</v>
      </c>
      <c r="AX852" s="265">
        <v>500</v>
      </c>
      <c r="AY852" s="265">
        <v>500</v>
      </c>
      <c r="BA852" s="83"/>
      <c r="BB852" s="83"/>
      <c r="BC852" s="83"/>
      <c r="BD852" s="83"/>
      <c r="BE852" s="83"/>
      <c r="BF852" s="83"/>
      <c r="BG852" s="83"/>
      <c r="BH852" s="83"/>
      <c r="BI852" s="83"/>
      <c r="BJ852" s="83"/>
      <c r="BK852" s="83"/>
      <c r="BL852" s="83"/>
    </row>
    <row r="853" spans="1:64" x14ac:dyDescent="0.35">
      <c r="A853" s="88" t="s">
        <v>644</v>
      </c>
      <c r="B853" s="194" t="s">
        <v>794</v>
      </c>
      <c r="C853" s="193" t="s">
        <v>230</v>
      </c>
      <c r="D853" s="81"/>
      <c r="E853" s="81"/>
      <c r="F853" s="81"/>
      <c r="G853" s="82"/>
      <c r="H853" s="81"/>
      <c r="I853" s="81"/>
      <c r="J853" s="81"/>
      <c r="K853" s="82"/>
      <c r="L853" s="81"/>
      <c r="M853" s="81"/>
      <c r="N853" s="81"/>
      <c r="O853" s="82"/>
      <c r="P853" s="81"/>
      <c r="Q853" s="81"/>
      <c r="R853" s="81"/>
      <c r="S853" s="82"/>
      <c r="T853" s="81"/>
      <c r="U853" s="81"/>
      <c r="V853" s="81"/>
      <c r="W853" s="82"/>
      <c r="X853" s="81"/>
      <c r="Y853" s="81"/>
      <c r="Z853" s="81"/>
      <c r="AA853" s="82"/>
      <c r="AB853" s="81"/>
      <c r="AC853" s="81"/>
      <c r="AD853" s="81"/>
      <c r="AE853" s="82"/>
      <c r="AF853" s="90">
        <v>500</v>
      </c>
      <c r="AG853" s="90">
        <v>500</v>
      </c>
      <c r="AH853" s="90">
        <v>500</v>
      </c>
      <c r="AI853" s="89">
        <v>500</v>
      </c>
      <c r="AJ853" s="90">
        <v>500</v>
      </c>
      <c r="AK853" s="90">
        <v>500</v>
      </c>
      <c r="AL853" s="90">
        <v>500</v>
      </c>
      <c r="AM853" s="89">
        <v>500</v>
      </c>
      <c r="AN853" s="90">
        <v>500</v>
      </c>
      <c r="AO853" s="90">
        <v>500</v>
      </c>
      <c r="AP853" s="89">
        <v>500</v>
      </c>
      <c r="AQ853" s="89">
        <v>500</v>
      </c>
      <c r="AR853" s="250">
        <v>500</v>
      </c>
      <c r="AS853" s="265">
        <v>500</v>
      </c>
      <c r="AT853" s="265">
        <v>500</v>
      </c>
      <c r="AU853" s="265">
        <v>500</v>
      </c>
      <c r="AV853" s="265">
        <v>500</v>
      </c>
      <c r="AW853" s="265">
        <v>500</v>
      </c>
      <c r="AX853" s="265">
        <v>500</v>
      </c>
      <c r="AY853" s="265">
        <v>500</v>
      </c>
      <c r="BA853" s="83"/>
      <c r="BB853" s="83"/>
      <c r="BC853" s="83"/>
      <c r="BD853" s="83"/>
      <c r="BE853" s="83"/>
      <c r="BF853" s="83"/>
      <c r="BG853" s="83"/>
      <c r="BH853" s="83"/>
      <c r="BI853" s="83"/>
      <c r="BJ853" s="83"/>
      <c r="BK853" s="83"/>
      <c r="BL853" s="83"/>
    </row>
    <row r="854" spans="1:64" x14ac:dyDescent="0.35">
      <c r="A854" s="88" t="s">
        <v>645</v>
      </c>
      <c r="B854" s="194" t="s">
        <v>794</v>
      </c>
      <c r="C854" s="193" t="s">
        <v>230</v>
      </c>
      <c r="D854" s="81"/>
      <c r="E854" s="81"/>
      <c r="F854" s="81"/>
      <c r="G854" s="82"/>
      <c r="H854" s="81"/>
      <c r="I854" s="81"/>
      <c r="J854" s="81"/>
      <c r="K854" s="82"/>
      <c r="L854" s="81"/>
      <c r="M854" s="81"/>
      <c r="N854" s="81"/>
      <c r="O854" s="82"/>
      <c r="P854" s="81"/>
      <c r="Q854" s="81"/>
      <c r="R854" s="81"/>
      <c r="S854" s="82"/>
      <c r="T854" s="81"/>
      <c r="U854" s="81"/>
      <c r="V854" s="81"/>
      <c r="W854" s="82"/>
      <c r="X854" s="81"/>
      <c r="Y854" s="81"/>
      <c r="Z854" s="81"/>
      <c r="AA854" s="82"/>
      <c r="AB854" s="81"/>
      <c r="AC854" s="81"/>
      <c r="AD854" s="81"/>
      <c r="AE854" s="82"/>
      <c r="AF854" s="90">
        <v>1000</v>
      </c>
      <c r="AG854" s="90">
        <v>1000</v>
      </c>
      <c r="AH854" s="90">
        <v>1000</v>
      </c>
      <c r="AI854" s="89">
        <v>1000</v>
      </c>
      <c r="AJ854" s="90">
        <v>1000</v>
      </c>
      <c r="AK854" s="90">
        <v>1000</v>
      </c>
      <c r="AL854" s="90">
        <v>1000</v>
      </c>
      <c r="AM854" s="89">
        <v>1000</v>
      </c>
      <c r="AN854" s="90">
        <v>1000</v>
      </c>
      <c r="AO854" s="90">
        <v>1000</v>
      </c>
      <c r="AP854" s="89">
        <v>1000</v>
      </c>
      <c r="AQ854" s="89">
        <v>1000</v>
      </c>
      <c r="AR854" s="250">
        <v>1000</v>
      </c>
      <c r="AS854" s="265">
        <v>1000</v>
      </c>
      <c r="AT854" s="265">
        <v>1000</v>
      </c>
      <c r="AU854" s="265">
        <v>1000</v>
      </c>
      <c r="AV854" s="265">
        <v>1000</v>
      </c>
      <c r="AW854" s="265">
        <v>1000</v>
      </c>
      <c r="AX854" s="265">
        <v>1000</v>
      </c>
      <c r="AY854" s="265">
        <v>1000</v>
      </c>
      <c r="BA854" s="83"/>
      <c r="BB854" s="83"/>
      <c r="BC854" s="83"/>
      <c r="BD854" s="83"/>
      <c r="BE854" s="83"/>
      <c r="BF854" s="83"/>
      <c r="BG854" s="83"/>
      <c r="BH854" s="83"/>
      <c r="BI854" s="83"/>
      <c r="BJ854" s="83"/>
      <c r="BK854" s="83"/>
      <c r="BL854" s="83"/>
    </row>
    <row r="855" spans="1:64" x14ac:dyDescent="0.35">
      <c r="A855" s="88" t="s">
        <v>646</v>
      </c>
      <c r="B855" s="194" t="s">
        <v>794</v>
      </c>
      <c r="C855" s="193" t="s">
        <v>230</v>
      </c>
      <c r="D855" s="81"/>
      <c r="E855" s="81"/>
      <c r="F855" s="81"/>
      <c r="G855" s="82"/>
      <c r="H855" s="81"/>
      <c r="I855" s="81"/>
      <c r="J855" s="81"/>
      <c r="K855" s="82"/>
      <c r="L855" s="81"/>
      <c r="M855" s="81"/>
      <c r="N855" s="81"/>
      <c r="O855" s="82"/>
      <c r="P855" s="81"/>
      <c r="Q855" s="81"/>
      <c r="R855" s="81"/>
      <c r="S855" s="82"/>
      <c r="T855" s="81"/>
      <c r="U855" s="81"/>
      <c r="V855" s="81"/>
      <c r="W855" s="82"/>
      <c r="X855" s="81"/>
      <c r="Y855" s="81"/>
      <c r="Z855" s="81"/>
      <c r="AA855" s="82"/>
      <c r="AB855" s="81"/>
      <c r="AC855" s="81"/>
      <c r="AD855" s="81"/>
      <c r="AE855" s="82"/>
      <c r="AF855" s="90">
        <v>850</v>
      </c>
      <c r="AG855" s="90">
        <v>850</v>
      </c>
      <c r="AH855" s="90">
        <v>850</v>
      </c>
      <c r="AI855" s="89">
        <v>850</v>
      </c>
      <c r="AJ855" s="90">
        <v>850</v>
      </c>
      <c r="AK855" s="90">
        <v>850</v>
      </c>
      <c r="AL855" s="90">
        <v>850</v>
      </c>
      <c r="AM855" s="89">
        <v>850</v>
      </c>
      <c r="AN855" s="90">
        <v>850</v>
      </c>
      <c r="AO855" s="90">
        <v>850</v>
      </c>
      <c r="AP855" s="89">
        <v>850</v>
      </c>
      <c r="AQ855" s="89">
        <v>850</v>
      </c>
      <c r="AR855" s="250">
        <v>850</v>
      </c>
      <c r="AS855" s="265">
        <v>850</v>
      </c>
      <c r="AT855" s="265">
        <v>850</v>
      </c>
      <c r="AU855" s="265">
        <v>850</v>
      </c>
      <c r="AV855" s="265">
        <v>850</v>
      </c>
      <c r="AW855" s="265">
        <v>850</v>
      </c>
      <c r="AX855" s="265">
        <v>850</v>
      </c>
      <c r="AY855" s="265">
        <v>850</v>
      </c>
      <c r="BA855" s="83"/>
      <c r="BB855" s="83"/>
      <c r="BC855" s="83"/>
      <c r="BD855" s="83"/>
      <c r="BE855" s="83"/>
      <c r="BF855" s="83"/>
      <c r="BG855" s="83"/>
      <c r="BH855" s="83"/>
      <c r="BI855" s="83"/>
      <c r="BJ855" s="83"/>
      <c r="BK855" s="83"/>
      <c r="BL855" s="83"/>
    </row>
    <row r="856" spans="1:64" x14ac:dyDescent="0.35">
      <c r="A856" s="88" t="s">
        <v>647</v>
      </c>
      <c r="B856" s="194" t="s">
        <v>794</v>
      </c>
      <c r="C856" s="193" t="s">
        <v>230</v>
      </c>
      <c r="D856" s="81"/>
      <c r="E856" s="81"/>
      <c r="F856" s="81"/>
      <c r="G856" s="82"/>
      <c r="H856" s="81"/>
      <c r="I856" s="81"/>
      <c r="J856" s="81"/>
      <c r="K856" s="82"/>
      <c r="L856" s="81"/>
      <c r="M856" s="81"/>
      <c r="N856" s="81"/>
      <c r="O856" s="82"/>
      <c r="P856" s="81"/>
      <c r="Q856" s="81"/>
      <c r="R856" s="81"/>
      <c r="S856" s="82"/>
      <c r="T856" s="81"/>
      <c r="U856" s="81"/>
      <c r="V856" s="81"/>
      <c r="W856" s="82"/>
      <c r="X856" s="81"/>
      <c r="Y856" s="81"/>
      <c r="Z856" s="81"/>
      <c r="AA856" s="82"/>
      <c r="AB856" s="81"/>
      <c r="AC856" s="81"/>
      <c r="AD856" s="81"/>
      <c r="AE856" s="82"/>
      <c r="AF856" s="90">
        <v>1300</v>
      </c>
      <c r="AG856" s="90">
        <v>1300</v>
      </c>
      <c r="AH856" s="90">
        <v>1300</v>
      </c>
      <c r="AI856" s="89">
        <v>1300</v>
      </c>
      <c r="AJ856" s="90">
        <v>1300</v>
      </c>
      <c r="AK856" s="90">
        <v>1300</v>
      </c>
      <c r="AL856" s="90">
        <v>1300</v>
      </c>
      <c r="AM856" s="89">
        <v>1300</v>
      </c>
      <c r="AN856" s="90">
        <v>1300</v>
      </c>
      <c r="AO856" s="90">
        <v>1300</v>
      </c>
      <c r="AP856" s="89">
        <v>1300</v>
      </c>
      <c r="AQ856" s="89">
        <v>1300</v>
      </c>
      <c r="AR856" s="250">
        <v>1300</v>
      </c>
      <c r="AS856" s="265">
        <v>1300</v>
      </c>
      <c r="AT856" s="265">
        <v>1300</v>
      </c>
      <c r="AU856" s="265">
        <v>1300</v>
      </c>
      <c r="AV856" s="265">
        <v>1300</v>
      </c>
      <c r="AW856" s="265">
        <v>1300</v>
      </c>
      <c r="AX856" s="265">
        <v>1300</v>
      </c>
      <c r="AY856" s="265">
        <v>1300</v>
      </c>
      <c r="BA856" s="83"/>
      <c r="BB856" s="83"/>
      <c r="BC856" s="83"/>
      <c r="BD856" s="83"/>
      <c r="BE856" s="83"/>
      <c r="BF856" s="83"/>
      <c r="BG856" s="83"/>
      <c r="BH856" s="83"/>
      <c r="BI856" s="83"/>
      <c r="BJ856" s="83"/>
      <c r="BK856" s="83"/>
      <c r="BL856" s="83"/>
    </row>
    <row r="857" spans="1:64" x14ac:dyDescent="0.35">
      <c r="A857" s="101" t="s">
        <v>648</v>
      </c>
      <c r="B857" s="192" t="s">
        <v>794</v>
      </c>
      <c r="C857" s="191" t="s">
        <v>230</v>
      </c>
      <c r="D857" s="104"/>
      <c r="E857" s="104"/>
      <c r="F857" s="104"/>
      <c r="G857" s="105"/>
      <c r="H857" s="104"/>
      <c r="I857" s="104"/>
      <c r="J857" s="104"/>
      <c r="K857" s="105"/>
      <c r="L857" s="104"/>
      <c r="M857" s="104"/>
      <c r="N857" s="104"/>
      <c r="O857" s="105"/>
      <c r="P857" s="104"/>
      <c r="Q857" s="104"/>
      <c r="R857" s="104"/>
      <c r="S857" s="105"/>
      <c r="T857" s="104"/>
      <c r="U857" s="104"/>
      <c r="V857" s="104"/>
      <c r="W857" s="105"/>
      <c r="X857" s="104"/>
      <c r="Y857" s="104"/>
      <c r="Z857" s="104"/>
      <c r="AA857" s="105"/>
      <c r="AB857" s="104"/>
      <c r="AC857" s="104"/>
      <c r="AD857" s="104"/>
      <c r="AE857" s="105"/>
      <c r="AF857" s="127">
        <f t="shared" ref="AF857:AP857" si="59">SUM(AF852:AF856)</f>
        <v>4150</v>
      </c>
      <c r="AG857" s="127">
        <f t="shared" si="59"/>
        <v>4150</v>
      </c>
      <c r="AH857" s="127">
        <f t="shared" si="59"/>
        <v>4150</v>
      </c>
      <c r="AI857" s="129">
        <f t="shared" si="59"/>
        <v>4150</v>
      </c>
      <c r="AJ857" s="127">
        <f t="shared" si="59"/>
        <v>4150</v>
      </c>
      <c r="AK857" s="127">
        <f t="shared" si="59"/>
        <v>4150</v>
      </c>
      <c r="AL857" s="127">
        <f t="shared" si="59"/>
        <v>4150</v>
      </c>
      <c r="AM857" s="129">
        <f t="shared" si="59"/>
        <v>4150</v>
      </c>
      <c r="AN857" s="127">
        <f t="shared" si="59"/>
        <v>4150</v>
      </c>
      <c r="AO857" s="127">
        <f t="shared" si="59"/>
        <v>4150</v>
      </c>
      <c r="AP857" s="129">
        <f t="shared" si="59"/>
        <v>4150</v>
      </c>
      <c r="AQ857" s="129">
        <v>4150</v>
      </c>
      <c r="AR857" s="249">
        <v>3650</v>
      </c>
      <c r="AS857" s="264">
        <v>3650</v>
      </c>
      <c r="AT857" s="264">
        <v>3650</v>
      </c>
      <c r="AU857" s="264">
        <v>3650</v>
      </c>
      <c r="AV857" s="264">
        <v>3650</v>
      </c>
      <c r="AW857" s="264">
        <v>5650</v>
      </c>
      <c r="AX857" s="264">
        <v>5650</v>
      </c>
      <c r="AY857" s="264">
        <v>5650</v>
      </c>
      <c r="BA857" s="109"/>
      <c r="BB857" s="109"/>
      <c r="BC857" s="109"/>
      <c r="BD857" s="109"/>
      <c r="BE857" s="109"/>
      <c r="BF857" s="109"/>
      <c r="BG857" s="109"/>
      <c r="BH857" s="109"/>
      <c r="BI857" s="109"/>
      <c r="BJ857" s="109"/>
      <c r="BK857" s="109"/>
      <c r="BL857" s="109"/>
    </row>
    <row r="858" spans="1:64" x14ac:dyDescent="0.35">
      <c r="B858" s="186"/>
      <c r="C858" s="186"/>
      <c r="D858" s="81"/>
      <c r="E858" s="81"/>
      <c r="F858" s="81"/>
      <c r="G858" s="82"/>
      <c r="H858" s="81"/>
      <c r="I858" s="81"/>
      <c r="J858" s="81"/>
      <c r="K858" s="82"/>
      <c r="L858" s="81"/>
      <c r="M858" s="81"/>
      <c r="N858" s="81"/>
      <c r="O858" s="82"/>
      <c r="P858" s="81"/>
      <c r="Q858" s="81"/>
      <c r="R858" s="81"/>
      <c r="S858" s="82"/>
      <c r="T858" s="81"/>
      <c r="U858" s="81"/>
      <c r="V858" s="81"/>
      <c r="W858" s="82"/>
      <c r="X858" s="81"/>
      <c r="Y858" s="81"/>
      <c r="Z858" s="81"/>
      <c r="AA858" s="82"/>
      <c r="AB858" s="81"/>
      <c r="AC858" s="81"/>
      <c r="AD858" s="81"/>
      <c r="AE858" s="82"/>
      <c r="AF858" s="81"/>
      <c r="AG858" s="81"/>
      <c r="AH858" s="81"/>
      <c r="AI858" s="82"/>
      <c r="AJ858" s="81"/>
      <c r="AK858" s="81"/>
      <c r="AL858" s="81"/>
      <c r="AM858" s="82"/>
      <c r="AN858" s="81"/>
      <c r="AO858" s="81"/>
      <c r="AP858" s="82"/>
      <c r="AQ858" s="82"/>
      <c r="AR858" s="82"/>
      <c r="AS858" s="230"/>
      <c r="AT858" s="230"/>
      <c r="AU858" s="230"/>
      <c r="AV858" s="230"/>
      <c r="AW858" s="230"/>
      <c r="AX858" s="230"/>
      <c r="AY858" s="230"/>
      <c r="BA858" s="83"/>
      <c r="BB858" s="83"/>
      <c r="BC858" s="83"/>
      <c r="BD858" s="83"/>
      <c r="BE858" s="83"/>
      <c r="BF858" s="83"/>
      <c r="BG858" s="83"/>
      <c r="BH858" s="83"/>
      <c r="BI858" s="83"/>
      <c r="BJ858" s="83"/>
      <c r="BK858" s="83"/>
      <c r="BL858" s="83"/>
    </row>
    <row r="859" spans="1:64" x14ac:dyDescent="0.35">
      <c r="A859" s="88" t="s">
        <v>649</v>
      </c>
      <c r="B859" s="194" t="s">
        <v>794</v>
      </c>
      <c r="C859" s="193" t="s">
        <v>230</v>
      </c>
      <c r="D859" s="81"/>
      <c r="E859" s="81"/>
      <c r="F859" s="81"/>
      <c r="G859" s="82"/>
      <c r="H859" s="81"/>
      <c r="I859" s="81"/>
      <c r="J859" s="81"/>
      <c r="K859" s="82"/>
      <c r="L859" s="81"/>
      <c r="M859" s="81"/>
      <c r="N859" s="81"/>
      <c r="O859" s="82"/>
      <c r="P859" s="81"/>
      <c r="Q859" s="81"/>
      <c r="R859" s="81"/>
      <c r="S859" s="82"/>
      <c r="T859" s="81"/>
      <c r="U859" s="81"/>
      <c r="V859" s="81"/>
      <c r="W859" s="82"/>
      <c r="X859" s="81"/>
      <c r="Y859" s="81"/>
      <c r="Z859" s="81"/>
      <c r="AA859" s="82"/>
      <c r="AB859" s="81"/>
      <c r="AC859" s="81"/>
      <c r="AD859" s="81"/>
      <c r="AE859" s="82"/>
      <c r="AF859" s="81"/>
      <c r="AG859" s="81"/>
      <c r="AH859" s="81"/>
      <c r="AI859" s="82"/>
      <c r="AJ859" s="81"/>
      <c r="AK859" s="81"/>
      <c r="AL859" s="81"/>
      <c r="AM859" s="82"/>
      <c r="AN859" s="90">
        <v>-500</v>
      </c>
      <c r="AO859" s="90">
        <v>-500</v>
      </c>
      <c r="AP859" s="89">
        <v>-500</v>
      </c>
      <c r="AQ859" s="89">
        <v>-500</v>
      </c>
      <c r="AR859" s="89"/>
      <c r="AS859" s="234"/>
      <c r="AT859" s="234"/>
      <c r="AU859" s="234"/>
      <c r="AV859" s="265">
        <v>-1500</v>
      </c>
      <c r="AW859" s="265">
        <v>-1500</v>
      </c>
      <c r="AX859" s="265">
        <v>-1500</v>
      </c>
      <c r="AY859" s="265">
        <v>-1500</v>
      </c>
      <c r="BA859" s="83"/>
      <c r="BB859" s="83"/>
      <c r="BC859" s="83"/>
      <c r="BD859" s="83"/>
      <c r="BE859" s="83"/>
      <c r="BF859" s="83"/>
      <c r="BG859" s="83"/>
      <c r="BH859" s="83"/>
      <c r="BI859" s="83"/>
      <c r="BJ859" s="83"/>
      <c r="BK859" s="83"/>
      <c r="BL859" s="83"/>
    </row>
    <row r="860" spans="1:64" x14ac:dyDescent="0.35">
      <c r="A860" s="88" t="s">
        <v>650</v>
      </c>
      <c r="B860" s="194" t="s">
        <v>794</v>
      </c>
      <c r="C860" s="193" t="s">
        <v>230</v>
      </c>
      <c r="D860" s="81"/>
      <c r="E860" s="81"/>
      <c r="F860" s="81"/>
      <c r="G860" s="82"/>
      <c r="H860" s="81"/>
      <c r="I860" s="81"/>
      <c r="J860" s="81"/>
      <c r="K860" s="82"/>
      <c r="L860" s="81"/>
      <c r="M860" s="81"/>
      <c r="N860" s="81"/>
      <c r="O860" s="82"/>
      <c r="P860" s="81"/>
      <c r="Q860" s="81"/>
      <c r="R860" s="81"/>
      <c r="S860" s="82"/>
      <c r="T860" s="81"/>
      <c r="U860" s="81"/>
      <c r="V860" s="81"/>
      <c r="W860" s="82"/>
      <c r="X860" s="81"/>
      <c r="Y860" s="81"/>
      <c r="Z860" s="81"/>
      <c r="AA860" s="82"/>
      <c r="AB860" s="81"/>
      <c r="AC860" s="81"/>
      <c r="AD860" s="81"/>
      <c r="AE860" s="82"/>
      <c r="AF860" s="90">
        <v>-37</v>
      </c>
      <c r="AG860" s="90">
        <v>-36</v>
      </c>
      <c r="AH860" s="90">
        <v>-34</v>
      </c>
      <c r="AI860" s="89">
        <v>-33</v>
      </c>
      <c r="AJ860" s="90">
        <v>-31</v>
      </c>
      <c r="AK860" s="90">
        <v>-30</v>
      </c>
      <c r="AL860" s="90">
        <v>-28</v>
      </c>
      <c r="AM860" s="89">
        <v>-27</v>
      </c>
      <c r="AN860" s="90">
        <v>-24</v>
      </c>
      <c r="AO860" s="90">
        <v>-23</v>
      </c>
      <c r="AP860" s="89">
        <v>-23</v>
      </c>
      <c r="AQ860" s="89">
        <v>-21</v>
      </c>
      <c r="AR860" s="250">
        <v>-20</v>
      </c>
      <c r="AS860" s="265">
        <v>-19</v>
      </c>
      <c r="AT860" s="265">
        <v>-17</v>
      </c>
      <c r="AU860" s="265">
        <v>-16</v>
      </c>
      <c r="AV860" s="265">
        <v>-12</v>
      </c>
      <c r="AW860" s="265">
        <v>-23</v>
      </c>
      <c r="AX860" s="265">
        <v>-22</v>
      </c>
      <c r="AY860" s="265">
        <v>-21</v>
      </c>
      <c r="BA860" s="83"/>
      <c r="BB860" s="83"/>
      <c r="BC860" s="83"/>
      <c r="BD860" s="83"/>
      <c r="BE860" s="83"/>
      <c r="BF860" s="83"/>
      <c r="BG860" s="83"/>
      <c r="BH860" s="83"/>
      <c r="BI860" s="83"/>
      <c r="BJ860" s="83"/>
      <c r="BK860" s="83"/>
      <c r="BL860" s="83"/>
    </row>
    <row r="861" spans="1:64" x14ac:dyDescent="0.35">
      <c r="A861" s="101" t="s">
        <v>651</v>
      </c>
      <c r="B861" s="192" t="s">
        <v>794</v>
      </c>
      <c r="C861" s="191" t="s">
        <v>230</v>
      </c>
      <c r="D861" s="104"/>
      <c r="E861" s="104"/>
      <c r="F861" s="104"/>
      <c r="G861" s="105"/>
      <c r="H861" s="104"/>
      <c r="I861" s="104"/>
      <c r="J861" s="104"/>
      <c r="K861" s="105"/>
      <c r="L861" s="104"/>
      <c r="M861" s="104"/>
      <c r="N861" s="104"/>
      <c r="O861" s="105"/>
      <c r="P861" s="104"/>
      <c r="Q861" s="104"/>
      <c r="R861" s="104"/>
      <c r="S861" s="105"/>
      <c r="T861" s="104"/>
      <c r="U861" s="104"/>
      <c r="V861" s="104"/>
      <c r="W861" s="105"/>
      <c r="X861" s="104"/>
      <c r="Y861" s="104"/>
      <c r="Z861" s="104"/>
      <c r="AA861" s="105"/>
      <c r="AB861" s="104"/>
      <c r="AC861" s="104"/>
      <c r="AD861" s="104"/>
      <c r="AE861" s="105"/>
      <c r="AF861" s="127">
        <f t="shared" ref="AF861:AP861" si="60">SUM(AF857,AF859:AF860)</f>
        <v>4113</v>
      </c>
      <c r="AG861" s="127">
        <f t="shared" si="60"/>
        <v>4114</v>
      </c>
      <c r="AH861" s="127">
        <f t="shared" si="60"/>
        <v>4116</v>
      </c>
      <c r="AI861" s="129">
        <f t="shared" si="60"/>
        <v>4117</v>
      </c>
      <c r="AJ861" s="127">
        <f t="shared" si="60"/>
        <v>4119</v>
      </c>
      <c r="AK861" s="127">
        <f t="shared" si="60"/>
        <v>4120</v>
      </c>
      <c r="AL861" s="127">
        <f t="shared" si="60"/>
        <v>4122</v>
      </c>
      <c r="AM861" s="129">
        <f t="shared" si="60"/>
        <v>4123</v>
      </c>
      <c r="AN861" s="127">
        <f t="shared" si="60"/>
        <v>3626</v>
      </c>
      <c r="AO861" s="127">
        <f t="shared" si="60"/>
        <v>3627</v>
      </c>
      <c r="AP861" s="129">
        <f t="shared" si="60"/>
        <v>3627</v>
      </c>
      <c r="AQ861" s="129">
        <v>3629</v>
      </c>
      <c r="AR861" s="249">
        <v>3630</v>
      </c>
      <c r="AS861" s="264">
        <v>3631</v>
      </c>
      <c r="AT861" s="264">
        <v>3633</v>
      </c>
      <c r="AU861" s="264">
        <v>3634</v>
      </c>
      <c r="AV861" s="264">
        <v>2138</v>
      </c>
      <c r="AW861" s="264">
        <v>4127</v>
      </c>
      <c r="AX861" s="264">
        <v>4128</v>
      </c>
      <c r="AY861" s="264">
        <v>4129</v>
      </c>
      <c r="BA861" s="109"/>
      <c r="BB861" s="109"/>
      <c r="BC861" s="109"/>
      <c r="BD861" s="109"/>
      <c r="BE861" s="109"/>
      <c r="BF861" s="109"/>
      <c r="BG861" s="109"/>
      <c r="BH861" s="109"/>
      <c r="BI861" s="109"/>
      <c r="BJ861" s="109"/>
      <c r="BK861" s="109"/>
      <c r="BL861" s="109"/>
    </row>
    <row r="862" spans="1:64" x14ac:dyDescent="0.35">
      <c r="B862" s="186"/>
      <c r="C862" s="186"/>
      <c r="D862" s="81"/>
      <c r="E862" s="81"/>
      <c r="F862" s="81"/>
      <c r="G862" s="82"/>
      <c r="H862" s="81"/>
      <c r="I862" s="81"/>
      <c r="J862" s="81"/>
      <c r="K862" s="82"/>
      <c r="L862" s="81"/>
      <c r="M862" s="81"/>
      <c r="N862" s="81"/>
      <c r="O862" s="82"/>
      <c r="P862" s="81"/>
      <c r="Q862" s="81"/>
      <c r="R862" s="81"/>
      <c r="S862" s="82"/>
      <c r="T862" s="81"/>
      <c r="U862" s="81"/>
      <c r="V862" s="81"/>
      <c r="W862" s="82"/>
      <c r="X862" s="81"/>
      <c r="Y862" s="81"/>
      <c r="Z862" s="81"/>
      <c r="AA862" s="82"/>
      <c r="AB862" s="81"/>
      <c r="AC862" s="81"/>
      <c r="AD862" s="81"/>
      <c r="AE862" s="82"/>
      <c r="AF862" s="81"/>
      <c r="AG862" s="81"/>
      <c r="AH862" s="81"/>
      <c r="AI862" s="82"/>
      <c r="AJ862" s="81"/>
      <c r="AK862" s="81"/>
      <c r="AL862" s="81"/>
      <c r="AM862" s="82"/>
      <c r="AN862" s="81"/>
      <c r="AO862" s="81"/>
      <c r="AP862" s="82"/>
      <c r="AQ862" s="82"/>
      <c r="AR862" s="82"/>
      <c r="AS862" s="230"/>
      <c r="AT862" s="230"/>
      <c r="AU862" s="230"/>
      <c r="AV862" s="230"/>
      <c r="AW862" s="230"/>
      <c r="AX862" s="230"/>
      <c r="AY862" s="230"/>
      <c r="BA862" s="83"/>
      <c r="BB862" s="83"/>
      <c r="BC862" s="83"/>
      <c r="BD862" s="83"/>
      <c r="BE862" s="83"/>
      <c r="BF862" s="83"/>
      <c r="BG862" s="83"/>
      <c r="BH862" s="83"/>
      <c r="BI862" s="83"/>
      <c r="BJ862" s="83"/>
      <c r="BK862" s="83"/>
      <c r="BL862" s="83"/>
    </row>
    <row r="863" spans="1:64" x14ac:dyDescent="0.35">
      <c r="A863" s="88" t="s">
        <v>649</v>
      </c>
      <c r="B863" s="194" t="s">
        <v>794</v>
      </c>
      <c r="C863" s="193" t="s">
        <v>230</v>
      </c>
      <c r="D863" s="81"/>
      <c r="E863" s="81"/>
      <c r="F863" s="81"/>
      <c r="G863" s="82"/>
      <c r="H863" s="81"/>
      <c r="I863" s="81"/>
      <c r="J863" s="81"/>
      <c r="K863" s="82"/>
      <c r="L863" s="81"/>
      <c r="M863" s="81"/>
      <c r="N863" s="81"/>
      <c r="O863" s="82"/>
      <c r="P863" s="81"/>
      <c r="Q863" s="81"/>
      <c r="R863" s="81"/>
      <c r="S863" s="82"/>
      <c r="T863" s="81"/>
      <c r="U863" s="81"/>
      <c r="V863" s="81"/>
      <c r="W863" s="82"/>
      <c r="X863" s="81"/>
      <c r="Y863" s="81"/>
      <c r="Z863" s="81"/>
      <c r="AA863" s="82"/>
      <c r="AB863" s="81"/>
      <c r="AC863" s="81"/>
      <c r="AD863" s="81"/>
      <c r="AE863" s="82"/>
      <c r="AF863" s="81"/>
      <c r="AG863" s="81"/>
      <c r="AH863" s="81"/>
      <c r="AI863" s="82"/>
      <c r="AJ863" s="81"/>
      <c r="AK863" s="81"/>
      <c r="AL863" s="81"/>
      <c r="AM863" s="82"/>
      <c r="AN863" s="90">
        <v>500</v>
      </c>
      <c r="AO863" s="90">
        <v>500</v>
      </c>
      <c r="AP863" s="82"/>
      <c r="AQ863" s="82"/>
      <c r="AR863" s="82"/>
      <c r="AS863" s="230"/>
      <c r="AT863" s="230"/>
      <c r="AU863" s="230"/>
      <c r="AV863" s="275">
        <v>1500</v>
      </c>
      <c r="AW863" s="275">
        <v>1500</v>
      </c>
      <c r="AX863" s="275">
        <v>1500</v>
      </c>
      <c r="AY863" s="275">
        <v>1500</v>
      </c>
      <c r="BA863" s="83"/>
      <c r="BB863" s="83"/>
      <c r="BC863" s="83"/>
      <c r="BD863" s="83"/>
      <c r="BE863" s="83"/>
      <c r="BF863" s="83"/>
      <c r="BG863" s="83"/>
      <c r="BH863" s="83"/>
      <c r="BI863" s="83"/>
      <c r="BJ863" s="83"/>
      <c r="BK863" s="83"/>
      <c r="BL863" s="83"/>
    </row>
    <row r="864" spans="1:64" x14ac:dyDescent="0.35">
      <c r="A864" s="88" t="s">
        <v>650</v>
      </c>
      <c r="B864" s="194" t="s">
        <v>794</v>
      </c>
      <c r="C864" s="193" t="s">
        <v>230</v>
      </c>
      <c r="D864" s="81"/>
      <c r="E864" s="81"/>
      <c r="F864" s="81"/>
      <c r="G864" s="82"/>
      <c r="H864" s="81"/>
      <c r="I864" s="81"/>
      <c r="J864" s="81"/>
      <c r="K864" s="82"/>
      <c r="L864" s="81"/>
      <c r="M864" s="81"/>
      <c r="N864" s="81"/>
      <c r="O864" s="82"/>
      <c r="P864" s="81"/>
      <c r="Q864" s="81"/>
      <c r="R864" s="81"/>
      <c r="S864" s="82"/>
      <c r="T864" s="81"/>
      <c r="U864" s="81"/>
      <c r="V864" s="81"/>
      <c r="W864" s="82"/>
      <c r="X864" s="81"/>
      <c r="Y864" s="81"/>
      <c r="Z864" s="81"/>
      <c r="AA864" s="82"/>
      <c r="AB864" s="81"/>
      <c r="AC864" s="81"/>
      <c r="AD864" s="81"/>
      <c r="AE864" s="82"/>
      <c r="AF864" s="81"/>
      <c r="AG864" s="81"/>
      <c r="AH864" s="81"/>
      <c r="AI864" s="82"/>
      <c r="AJ864" s="81"/>
      <c r="AK864" s="81"/>
      <c r="AL864" s="81"/>
      <c r="AM864" s="82"/>
      <c r="AN864" s="90">
        <v>-1</v>
      </c>
      <c r="AO864" s="90">
        <v>-1</v>
      </c>
      <c r="AP864" s="82"/>
      <c r="AQ864" s="82"/>
      <c r="AR864" s="82"/>
      <c r="AS864" s="230"/>
      <c r="AT864" s="230"/>
      <c r="AU864" s="230"/>
      <c r="AV864" s="275">
        <v>-3</v>
      </c>
      <c r="AW864" s="275">
        <v>-2</v>
      </c>
      <c r="AX864" s="275">
        <v>-1</v>
      </c>
      <c r="AY864" s="275">
        <v>-1</v>
      </c>
      <c r="BA864" s="83"/>
      <c r="BB864" s="83"/>
      <c r="BC864" s="83"/>
      <c r="BD864" s="83"/>
      <c r="BE864" s="83"/>
      <c r="BF864" s="83"/>
      <c r="BG864" s="83"/>
      <c r="BH864" s="83"/>
      <c r="BI864" s="83"/>
      <c r="BJ864" s="83"/>
      <c r="BK864" s="83"/>
      <c r="BL864" s="83"/>
    </row>
    <row r="865" spans="1:64" x14ac:dyDescent="0.35">
      <c r="A865" s="101" t="s">
        <v>652</v>
      </c>
      <c r="B865" s="192" t="s">
        <v>794</v>
      </c>
      <c r="C865" s="191" t="s">
        <v>230</v>
      </c>
      <c r="D865" s="104"/>
      <c r="E865" s="104"/>
      <c r="F865" s="104"/>
      <c r="G865" s="105"/>
      <c r="H865" s="104"/>
      <c r="I865" s="104"/>
      <c r="J865" s="104"/>
      <c r="K865" s="105"/>
      <c r="L865" s="104"/>
      <c r="M865" s="104"/>
      <c r="N865" s="104"/>
      <c r="O865" s="105"/>
      <c r="P865" s="104"/>
      <c r="Q865" s="104"/>
      <c r="R865" s="104"/>
      <c r="S865" s="105"/>
      <c r="T865" s="104"/>
      <c r="U865" s="104"/>
      <c r="V865" s="104"/>
      <c r="W865" s="105"/>
      <c r="X865" s="104"/>
      <c r="Y865" s="104"/>
      <c r="Z865" s="104"/>
      <c r="AA865" s="105"/>
      <c r="AB865" s="104"/>
      <c r="AC865" s="104"/>
      <c r="AD865" s="104"/>
      <c r="AE865" s="105"/>
      <c r="AF865" s="104"/>
      <c r="AG865" s="104"/>
      <c r="AH865" s="104"/>
      <c r="AI865" s="105"/>
      <c r="AJ865" s="104"/>
      <c r="AK865" s="104"/>
      <c r="AL865" s="104"/>
      <c r="AM865" s="105"/>
      <c r="AN865" s="127">
        <f>SUM(AN863:AN864)</f>
        <v>499</v>
      </c>
      <c r="AO865" s="127">
        <f>SUM(AO863:AO864)</f>
        <v>499</v>
      </c>
      <c r="AP865" s="143">
        <v>500</v>
      </c>
      <c r="AQ865" s="143">
        <v>500</v>
      </c>
      <c r="AR865" s="143"/>
      <c r="AS865" s="243"/>
      <c r="AT865" s="243"/>
      <c r="AU865" s="243"/>
      <c r="AV865" s="271">
        <v>1497</v>
      </c>
      <c r="AW865" s="271">
        <v>1498</v>
      </c>
      <c r="AX865" s="271">
        <v>1499</v>
      </c>
      <c r="AY865" s="271">
        <v>1499</v>
      </c>
      <c r="BA865" s="109"/>
      <c r="BB865" s="109"/>
      <c r="BC865" s="109"/>
      <c r="BD865" s="109"/>
      <c r="BE865" s="109"/>
      <c r="BF865" s="109"/>
      <c r="BG865" s="109"/>
      <c r="BH865" s="109"/>
      <c r="BI865" s="109"/>
      <c r="BJ865" s="109"/>
      <c r="BK865" s="109"/>
      <c r="BL865" s="109"/>
    </row>
    <row r="866" spans="1:64" x14ac:dyDescent="0.35">
      <c r="B866" s="186"/>
      <c r="C866" s="186"/>
      <c r="D866" s="81"/>
      <c r="E866" s="81"/>
      <c r="F866" s="81"/>
      <c r="G866" s="82"/>
      <c r="H866" s="81"/>
      <c r="I866" s="81"/>
      <c r="J866" s="81"/>
      <c r="K866" s="82"/>
      <c r="L866" s="81"/>
      <c r="M866" s="81"/>
      <c r="N866" s="81"/>
      <c r="O866" s="82"/>
      <c r="P866" s="81"/>
      <c r="Q866" s="81"/>
      <c r="R866" s="81"/>
      <c r="S866" s="82"/>
      <c r="T866" s="81"/>
      <c r="U866" s="81"/>
      <c r="V866" s="81"/>
      <c r="W866" s="82"/>
      <c r="X866" s="81"/>
      <c r="Y866" s="81"/>
      <c r="Z866" s="81"/>
      <c r="AA866" s="82"/>
      <c r="AB866" s="81"/>
      <c r="AC866" s="81"/>
      <c r="AD866" s="81"/>
      <c r="AE866" s="82"/>
      <c r="AF866" s="81"/>
      <c r="AG866" s="81"/>
      <c r="AH866" s="81"/>
      <c r="AI866" s="82"/>
      <c r="AJ866" s="81"/>
      <c r="AK866" s="81"/>
      <c r="AL866" s="81"/>
      <c r="AM866" s="82"/>
      <c r="AN866" s="81"/>
      <c r="AO866" s="81"/>
      <c r="AP866" s="82"/>
      <c r="AQ866" s="82"/>
      <c r="AR866" s="82"/>
      <c r="AS866" s="230"/>
      <c r="AT866" s="230"/>
      <c r="AU866" s="230"/>
      <c r="AV866" s="230"/>
      <c r="AW866" s="230"/>
      <c r="AX866" s="230"/>
      <c r="AY866" s="230"/>
      <c r="BA866" s="83"/>
      <c r="BB866" s="83"/>
      <c r="BC866" s="83"/>
      <c r="BD866" s="83"/>
      <c r="BE866" s="83"/>
      <c r="BF866" s="83"/>
      <c r="BG866" s="83"/>
      <c r="BH866" s="83"/>
      <c r="BI866" s="83"/>
      <c r="BJ866" s="83"/>
      <c r="BK866" s="83"/>
      <c r="BL866" s="83"/>
    </row>
    <row r="867" spans="1:64" x14ac:dyDescent="0.35">
      <c r="A867" s="96" t="s">
        <v>474</v>
      </c>
      <c r="B867" s="185"/>
      <c r="C867" s="185"/>
      <c r="D867" s="81"/>
      <c r="E867" s="81"/>
      <c r="F867" s="81"/>
      <c r="G867" s="82"/>
      <c r="H867" s="81"/>
      <c r="I867" s="81"/>
      <c r="J867" s="81"/>
      <c r="K867" s="82"/>
      <c r="L867" s="81"/>
      <c r="M867" s="81"/>
      <c r="N867" s="81"/>
      <c r="O867" s="82"/>
      <c r="P867" s="81"/>
      <c r="Q867" s="81"/>
      <c r="R867" s="81"/>
      <c r="S867" s="82"/>
      <c r="T867" s="81"/>
      <c r="U867" s="81"/>
      <c r="V867" s="81"/>
      <c r="W867" s="82"/>
      <c r="X867" s="81"/>
      <c r="Y867" s="81"/>
      <c r="Z867" s="81"/>
      <c r="AA867" s="82"/>
      <c r="AB867" s="81"/>
      <c r="AC867" s="81"/>
      <c r="AD867" s="81"/>
      <c r="AE867" s="82"/>
      <c r="AF867" s="81"/>
      <c r="AG867" s="81"/>
      <c r="AH867" s="81"/>
      <c r="AI867" s="82"/>
      <c r="AJ867" s="81"/>
      <c r="AK867" s="81"/>
      <c r="AL867" s="81"/>
      <c r="AM867" s="82"/>
      <c r="AN867" s="81"/>
      <c r="AO867" s="81"/>
      <c r="AP867" s="82"/>
      <c r="AQ867" s="82"/>
      <c r="AR867" s="82"/>
      <c r="AS867" s="230"/>
      <c r="AT867" s="230"/>
      <c r="AU867" s="230"/>
      <c r="AV867" s="230"/>
      <c r="AW867" s="230"/>
      <c r="AX867" s="230"/>
      <c r="AY867" s="230"/>
      <c r="BA867" s="83"/>
      <c r="BB867" s="83"/>
      <c r="BC867" s="83"/>
      <c r="BD867" s="83"/>
      <c r="BE867" s="83"/>
      <c r="BF867" s="83"/>
      <c r="BG867" s="83"/>
      <c r="BH867" s="83"/>
      <c r="BI867" s="83"/>
      <c r="BJ867" s="83"/>
      <c r="BK867" s="83"/>
      <c r="BL867" s="83"/>
    </row>
    <row r="868" spans="1:64" x14ac:dyDescent="0.35">
      <c r="A868" s="114" t="s">
        <v>653</v>
      </c>
      <c r="B868" s="188"/>
      <c r="C868" s="188"/>
      <c r="D868" s="81"/>
      <c r="E868" s="81"/>
      <c r="F868" s="81"/>
      <c r="G868" s="82"/>
      <c r="H868" s="81"/>
      <c r="I868" s="81"/>
      <c r="J868" s="81"/>
      <c r="K868" s="98"/>
      <c r="L868" s="81"/>
      <c r="M868" s="81"/>
      <c r="N868" s="81"/>
      <c r="O868" s="98"/>
      <c r="P868" s="81"/>
      <c r="Q868" s="81"/>
      <c r="R868" s="81"/>
      <c r="S868" s="98"/>
      <c r="T868" s="81"/>
      <c r="U868" s="81"/>
      <c r="V868" s="81"/>
      <c r="W868" s="98"/>
      <c r="X868" s="81"/>
      <c r="Y868" s="81"/>
      <c r="Z868" s="81"/>
      <c r="AA868" s="98"/>
      <c r="AB868" s="81"/>
      <c r="AC868" s="81"/>
      <c r="AD868" s="81"/>
      <c r="AE868" s="98"/>
      <c r="AF868" s="81"/>
      <c r="AG868" s="81"/>
      <c r="AH868" s="81"/>
      <c r="AI868" s="82"/>
      <c r="AJ868" s="81"/>
      <c r="AK868" s="81"/>
      <c r="AL868" s="81"/>
      <c r="AM868" s="82"/>
      <c r="AN868" s="81"/>
      <c r="AO868" s="81"/>
      <c r="AP868" s="82"/>
      <c r="AQ868" s="82"/>
      <c r="AR868" s="82"/>
      <c r="AS868" s="230"/>
      <c r="AT868" s="230"/>
      <c r="AU868" s="230"/>
      <c r="AV868" s="230"/>
      <c r="AW868" s="230"/>
      <c r="AX868" s="230"/>
      <c r="AY868" s="230"/>
      <c r="BA868" s="83"/>
      <c r="BB868" s="83"/>
      <c r="BC868" s="83"/>
      <c r="BD868" s="83"/>
      <c r="BE868" s="83"/>
      <c r="BF868" s="83"/>
      <c r="BG868" s="83"/>
      <c r="BH868" s="83"/>
      <c r="BI868" s="83"/>
      <c r="BJ868" s="83"/>
      <c r="BK868" s="83"/>
      <c r="BL868" s="83"/>
    </row>
    <row r="869" spans="1:64" x14ac:dyDescent="0.35">
      <c r="A869" s="115" t="s">
        <v>654</v>
      </c>
      <c r="B869" s="194" t="s">
        <v>796</v>
      </c>
      <c r="C869" s="193" t="s">
        <v>231</v>
      </c>
      <c r="D869" s="81"/>
      <c r="E869" s="81"/>
      <c r="F869" s="81"/>
      <c r="G869" s="82"/>
      <c r="H869" s="81"/>
      <c r="I869" s="81"/>
      <c r="J869" s="81"/>
      <c r="K869" s="98"/>
      <c r="L869" s="81"/>
      <c r="M869" s="81"/>
      <c r="N869" s="81"/>
      <c r="O869" s="98"/>
      <c r="P869" s="81"/>
      <c r="Q869" s="81"/>
      <c r="R869" s="81"/>
      <c r="S869" s="98"/>
      <c r="T869" s="81"/>
      <c r="U869" s="81"/>
      <c r="V869" s="81"/>
      <c r="W869" s="98"/>
      <c r="X869" s="81"/>
      <c r="Y869" s="81"/>
      <c r="Z869" s="81"/>
      <c r="AA869" s="98"/>
      <c r="AB869" s="81"/>
      <c r="AC869" s="81"/>
      <c r="AD869" s="81"/>
      <c r="AE869" s="89">
        <v>2249.7840000000001</v>
      </c>
      <c r="AF869" s="97"/>
      <c r="AG869" s="81"/>
      <c r="AH869" s="81"/>
      <c r="AI869" s="82"/>
      <c r="AJ869" s="97"/>
      <c r="AK869" s="81"/>
      <c r="AL869" s="81"/>
      <c r="AM869" s="82"/>
      <c r="AN869" s="81"/>
      <c r="AO869" s="81"/>
      <c r="AP869" s="82"/>
      <c r="AQ869" s="82"/>
      <c r="AR869" s="82"/>
      <c r="AS869" s="230"/>
      <c r="AT869" s="230"/>
      <c r="AU869" s="230"/>
      <c r="AV869" s="230"/>
      <c r="AW869" s="230"/>
      <c r="AX869" s="230"/>
      <c r="AY869" s="230"/>
      <c r="BA869" s="83"/>
      <c r="BB869" s="83"/>
      <c r="BC869" s="83"/>
      <c r="BD869" s="83"/>
      <c r="BE869" s="83"/>
      <c r="BF869" s="83"/>
      <c r="BG869" s="83"/>
      <c r="BH869" s="83"/>
      <c r="BI869" s="83"/>
      <c r="BJ869" s="83"/>
      <c r="BK869" s="83"/>
      <c r="BL869" s="83"/>
    </row>
    <row r="870" spans="1:64" x14ac:dyDescent="0.35">
      <c r="A870" s="115" t="s">
        <v>655</v>
      </c>
      <c r="B870" s="194" t="s">
        <v>796</v>
      </c>
      <c r="C870" s="193" t="s">
        <v>231</v>
      </c>
      <c r="D870" s="81"/>
      <c r="E870" s="81"/>
      <c r="F870" s="81"/>
      <c r="G870" s="82"/>
      <c r="H870" s="81"/>
      <c r="I870" s="81"/>
      <c r="J870" s="81"/>
      <c r="K870" s="82"/>
      <c r="L870" s="81"/>
      <c r="M870" s="81"/>
      <c r="N870" s="81"/>
      <c r="O870" s="82"/>
      <c r="P870" s="81"/>
      <c r="Q870" s="81"/>
      <c r="R870" s="81"/>
      <c r="S870" s="82"/>
      <c r="T870" s="81"/>
      <c r="U870" s="81"/>
      <c r="V870" s="81"/>
      <c r="W870" s="82"/>
      <c r="X870" s="81"/>
      <c r="Y870" s="81"/>
      <c r="Z870" s="81"/>
      <c r="AA870" s="82"/>
      <c r="AB870" s="81"/>
      <c r="AC870" s="81"/>
      <c r="AD870" s="81"/>
      <c r="AE870" s="89">
        <v>899.76700000000005</v>
      </c>
      <c r="AF870" s="81"/>
      <c r="AG870" s="81"/>
      <c r="AH870" s="81"/>
      <c r="AI870" s="82"/>
      <c r="AJ870" s="81"/>
      <c r="AK870" s="81"/>
      <c r="AL870" s="81"/>
      <c r="AM870" s="82"/>
      <c r="AN870" s="81"/>
      <c r="AO870" s="81"/>
      <c r="AP870" s="82"/>
      <c r="AQ870" s="82"/>
      <c r="AR870" s="82"/>
      <c r="AS870" s="230"/>
      <c r="AT870" s="230"/>
      <c r="AU870" s="230"/>
      <c r="AV870" s="230"/>
      <c r="AW870" s="230"/>
      <c r="AX870" s="230"/>
      <c r="AY870" s="230"/>
      <c r="BA870" s="83"/>
      <c r="BB870" s="83"/>
      <c r="BC870" s="83"/>
      <c r="BD870" s="83"/>
      <c r="BE870" s="83"/>
      <c r="BF870" s="83"/>
      <c r="BG870" s="83"/>
      <c r="BH870" s="83"/>
      <c r="BI870" s="83"/>
      <c r="BJ870" s="83"/>
      <c r="BK870" s="83"/>
      <c r="BL870" s="83"/>
    </row>
    <row r="871" spans="1:64" x14ac:dyDescent="0.35">
      <c r="A871" s="115" t="s">
        <v>656</v>
      </c>
      <c r="B871" s="194" t="s">
        <v>796</v>
      </c>
      <c r="C871" s="193" t="s">
        <v>231</v>
      </c>
      <c r="D871" s="81"/>
      <c r="E871" s="81"/>
      <c r="F871" s="81"/>
      <c r="G871" s="82"/>
      <c r="H871" s="81"/>
      <c r="I871" s="81"/>
      <c r="J871" s="81"/>
      <c r="K871" s="82"/>
      <c r="L871" s="81"/>
      <c r="M871" s="81"/>
      <c r="N871" s="81"/>
      <c r="O871" s="82"/>
      <c r="P871" s="81"/>
      <c r="Q871" s="81"/>
      <c r="R871" s="81"/>
      <c r="S871" s="82"/>
      <c r="T871" s="81"/>
      <c r="U871" s="81"/>
      <c r="V871" s="81"/>
      <c r="W871" s="82"/>
      <c r="X871" s="81"/>
      <c r="Y871" s="81"/>
      <c r="Z871" s="81"/>
      <c r="AA871" s="82"/>
      <c r="AB871" s="81"/>
      <c r="AC871" s="81"/>
      <c r="AD871" s="81"/>
      <c r="AE871" s="89">
        <v>-0.20799999999999999</v>
      </c>
      <c r="AF871" s="81"/>
      <c r="AG871" s="81"/>
      <c r="AH871" s="81"/>
      <c r="AI871" s="82"/>
      <c r="AJ871" s="81"/>
      <c r="AK871" s="81"/>
      <c r="AL871" s="81"/>
      <c r="AM871" s="82"/>
      <c r="AN871" s="81"/>
      <c r="AO871" s="81"/>
      <c r="AP871" s="82"/>
      <c r="AQ871" s="82"/>
      <c r="AR871" s="82"/>
      <c r="AS871" s="230"/>
      <c r="AT871" s="230"/>
      <c r="AU871" s="230"/>
      <c r="AV871" s="230"/>
      <c r="AW871" s="230"/>
      <c r="AX871" s="230"/>
      <c r="AY871" s="230"/>
      <c r="BA871" s="83"/>
      <c r="BB871" s="83"/>
      <c r="BC871" s="83"/>
      <c r="BD871" s="83"/>
      <c r="BE871" s="83"/>
      <c r="BF871" s="83"/>
      <c r="BG871" s="83"/>
      <c r="BH871" s="83"/>
      <c r="BI871" s="83"/>
      <c r="BJ871" s="83"/>
      <c r="BK871" s="83"/>
      <c r="BL871" s="83"/>
    </row>
    <row r="872" spans="1:64" x14ac:dyDescent="0.35">
      <c r="A872" s="116" t="s">
        <v>653</v>
      </c>
      <c r="B872" s="192" t="s">
        <v>796</v>
      </c>
      <c r="C872" s="191" t="s">
        <v>231</v>
      </c>
      <c r="D872" s="102"/>
      <c r="E872" s="102"/>
      <c r="F872" s="102"/>
      <c r="G872" s="103"/>
      <c r="H872" s="102"/>
      <c r="I872" s="102"/>
      <c r="J872" s="102"/>
      <c r="K872" s="103"/>
      <c r="L872" s="102"/>
      <c r="M872" s="102"/>
      <c r="N872" s="102"/>
      <c r="O872" s="103"/>
      <c r="P872" s="102"/>
      <c r="Q872" s="102"/>
      <c r="R872" s="102"/>
      <c r="S872" s="103"/>
      <c r="T872" s="102"/>
      <c r="U872" s="102"/>
      <c r="V872" s="102"/>
      <c r="W872" s="103"/>
      <c r="X872" s="102"/>
      <c r="Y872" s="102"/>
      <c r="Z872" s="102"/>
      <c r="AA872" s="103"/>
      <c r="AB872" s="102"/>
      <c r="AC872" s="102"/>
      <c r="AD872" s="102"/>
      <c r="AE872" s="143">
        <v>3149.3429999999998</v>
      </c>
      <c r="AF872" s="102"/>
      <c r="AG872" s="102"/>
      <c r="AH872" s="102"/>
      <c r="AI872" s="103"/>
      <c r="AJ872" s="102"/>
      <c r="AK872" s="102"/>
      <c r="AL872" s="102"/>
      <c r="AM872" s="103"/>
      <c r="AN872" s="102"/>
      <c r="AO872" s="102"/>
      <c r="AP872" s="103"/>
      <c r="AQ872" s="103"/>
      <c r="AR872" s="103"/>
      <c r="AS872" s="233"/>
      <c r="AT872" s="233"/>
      <c r="AU872" s="233"/>
      <c r="AV872" s="233"/>
      <c r="AW872" s="233"/>
      <c r="AX872" s="233"/>
      <c r="AY872" s="233"/>
      <c r="BA872" s="108"/>
      <c r="BB872" s="108"/>
      <c r="BC872" s="108"/>
      <c r="BD872" s="108"/>
      <c r="BE872" s="108"/>
      <c r="BF872" s="108"/>
      <c r="BG872" s="108"/>
      <c r="BH872" s="108"/>
      <c r="BI872" s="108"/>
      <c r="BJ872" s="108"/>
      <c r="BK872" s="108"/>
      <c r="BL872" s="108"/>
    </row>
    <row r="873" spans="1:64" x14ac:dyDescent="0.35">
      <c r="A873" s="88"/>
      <c r="B873" s="187"/>
      <c r="C873" s="187"/>
      <c r="D873" s="81"/>
      <c r="E873" s="81"/>
      <c r="F873" s="81"/>
      <c r="G873" s="82"/>
      <c r="H873" s="81"/>
      <c r="I873" s="81"/>
      <c r="J873" s="81"/>
      <c r="K873" s="82"/>
      <c r="L873" s="81"/>
      <c r="M873" s="81"/>
      <c r="N873" s="81"/>
      <c r="O873" s="82"/>
      <c r="P873" s="81"/>
      <c r="Q873" s="81"/>
      <c r="R873" s="81"/>
      <c r="S873" s="82"/>
      <c r="T873" s="81"/>
      <c r="U873" s="81"/>
      <c r="V873" s="81"/>
      <c r="W873" s="82"/>
      <c r="X873" s="81"/>
      <c r="Y873" s="81"/>
      <c r="Z873" s="81"/>
      <c r="AA873" s="82"/>
      <c r="AB873" s="81"/>
      <c r="AC873" s="81"/>
      <c r="AD873" s="81"/>
      <c r="AE873" s="82"/>
      <c r="AF873" s="81"/>
      <c r="AG873" s="81"/>
      <c r="AH873" s="81"/>
      <c r="AI873" s="82"/>
      <c r="AJ873" s="81"/>
      <c r="AK873" s="81"/>
      <c r="AL873" s="81"/>
      <c r="AM873" s="82"/>
      <c r="AN873" s="81"/>
      <c r="AO873" s="81"/>
      <c r="AP873" s="82"/>
      <c r="AQ873" s="82"/>
      <c r="AR873" s="82"/>
      <c r="AS873" s="230"/>
      <c r="AT873" s="230"/>
      <c r="AU873" s="230"/>
      <c r="AV873" s="230"/>
      <c r="AW873" s="230"/>
      <c r="AX873" s="230"/>
      <c r="AY873" s="230"/>
      <c r="BA873" s="83"/>
      <c r="BB873" s="83"/>
      <c r="BC873" s="83"/>
      <c r="BD873" s="83"/>
      <c r="BE873" s="83"/>
      <c r="BF873" s="83"/>
      <c r="BG873" s="83"/>
      <c r="BH873" s="83"/>
      <c r="BI873" s="83"/>
      <c r="BJ873" s="83"/>
      <c r="BK873" s="83"/>
      <c r="BL873" s="83"/>
    </row>
    <row r="874" spans="1:64" x14ac:dyDescent="0.35">
      <c r="A874" s="114" t="s">
        <v>657</v>
      </c>
      <c r="B874" s="188"/>
      <c r="C874" s="188"/>
      <c r="D874" s="81"/>
      <c r="E874" s="81"/>
      <c r="F874" s="81"/>
      <c r="G874" s="82"/>
      <c r="H874" s="81"/>
      <c r="I874" s="81"/>
      <c r="J874" s="81"/>
      <c r="K874" s="82"/>
      <c r="L874" s="81"/>
      <c r="M874" s="81"/>
      <c r="N874" s="81"/>
      <c r="O874" s="82"/>
      <c r="P874" s="81"/>
      <c r="Q874" s="81"/>
      <c r="R874" s="81"/>
      <c r="S874" s="82"/>
      <c r="T874" s="81"/>
      <c r="U874" s="81"/>
      <c r="V874" s="81"/>
      <c r="W874" s="82"/>
      <c r="X874" s="81"/>
      <c r="Y874" s="81"/>
      <c r="Z874" s="81"/>
      <c r="AA874" s="82"/>
      <c r="AB874" s="81"/>
      <c r="AC874" s="81"/>
      <c r="AD874" s="81"/>
      <c r="AE874" s="82"/>
      <c r="AF874" s="81"/>
      <c r="AG874" s="81"/>
      <c r="AH874" s="81"/>
      <c r="AI874" s="82"/>
      <c r="AJ874" s="81"/>
      <c r="AK874" s="81"/>
      <c r="AL874" s="81"/>
      <c r="AM874" s="82"/>
      <c r="AN874" s="81"/>
      <c r="AO874" s="81"/>
      <c r="AP874" s="82"/>
      <c r="AQ874" s="82"/>
      <c r="AR874" s="82"/>
      <c r="AS874" s="230"/>
      <c r="AT874" s="230"/>
      <c r="AU874" s="230"/>
      <c r="AV874" s="230"/>
      <c r="AW874" s="230"/>
      <c r="AX874" s="230"/>
      <c r="AY874" s="230"/>
      <c r="BA874" s="83"/>
      <c r="BB874" s="83"/>
      <c r="BC874" s="83"/>
      <c r="BD874" s="83"/>
      <c r="BE874" s="83"/>
      <c r="BF874" s="83"/>
      <c r="BG874" s="83"/>
      <c r="BH874" s="83"/>
      <c r="BI874" s="83"/>
      <c r="BJ874" s="83"/>
      <c r="BK874" s="83"/>
      <c r="BL874" s="83"/>
    </row>
    <row r="875" spans="1:64" x14ac:dyDescent="0.35">
      <c r="A875" s="115" t="s">
        <v>654</v>
      </c>
      <c r="B875" s="194" t="s">
        <v>796</v>
      </c>
      <c r="C875" s="193" t="s">
        <v>231</v>
      </c>
      <c r="D875" s="81"/>
      <c r="E875" s="81"/>
      <c r="F875" s="81"/>
      <c r="G875" s="82"/>
      <c r="H875" s="81"/>
      <c r="I875" s="81"/>
      <c r="J875" s="81"/>
      <c r="K875" s="82"/>
      <c r="L875" s="81"/>
      <c r="M875" s="81"/>
      <c r="N875" s="81"/>
      <c r="O875" s="82"/>
      <c r="P875" s="81"/>
      <c r="Q875" s="81"/>
      <c r="R875" s="81"/>
      <c r="S875" s="82"/>
      <c r="T875" s="81"/>
      <c r="U875" s="81"/>
      <c r="V875" s="81"/>
      <c r="W875" s="82"/>
      <c r="X875" s="81"/>
      <c r="Y875" s="81"/>
      <c r="Z875" s="81"/>
      <c r="AA875" s="89">
        <v>2248.4270000000001</v>
      </c>
      <c r="AB875" s="81"/>
      <c r="AC875" s="81"/>
      <c r="AD875" s="81"/>
      <c r="AE875" s="82"/>
      <c r="AF875" s="81"/>
      <c r="AG875" s="81"/>
      <c r="AH875" s="81"/>
      <c r="AI875" s="82"/>
      <c r="AJ875" s="81"/>
      <c r="AK875" s="81"/>
      <c r="AL875" s="81"/>
      <c r="AM875" s="82"/>
      <c r="AN875" s="81"/>
      <c r="AO875" s="81"/>
      <c r="AP875" s="82"/>
      <c r="AQ875" s="82"/>
      <c r="AR875" s="82"/>
      <c r="AS875" s="230"/>
      <c r="AT875" s="230"/>
      <c r="AU875" s="230"/>
      <c r="AV875" s="230"/>
      <c r="AW875" s="230"/>
      <c r="AX875" s="230"/>
      <c r="AY875" s="230"/>
      <c r="BA875" s="83"/>
      <c r="BB875" s="83"/>
      <c r="BC875" s="83"/>
      <c r="BD875" s="83"/>
      <c r="BE875" s="83"/>
      <c r="BF875" s="83"/>
      <c r="BG875" s="83"/>
      <c r="BH875" s="83"/>
      <c r="BI875" s="83"/>
      <c r="BJ875" s="83"/>
      <c r="BK875" s="83"/>
      <c r="BL875" s="83"/>
    </row>
    <row r="876" spans="1:64" x14ac:dyDescent="0.35">
      <c r="A876" s="115" t="s">
        <v>655</v>
      </c>
      <c r="B876" s="194" t="s">
        <v>796</v>
      </c>
      <c r="C876" s="193" t="s">
        <v>231</v>
      </c>
      <c r="D876" s="81"/>
      <c r="E876" s="81"/>
      <c r="F876" s="81"/>
      <c r="G876" s="89">
        <v>1496.028</v>
      </c>
      <c r="H876" s="81"/>
      <c r="I876" s="81"/>
      <c r="J876" s="81"/>
      <c r="K876" s="89">
        <v>1496.778</v>
      </c>
      <c r="L876" s="81"/>
      <c r="M876" s="81"/>
      <c r="N876" s="81"/>
      <c r="O876" s="89">
        <v>1887.41</v>
      </c>
      <c r="P876" s="81"/>
      <c r="Q876" s="81"/>
      <c r="R876" s="81"/>
      <c r="S876" s="89">
        <v>1888.951</v>
      </c>
      <c r="T876" s="81"/>
      <c r="U876" s="81"/>
      <c r="V876" s="81"/>
      <c r="W876" s="89">
        <v>1882.479</v>
      </c>
      <c r="X876" s="81"/>
      <c r="Y876" s="81"/>
      <c r="Z876" s="81"/>
      <c r="AA876" s="89">
        <v>1886.117</v>
      </c>
      <c r="AB876" s="81"/>
      <c r="AC876" s="81"/>
      <c r="AD876" s="81"/>
      <c r="AE876" s="89">
        <v>988.92399999999998</v>
      </c>
      <c r="AF876" s="81"/>
      <c r="AG876" s="81"/>
      <c r="AH876" s="81"/>
      <c r="AI876" s="82"/>
      <c r="AJ876" s="81"/>
      <c r="AK876" s="81"/>
      <c r="AL876" s="81"/>
      <c r="AM876" s="82"/>
      <c r="AN876" s="81"/>
      <c r="AO876" s="81"/>
      <c r="AP876" s="82"/>
      <c r="AQ876" s="82"/>
      <c r="AR876" s="82"/>
      <c r="AS876" s="230"/>
      <c r="AT876" s="230"/>
      <c r="AU876" s="230"/>
      <c r="AV876" s="230"/>
      <c r="AW876" s="230"/>
      <c r="AX876" s="230"/>
      <c r="AY876" s="230"/>
      <c r="BA876" s="83"/>
      <c r="BB876" s="83"/>
      <c r="BC876" s="83"/>
      <c r="BD876" s="83"/>
      <c r="BE876" s="83"/>
      <c r="BF876" s="83"/>
      <c r="BG876" s="83"/>
      <c r="BH876" s="83"/>
      <c r="BI876" s="83"/>
      <c r="BJ876" s="83"/>
      <c r="BK876" s="83"/>
      <c r="BL876" s="83"/>
    </row>
    <row r="877" spans="1:64" x14ac:dyDescent="0.35">
      <c r="A877" s="115" t="s">
        <v>656</v>
      </c>
      <c r="B877" s="194" t="s">
        <v>796</v>
      </c>
      <c r="C877" s="193" t="s">
        <v>231</v>
      </c>
      <c r="D877" s="81"/>
      <c r="E877" s="81"/>
      <c r="F877" s="81"/>
      <c r="G877" s="82"/>
      <c r="H877" s="81"/>
      <c r="I877" s="81"/>
      <c r="J877" s="81"/>
      <c r="K877" s="89">
        <v>14.268000000000001</v>
      </c>
      <c r="L877" s="81"/>
      <c r="M877" s="81"/>
      <c r="N877" s="81"/>
      <c r="O877" s="89">
        <v>19.821000000000002</v>
      </c>
      <c r="P877" s="81"/>
      <c r="Q877" s="81"/>
      <c r="R877" s="81"/>
      <c r="S877" s="89">
        <v>13.117000000000001</v>
      </c>
      <c r="T877" s="81"/>
      <c r="U877" s="81"/>
      <c r="V877" s="81"/>
      <c r="W877" s="89">
        <v>-1.0580000000000001</v>
      </c>
      <c r="X877" s="81"/>
      <c r="Y877" s="81"/>
      <c r="Z877" s="81"/>
      <c r="AA877" s="89">
        <v>-9.7439999999999998</v>
      </c>
      <c r="AB877" s="81"/>
      <c r="AC877" s="81"/>
      <c r="AD877" s="81"/>
      <c r="AE877" s="82"/>
      <c r="AF877" s="81"/>
      <c r="AG877" s="81"/>
      <c r="AH877" s="81"/>
      <c r="AI877" s="82"/>
      <c r="AJ877" s="81"/>
      <c r="AK877" s="81"/>
      <c r="AL877" s="81"/>
      <c r="AM877" s="82"/>
      <c r="AN877" s="81"/>
      <c r="AO877" s="81"/>
      <c r="AP877" s="82"/>
      <c r="AQ877" s="82"/>
      <c r="AR877" s="82"/>
      <c r="AS877" s="230"/>
      <c r="AT877" s="230"/>
      <c r="AU877" s="230"/>
      <c r="AV877" s="230"/>
      <c r="AW877" s="230"/>
      <c r="AX877" s="230"/>
      <c r="AY877" s="230"/>
      <c r="BA877" s="83"/>
      <c r="BB877" s="83"/>
      <c r="BC877" s="83"/>
      <c r="BD877" s="83"/>
      <c r="BE877" s="83"/>
      <c r="BF877" s="83"/>
      <c r="BG877" s="83"/>
      <c r="BH877" s="83"/>
      <c r="BI877" s="83"/>
      <c r="BJ877" s="83"/>
      <c r="BK877" s="83"/>
      <c r="BL877" s="83"/>
    </row>
    <row r="878" spans="1:64" x14ac:dyDescent="0.35">
      <c r="A878" s="116" t="s">
        <v>82</v>
      </c>
      <c r="B878" s="192" t="s">
        <v>796</v>
      </c>
      <c r="C878" s="191" t="s">
        <v>231</v>
      </c>
      <c r="D878" s="102"/>
      <c r="E878" s="102"/>
      <c r="F878" s="102"/>
      <c r="G878" s="103"/>
      <c r="H878" s="102"/>
      <c r="I878" s="102"/>
      <c r="J878" s="102"/>
      <c r="K878" s="103"/>
      <c r="L878" s="102"/>
      <c r="M878" s="102"/>
      <c r="N878" s="102"/>
      <c r="O878" s="103"/>
      <c r="P878" s="102"/>
      <c r="Q878" s="102"/>
      <c r="R878" s="102"/>
      <c r="S878" s="103"/>
      <c r="T878" s="102"/>
      <c r="U878" s="102"/>
      <c r="V878" s="102"/>
      <c r="W878" s="103"/>
      <c r="X878" s="102"/>
      <c r="Y878" s="102"/>
      <c r="Z878" s="102"/>
      <c r="AA878" s="103"/>
      <c r="AB878" s="102"/>
      <c r="AC878" s="102"/>
      <c r="AD878" s="102"/>
      <c r="AE878" s="143">
        <v>988.92399999999998</v>
      </c>
      <c r="AF878" s="102"/>
      <c r="AG878" s="102"/>
      <c r="AH878" s="102"/>
      <c r="AI878" s="103"/>
      <c r="AJ878" s="102"/>
      <c r="AK878" s="102"/>
      <c r="AL878" s="102"/>
      <c r="AM878" s="103"/>
      <c r="AN878" s="102"/>
      <c r="AO878" s="102"/>
      <c r="AP878" s="103"/>
      <c r="AQ878" s="103"/>
      <c r="AR878" s="103"/>
      <c r="AS878" s="233"/>
      <c r="AT878" s="233"/>
      <c r="AU878" s="233"/>
      <c r="AV878" s="233"/>
      <c r="AW878" s="233"/>
      <c r="AX878" s="233"/>
      <c r="AY878" s="233"/>
      <c r="BA878" s="108"/>
      <c r="BB878" s="108"/>
      <c r="BC878" s="108"/>
      <c r="BD878" s="108"/>
      <c r="BE878" s="108"/>
      <c r="BF878" s="108"/>
      <c r="BG878" s="108"/>
      <c r="BH878" s="108"/>
      <c r="BI878" s="108"/>
      <c r="BJ878" s="108"/>
      <c r="BK878" s="108"/>
      <c r="BL878" s="108"/>
    </row>
    <row r="879" spans="1:64" x14ac:dyDescent="0.35">
      <c r="A879" s="100"/>
      <c r="B879" s="195"/>
      <c r="C879" s="195"/>
      <c r="D879" s="81"/>
      <c r="E879" s="81"/>
      <c r="F879" s="81"/>
      <c r="G879" s="82"/>
      <c r="H879" s="81"/>
      <c r="I879" s="81"/>
      <c r="J879" s="81"/>
      <c r="K879" s="82"/>
      <c r="L879" s="81"/>
      <c r="M879" s="81"/>
      <c r="N879" s="81"/>
      <c r="O879" s="82"/>
      <c r="P879" s="81"/>
      <c r="Q879" s="81"/>
      <c r="R879" s="81"/>
      <c r="S879" s="82"/>
      <c r="T879" s="81"/>
      <c r="U879" s="81"/>
      <c r="V879" s="81"/>
      <c r="W879" s="82"/>
      <c r="X879" s="81"/>
      <c r="Y879" s="81"/>
      <c r="Z879" s="81"/>
      <c r="AA879" s="82"/>
      <c r="AB879" s="81"/>
      <c r="AC879" s="81"/>
      <c r="AD879" s="81"/>
      <c r="AE879" s="82"/>
      <c r="AF879" s="81"/>
      <c r="AG879" s="81"/>
      <c r="AH879" s="81"/>
      <c r="AI879" s="82"/>
      <c r="AJ879" s="81"/>
      <c r="AK879" s="81"/>
      <c r="AL879" s="81"/>
      <c r="AM879" s="82"/>
      <c r="AN879" s="81"/>
      <c r="AO879" s="81"/>
      <c r="AP879" s="82"/>
      <c r="AQ879" s="82"/>
      <c r="AR879" s="82"/>
      <c r="AS879" s="230"/>
      <c r="AT879" s="230"/>
      <c r="AU879" s="230"/>
      <c r="AV879" s="230"/>
      <c r="AW879" s="230"/>
      <c r="AX879" s="230"/>
      <c r="AY879" s="230"/>
      <c r="BA879" s="83"/>
      <c r="BB879" s="83"/>
      <c r="BC879" s="83"/>
      <c r="BD879" s="83"/>
      <c r="BE879" s="83"/>
      <c r="BF879" s="83"/>
      <c r="BG879" s="83"/>
      <c r="BH879" s="83"/>
      <c r="BI879" s="83"/>
      <c r="BJ879" s="83"/>
      <c r="BK879" s="83"/>
      <c r="BL879" s="83"/>
    </row>
    <row r="880" spans="1:64" x14ac:dyDescent="0.35">
      <c r="A880" s="116" t="s">
        <v>658</v>
      </c>
      <c r="B880" s="192" t="s">
        <v>796</v>
      </c>
      <c r="C880" s="191" t="s">
        <v>231</v>
      </c>
      <c r="D880" s="104"/>
      <c r="E880" s="104"/>
      <c r="F880" s="104"/>
      <c r="G880" s="105"/>
      <c r="H880" s="104"/>
      <c r="I880" s="104"/>
      <c r="J880" s="104"/>
      <c r="K880" s="129">
        <f>SUM(K875:K877,K872)</f>
        <v>1511.046</v>
      </c>
      <c r="L880" s="104"/>
      <c r="M880" s="104"/>
      <c r="N880" s="104"/>
      <c r="O880" s="129">
        <f>SUM(O875:O877,O872)</f>
        <v>1907.231</v>
      </c>
      <c r="P880" s="104"/>
      <c r="Q880" s="104"/>
      <c r="R880" s="104"/>
      <c r="S880" s="129">
        <f>SUM(S875:S877,S872)</f>
        <v>1902.068</v>
      </c>
      <c r="T880" s="102"/>
      <c r="U880" s="102"/>
      <c r="V880" s="102"/>
      <c r="W880" s="129">
        <f>SUM(W875:W877,W872)</f>
        <v>1881.421</v>
      </c>
      <c r="X880" s="102"/>
      <c r="Y880" s="102"/>
      <c r="Z880" s="102"/>
      <c r="AA880" s="129">
        <f>SUM(AA875:AA877,AA872)</f>
        <v>4124.8</v>
      </c>
      <c r="AB880" s="104"/>
      <c r="AC880" s="104"/>
      <c r="AD880" s="104"/>
      <c r="AE880" s="129">
        <f>SUM(AE875:AE877,AE872)</f>
        <v>4138.2669999999998</v>
      </c>
      <c r="AF880" s="104"/>
      <c r="AG880" s="104"/>
      <c r="AH880" s="104"/>
      <c r="AI880" s="105"/>
      <c r="AJ880" s="104"/>
      <c r="AK880" s="104"/>
      <c r="AL880" s="104"/>
      <c r="AM880" s="105"/>
      <c r="AN880" s="104"/>
      <c r="AO880" s="104"/>
      <c r="AP880" s="105"/>
      <c r="AQ880" s="105"/>
      <c r="AR880" s="105"/>
      <c r="AS880" s="230"/>
      <c r="AT880" s="230"/>
      <c r="AU880" s="230"/>
      <c r="AV880" s="230"/>
      <c r="AW880" s="230"/>
      <c r="AX880" s="230"/>
      <c r="AY880" s="230"/>
      <c r="BA880" s="109"/>
      <c r="BB880" s="109"/>
      <c r="BC880" s="109"/>
      <c r="BD880" s="109"/>
      <c r="BE880" s="109"/>
      <c r="BF880" s="109"/>
      <c r="BG880" s="109"/>
      <c r="BH880" s="109"/>
      <c r="BI880" s="109"/>
      <c r="BJ880" s="109"/>
      <c r="BK880" s="109"/>
      <c r="BL880" s="109"/>
    </row>
    <row r="881" spans="1:64" x14ac:dyDescent="0.35">
      <c r="A881" s="100"/>
      <c r="B881" s="195"/>
      <c r="C881" s="195"/>
      <c r="D881" s="81"/>
      <c r="E881" s="81"/>
      <c r="F881" s="81"/>
      <c r="G881" s="82"/>
      <c r="H881" s="81"/>
      <c r="I881" s="81"/>
      <c r="J881" s="81"/>
      <c r="K881" s="82"/>
      <c r="L881" s="81"/>
      <c r="M881" s="81"/>
      <c r="N881" s="81"/>
      <c r="O881" s="82"/>
      <c r="P881" s="81"/>
      <c r="Q881" s="81"/>
      <c r="R881" s="81"/>
      <c r="S881" s="82"/>
      <c r="T881" s="81"/>
      <c r="U881" s="81"/>
      <c r="V881" s="81"/>
      <c r="W881" s="82"/>
      <c r="X881" s="81"/>
      <c r="Y881" s="81"/>
      <c r="Z881" s="81"/>
      <c r="AA881" s="82"/>
      <c r="AB881" s="81"/>
      <c r="AC881" s="81"/>
      <c r="AD881" s="81"/>
      <c r="AE881" s="82"/>
      <c r="AF881" s="81"/>
      <c r="AG881" s="81"/>
      <c r="AH881" s="81"/>
      <c r="AI881" s="82"/>
      <c r="AJ881" s="81"/>
      <c r="AK881" s="81"/>
      <c r="AL881" s="81"/>
      <c r="AM881" s="82"/>
      <c r="AN881" s="81"/>
      <c r="AO881" s="81"/>
      <c r="AP881" s="82"/>
      <c r="AQ881" s="82"/>
      <c r="AR881" s="82"/>
      <c r="AS881" s="230"/>
      <c r="AT881" s="230"/>
      <c r="AU881" s="230"/>
      <c r="AV881" s="230"/>
      <c r="AW881" s="230"/>
      <c r="AX881" s="230"/>
      <c r="AY881" s="230"/>
      <c r="BA881" s="83"/>
      <c r="BB881" s="83"/>
      <c r="BC881" s="83"/>
      <c r="BD881" s="83"/>
      <c r="BE881" s="83"/>
      <c r="BF881" s="83"/>
      <c r="BG881" s="83"/>
      <c r="BH881" s="83"/>
      <c r="BI881" s="83"/>
      <c r="BJ881" s="83"/>
      <c r="BK881" s="83"/>
      <c r="BL881" s="83"/>
    </row>
    <row r="882" spans="1:64" x14ac:dyDescent="0.35">
      <c r="A882" s="115" t="s">
        <v>475</v>
      </c>
      <c r="B882" s="194" t="s">
        <v>796</v>
      </c>
      <c r="C882" s="193" t="s">
        <v>231</v>
      </c>
      <c r="D882" s="81"/>
      <c r="E882" s="81"/>
      <c r="F882" s="81"/>
      <c r="G882" s="89">
        <v>17.945</v>
      </c>
      <c r="H882" s="81"/>
      <c r="I882" s="81"/>
      <c r="J882" s="81"/>
      <c r="K882" s="89">
        <v>3.2690000000000001</v>
      </c>
      <c r="L882" s="81"/>
      <c r="M882" s="81"/>
      <c r="N882" s="81"/>
      <c r="O882" s="82"/>
      <c r="P882" s="81"/>
      <c r="Q882" s="81"/>
      <c r="R882" s="81"/>
      <c r="S882" s="82"/>
      <c r="T882" s="81"/>
      <c r="U882" s="81"/>
      <c r="V882" s="81"/>
      <c r="W882" s="82"/>
      <c r="X882" s="81"/>
      <c r="Y882" s="81"/>
      <c r="Z882" s="81"/>
      <c r="AA882" s="82"/>
      <c r="AB882" s="81"/>
      <c r="AC882" s="81"/>
      <c r="AD882" s="81"/>
      <c r="AE882" s="82"/>
      <c r="AF882" s="81"/>
      <c r="AG882" s="81"/>
      <c r="AH882" s="81"/>
      <c r="AI882" s="82"/>
      <c r="AJ882" s="81"/>
      <c r="AK882" s="81"/>
      <c r="AL882" s="81"/>
      <c r="AM882" s="82"/>
      <c r="AN882" s="81"/>
      <c r="AO882" s="81"/>
      <c r="AP882" s="82"/>
      <c r="AQ882" s="82"/>
      <c r="AR882" s="82"/>
      <c r="AS882" s="230"/>
      <c r="AT882" s="230"/>
      <c r="AU882" s="230"/>
      <c r="AV882" s="230"/>
      <c r="AW882" s="230"/>
      <c r="AX882" s="230"/>
      <c r="AY882" s="230"/>
      <c r="BA882" s="83"/>
      <c r="BB882" s="83"/>
      <c r="BC882" s="83"/>
      <c r="BD882" s="83"/>
      <c r="BE882" s="83"/>
      <c r="BF882" s="83"/>
      <c r="BG882" s="83"/>
      <c r="BH882" s="83"/>
      <c r="BI882" s="83"/>
      <c r="BJ882" s="83"/>
      <c r="BK882" s="83"/>
      <c r="BL882" s="83"/>
    </row>
    <row r="883" spans="1:64" x14ac:dyDescent="0.35">
      <c r="A883" s="116" t="s">
        <v>659</v>
      </c>
      <c r="B883" s="192" t="s">
        <v>796</v>
      </c>
      <c r="C883" s="191" t="s">
        <v>231</v>
      </c>
      <c r="D883" s="104"/>
      <c r="E883" s="104"/>
      <c r="F883" s="104"/>
      <c r="G883" s="129">
        <f>SUM(G875:G877,G882)</f>
        <v>1513.973</v>
      </c>
      <c r="H883" s="104"/>
      <c r="I883" s="104"/>
      <c r="J883" s="104"/>
      <c r="K883" s="129">
        <f>SUM(K875:K877,K882)</f>
        <v>1514.3150000000001</v>
      </c>
      <c r="L883" s="104"/>
      <c r="M883" s="104"/>
      <c r="N883" s="104"/>
      <c r="O883" s="129">
        <f>SUM(O875:O877,O882)</f>
        <v>1907.231</v>
      </c>
      <c r="P883" s="104"/>
      <c r="Q883" s="104"/>
      <c r="R883" s="104"/>
      <c r="S883" s="105"/>
      <c r="T883" s="104"/>
      <c r="U883" s="104"/>
      <c r="V883" s="104"/>
      <c r="W883" s="105"/>
      <c r="X883" s="104"/>
      <c r="Y883" s="104"/>
      <c r="Z883" s="104"/>
      <c r="AA883" s="105"/>
      <c r="AB883" s="104"/>
      <c r="AC883" s="104"/>
      <c r="AD883" s="104"/>
      <c r="AE883" s="105"/>
      <c r="AF883" s="104"/>
      <c r="AG883" s="104"/>
      <c r="AH883" s="104"/>
      <c r="AI883" s="105"/>
      <c r="AJ883" s="104"/>
      <c r="AK883" s="104"/>
      <c r="AL883" s="104"/>
      <c r="AM883" s="105"/>
      <c r="AN883" s="104"/>
      <c r="AO883" s="104"/>
      <c r="AP883" s="105"/>
      <c r="AQ883" s="105"/>
      <c r="AR883" s="105"/>
      <c r="AS883" s="230"/>
      <c r="AT883" s="230"/>
      <c r="AU883" s="230"/>
      <c r="AV883" s="230"/>
      <c r="AW883" s="230"/>
      <c r="AX883" s="230"/>
      <c r="AY883" s="230"/>
      <c r="BA883" s="109"/>
      <c r="BB883" s="109"/>
      <c r="BC883" s="109"/>
      <c r="BD883" s="109"/>
      <c r="BE883" s="109"/>
      <c r="BF883" s="109"/>
      <c r="BG883" s="109"/>
      <c r="BH883" s="109"/>
      <c r="BI883" s="109"/>
      <c r="BJ883" s="109"/>
      <c r="BK883" s="109"/>
      <c r="BL883" s="109"/>
    </row>
    <row r="884" spans="1:64" x14ac:dyDescent="0.35">
      <c r="A884" s="100"/>
      <c r="B884" s="195"/>
      <c r="C884" s="195"/>
      <c r="D884" s="81"/>
      <c r="E884" s="81"/>
      <c r="F884" s="81"/>
      <c r="G884" s="82"/>
      <c r="H884" s="81"/>
      <c r="I884" s="81"/>
      <c r="J884" s="81"/>
      <c r="K884" s="98"/>
      <c r="L884" s="81"/>
      <c r="M884" s="81"/>
      <c r="N884" s="81"/>
      <c r="O884" s="98"/>
      <c r="P884" s="81"/>
      <c r="Q884" s="81"/>
      <c r="R884" s="81"/>
      <c r="S884" s="98"/>
      <c r="T884" s="81"/>
      <c r="U884" s="81"/>
      <c r="V884" s="81"/>
      <c r="W884" s="98"/>
      <c r="X884" s="81"/>
      <c r="Y884" s="81"/>
      <c r="Z884" s="81"/>
      <c r="AA884" s="98"/>
      <c r="AB884" s="81"/>
      <c r="AC884" s="81"/>
      <c r="AD884" s="81"/>
      <c r="AE884" s="82"/>
      <c r="AF884" s="81"/>
      <c r="AG884" s="81"/>
      <c r="AH884" s="81"/>
      <c r="AI884" s="82"/>
      <c r="AJ884" s="81"/>
      <c r="AK884" s="81"/>
      <c r="AL884" s="81"/>
      <c r="AM884" s="82"/>
      <c r="AN884" s="81"/>
      <c r="AO884" s="81"/>
      <c r="AP884" s="82"/>
      <c r="AQ884" s="82"/>
      <c r="AR884" s="82"/>
      <c r="AS884" s="230"/>
      <c r="AT884" s="230"/>
      <c r="AU884" s="230"/>
      <c r="AV884" s="230"/>
      <c r="AW884" s="230"/>
      <c r="AX884" s="230"/>
      <c r="AY884" s="230"/>
      <c r="BA884" s="83"/>
      <c r="BB884" s="83"/>
      <c r="BC884" s="83"/>
      <c r="BD884" s="83"/>
      <c r="BE884" s="83"/>
      <c r="BF884" s="83"/>
      <c r="BG884" s="83"/>
      <c r="BH884" s="83"/>
      <c r="BI884" s="83"/>
      <c r="BJ884" s="83"/>
      <c r="BK884" s="83"/>
      <c r="BL884" s="83"/>
    </row>
    <row r="885" spans="1:64" x14ac:dyDescent="0.35">
      <c r="A885" s="115" t="s">
        <v>660</v>
      </c>
      <c r="B885" s="194" t="s">
        <v>796</v>
      </c>
      <c r="C885" s="193" t="s">
        <v>231</v>
      </c>
      <c r="D885" s="81"/>
      <c r="E885" s="81"/>
      <c r="F885" s="81"/>
      <c r="G885" s="89">
        <v>14.676</v>
      </c>
      <c r="H885" s="81"/>
      <c r="I885" s="81"/>
      <c r="J885" s="81"/>
      <c r="K885" s="89">
        <v>603.22900000000004</v>
      </c>
      <c r="L885" s="81"/>
      <c r="M885" s="81"/>
      <c r="N885" s="81"/>
      <c r="O885" s="82"/>
      <c r="P885" s="81"/>
      <c r="Q885" s="81"/>
      <c r="R885" s="81"/>
      <c r="S885" s="82"/>
      <c r="T885" s="81"/>
      <c r="U885" s="81"/>
      <c r="V885" s="81"/>
      <c r="W885" s="82"/>
      <c r="X885" s="81"/>
      <c r="Y885" s="81"/>
      <c r="Z885" s="81"/>
      <c r="AA885" s="82"/>
      <c r="AB885" s="81"/>
      <c r="AC885" s="81"/>
      <c r="AD885" s="81"/>
      <c r="AE885" s="82"/>
      <c r="AF885" s="81"/>
      <c r="AG885" s="81"/>
      <c r="AH885" s="81"/>
      <c r="AI885" s="82"/>
      <c r="AJ885" s="81"/>
      <c r="AK885" s="81"/>
      <c r="AL885" s="81"/>
      <c r="AM885" s="82"/>
      <c r="AN885" s="81"/>
      <c r="AO885" s="81"/>
      <c r="AP885" s="82"/>
      <c r="AQ885" s="82"/>
      <c r="AR885" s="82"/>
      <c r="AS885" s="230"/>
      <c r="AT885" s="230"/>
      <c r="AU885" s="230"/>
      <c r="AV885" s="230"/>
      <c r="AW885" s="230"/>
      <c r="AX885" s="230"/>
      <c r="AY885" s="230"/>
      <c r="BA885" s="83"/>
      <c r="BB885" s="83"/>
      <c r="BC885" s="83"/>
      <c r="BD885" s="83"/>
      <c r="BE885" s="83"/>
      <c r="BF885" s="83"/>
      <c r="BG885" s="83"/>
      <c r="BH885" s="83"/>
      <c r="BI885" s="83"/>
      <c r="BJ885" s="83"/>
      <c r="BK885" s="83"/>
      <c r="BL885" s="83"/>
    </row>
    <row r="886" spans="1:64" x14ac:dyDescent="0.35">
      <c r="A886" s="116" t="s">
        <v>661</v>
      </c>
      <c r="B886" s="192" t="s">
        <v>796</v>
      </c>
      <c r="C886" s="191" t="s">
        <v>231</v>
      </c>
      <c r="D886" s="102"/>
      <c r="E886" s="102"/>
      <c r="F886" s="102"/>
      <c r="G886" s="129">
        <f>G883-G885</f>
        <v>1499.297</v>
      </c>
      <c r="H886" s="102"/>
      <c r="I886" s="102"/>
      <c r="J886" s="102"/>
      <c r="K886" s="129">
        <f>K883-K885</f>
        <v>911.08600000000001</v>
      </c>
      <c r="L886" s="102"/>
      <c r="M886" s="102"/>
      <c r="N886" s="102"/>
      <c r="O886" s="129">
        <f>O883-O885</f>
        <v>1907.231</v>
      </c>
      <c r="P886" s="102"/>
      <c r="Q886" s="102"/>
      <c r="R886" s="102"/>
      <c r="S886" s="103"/>
      <c r="T886" s="102"/>
      <c r="U886" s="102"/>
      <c r="V886" s="102"/>
      <c r="W886" s="103"/>
      <c r="X886" s="102"/>
      <c r="Y886" s="102"/>
      <c r="Z886" s="102"/>
      <c r="AA886" s="103"/>
      <c r="AB886" s="102"/>
      <c r="AC886" s="102"/>
      <c r="AD886" s="102"/>
      <c r="AE886" s="103"/>
      <c r="AF886" s="102"/>
      <c r="AG886" s="102"/>
      <c r="AH886" s="102"/>
      <c r="AI886" s="103"/>
      <c r="AJ886" s="102"/>
      <c r="AK886" s="102"/>
      <c r="AL886" s="102"/>
      <c r="AM886" s="103"/>
      <c r="AN886" s="102"/>
      <c r="AO886" s="102"/>
      <c r="AP886" s="103"/>
      <c r="AQ886" s="103"/>
      <c r="AR886" s="103"/>
      <c r="AS886" s="233"/>
      <c r="AT886" s="233"/>
      <c r="AU886" s="233"/>
      <c r="AV886" s="233"/>
      <c r="AW886" s="233"/>
      <c r="AX886" s="233"/>
      <c r="AY886" s="233"/>
      <c r="BA886" s="108"/>
      <c r="BB886" s="108"/>
      <c r="BC886" s="108"/>
      <c r="BD886" s="108"/>
      <c r="BE886" s="108"/>
      <c r="BF886" s="108"/>
      <c r="BG886" s="108"/>
      <c r="BH886" s="108"/>
      <c r="BI886" s="108"/>
      <c r="BJ886" s="108"/>
      <c r="BK886" s="108"/>
      <c r="BL886" s="108"/>
    </row>
    <row r="887" spans="1:64" x14ac:dyDescent="0.35">
      <c r="B887" s="186"/>
      <c r="C887" s="186"/>
      <c r="D887" s="81"/>
      <c r="E887" s="81"/>
      <c r="F887" s="81"/>
      <c r="G887" s="82"/>
      <c r="H887" s="81"/>
      <c r="I887" s="81"/>
      <c r="J887" s="81"/>
      <c r="K887" s="82"/>
      <c r="L887" s="81"/>
      <c r="M887" s="81"/>
      <c r="N887" s="81"/>
      <c r="O887" s="82"/>
      <c r="P887" s="81"/>
      <c r="Q887" s="81"/>
      <c r="R887" s="81"/>
      <c r="S887" s="82"/>
      <c r="T887" s="81"/>
      <c r="U887" s="81"/>
      <c r="V887" s="81"/>
      <c r="W887" s="82"/>
      <c r="X887" s="81"/>
      <c r="Y887" s="81"/>
      <c r="Z887" s="81"/>
      <c r="AA887" s="82"/>
      <c r="AB887" s="81"/>
      <c r="AC887" s="81"/>
      <c r="AD887" s="81"/>
      <c r="AE887" s="82"/>
      <c r="AF887" s="81"/>
      <c r="AG887" s="81"/>
      <c r="AH887" s="81"/>
      <c r="AI887" s="82"/>
      <c r="AJ887" s="81"/>
      <c r="AK887" s="81"/>
      <c r="AL887" s="81"/>
      <c r="AM887" s="82"/>
      <c r="AN887" s="81"/>
      <c r="AO887" s="81"/>
      <c r="AP887" s="82"/>
      <c r="AQ887" s="82"/>
      <c r="AR887" s="82"/>
      <c r="AS887" s="230"/>
      <c r="AT887" s="230"/>
      <c r="AU887" s="230"/>
      <c r="AV887" s="230"/>
      <c r="AW887" s="230"/>
      <c r="AX887" s="230"/>
      <c r="AY887" s="230"/>
      <c r="BA887" s="83"/>
      <c r="BB887" s="83"/>
      <c r="BC887" s="83"/>
      <c r="BD887" s="83"/>
      <c r="BE887" s="83"/>
      <c r="BF887" s="83"/>
      <c r="BG887" s="83"/>
      <c r="BH887" s="83"/>
      <c r="BI887" s="83"/>
      <c r="BJ887" s="83"/>
      <c r="BK887" s="83"/>
      <c r="BL887" s="83"/>
    </row>
    <row r="888" spans="1:64" x14ac:dyDescent="0.35">
      <c r="A888" s="96" t="s">
        <v>662</v>
      </c>
      <c r="B888" s="185"/>
      <c r="C888" s="185"/>
      <c r="D888" s="81"/>
      <c r="E888" s="81"/>
      <c r="F888" s="81"/>
      <c r="G888" s="82"/>
      <c r="H888" s="81"/>
      <c r="I888" s="81"/>
      <c r="J888" s="81"/>
      <c r="K888" s="82"/>
      <c r="L888" s="81"/>
      <c r="M888" s="81"/>
      <c r="N888" s="81"/>
      <c r="O888" s="82"/>
      <c r="P888" s="81"/>
      <c r="Q888" s="81"/>
      <c r="R888" s="81"/>
      <c r="S888" s="82"/>
      <c r="T888" s="81"/>
      <c r="U888" s="81"/>
      <c r="V888" s="81"/>
      <c r="W888" s="82"/>
      <c r="X888" s="81"/>
      <c r="Y888" s="81"/>
      <c r="Z888" s="81"/>
      <c r="AA888" s="82"/>
      <c r="AB888" s="81"/>
      <c r="AC888" s="81"/>
      <c r="AD888" s="81"/>
      <c r="AE888" s="82"/>
      <c r="AF888" s="81"/>
      <c r="AG888" s="81"/>
      <c r="AH888" s="81"/>
      <c r="AI888" s="82"/>
      <c r="AJ888" s="81"/>
      <c r="AK888" s="81"/>
      <c r="AL888" s="81"/>
      <c r="AM888" s="82"/>
      <c r="AN888" s="81"/>
      <c r="AO888" s="81"/>
      <c r="AP888" s="82"/>
      <c r="AQ888" s="82"/>
      <c r="AR888" s="82"/>
      <c r="AS888" s="230"/>
      <c r="AT888" s="230"/>
      <c r="AU888" s="230"/>
      <c r="AV888" s="230"/>
      <c r="AW888" s="230"/>
      <c r="AX888" s="230"/>
      <c r="AY888" s="230"/>
      <c r="BA888" s="83"/>
      <c r="BB888" s="83"/>
      <c r="BC888" s="83"/>
      <c r="BD888" s="83"/>
      <c r="BE888" s="83"/>
      <c r="BF888" s="83"/>
      <c r="BG888" s="83"/>
      <c r="BH888" s="83"/>
      <c r="BI888" s="83"/>
      <c r="BJ888" s="83"/>
      <c r="BK888" s="83"/>
      <c r="BL888" s="83"/>
    </row>
    <row r="889" spans="1:64" x14ac:dyDescent="0.35">
      <c r="A889" s="88" t="s">
        <v>611</v>
      </c>
      <c r="B889" s="194" t="s">
        <v>794</v>
      </c>
      <c r="C889" s="193" t="s">
        <v>231</v>
      </c>
      <c r="D889" s="81"/>
      <c r="E889" s="81"/>
      <c r="F889" s="81"/>
      <c r="G889" s="82"/>
      <c r="H889" s="81"/>
      <c r="I889" s="81"/>
      <c r="J889" s="81"/>
      <c r="K889" s="82"/>
      <c r="L889" s="81"/>
      <c r="M889" s="81"/>
      <c r="N889" s="81"/>
      <c r="O889" s="82"/>
      <c r="P889" s="81"/>
      <c r="Q889" s="81"/>
      <c r="R889" s="81"/>
      <c r="S889" s="82"/>
      <c r="T889" s="81"/>
      <c r="U889" s="81"/>
      <c r="V889" s="81"/>
      <c r="W889" s="82"/>
      <c r="X889" s="81"/>
      <c r="Y889" s="81"/>
      <c r="Z889" s="81"/>
      <c r="AA889" s="82"/>
      <c r="AB889" s="81"/>
      <c r="AC889" s="81"/>
      <c r="AD889" s="81"/>
      <c r="AE889" s="82"/>
      <c r="AF889" s="81"/>
      <c r="AG889" s="81"/>
      <c r="AH889" s="81"/>
      <c r="AI889" s="82"/>
      <c r="AJ889" s="81"/>
      <c r="AK889" s="81"/>
      <c r="AL889" s="81"/>
      <c r="AM889" s="82"/>
      <c r="AN889" s="81"/>
      <c r="AO889" s="81"/>
      <c r="AP889" s="82"/>
      <c r="AQ889" s="82"/>
      <c r="AR889" s="82"/>
      <c r="AS889" s="230"/>
      <c r="AT889" s="230"/>
      <c r="AU889" s="230"/>
      <c r="AV889" s="230"/>
      <c r="AW889" s="230"/>
      <c r="AX889" s="230"/>
      <c r="AY889" s="230"/>
      <c r="BA889" s="124">
        <v>434.7</v>
      </c>
      <c r="BB889" s="124">
        <v>455.5</v>
      </c>
      <c r="BC889" s="124">
        <v>589.6</v>
      </c>
      <c r="BD889" s="124">
        <v>825.6</v>
      </c>
      <c r="BE889" s="124">
        <v>1044.7</v>
      </c>
      <c r="BF889" s="124">
        <v>1309.9000000000001</v>
      </c>
      <c r="BG889" s="124">
        <v>1603.2</v>
      </c>
      <c r="BH889" s="124">
        <v>1887</v>
      </c>
      <c r="BI889" s="124">
        <v>2209</v>
      </c>
      <c r="BJ889" s="207">
        <v>2487</v>
      </c>
      <c r="BK889" s="207">
        <v>2842</v>
      </c>
      <c r="BL889" s="207">
        <v>3149</v>
      </c>
    </row>
    <row r="890" spans="1:64" x14ac:dyDescent="0.35">
      <c r="A890" s="88" t="s">
        <v>663</v>
      </c>
      <c r="B890" s="194" t="s">
        <v>798</v>
      </c>
      <c r="C890" s="193" t="s">
        <v>231</v>
      </c>
      <c r="D890" s="81"/>
      <c r="E890" s="81"/>
      <c r="F890" s="81"/>
      <c r="G890" s="82"/>
      <c r="H890" s="81"/>
      <c r="I890" s="81"/>
      <c r="J890" s="81"/>
      <c r="K890" s="82"/>
      <c r="L890" s="81"/>
      <c r="M890" s="81"/>
      <c r="N890" s="81"/>
      <c r="O890" s="82"/>
      <c r="P890" s="81"/>
      <c r="Q890" s="81"/>
      <c r="R890" s="81"/>
      <c r="S890" s="82"/>
      <c r="T890" s="81"/>
      <c r="U890" s="81"/>
      <c r="V890" s="81"/>
      <c r="W890" s="82"/>
      <c r="X890" s="81"/>
      <c r="Y890" s="81"/>
      <c r="Z890" s="81"/>
      <c r="AA890" s="82"/>
      <c r="AB890" s="81"/>
      <c r="AC890" s="81"/>
      <c r="AD890" s="81"/>
      <c r="AE890" s="82"/>
      <c r="AF890" s="81"/>
      <c r="AG890" s="81"/>
      <c r="AH890" s="81"/>
      <c r="AI890" s="82"/>
      <c r="AJ890" s="81"/>
      <c r="AK890" s="81"/>
      <c r="AL890" s="81"/>
      <c r="AM890" s="82"/>
      <c r="AN890" s="81"/>
      <c r="AO890" s="81"/>
      <c r="AP890" s="82"/>
      <c r="AQ890" s="82"/>
      <c r="AR890" s="82"/>
      <c r="AS890" s="230"/>
      <c r="AT890" s="230"/>
      <c r="AU890" s="230"/>
      <c r="AV890" s="230"/>
      <c r="AW890" s="230"/>
      <c r="AX890" s="230"/>
      <c r="AY890" s="230"/>
      <c r="BA890" s="124">
        <v>32.5</v>
      </c>
      <c r="BB890" s="124">
        <v>28</v>
      </c>
      <c r="BC890" s="124">
        <v>29.7</v>
      </c>
      <c r="BD890" s="124">
        <v>38.700000000000003</v>
      </c>
      <c r="BE890" s="124">
        <v>51</v>
      </c>
      <c r="BF890" s="124">
        <v>60.8</v>
      </c>
      <c r="BG890" s="124">
        <v>73.2</v>
      </c>
      <c r="BH890" s="124">
        <v>88.64</v>
      </c>
      <c r="BI890" s="124">
        <v>104.82899999999999</v>
      </c>
      <c r="BJ890" s="207">
        <v>118.456</v>
      </c>
      <c r="BK890" s="207">
        <v>129.12700000000001</v>
      </c>
      <c r="BL890" s="207">
        <v>144.80000000000001</v>
      </c>
    </row>
    <row r="891" spans="1:64" x14ac:dyDescent="0.35">
      <c r="A891" s="88" t="s">
        <v>664</v>
      </c>
      <c r="B891" s="194" t="s">
        <v>794</v>
      </c>
      <c r="C891" s="193" t="s">
        <v>231</v>
      </c>
      <c r="D891" s="81"/>
      <c r="E891" s="81"/>
      <c r="F891" s="81"/>
      <c r="G891" s="82"/>
      <c r="H891" s="81"/>
      <c r="I891" s="81"/>
      <c r="J891" s="81"/>
      <c r="K891" s="82"/>
      <c r="L891" s="81"/>
      <c r="M891" s="81"/>
      <c r="N891" s="81"/>
      <c r="O891" s="82"/>
      <c r="P891" s="81"/>
      <c r="Q891" s="81"/>
      <c r="R891" s="81"/>
      <c r="S891" s="82"/>
      <c r="T891" s="81"/>
      <c r="U891" s="81"/>
      <c r="V891" s="81"/>
      <c r="W891" s="82"/>
      <c r="X891" s="81"/>
      <c r="Y891" s="81"/>
      <c r="Z891" s="81"/>
      <c r="AA891" s="82"/>
      <c r="AB891" s="81"/>
      <c r="AC891" s="81"/>
      <c r="AD891" s="81"/>
      <c r="AE891" s="82"/>
      <c r="AF891" s="81"/>
      <c r="AG891" s="81"/>
      <c r="AH891" s="81"/>
      <c r="AI891" s="82"/>
      <c r="AJ891" s="81"/>
      <c r="AK891" s="81"/>
      <c r="AL891" s="81"/>
      <c r="AM891" s="82"/>
      <c r="AN891" s="81"/>
      <c r="AO891" s="81"/>
      <c r="AP891" s="82"/>
      <c r="AQ891" s="82"/>
      <c r="AR891" s="82"/>
      <c r="AS891" s="230"/>
      <c r="AT891" s="230"/>
      <c r="AU891" s="230"/>
      <c r="AV891" s="230"/>
      <c r="AW891" s="230"/>
      <c r="AX891" s="230"/>
      <c r="AY891" s="230"/>
      <c r="BA891" s="124">
        <v>145.30000000000001</v>
      </c>
      <c r="BB891" s="124">
        <v>159.1</v>
      </c>
      <c r="BC891" s="124">
        <v>192</v>
      </c>
      <c r="BD891" s="124">
        <v>263.5</v>
      </c>
      <c r="BE891" s="124">
        <v>338.4</v>
      </c>
      <c r="BF891" s="124">
        <v>423.1</v>
      </c>
      <c r="BG891" s="124">
        <v>503.3</v>
      </c>
      <c r="BH891" s="124">
        <v>562</v>
      </c>
      <c r="BI891" s="124">
        <v>669</v>
      </c>
      <c r="BJ891" s="207">
        <v>737</v>
      </c>
      <c r="BK891" s="207">
        <v>818</v>
      </c>
      <c r="BL891" s="207">
        <v>887</v>
      </c>
    </row>
    <row r="892" spans="1:64" x14ac:dyDescent="0.35">
      <c r="A892" s="88" t="s">
        <v>665</v>
      </c>
      <c r="B892" s="194" t="s">
        <v>794</v>
      </c>
      <c r="C892" s="193" t="s">
        <v>231</v>
      </c>
      <c r="D892" s="81"/>
      <c r="E892" s="81"/>
      <c r="F892" s="81"/>
      <c r="G892" s="82"/>
      <c r="H892" s="81"/>
      <c r="I892" s="81"/>
      <c r="J892" s="81"/>
      <c r="K892" s="82"/>
      <c r="L892" s="81"/>
      <c r="M892" s="81"/>
      <c r="N892" s="81"/>
      <c r="O892" s="82"/>
      <c r="P892" s="81"/>
      <c r="Q892" s="81"/>
      <c r="R892" s="81"/>
      <c r="S892" s="82"/>
      <c r="T892" s="81"/>
      <c r="U892" s="81"/>
      <c r="V892" s="81"/>
      <c r="W892" s="82"/>
      <c r="X892" s="81"/>
      <c r="Y892" s="81"/>
      <c r="Z892" s="81"/>
      <c r="AA892" s="82"/>
      <c r="AB892" s="81"/>
      <c r="AC892" s="81"/>
      <c r="AD892" s="81"/>
      <c r="AE892" s="82"/>
      <c r="AF892" s="81"/>
      <c r="AG892" s="81"/>
      <c r="AH892" s="81"/>
      <c r="AI892" s="82"/>
      <c r="AJ892" s="81"/>
      <c r="AK892" s="81"/>
      <c r="AL892" s="81"/>
      <c r="AM892" s="82"/>
      <c r="AN892" s="81"/>
      <c r="AO892" s="81"/>
      <c r="AP892" s="82"/>
      <c r="AQ892" s="82"/>
      <c r="AR892" s="82"/>
      <c r="AS892" s="230"/>
      <c r="AT892" s="230"/>
      <c r="AU892" s="230"/>
      <c r="AV892" s="230"/>
      <c r="AW892" s="230"/>
      <c r="AX892" s="230"/>
      <c r="AY892" s="230"/>
      <c r="BA892" s="83"/>
      <c r="BB892" s="83"/>
      <c r="BC892" s="83"/>
      <c r="BD892" s="83"/>
      <c r="BE892" s="83"/>
      <c r="BF892" s="83"/>
      <c r="BG892" s="83"/>
      <c r="BH892" s="124">
        <v>645</v>
      </c>
      <c r="BI892" s="124">
        <v>768</v>
      </c>
      <c r="BJ892" s="207">
        <v>876</v>
      </c>
      <c r="BK892" s="207">
        <v>973</v>
      </c>
      <c r="BL892" s="207">
        <v>1064</v>
      </c>
    </row>
    <row r="893" spans="1:64" x14ac:dyDescent="0.35">
      <c r="B893" s="186"/>
      <c r="C893" s="186"/>
      <c r="D893" s="81"/>
      <c r="E893" s="81"/>
      <c r="F893" s="81"/>
      <c r="G893" s="82"/>
      <c r="H893" s="81"/>
      <c r="I893" s="81"/>
      <c r="J893" s="81"/>
      <c r="K893" s="82"/>
      <c r="L893" s="81"/>
      <c r="M893" s="81"/>
      <c r="N893" s="81"/>
      <c r="O893" s="82"/>
      <c r="P893" s="81"/>
      <c r="Q893" s="81"/>
      <c r="R893" s="81"/>
      <c r="S893" s="82"/>
      <c r="T893" s="81"/>
      <c r="U893" s="81"/>
      <c r="V893" s="81"/>
      <c r="W893" s="82"/>
      <c r="X893" s="81"/>
      <c r="Y893" s="81"/>
      <c r="Z893" s="81"/>
      <c r="AA893" s="82"/>
      <c r="AB893" s="81"/>
      <c r="AC893" s="81"/>
      <c r="AD893" s="81"/>
      <c r="AE893" s="82"/>
      <c r="AF893" s="81"/>
      <c r="AG893" s="81"/>
      <c r="AH893" s="81"/>
      <c r="AI893" s="82"/>
      <c r="AJ893" s="81"/>
      <c r="AK893" s="81"/>
      <c r="AL893" s="81"/>
      <c r="AM893" s="82"/>
      <c r="AN893" s="81"/>
      <c r="AO893" s="81"/>
      <c r="AP893" s="82"/>
      <c r="AQ893" s="82"/>
      <c r="AR893" s="82"/>
      <c r="AS893" s="230"/>
      <c r="AT893" s="230"/>
      <c r="AU893" s="230"/>
      <c r="AV893" s="230"/>
      <c r="AW893" s="230"/>
      <c r="AX893" s="230"/>
      <c r="AY893" s="230"/>
      <c r="BA893" s="83"/>
      <c r="BB893" s="83"/>
      <c r="BC893" s="83"/>
      <c r="BD893" s="83"/>
      <c r="BE893" s="83"/>
      <c r="BF893" s="83"/>
      <c r="BG893" s="83"/>
      <c r="BH893" s="83"/>
      <c r="BI893" s="83"/>
      <c r="BJ893" s="83"/>
      <c r="BK893" s="83"/>
      <c r="BL893" s="83"/>
    </row>
    <row r="894" spans="1:64" x14ac:dyDescent="0.35">
      <c r="A894" s="96" t="s">
        <v>666</v>
      </c>
      <c r="B894" s="185"/>
      <c r="C894" s="185"/>
      <c r="D894" s="81"/>
      <c r="E894" s="81"/>
      <c r="F894" s="81"/>
      <c r="G894" s="82"/>
      <c r="H894" s="81"/>
      <c r="I894" s="81"/>
      <c r="J894" s="81"/>
      <c r="K894" s="82"/>
      <c r="L894" s="81"/>
      <c r="M894" s="81"/>
      <c r="N894" s="81"/>
      <c r="O894" s="82"/>
      <c r="P894" s="81"/>
      <c r="Q894" s="81"/>
      <c r="R894" s="81"/>
      <c r="S894" s="82"/>
      <c r="T894" s="81"/>
      <c r="U894" s="81"/>
      <c r="V894" s="81"/>
      <c r="W894" s="82"/>
      <c r="X894" s="81"/>
      <c r="Y894" s="81"/>
      <c r="Z894" s="81"/>
      <c r="AA894" s="82"/>
      <c r="AB894" s="81"/>
      <c r="AC894" s="81"/>
      <c r="AD894" s="81"/>
      <c r="AE894" s="82"/>
      <c r="AF894" s="81"/>
      <c r="AG894" s="81"/>
      <c r="AH894" s="81"/>
      <c r="AI894" s="82"/>
      <c r="AJ894" s="81"/>
      <c r="AK894" s="81"/>
      <c r="AL894" s="81"/>
      <c r="AM894" s="82"/>
      <c r="AN894" s="81"/>
      <c r="AO894" s="81"/>
      <c r="AP894" s="82"/>
      <c r="AQ894" s="82"/>
      <c r="AR894" s="82"/>
      <c r="AS894" s="230"/>
      <c r="AT894" s="230"/>
      <c r="AU894" s="230"/>
      <c r="AV894" s="230"/>
      <c r="AW894" s="230"/>
      <c r="AX894" s="230"/>
      <c r="AY894" s="230"/>
      <c r="BA894" s="83"/>
      <c r="BB894" s="83"/>
      <c r="BC894" s="83"/>
      <c r="BD894" s="83"/>
      <c r="BE894" s="83"/>
      <c r="BF894" s="83"/>
      <c r="BG894" s="83"/>
      <c r="BH894" s="83"/>
      <c r="BI894" s="83"/>
      <c r="BJ894" s="83"/>
      <c r="BK894" s="83"/>
      <c r="BL894" s="83"/>
    </row>
    <row r="895" spans="1:64" x14ac:dyDescent="0.35">
      <c r="A895" s="114" t="s">
        <v>667</v>
      </c>
      <c r="B895" s="188"/>
      <c r="C895" s="188"/>
      <c r="D895" s="81"/>
      <c r="E895" s="81"/>
      <c r="F895" s="81"/>
      <c r="G895" s="82"/>
      <c r="H895" s="81"/>
      <c r="I895" s="81"/>
      <c r="J895" s="81"/>
      <c r="K895" s="82"/>
      <c r="L895" s="81"/>
      <c r="M895" s="81"/>
      <c r="N895" s="81"/>
      <c r="O895" s="82"/>
      <c r="P895" s="81"/>
      <c r="Q895" s="81"/>
      <c r="R895" s="81"/>
      <c r="S895" s="82"/>
      <c r="T895" s="81"/>
      <c r="U895" s="81"/>
      <c r="V895" s="81"/>
      <c r="W895" s="82"/>
      <c r="X895" s="81"/>
      <c r="Y895" s="81"/>
      <c r="Z895" s="81"/>
      <c r="AA895" s="82"/>
      <c r="AB895" s="81"/>
      <c r="AC895" s="81"/>
      <c r="AD895" s="81"/>
      <c r="AE895" s="82"/>
      <c r="AF895" s="81"/>
      <c r="AG895" s="81"/>
      <c r="AH895" s="81"/>
      <c r="AI895" s="82"/>
      <c r="AJ895" s="81"/>
      <c r="AK895" s="81"/>
      <c r="AL895" s="81"/>
      <c r="AM895" s="82"/>
      <c r="AN895" s="81"/>
      <c r="AO895" s="81"/>
      <c r="AP895" s="82"/>
      <c r="AQ895" s="82"/>
      <c r="AR895" s="82"/>
      <c r="AS895" s="230"/>
      <c r="AT895" s="230"/>
      <c r="AU895" s="230"/>
      <c r="AV895" s="230"/>
      <c r="AW895" s="230"/>
      <c r="AX895" s="230"/>
      <c r="AY895" s="230"/>
      <c r="BA895" s="83"/>
      <c r="BB895" s="83"/>
      <c r="BC895" s="83"/>
      <c r="BD895" s="83"/>
      <c r="BE895" s="83"/>
      <c r="BF895" s="83"/>
      <c r="BG895" s="83"/>
      <c r="BH895" s="83"/>
      <c r="BI895" s="83"/>
      <c r="BJ895" s="83"/>
      <c r="BK895" s="83"/>
      <c r="BL895" s="83"/>
    </row>
    <row r="896" spans="1:64" x14ac:dyDescent="0.35">
      <c r="A896" s="115" t="s">
        <v>338</v>
      </c>
      <c r="B896" s="194" t="s">
        <v>796</v>
      </c>
      <c r="C896" s="193" t="s">
        <v>231</v>
      </c>
      <c r="D896" s="81"/>
      <c r="E896" s="81"/>
      <c r="F896" s="81"/>
      <c r="G896" s="89">
        <v>170.21299999999999</v>
      </c>
      <c r="H896" s="81"/>
      <c r="I896" s="81"/>
      <c r="J896" s="81"/>
      <c r="K896" s="89">
        <v>147.18199999999999</v>
      </c>
      <c r="L896" s="81"/>
      <c r="M896" s="81"/>
      <c r="N896" s="81"/>
      <c r="O896" s="89">
        <v>291.779</v>
      </c>
      <c r="P896" s="81"/>
      <c r="Q896" s="81"/>
      <c r="R896" s="81"/>
      <c r="S896" s="89">
        <v>203.57</v>
      </c>
      <c r="T896" s="81"/>
      <c r="U896" s="81"/>
      <c r="V896" s="81"/>
      <c r="W896" s="89">
        <v>128.24299999999999</v>
      </c>
      <c r="X896" s="81"/>
      <c r="Y896" s="81"/>
      <c r="Z896" s="81"/>
      <c r="AA896" s="89">
        <v>408.60199999999998</v>
      </c>
      <c r="AB896" s="81"/>
      <c r="AC896" s="81"/>
      <c r="AD896" s="81"/>
      <c r="AE896" s="89">
        <v>79.483000000000004</v>
      </c>
      <c r="AF896" s="81"/>
      <c r="AG896" s="81"/>
      <c r="AH896" s="81"/>
      <c r="AI896" s="82"/>
      <c r="AJ896" s="81"/>
      <c r="AK896" s="81"/>
      <c r="AL896" s="81"/>
      <c r="AM896" s="82"/>
      <c r="AN896" s="81"/>
      <c r="AO896" s="81"/>
      <c r="AP896" s="82"/>
      <c r="AQ896" s="82"/>
      <c r="AR896" s="82"/>
      <c r="AS896" s="230"/>
      <c r="AT896" s="230"/>
      <c r="AU896" s="230"/>
      <c r="AV896" s="230"/>
      <c r="AW896" s="230"/>
      <c r="AX896" s="230"/>
      <c r="AY896" s="230"/>
      <c r="BA896" s="83"/>
      <c r="BB896" s="83"/>
      <c r="BC896" s="83"/>
      <c r="BD896" s="83"/>
      <c r="BE896" s="83"/>
      <c r="BF896" s="83"/>
      <c r="BG896" s="83"/>
      <c r="BH896" s="83"/>
      <c r="BI896" s="83"/>
      <c r="BJ896" s="83"/>
      <c r="BK896" s="83"/>
      <c r="BL896" s="83"/>
    </row>
    <row r="897" spans="1:64" x14ac:dyDescent="0.35">
      <c r="A897" s="115" t="s">
        <v>374</v>
      </c>
      <c r="B897" s="194" t="s">
        <v>796</v>
      </c>
      <c r="C897" s="193" t="s">
        <v>231</v>
      </c>
      <c r="D897" s="81"/>
      <c r="E897" s="81"/>
      <c r="F897" s="81"/>
      <c r="G897" s="89">
        <v>433.245</v>
      </c>
      <c r="H897" s="81"/>
      <c r="I897" s="81"/>
      <c r="J897" s="81"/>
      <c r="K897" s="89">
        <v>321.08600000000001</v>
      </c>
      <c r="L897" s="81"/>
      <c r="M897" s="81"/>
      <c r="N897" s="81"/>
      <c r="O897" s="89">
        <v>218.054</v>
      </c>
      <c r="P897" s="81"/>
      <c r="Q897" s="81"/>
      <c r="R897" s="81"/>
      <c r="S897" s="89">
        <v>210.82300000000001</v>
      </c>
      <c r="T897" s="81"/>
      <c r="U897" s="81"/>
      <c r="V897" s="81"/>
      <c r="W897" s="89">
        <v>257.40800000000002</v>
      </c>
      <c r="X897" s="81"/>
      <c r="Y897" s="81"/>
      <c r="Z897" s="81"/>
      <c r="AA897" s="82"/>
      <c r="AB897" s="81"/>
      <c r="AC897" s="81"/>
      <c r="AD897" s="81"/>
      <c r="AE897" s="82"/>
      <c r="AF897" s="81"/>
      <c r="AG897" s="81"/>
      <c r="AH897" s="81"/>
      <c r="AI897" s="82"/>
      <c r="AJ897" s="81"/>
      <c r="AK897" s="81"/>
      <c r="AL897" s="81"/>
      <c r="AM897" s="82"/>
      <c r="AN897" s="81"/>
      <c r="AO897" s="81"/>
      <c r="AP897" s="82"/>
      <c r="AQ897" s="82"/>
      <c r="AR897" s="82"/>
      <c r="AS897" s="230"/>
      <c r="AT897" s="230"/>
      <c r="AU897" s="230"/>
      <c r="AV897" s="230"/>
      <c r="AW897" s="230"/>
      <c r="AX897" s="230"/>
      <c r="AY897" s="230"/>
      <c r="BA897" s="83"/>
      <c r="BB897" s="83"/>
      <c r="BC897" s="83"/>
      <c r="BD897" s="83"/>
      <c r="BE897" s="83"/>
      <c r="BF897" s="83"/>
      <c r="BG897" s="83"/>
      <c r="BH897" s="83"/>
      <c r="BI897" s="83"/>
      <c r="BJ897" s="83"/>
      <c r="BK897" s="83"/>
      <c r="BL897" s="83"/>
    </row>
    <row r="898" spans="1:64" x14ac:dyDescent="0.35">
      <c r="A898" s="115" t="s">
        <v>375</v>
      </c>
      <c r="B898" s="194" t="s">
        <v>796</v>
      </c>
      <c r="C898" s="193" t="s">
        <v>231</v>
      </c>
      <c r="D898" s="81"/>
      <c r="E898" s="81"/>
      <c r="F898" s="81"/>
      <c r="G898" s="89">
        <v>1.796</v>
      </c>
      <c r="H898" s="81"/>
      <c r="I898" s="81"/>
      <c r="J898" s="81"/>
      <c r="K898" s="89">
        <v>1.3939999999999999</v>
      </c>
      <c r="L898" s="81"/>
      <c r="M898" s="81"/>
      <c r="N898" s="81"/>
      <c r="O898" s="89">
        <v>0.17399999999999999</v>
      </c>
      <c r="P898" s="81"/>
      <c r="Q898" s="81"/>
      <c r="R898" s="81"/>
      <c r="S898" s="89">
        <v>1.2E-2</v>
      </c>
      <c r="T898" s="81"/>
      <c r="U898" s="81"/>
      <c r="V898" s="81"/>
      <c r="W898" s="89">
        <v>7.0000000000000001E-3</v>
      </c>
      <c r="X898" s="81"/>
      <c r="Y898" s="81"/>
      <c r="Z898" s="81"/>
      <c r="AA898" s="82"/>
      <c r="AB898" s="81"/>
      <c r="AC898" s="81"/>
      <c r="AD898" s="81"/>
      <c r="AE898" s="82"/>
      <c r="AF898" s="81"/>
      <c r="AG898" s="81"/>
      <c r="AH898" s="81"/>
      <c r="AI898" s="82"/>
      <c r="AJ898" s="81"/>
      <c r="AK898" s="81"/>
      <c r="AL898" s="81"/>
      <c r="AM898" s="82"/>
      <c r="AN898" s="81"/>
      <c r="AO898" s="81"/>
      <c r="AP898" s="82"/>
      <c r="AQ898" s="82"/>
      <c r="AR898" s="82"/>
      <c r="AS898" s="230"/>
      <c r="AT898" s="230"/>
      <c r="AU898" s="230"/>
      <c r="AV898" s="230"/>
      <c r="AW898" s="230"/>
      <c r="AX898" s="230"/>
      <c r="AY898" s="230"/>
      <c r="BA898" s="83"/>
      <c r="BB898" s="83"/>
      <c r="BC898" s="83"/>
      <c r="BD898" s="83"/>
      <c r="BE898" s="83"/>
      <c r="BF898" s="83"/>
      <c r="BG898" s="83"/>
      <c r="BH898" s="83"/>
      <c r="BI898" s="83"/>
      <c r="BJ898" s="83"/>
      <c r="BK898" s="83"/>
      <c r="BL898" s="83"/>
    </row>
    <row r="899" spans="1:64" x14ac:dyDescent="0.35">
      <c r="A899" s="115" t="s">
        <v>376</v>
      </c>
      <c r="B899" s="194" t="s">
        <v>796</v>
      </c>
      <c r="C899" s="193" t="s">
        <v>231</v>
      </c>
      <c r="D899" s="81"/>
      <c r="E899" s="81"/>
      <c r="F899" s="81"/>
      <c r="G899" s="82"/>
      <c r="H899" s="81"/>
      <c r="I899" s="81"/>
      <c r="J899" s="81"/>
      <c r="K899" s="82"/>
      <c r="L899" s="81"/>
      <c r="M899" s="81"/>
      <c r="N899" s="81"/>
      <c r="O899" s="82"/>
      <c r="P899" s="81"/>
      <c r="Q899" s="81"/>
      <c r="R899" s="81"/>
      <c r="S899" s="82"/>
      <c r="T899" s="81"/>
      <c r="U899" s="81"/>
      <c r="V899" s="81"/>
      <c r="W899" s="82"/>
      <c r="X899" s="81"/>
      <c r="Y899" s="81"/>
      <c r="Z899" s="81"/>
      <c r="AA899" s="89">
        <v>1660.396</v>
      </c>
      <c r="AB899" s="81"/>
      <c r="AC899" s="81"/>
      <c r="AD899" s="81"/>
      <c r="AE899" s="89">
        <v>1640.925</v>
      </c>
      <c r="AF899" s="81"/>
      <c r="AG899" s="81"/>
      <c r="AH899" s="81"/>
      <c r="AI899" s="82"/>
      <c r="AJ899" s="81"/>
      <c r="AK899" s="81"/>
      <c r="AL899" s="81"/>
      <c r="AM899" s="82"/>
      <c r="AN899" s="81"/>
      <c r="AO899" s="81"/>
      <c r="AP899" s="82"/>
      <c r="AQ899" s="82"/>
      <c r="AR899" s="82"/>
      <c r="AS899" s="230"/>
      <c r="AT899" s="230"/>
      <c r="AU899" s="230"/>
      <c r="AV899" s="230"/>
      <c r="AW899" s="230"/>
      <c r="AX899" s="230"/>
      <c r="AY899" s="230"/>
      <c r="BA899" s="83"/>
      <c r="BB899" s="83"/>
      <c r="BC899" s="83"/>
      <c r="BD899" s="83"/>
      <c r="BE899" s="83"/>
      <c r="BF899" s="83"/>
      <c r="BG899" s="83"/>
      <c r="BH899" s="83"/>
      <c r="BI899" s="83"/>
      <c r="BJ899" s="83"/>
      <c r="BK899" s="83"/>
      <c r="BL899" s="83"/>
    </row>
    <row r="900" spans="1:64" x14ac:dyDescent="0.35">
      <c r="A900" s="115" t="s">
        <v>379</v>
      </c>
      <c r="B900" s="194" t="s">
        <v>796</v>
      </c>
      <c r="C900" s="193" t="s">
        <v>231</v>
      </c>
      <c r="D900" s="81"/>
      <c r="E900" s="81"/>
      <c r="F900" s="81"/>
      <c r="G900" s="82"/>
      <c r="H900" s="81"/>
      <c r="I900" s="81"/>
      <c r="J900" s="81"/>
      <c r="K900" s="82"/>
      <c r="L900" s="81"/>
      <c r="M900" s="81"/>
      <c r="N900" s="81"/>
      <c r="O900" s="82"/>
      <c r="P900" s="81"/>
      <c r="Q900" s="81"/>
      <c r="R900" s="81"/>
      <c r="S900" s="82"/>
      <c r="T900" s="81"/>
      <c r="U900" s="81"/>
      <c r="V900" s="81"/>
      <c r="W900" s="82"/>
      <c r="X900" s="81"/>
      <c r="Y900" s="81"/>
      <c r="Z900" s="81"/>
      <c r="AA900" s="89">
        <v>3.0000000000000001E-3</v>
      </c>
      <c r="AB900" s="81"/>
      <c r="AC900" s="81"/>
      <c r="AD900" s="81"/>
      <c r="AE900" s="89">
        <v>0.157</v>
      </c>
      <c r="AF900" s="81"/>
      <c r="AG900" s="81"/>
      <c r="AH900" s="81"/>
      <c r="AI900" s="82"/>
      <c r="AJ900" s="81"/>
      <c r="AK900" s="81"/>
      <c r="AL900" s="81"/>
      <c r="AM900" s="82"/>
      <c r="AN900" s="81"/>
      <c r="AO900" s="81"/>
      <c r="AP900" s="82"/>
      <c r="AQ900" s="82"/>
      <c r="AR900" s="82"/>
      <c r="AS900" s="230"/>
      <c r="AT900" s="230"/>
      <c r="AU900" s="230"/>
      <c r="AV900" s="230"/>
      <c r="AW900" s="230"/>
      <c r="AX900" s="230"/>
      <c r="AY900" s="230"/>
      <c r="BA900" s="83"/>
      <c r="BB900" s="83"/>
      <c r="BC900" s="83"/>
      <c r="BD900" s="83"/>
      <c r="BE900" s="83"/>
      <c r="BF900" s="83"/>
      <c r="BG900" s="83"/>
      <c r="BH900" s="83"/>
      <c r="BI900" s="83"/>
      <c r="BJ900" s="83"/>
      <c r="BK900" s="83"/>
      <c r="BL900" s="83"/>
    </row>
    <row r="901" spans="1:64" x14ac:dyDescent="0.35">
      <c r="A901" s="116" t="s">
        <v>668</v>
      </c>
      <c r="B901" s="192" t="s">
        <v>796</v>
      </c>
      <c r="C901" s="191" t="s">
        <v>231</v>
      </c>
      <c r="D901" s="102"/>
      <c r="E901" s="102"/>
      <c r="F901" s="102"/>
      <c r="G901" s="129">
        <f>SUM(G896:G900)</f>
        <v>605.25400000000002</v>
      </c>
      <c r="H901" s="102"/>
      <c r="I901" s="102"/>
      <c r="J901" s="102"/>
      <c r="K901" s="143">
        <v>469.66199999999998</v>
      </c>
      <c r="L901" s="102"/>
      <c r="M901" s="102"/>
      <c r="N901" s="102"/>
      <c r="O901" s="143">
        <v>510.00700000000001</v>
      </c>
      <c r="P901" s="102"/>
      <c r="Q901" s="102"/>
      <c r="R901" s="102"/>
      <c r="S901" s="143">
        <v>414.40499999999997</v>
      </c>
      <c r="T901" s="102"/>
      <c r="U901" s="102"/>
      <c r="V901" s="102"/>
      <c r="W901" s="129">
        <f>SUM(W896:W900)</f>
        <v>385.65800000000002</v>
      </c>
      <c r="X901" s="102"/>
      <c r="Y901" s="102"/>
      <c r="Z901" s="102"/>
      <c r="AA901" s="129">
        <f>SUM(AA896:AA900)</f>
        <v>2069.0010000000002</v>
      </c>
      <c r="AB901" s="102"/>
      <c r="AC901" s="102"/>
      <c r="AD901" s="102"/>
      <c r="AE901" s="143">
        <v>1720.5650000000001</v>
      </c>
      <c r="AF901" s="102"/>
      <c r="AG901" s="102"/>
      <c r="AH901" s="102"/>
      <c r="AI901" s="103"/>
      <c r="AJ901" s="102"/>
      <c r="AK901" s="102"/>
      <c r="AL901" s="102"/>
      <c r="AM901" s="103"/>
      <c r="AN901" s="102"/>
      <c r="AO901" s="102"/>
      <c r="AP901" s="103"/>
      <c r="AQ901" s="103"/>
      <c r="AR901" s="261">
        <v>1354</v>
      </c>
      <c r="AS901" s="274">
        <v>1258</v>
      </c>
      <c r="AT901" s="274">
        <v>1167</v>
      </c>
      <c r="AU901" s="274">
        <v>1088</v>
      </c>
      <c r="AV901" s="274">
        <v>1011</v>
      </c>
      <c r="AW901" s="274">
        <v>933</v>
      </c>
      <c r="AX901" s="274">
        <v>858</v>
      </c>
      <c r="AY901" s="274">
        <v>782</v>
      </c>
      <c r="BA901" s="108"/>
      <c r="BB901" s="108"/>
      <c r="BC901" s="108"/>
      <c r="BD901" s="108"/>
      <c r="BE901" s="108"/>
      <c r="BF901" s="108"/>
      <c r="BG901" s="108"/>
      <c r="BH901" s="108"/>
      <c r="BI901" s="108"/>
      <c r="BJ901" s="220">
        <v>1449</v>
      </c>
      <c r="BK901" s="220">
        <v>1088</v>
      </c>
      <c r="BL901" s="220">
        <v>782</v>
      </c>
    </row>
    <row r="902" spans="1:64" x14ac:dyDescent="0.35">
      <c r="A902" s="88"/>
      <c r="B902" s="187"/>
      <c r="C902" s="187"/>
      <c r="D902" s="81"/>
      <c r="E902" s="81"/>
      <c r="F902" s="81"/>
      <c r="G902" s="82"/>
      <c r="H902" s="81"/>
      <c r="I902" s="81"/>
      <c r="J902" s="81"/>
      <c r="K902" s="82"/>
      <c r="L902" s="81"/>
      <c r="M902" s="81"/>
      <c r="N902" s="81"/>
      <c r="O902" s="82"/>
      <c r="P902" s="81"/>
      <c r="Q902" s="81"/>
      <c r="R902" s="81"/>
      <c r="S902" s="82"/>
      <c r="T902" s="81"/>
      <c r="U902" s="81"/>
      <c r="V902" s="81"/>
      <c r="W902" s="82"/>
      <c r="X902" s="81"/>
      <c r="Y902" s="81"/>
      <c r="Z902" s="81"/>
      <c r="AA902" s="82"/>
      <c r="AB902" s="81"/>
      <c r="AC902" s="81"/>
      <c r="AD902" s="81"/>
      <c r="AE902" s="82"/>
      <c r="AF902" s="81"/>
      <c r="AG902" s="81"/>
      <c r="AH902" s="81"/>
      <c r="AI902" s="82"/>
      <c r="AJ902" s="81"/>
      <c r="AK902" s="81"/>
      <c r="AL902" s="81"/>
      <c r="AM902" s="82"/>
      <c r="AN902" s="81"/>
      <c r="AO902" s="81"/>
      <c r="AP902" s="82"/>
      <c r="AQ902" s="82"/>
      <c r="AR902" s="82"/>
      <c r="AS902" s="230"/>
      <c r="AT902" s="230"/>
      <c r="AU902" s="230"/>
      <c r="AV902" s="230"/>
      <c r="AW902" s="230"/>
      <c r="AX902" s="230"/>
      <c r="AY902" s="230"/>
      <c r="BA902" s="83"/>
      <c r="BB902" s="83"/>
      <c r="BC902" s="83"/>
      <c r="BD902" s="83"/>
      <c r="BE902" s="83"/>
      <c r="BF902" s="83"/>
      <c r="BG902" s="83"/>
      <c r="BH902" s="83"/>
      <c r="BI902" s="83"/>
      <c r="BJ902" s="83"/>
      <c r="BK902" s="83"/>
      <c r="BL902" s="83"/>
    </row>
    <row r="903" spans="1:64" x14ac:dyDescent="0.35">
      <c r="A903" s="114" t="s">
        <v>79</v>
      </c>
      <c r="B903" s="188"/>
      <c r="C903" s="188"/>
      <c r="D903" s="81"/>
      <c r="E903" s="81"/>
      <c r="F903" s="81"/>
      <c r="G903" s="82"/>
      <c r="H903" s="81"/>
      <c r="I903" s="81"/>
      <c r="J903" s="81"/>
      <c r="K903" s="82"/>
      <c r="L903" s="81"/>
      <c r="M903" s="81"/>
      <c r="N903" s="81"/>
      <c r="O903" s="82"/>
      <c r="P903" s="81"/>
      <c r="Q903" s="81"/>
      <c r="R903" s="81"/>
      <c r="S903" s="82"/>
      <c r="T903" s="81"/>
      <c r="U903" s="81"/>
      <c r="V903" s="81"/>
      <c r="W903" s="82"/>
      <c r="X903" s="81"/>
      <c r="Y903" s="81"/>
      <c r="Z903" s="81"/>
      <c r="AA903" s="82"/>
      <c r="AB903" s="81"/>
      <c r="AC903" s="81"/>
      <c r="AD903" s="81"/>
      <c r="AE903" s="82"/>
      <c r="AF903" s="81"/>
      <c r="AG903" s="81"/>
      <c r="AH903" s="81"/>
      <c r="AI903" s="82"/>
      <c r="AJ903" s="81"/>
      <c r="AK903" s="81"/>
      <c r="AL903" s="81"/>
      <c r="AM903" s="82"/>
      <c r="AN903" s="81"/>
      <c r="AO903" s="81"/>
      <c r="AP903" s="82"/>
      <c r="AQ903" s="82"/>
      <c r="AR903" s="82"/>
      <c r="AS903" s="230"/>
      <c r="AT903" s="230"/>
      <c r="AU903" s="230"/>
      <c r="AV903" s="230"/>
      <c r="AW903" s="230"/>
      <c r="AX903" s="230"/>
      <c r="AY903" s="230"/>
      <c r="BA903" s="83"/>
      <c r="BB903" s="83"/>
      <c r="BC903" s="83"/>
      <c r="BD903" s="83"/>
      <c r="BE903" s="83"/>
      <c r="BF903" s="83"/>
      <c r="BG903" s="83"/>
      <c r="BH903" s="83"/>
      <c r="BI903" s="83"/>
      <c r="BJ903" s="83"/>
      <c r="BK903" s="83"/>
      <c r="BL903" s="83"/>
    </row>
    <row r="904" spans="1:64" x14ac:dyDescent="0.35">
      <c r="A904" s="115" t="s">
        <v>338</v>
      </c>
      <c r="B904" s="194" t="s">
        <v>796</v>
      </c>
      <c r="C904" s="193" t="s">
        <v>231</v>
      </c>
      <c r="D904" s="81"/>
      <c r="E904" s="81"/>
      <c r="F904" s="81"/>
      <c r="G904" s="89">
        <v>2049.7260000000001</v>
      </c>
      <c r="H904" s="81"/>
      <c r="I904" s="81"/>
      <c r="J904" s="81"/>
      <c r="K904" s="89">
        <v>2057.3980000000001</v>
      </c>
      <c r="L904" s="81"/>
      <c r="M904" s="81"/>
      <c r="N904" s="81"/>
      <c r="O904" s="89">
        <v>2796.3020000000001</v>
      </c>
      <c r="P904" s="81"/>
      <c r="Q904" s="81"/>
      <c r="R904" s="81"/>
      <c r="S904" s="89">
        <v>2796.59</v>
      </c>
      <c r="T904" s="81"/>
      <c r="U904" s="81"/>
      <c r="V904" s="81"/>
      <c r="W904" s="89">
        <v>2801.0909999999999</v>
      </c>
      <c r="X904" s="81"/>
      <c r="Y904" s="81"/>
      <c r="Z904" s="81"/>
      <c r="AA904" s="89">
        <v>2798.61</v>
      </c>
      <c r="AB904" s="81"/>
      <c r="AC904" s="81"/>
      <c r="AD904" s="81"/>
      <c r="AE904" s="89">
        <v>2862.498</v>
      </c>
      <c r="AF904" s="81"/>
      <c r="AG904" s="81"/>
      <c r="AH904" s="81"/>
      <c r="AI904" s="89">
        <v>2868</v>
      </c>
      <c r="AJ904" s="81"/>
      <c r="AK904" s="81"/>
      <c r="AL904" s="81"/>
      <c r="AM904" s="89">
        <v>3731</v>
      </c>
      <c r="AN904" s="81"/>
      <c r="AO904" s="81"/>
      <c r="AP904" s="82"/>
      <c r="AQ904" s="82">
        <v>3889</v>
      </c>
      <c r="AR904" s="82"/>
      <c r="AS904" s="230"/>
      <c r="AT904" s="230"/>
      <c r="AU904" s="268">
        <v>3890</v>
      </c>
      <c r="AV904" s="230"/>
      <c r="AW904" s="230"/>
      <c r="AX904" s="230"/>
      <c r="AY904" s="268">
        <v>3889</v>
      </c>
      <c r="BA904" s="83"/>
      <c r="BB904" s="83"/>
      <c r="BC904" s="83"/>
      <c r="BD904" s="83"/>
      <c r="BE904" s="83"/>
      <c r="BF904" s="83"/>
      <c r="BG904" s="83"/>
      <c r="BH904" s="83"/>
      <c r="BI904" s="83"/>
      <c r="BJ904" s="83"/>
      <c r="BK904" s="83"/>
      <c r="BL904" s="83"/>
    </row>
    <row r="905" spans="1:64" x14ac:dyDescent="0.35">
      <c r="A905" s="115" t="s">
        <v>374</v>
      </c>
      <c r="B905" s="194" t="s">
        <v>796</v>
      </c>
      <c r="C905" s="193" t="s">
        <v>231</v>
      </c>
      <c r="D905" s="81"/>
      <c r="E905" s="81"/>
      <c r="F905" s="81"/>
      <c r="G905" s="89">
        <v>2463.828</v>
      </c>
      <c r="H905" s="81"/>
      <c r="I905" s="81"/>
      <c r="J905" s="81"/>
      <c r="K905" s="89">
        <v>2406.1410000000001</v>
      </c>
      <c r="L905" s="81"/>
      <c r="M905" s="81"/>
      <c r="N905" s="81"/>
      <c r="O905" s="89">
        <v>2312.1579999999999</v>
      </c>
      <c r="P905" s="81"/>
      <c r="Q905" s="81"/>
      <c r="R905" s="81"/>
      <c r="S905" s="89">
        <v>2351.462</v>
      </c>
      <c r="T905" s="81"/>
      <c r="U905" s="81"/>
      <c r="V905" s="81"/>
      <c r="W905" s="89">
        <v>2762.0459999999998</v>
      </c>
      <c r="X905" s="81"/>
      <c r="Y905" s="81"/>
      <c r="Z905" s="81"/>
      <c r="AA905" s="82"/>
      <c r="AB905" s="81"/>
      <c r="AC905" s="81"/>
      <c r="AD905" s="81"/>
      <c r="AE905" s="82"/>
      <c r="AF905" s="81"/>
      <c r="AG905" s="81"/>
      <c r="AH905" s="81"/>
      <c r="AI905" s="82"/>
      <c r="AJ905" s="81"/>
      <c r="AK905" s="81"/>
      <c r="AL905" s="81"/>
      <c r="AM905" s="82"/>
      <c r="AN905" s="81"/>
      <c r="AO905" s="81"/>
      <c r="AP905" s="82"/>
      <c r="AQ905" s="82"/>
      <c r="AR905" s="82"/>
      <c r="AS905" s="230"/>
      <c r="AT905" s="230"/>
      <c r="AU905" s="230"/>
      <c r="AV905" s="230"/>
      <c r="AW905" s="230"/>
      <c r="AX905" s="230"/>
      <c r="AY905" s="230"/>
      <c r="BA905" s="83"/>
      <c r="BB905" s="83"/>
      <c r="BC905" s="83"/>
      <c r="BD905" s="83"/>
      <c r="BE905" s="83"/>
      <c r="BF905" s="83"/>
      <c r="BG905" s="83"/>
      <c r="BH905" s="83"/>
      <c r="BI905" s="83"/>
      <c r="BJ905" s="83"/>
      <c r="BK905" s="83"/>
      <c r="BL905" s="83"/>
    </row>
    <row r="906" spans="1:64" x14ac:dyDescent="0.35">
      <c r="A906" s="115" t="s">
        <v>375</v>
      </c>
      <c r="B906" s="194" t="s">
        <v>796</v>
      </c>
      <c r="C906" s="193" t="s">
        <v>231</v>
      </c>
      <c r="D906" s="81"/>
      <c r="E906" s="81"/>
      <c r="F906" s="81"/>
      <c r="G906" s="89">
        <v>258.42700000000002</v>
      </c>
      <c r="H906" s="81"/>
      <c r="I906" s="81"/>
      <c r="J906" s="81"/>
      <c r="K906" s="89">
        <v>258.423</v>
      </c>
      <c r="L906" s="81"/>
      <c r="M906" s="81"/>
      <c r="N906" s="81"/>
      <c r="O906" s="89">
        <v>258.42099999999999</v>
      </c>
      <c r="P906" s="81"/>
      <c r="Q906" s="81"/>
      <c r="R906" s="81"/>
      <c r="S906" s="89">
        <v>258.42200000000003</v>
      </c>
      <c r="T906" s="81"/>
      <c r="U906" s="81"/>
      <c r="V906" s="81"/>
      <c r="W906" s="89">
        <v>258.42399999999998</v>
      </c>
      <c r="X906" s="81"/>
      <c r="Y906" s="81"/>
      <c r="Z906" s="81"/>
      <c r="AA906" s="82"/>
      <c r="AB906" s="81"/>
      <c r="AC906" s="81"/>
      <c r="AD906" s="81"/>
      <c r="AE906" s="82"/>
      <c r="AF906" s="81"/>
      <c r="AG906" s="81"/>
      <c r="AH906" s="81"/>
      <c r="AI906" s="82"/>
      <c r="AJ906" s="81"/>
      <c r="AK906" s="81"/>
      <c r="AL906" s="81"/>
      <c r="AM906" s="82"/>
      <c r="AN906" s="81"/>
      <c r="AO906" s="81"/>
      <c r="AP906" s="82"/>
      <c r="AQ906" s="82"/>
      <c r="AR906" s="82"/>
      <c r="AS906" s="230"/>
      <c r="AT906" s="230"/>
      <c r="AU906" s="230"/>
      <c r="AV906" s="230"/>
      <c r="AW906" s="230"/>
      <c r="AX906" s="230"/>
      <c r="AY906" s="230"/>
      <c r="BA906" s="83"/>
      <c r="BB906" s="83"/>
      <c r="BC906" s="83"/>
      <c r="BD906" s="83"/>
      <c r="BE906" s="83"/>
      <c r="BF906" s="83"/>
      <c r="BG906" s="83"/>
      <c r="BH906" s="83"/>
      <c r="BI906" s="83"/>
      <c r="BJ906" s="83"/>
      <c r="BK906" s="83"/>
      <c r="BL906" s="83"/>
    </row>
    <row r="907" spans="1:64" x14ac:dyDescent="0.35">
      <c r="A907" s="115" t="s">
        <v>376</v>
      </c>
      <c r="B907" s="194" t="s">
        <v>796</v>
      </c>
      <c r="C907" s="193" t="s">
        <v>231</v>
      </c>
      <c r="D907" s="81"/>
      <c r="E907" s="81"/>
      <c r="F907" s="81"/>
      <c r="G907" s="82"/>
      <c r="H907" s="81"/>
      <c r="I907" s="81"/>
      <c r="J907" s="81"/>
      <c r="K907" s="82"/>
      <c r="L907" s="81"/>
      <c r="M907" s="81"/>
      <c r="N907" s="81"/>
      <c r="O907" s="82"/>
      <c r="P907" s="81"/>
      <c r="Q907" s="81"/>
      <c r="R907" s="81"/>
      <c r="S907" s="82"/>
      <c r="T907" s="81"/>
      <c r="U907" s="81"/>
      <c r="V907" s="81"/>
      <c r="W907" s="82"/>
      <c r="X907" s="81"/>
      <c r="Y907" s="81"/>
      <c r="Z907" s="81"/>
      <c r="AA907" s="89">
        <v>7524.0159999999996</v>
      </c>
      <c r="AB907" s="81"/>
      <c r="AC907" s="81"/>
      <c r="AD907" s="81"/>
      <c r="AE907" s="89">
        <v>7570.28</v>
      </c>
      <c r="AF907" s="81"/>
      <c r="AG907" s="81"/>
      <c r="AH907" s="81"/>
      <c r="AI907" s="89">
        <v>7476</v>
      </c>
      <c r="AJ907" s="81"/>
      <c r="AK907" s="81"/>
      <c r="AL907" s="81"/>
      <c r="AM907" s="89">
        <v>8539</v>
      </c>
      <c r="AN907" s="81"/>
      <c r="AO907" s="81"/>
      <c r="AP907" s="82"/>
      <c r="AQ907" s="82">
        <v>8500</v>
      </c>
      <c r="AR907" s="82"/>
      <c r="AS907" s="230"/>
      <c r="AT907" s="230"/>
      <c r="AU907" s="268">
        <v>8517</v>
      </c>
      <c r="AV907" s="230"/>
      <c r="AW907" s="230"/>
      <c r="AX907" s="230"/>
      <c r="AY907" s="268">
        <v>8501</v>
      </c>
      <c r="BA907" s="83"/>
      <c r="BB907" s="83"/>
      <c r="BC907" s="83"/>
      <c r="BD907" s="83"/>
      <c r="BE907" s="83"/>
      <c r="BF907" s="83"/>
      <c r="BG907" s="83"/>
      <c r="BH907" s="83"/>
      <c r="BI907" s="83"/>
      <c r="BJ907" s="83"/>
      <c r="BK907" s="83"/>
      <c r="BL907" s="83"/>
    </row>
    <row r="908" spans="1:64" x14ac:dyDescent="0.35">
      <c r="A908" s="115" t="s">
        <v>377</v>
      </c>
      <c r="B908" s="194" t="s">
        <v>796</v>
      </c>
      <c r="C908" s="193" t="s">
        <v>231</v>
      </c>
      <c r="D908" s="81"/>
      <c r="E908" s="81"/>
      <c r="F908" s="81"/>
      <c r="G908" s="82"/>
      <c r="H908" s="81"/>
      <c r="I908" s="81"/>
      <c r="J908" s="81"/>
      <c r="K908" s="82"/>
      <c r="L908" s="81"/>
      <c r="M908" s="81"/>
      <c r="N908" s="81"/>
      <c r="O908" s="82"/>
      <c r="P908" s="81"/>
      <c r="Q908" s="81"/>
      <c r="R908" s="81"/>
      <c r="S908" s="82"/>
      <c r="T908" s="81"/>
      <c r="U908" s="81"/>
      <c r="V908" s="81"/>
      <c r="W908" s="82"/>
      <c r="X908" s="81"/>
      <c r="Y908" s="81"/>
      <c r="Z908" s="81"/>
      <c r="AA908" s="82"/>
      <c r="AB908" s="81"/>
      <c r="AC908" s="81"/>
      <c r="AD908" s="81"/>
      <c r="AE908" s="82"/>
      <c r="AF908" s="81"/>
      <c r="AG908" s="81"/>
      <c r="AH908" s="81"/>
      <c r="AI908" s="89">
        <v>398</v>
      </c>
      <c r="AJ908" s="81"/>
      <c r="AK908" s="81"/>
      <c r="AL908" s="81"/>
      <c r="AM908" s="89">
        <v>398</v>
      </c>
      <c r="AN908" s="81"/>
      <c r="AO908" s="81"/>
      <c r="AP908" s="82"/>
      <c r="AQ908" s="82">
        <v>398</v>
      </c>
      <c r="AR908" s="82"/>
      <c r="AS908" s="230"/>
      <c r="AT908" s="230"/>
      <c r="AU908" s="268">
        <v>398</v>
      </c>
      <c r="AV908" s="230"/>
      <c r="AW908" s="230"/>
      <c r="AX908" s="230"/>
      <c r="AY908" s="268">
        <v>398</v>
      </c>
      <c r="BA908" s="83"/>
      <c r="BB908" s="83"/>
      <c r="BC908" s="83"/>
      <c r="BD908" s="83"/>
      <c r="BE908" s="83"/>
      <c r="BF908" s="83"/>
      <c r="BG908" s="83"/>
      <c r="BH908" s="83"/>
      <c r="BI908" s="83"/>
      <c r="BJ908" s="83"/>
      <c r="BK908" s="83"/>
      <c r="BL908" s="83"/>
    </row>
    <row r="909" spans="1:64" x14ac:dyDescent="0.35">
      <c r="A909" s="115" t="s">
        <v>379</v>
      </c>
      <c r="B909" s="194" t="s">
        <v>796</v>
      </c>
      <c r="C909" s="193" t="s">
        <v>231</v>
      </c>
      <c r="D909" s="81"/>
      <c r="E909" s="81"/>
      <c r="F909" s="81"/>
      <c r="G909" s="82"/>
      <c r="H909" s="81"/>
      <c r="I909" s="81"/>
      <c r="J909" s="81"/>
      <c r="K909" s="82"/>
      <c r="L909" s="81"/>
      <c r="M909" s="81"/>
      <c r="N909" s="81"/>
      <c r="O909" s="82"/>
      <c r="P909" s="81"/>
      <c r="Q909" s="81"/>
      <c r="R909" s="81"/>
      <c r="S909" s="82"/>
      <c r="T909" s="81"/>
      <c r="U909" s="81"/>
      <c r="V909" s="81"/>
      <c r="W909" s="82"/>
      <c r="X909" s="81"/>
      <c r="Y909" s="81"/>
      <c r="Z909" s="81"/>
      <c r="AA909" s="89">
        <v>258.42200000000003</v>
      </c>
      <c r="AB909" s="81"/>
      <c r="AC909" s="81"/>
      <c r="AD909" s="81"/>
      <c r="AE909" s="89">
        <v>258.42099999999999</v>
      </c>
      <c r="AF909" s="81"/>
      <c r="AG909" s="81"/>
      <c r="AH909" s="81"/>
      <c r="AI909" s="91"/>
      <c r="AM909" s="91"/>
      <c r="AP909" s="91"/>
      <c r="AQ909" s="91"/>
      <c r="AR909" s="91"/>
      <c r="AS909" s="232"/>
      <c r="AT909" s="232"/>
      <c r="AU909" s="232"/>
      <c r="AV909" s="232"/>
      <c r="AW909" s="232"/>
      <c r="AX909" s="232"/>
      <c r="AY909" s="232"/>
      <c r="BA909" s="83"/>
      <c r="BB909" s="83"/>
      <c r="BC909" s="83"/>
      <c r="BD909" s="83"/>
      <c r="BE909" s="83"/>
      <c r="BF909" s="83"/>
      <c r="BG909" s="83"/>
      <c r="BH909" s="83"/>
      <c r="BI909" s="83"/>
      <c r="BJ909" s="83"/>
      <c r="BK909" s="83"/>
      <c r="BL909" s="83"/>
    </row>
    <row r="910" spans="1:64" x14ac:dyDescent="0.35">
      <c r="A910" s="116" t="s">
        <v>389</v>
      </c>
      <c r="B910" s="192" t="s">
        <v>796</v>
      </c>
      <c r="C910" s="191" t="s">
        <v>231</v>
      </c>
      <c r="D910" s="102"/>
      <c r="E910" s="102"/>
      <c r="F910" s="102"/>
      <c r="G910" s="129">
        <f>SUM(G904:G909)</f>
        <v>4771.9809999999998</v>
      </c>
      <c r="H910" s="102"/>
      <c r="I910" s="102"/>
      <c r="J910" s="102"/>
      <c r="K910" s="129">
        <f>SUM(K904:K909)</f>
        <v>4721.9620000000004</v>
      </c>
      <c r="L910" s="102"/>
      <c r="M910" s="102"/>
      <c r="N910" s="102"/>
      <c r="O910" s="129">
        <f>SUM(O904:O909)</f>
        <v>5366.8810000000003</v>
      </c>
      <c r="P910" s="102"/>
      <c r="Q910" s="102"/>
      <c r="R910" s="102"/>
      <c r="S910" s="129">
        <f>SUM(S904:S909)</f>
        <v>5406.4740000000002</v>
      </c>
      <c r="T910" s="102"/>
      <c r="U910" s="102"/>
      <c r="V910" s="102"/>
      <c r="W910" s="129">
        <f>SUM(W904:W909)</f>
        <v>5821.5609999999997</v>
      </c>
      <c r="X910" s="102"/>
      <c r="Y910" s="102"/>
      <c r="Z910" s="102"/>
      <c r="AA910" s="129">
        <f>SUM(AA904:AA909)</f>
        <v>10581.048000000001</v>
      </c>
      <c r="AB910" s="102"/>
      <c r="AC910" s="102"/>
      <c r="AD910" s="102"/>
      <c r="AE910" s="129">
        <f>SUM(AE904:AE909)</f>
        <v>10691.199000000001</v>
      </c>
      <c r="AF910" s="102"/>
      <c r="AG910" s="102"/>
      <c r="AH910" s="102"/>
      <c r="AI910" s="129">
        <f>SUM(AI904:AI909)</f>
        <v>10742</v>
      </c>
      <c r="AJ910" s="102"/>
      <c r="AK910" s="102"/>
      <c r="AL910" s="102"/>
      <c r="AM910" s="129">
        <f>SUM(AM904:AM909)</f>
        <v>12668</v>
      </c>
      <c r="AN910" s="102"/>
      <c r="AO910" s="102"/>
      <c r="AP910" s="103"/>
      <c r="AQ910" s="103">
        <v>12787</v>
      </c>
      <c r="AR910" s="103"/>
      <c r="AS910" s="233"/>
      <c r="AT910" s="233"/>
      <c r="AU910" s="264">
        <v>12805</v>
      </c>
      <c r="AV910" s="233"/>
      <c r="AW910" s="233"/>
      <c r="AX910" s="233"/>
      <c r="AY910" s="264">
        <v>12788</v>
      </c>
      <c r="BA910" s="108"/>
      <c r="BB910" s="108"/>
      <c r="BC910" s="108"/>
      <c r="BD910" s="108"/>
      <c r="BE910" s="108"/>
      <c r="BF910" s="108"/>
      <c r="BG910" s="108"/>
      <c r="BH910" s="108"/>
      <c r="BI910" s="108"/>
      <c r="BJ910" s="108"/>
      <c r="BK910" s="108"/>
      <c r="BL910" s="108"/>
    </row>
    <row r="911" spans="1:64" x14ac:dyDescent="0.35">
      <c r="B911" s="186"/>
      <c r="C911" s="186"/>
      <c r="D911" s="81"/>
      <c r="E911" s="81"/>
      <c r="F911" s="81"/>
      <c r="G911" s="82"/>
      <c r="H911" s="81"/>
      <c r="I911" s="81"/>
      <c r="J911" s="81"/>
      <c r="K911" s="82"/>
      <c r="L911" s="81"/>
      <c r="M911" s="81"/>
      <c r="N911" s="81"/>
      <c r="O911" s="82"/>
      <c r="P911" s="81"/>
      <c r="Q911" s="81"/>
      <c r="R911" s="81"/>
      <c r="S911" s="82"/>
      <c r="T911" s="81"/>
      <c r="U911" s="81"/>
      <c r="V911" s="81"/>
      <c r="W911" s="82"/>
      <c r="X911" s="81"/>
      <c r="Y911" s="81"/>
      <c r="Z911" s="81"/>
      <c r="AA911" s="82"/>
      <c r="AB911" s="81"/>
      <c r="AC911" s="81"/>
      <c r="AD911" s="81"/>
      <c r="AE911" s="82"/>
      <c r="AF911" s="81"/>
      <c r="AG911" s="81"/>
      <c r="AH911" s="81"/>
      <c r="AI911" s="82"/>
      <c r="AJ911" s="81"/>
      <c r="AK911" s="81"/>
      <c r="AL911" s="81"/>
      <c r="AM911" s="82"/>
      <c r="AN911" s="81"/>
      <c r="AO911" s="81"/>
      <c r="AP911" s="82"/>
      <c r="AQ911" s="82"/>
      <c r="AR911" s="82"/>
      <c r="AS911" s="230"/>
      <c r="AT911" s="230"/>
      <c r="AU911" s="230"/>
      <c r="AV911" s="230"/>
      <c r="AW911" s="230"/>
      <c r="AX911" s="230"/>
      <c r="AY911" s="230"/>
      <c r="BA911" s="83"/>
      <c r="BB911" s="83"/>
      <c r="BC911" s="83"/>
      <c r="BD911" s="83"/>
      <c r="BE911" s="83"/>
      <c r="BF911" s="83"/>
      <c r="BG911" s="83"/>
      <c r="BH911" s="83"/>
      <c r="BI911" s="83"/>
      <c r="BJ911" s="83"/>
      <c r="BK911" s="83"/>
      <c r="BL911" s="83"/>
    </row>
    <row r="912" spans="1:64" x14ac:dyDescent="0.35">
      <c r="A912" s="96" t="s">
        <v>420</v>
      </c>
      <c r="B912" s="185"/>
      <c r="C912" s="185"/>
      <c r="D912" s="81"/>
      <c r="E912" s="81"/>
      <c r="F912" s="81"/>
      <c r="G912" s="82"/>
      <c r="H912" s="81"/>
      <c r="I912" s="81"/>
      <c r="J912" s="81"/>
      <c r="K912" s="82"/>
      <c r="L912" s="81"/>
      <c r="M912" s="81"/>
      <c r="N912" s="81"/>
      <c r="O912" s="82"/>
      <c r="P912" s="81"/>
      <c r="Q912" s="81"/>
      <c r="R912" s="81"/>
      <c r="S912" s="82"/>
      <c r="T912" s="81"/>
      <c r="U912" s="81"/>
      <c r="V912" s="81"/>
      <c r="W912" s="82"/>
      <c r="X912" s="81"/>
      <c r="Y912" s="81"/>
      <c r="Z912" s="81"/>
      <c r="AA912" s="82"/>
      <c r="AB912" s="81"/>
      <c r="AC912" s="81"/>
      <c r="AD912" s="81"/>
      <c r="AE912" s="82"/>
      <c r="AF912" s="81"/>
      <c r="AG912" s="81"/>
      <c r="AH912" s="81"/>
      <c r="AI912" s="82"/>
      <c r="AJ912" s="81"/>
      <c r="AK912" s="81"/>
      <c r="AL912" s="81"/>
      <c r="AM912" s="82"/>
      <c r="AN912" s="81"/>
      <c r="AO912" s="81"/>
      <c r="AP912" s="82"/>
      <c r="AQ912" s="82"/>
      <c r="AR912" s="82"/>
      <c r="AS912" s="230"/>
      <c r="AT912" s="230"/>
      <c r="AU912" s="230"/>
      <c r="AV912" s="230"/>
      <c r="AW912" s="230"/>
      <c r="AX912" s="230"/>
      <c r="AY912" s="230"/>
      <c r="BA912" s="83"/>
      <c r="BB912" s="83"/>
      <c r="BC912" s="83"/>
      <c r="BD912" s="83"/>
      <c r="BE912" s="83"/>
      <c r="BF912" s="83"/>
      <c r="BG912" s="83"/>
      <c r="BH912" s="83"/>
      <c r="BI912" s="83"/>
      <c r="BJ912" s="83"/>
      <c r="BK912" s="83"/>
      <c r="BL912" s="83"/>
    </row>
    <row r="913" spans="1:64" x14ac:dyDescent="0.35">
      <c r="A913" s="88" t="s">
        <v>669</v>
      </c>
      <c r="B913" s="194" t="s">
        <v>797</v>
      </c>
      <c r="C913" s="193" t="s">
        <v>231</v>
      </c>
      <c r="D913" s="81"/>
      <c r="E913" s="81"/>
      <c r="F913" s="81"/>
      <c r="G913" s="82"/>
      <c r="H913" s="81"/>
      <c r="I913" s="81"/>
      <c r="J913" s="81"/>
      <c r="K913" s="82"/>
      <c r="L913" s="81"/>
      <c r="M913" s="81"/>
      <c r="N913" s="81"/>
      <c r="O913" s="82"/>
      <c r="P913" s="81"/>
      <c r="Q913" s="81"/>
      <c r="R913" s="81"/>
      <c r="S913" s="82"/>
      <c r="T913" s="81"/>
      <c r="U913" s="81"/>
      <c r="V913" s="81"/>
      <c r="W913" s="82"/>
      <c r="X913" s="81"/>
      <c r="Y913" s="81"/>
      <c r="Z913" s="81"/>
      <c r="AA913" s="82"/>
      <c r="AB913" s="81"/>
      <c r="AC913" s="81"/>
      <c r="AD913" s="81"/>
      <c r="AE913" s="82"/>
      <c r="AF913" s="81"/>
      <c r="AG913" s="81"/>
      <c r="AH913" s="81"/>
      <c r="AI913" s="82"/>
      <c r="AJ913" s="81"/>
      <c r="AK913" s="81"/>
      <c r="AL913" s="81"/>
      <c r="AM913" s="82"/>
      <c r="AN913" s="81"/>
      <c r="AO913" s="81"/>
      <c r="AP913" s="82"/>
      <c r="AQ913" s="82"/>
      <c r="AR913" s="82"/>
      <c r="AS913" s="230"/>
      <c r="AT913" s="230"/>
      <c r="AU913" s="230"/>
      <c r="AV913" s="230"/>
      <c r="AW913" s="230"/>
      <c r="AX913" s="230"/>
      <c r="AY913" s="230"/>
      <c r="BA913" s="124">
        <v>132.916</v>
      </c>
      <c r="BB913" s="124">
        <v>191.56299999999999</v>
      </c>
      <c r="BC913" s="124">
        <v>589.37099999999998</v>
      </c>
      <c r="BD913" s="124">
        <v>805.74900000000002</v>
      </c>
      <c r="BE913" s="124">
        <v>1056.1559999999999</v>
      </c>
      <c r="BF913" s="124">
        <v>542.94799999999998</v>
      </c>
      <c r="BG913" s="124">
        <v>437.60300000000001</v>
      </c>
      <c r="BH913" s="124">
        <v>1090</v>
      </c>
      <c r="BI913" s="124">
        <v>1736</v>
      </c>
      <c r="BJ913" s="207">
        <v>1958</v>
      </c>
      <c r="BK913" s="207">
        <v>3465</v>
      </c>
      <c r="BL913" s="207">
        <v>4160</v>
      </c>
    </row>
    <row r="914" spans="1:64" x14ac:dyDescent="0.35">
      <c r="A914" s="88" t="s">
        <v>670</v>
      </c>
      <c r="B914" s="194" t="s">
        <v>797</v>
      </c>
      <c r="C914" s="193" t="s">
        <v>231</v>
      </c>
      <c r="D914" s="81"/>
      <c r="E914" s="81"/>
      <c r="F914" s="81"/>
      <c r="G914" s="82"/>
      <c r="H914" s="81"/>
      <c r="I914" s="81"/>
      <c r="J914" s="81"/>
      <c r="K914" s="82"/>
      <c r="L914" s="81"/>
      <c r="M914" s="81"/>
      <c r="N914" s="81"/>
      <c r="O914" s="82"/>
      <c r="P914" s="81"/>
      <c r="Q914" s="81"/>
      <c r="R914" s="81"/>
      <c r="S914" s="82"/>
      <c r="T914" s="81"/>
      <c r="U914" s="81"/>
      <c r="V914" s="81"/>
      <c r="W914" s="82"/>
      <c r="X914" s="81"/>
      <c r="Y914" s="81"/>
      <c r="Z914" s="81"/>
      <c r="AA914" s="82"/>
      <c r="AB914" s="81"/>
      <c r="AC914" s="81"/>
      <c r="AD914" s="81"/>
      <c r="AE914" s="82"/>
      <c r="AF914" s="81"/>
      <c r="AG914" s="81"/>
      <c r="AH914" s="81"/>
      <c r="AI914" s="82"/>
      <c r="AJ914" s="81"/>
      <c r="AK914" s="81"/>
      <c r="AL914" s="81"/>
      <c r="AM914" s="82"/>
      <c r="AN914" s="81"/>
      <c r="AO914" s="81"/>
      <c r="AP914" s="82"/>
      <c r="AQ914" s="82"/>
      <c r="AR914" s="82"/>
      <c r="AS914" s="230"/>
      <c r="AT914" s="230"/>
      <c r="AU914" s="230"/>
      <c r="AV914" s="230"/>
      <c r="AW914" s="230"/>
      <c r="AX914" s="230"/>
      <c r="AY914" s="230"/>
      <c r="BA914" s="124">
        <v>223.22499999999999</v>
      </c>
      <c r="BB914" s="124">
        <v>169.81299999999999</v>
      </c>
      <c r="BC914" s="124">
        <v>284.41000000000003</v>
      </c>
      <c r="BD914" s="124">
        <v>629.38900000000001</v>
      </c>
      <c r="BE914" s="124">
        <v>1081.4849999999999</v>
      </c>
      <c r="BF914" s="124">
        <v>2250.9279999999999</v>
      </c>
      <c r="BG914" s="124">
        <v>2767.1379999999999</v>
      </c>
      <c r="BH914" s="124">
        <v>3086</v>
      </c>
      <c r="BI914" s="124">
        <v>3969</v>
      </c>
      <c r="BJ914" s="207">
        <v>4050</v>
      </c>
      <c r="BK914" s="207">
        <v>3334</v>
      </c>
      <c r="BL914" s="207">
        <v>2771</v>
      </c>
    </row>
    <row r="915" spans="1:64" x14ac:dyDescent="0.35">
      <c r="A915" s="101" t="s">
        <v>420</v>
      </c>
      <c r="B915" s="192" t="s">
        <v>797</v>
      </c>
      <c r="C915" s="191" t="s">
        <v>231</v>
      </c>
      <c r="D915" s="102"/>
      <c r="E915" s="102"/>
      <c r="F915" s="102"/>
      <c r="G915" s="103"/>
      <c r="H915" s="102"/>
      <c r="I915" s="102"/>
      <c r="J915" s="102"/>
      <c r="K915" s="103"/>
      <c r="L915" s="102"/>
      <c r="M915" s="102"/>
      <c r="N915" s="102"/>
      <c r="O915" s="103"/>
      <c r="P915" s="102"/>
      <c r="Q915" s="102"/>
      <c r="R915" s="102"/>
      <c r="S915" s="103"/>
      <c r="T915" s="102"/>
      <c r="U915" s="102"/>
      <c r="V915" s="102"/>
      <c r="W915" s="103"/>
      <c r="X915" s="102"/>
      <c r="Y915" s="102"/>
      <c r="Z915" s="102"/>
      <c r="AA915" s="103"/>
      <c r="AB915" s="102"/>
      <c r="AC915" s="102"/>
      <c r="AD915" s="102"/>
      <c r="AE915" s="103"/>
      <c r="AF915" s="102"/>
      <c r="AG915" s="102"/>
      <c r="AH915" s="102"/>
      <c r="AI915" s="103"/>
      <c r="AJ915" s="102"/>
      <c r="AK915" s="102"/>
      <c r="AL915" s="102"/>
      <c r="AM915" s="103"/>
      <c r="AN915" s="102"/>
      <c r="AO915" s="102"/>
      <c r="AP915" s="103"/>
      <c r="AQ915" s="103"/>
      <c r="AR915" s="103"/>
      <c r="AS915" s="233"/>
      <c r="AT915" s="233"/>
      <c r="AU915" s="233"/>
      <c r="AV915" s="233"/>
      <c r="AW915" s="233"/>
      <c r="AX915" s="233"/>
      <c r="AY915" s="233"/>
      <c r="BA915" s="130">
        <v>356.14100000000002</v>
      </c>
      <c r="BB915" s="131">
        <f>SUM(BB913:BB914)</f>
        <v>361.37599999999998</v>
      </c>
      <c r="BC915" s="131">
        <f>SUM(BC913:BC914)</f>
        <v>873.78099999999995</v>
      </c>
      <c r="BD915" s="131">
        <f>SUM(BD913:BD914)</f>
        <v>1435.1379999999999</v>
      </c>
      <c r="BE915" s="130">
        <v>2137.6410000000001</v>
      </c>
      <c r="BF915" s="130">
        <v>2793.8760000000002</v>
      </c>
      <c r="BG915" s="131">
        <f>SUM(BG913:BG914)</f>
        <v>3204.741</v>
      </c>
      <c r="BH915" s="131">
        <f>SUM(BH913:BH914)</f>
        <v>4176</v>
      </c>
      <c r="BI915" s="131">
        <f>SUM(BI913:BI914)</f>
        <v>5705</v>
      </c>
      <c r="BJ915" s="209">
        <v>6008</v>
      </c>
      <c r="BK915" s="209">
        <v>6799</v>
      </c>
      <c r="BL915" s="209">
        <v>6931</v>
      </c>
    </row>
    <row r="916" spans="1:64" x14ac:dyDescent="0.35">
      <c r="B916" s="186"/>
      <c r="C916" s="186"/>
      <c r="D916" s="81"/>
      <c r="E916" s="81"/>
      <c r="F916" s="81"/>
      <c r="G916" s="82"/>
      <c r="H916" s="81"/>
      <c r="I916" s="81"/>
      <c r="J916" s="81"/>
      <c r="K916" s="82"/>
      <c r="L916" s="81"/>
      <c r="M916" s="81"/>
      <c r="N916" s="81"/>
      <c r="O916" s="82"/>
      <c r="P916" s="81"/>
      <c r="Q916" s="81"/>
      <c r="R916" s="81"/>
      <c r="S916" s="82"/>
      <c r="T916" s="81"/>
      <c r="U916" s="81"/>
      <c r="V916" s="81"/>
      <c r="W916" s="82"/>
      <c r="X916" s="81"/>
      <c r="Y916" s="81"/>
      <c r="Z916" s="81"/>
      <c r="AA916" s="82"/>
      <c r="AB916" s="81"/>
      <c r="AC916" s="81"/>
      <c r="AD916" s="81"/>
      <c r="AE916" s="82"/>
      <c r="AF916" s="81"/>
      <c r="AG916" s="81"/>
      <c r="AH916" s="81"/>
      <c r="AI916" s="82"/>
      <c r="AJ916" s="81"/>
      <c r="AK916" s="81"/>
      <c r="AL916" s="81"/>
      <c r="AM916" s="82"/>
      <c r="AN916" s="81"/>
      <c r="AO916" s="81"/>
      <c r="AP916" s="82"/>
      <c r="AQ916" s="82"/>
      <c r="AR916" s="82"/>
      <c r="AS916" s="230"/>
      <c r="AT916" s="230"/>
      <c r="AU916" s="230"/>
      <c r="AV916" s="230"/>
      <c r="AW916" s="230"/>
      <c r="AX916" s="230"/>
      <c r="AY916" s="230"/>
      <c r="BA916" s="83"/>
      <c r="BB916" s="83"/>
      <c r="BC916" s="83"/>
      <c r="BD916" s="83"/>
      <c r="BE916" s="83"/>
      <c r="BF916" s="83"/>
      <c r="BG916" s="83"/>
      <c r="BH916" s="83"/>
      <c r="BI916" s="83"/>
      <c r="BJ916" s="83"/>
      <c r="BK916" s="83"/>
      <c r="BL916" s="83"/>
    </row>
    <row r="917" spans="1:64" x14ac:dyDescent="0.35">
      <c r="A917" s="96" t="s">
        <v>421</v>
      </c>
      <c r="B917" s="185"/>
      <c r="C917" s="185"/>
      <c r="D917" s="81"/>
      <c r="E917" s="81"/>
      <c r="F917" s="81"/>
      <c r="G917" s="82"/>
      <c r="H917" s="81"/>
      <c r="I917" s="81"/>
      <c r="J917" s="81"/>
      <c r="K917" s="82"/>
      <c r="L917" s="81"/>
      <c r="M917" s="81"/>
      <c r="N917" s="81"/>
      <c r="O917" s="82"/>
      <c r="P917" s="81"/>
      <c r="Q917" s="81"/>
      <c r="R917" s="81"/>
      <c r="S917" s="82"/>
      <c r="T917" s="81"/>
      <c r="U917" s="81"/>
      <c r="V917" s="81"/>
      <c r="W917" s="82"/>
      <c r="X917" s="81"/>
      <c r="Y917" s="81"/>
      <c r="Z917" s="81"/>
      <c r="AA917" s="82"/>
      <c r="AB917" s="81"/>
      <c r="AC917" s="81"/>
      <c r="AD917" s="81"/>
      <c r="AE917" s="82"/>
      <c r="AF917" s="81"/>
      <c r="AG917" s="81"/>
      <c r="AH917" s="81"/>
      <c r="AI917" s="82"/>
      <c r="AJ917" s="81"/>
      <c r="AK917" s="81"/>
      <c r="AL917" s="81"/>
      <c r="AM917" s="82"/>
      <c r="AN917" s="81"/>
      <c r="AO917" s="81"/>
      <c r="AP917" s="82"/>
      <c r="AQ917" s="82"/>
      <c r="AR917" s="82"/>
      <c r="AS917" s="230"/>
      <c r="AT917" s="230"/>
      <c r="AU917" s="230"/>
      <c r="AV917" s="230"/>
      <c r="AW917" s="230"/>
      <c r="AX917" s="230"/>
      <c r="AY917" s="230"/>
      <c r="BA917" s="83"/>
      <c r="BB917" s="83"/>
      <c r="BC917" s="83"/>
      <c r="BD917" s="83"/>
      <c r="BE917" s="83"/>
      <c r="BF917" s="83"/>
      <c r="BG917" s="83"/>
      <c r="BH917" s="83"/>
      <c r="BI917" s="83"/>
      <c r="BJ917" s="83"/>
      <c r="BK917" s="83"/>
      <c r="BL917" s="83"/>
    </row>
    <row r="918" spans="1:64" x14ac:dyDescent="0.35">
      <c r="A918" s="114" t="s">
        <v>671</v>
      </c>
      <c r="B918" s="188"/>
      <c r="C918" s="188"/>
      <c r="D918" s="81"/>
      <c r="E918" s="81"/>
      <c r="F918" s="81"/>
      <c r="G918" s="82"/>
      <c r="H918" s="81"/>
      <c r="I918" s="81"/>
      <c r="J918" s="81"/>
      <c r="K918" s="82"/>
      <c r="L918" s="81"/>
      <c r="M918" s="81"/>
      <c r="N918" s="81"/>
      <c r="O918" s="82"/>
      <c r="P918" s="81"/>
      <c r="Q918" s="81"/>
      <c r="R918" s="81"/>
      <c r="S918" s="82"/>
      <c r="T918" s="81"/>
      <c r="U918" s="81"/>
      <c r="V918" s="81"/>
      <c r="W918" s="82"/>
      <c r="X918" s="81"/>
      <c r="Y918" s="81"/>
      <c r="Z918" s="81"/>
      <c r="AA918" s="82"/>
      <c r="AB918" s="81"/>
      <c r="AC918" s="81"/>
      <c r="AD918" s="81"/>
      <c r="AE918" s="82"/>
      <c r="AF918" s="81"/>
      <c r="AG918" s="81"/>
      <c r="AH918" s="81"/>
      <c r="AI918" s="82"/>
      <c r="AJ918" s="81"/>
      <c r="AK918" s="81"/>
      <c r="AL918" s="81"/>
      <c r="AM918" s="82"/>
      <c r="AN918" s="81"/>
      <c r="AO918" s="81"/>
      <c r="AP918" s="82"/>
      <c r="AQ918" s="82"/>
      <c r="AR918" s="82"/>
      <c r="AS918" s="230"/>
      <c r="AT918" s="230"/>
      <c r="AU918" s="230"/>
      <c r="AV918" s="230"/>
      <c r="AW918" s="230"/>
      <c r="AX918" s="230"/>
      <c r="AY918" s="230"/>
      <c r="BA918" s="83"/>
      <c r="BB918" s="83"/>
      <c r="BC918" s="83"/>
      <c r="BD918" s="83"/>
      <c r="BE918" s="83"/>
      <c r="BF918" s="83"/>
      <c r="BG918" s="83"/>
      <c r="BH918" s="83"/>
      <c r="BI918" s="83"/>
      <c r="BJ918" s="83"/>
      <c r="BK918" s="83"/>
      <c r="BL918" s="83"/>
    </row>
    <row r="919" spans="1:64" x14ac:dyDescent="0.35">
      <c r="A919" s="115" t="s">
        <v>672</v>
      </c>
      <c r="B919" s="194" t="s">
        <v>797</v>
      </c>
      <c r="C919" s="193" t="s">
        <v>231</v>
      </c>
      <c r="D919" s="81"/>
      <c r="E919" s="81"/>
      <c r="F919" s="81"/>
      <c r="G919" s="82"/>
      <c r="H919" s="81"/>
      <c r="I919" s="81"/>
      <c r="J919" s="81"/>
      <c r="K919" s="82"/>
      <c r="L919" s="81"/>
      <c r="M919" s="81"/>
      <c r="N919" s="81"/>
      <c r="O919" s="82"/>
      <c r="P919" s="81"/>
      <c r="Q919" s="81"/>
      <c r="R919" s="81"/>
      <c r="S919" s="82"/>
      <c r="T919" s="81"/>
      <c r="U919" s="81"/>
      <c r="V919" s="81"/>
      <c r="W919" s="82"/>
      <c r="X919" s="81"/>
      <c r="Y919" s="81"/>
      <c r="Z919" s="81"/>
      <c r="AA919" s="82"/>
      <c r="AB919" s="81"/>
      <c r="AC919" s="81"/>
      <c r="AD919" s="81"/>
      <c r="AE919" s="82"/>
      <c r="AF919" s="81"/>
      <c r="AG919" s="81"/>
      <c r="AH919" s="81"/>
      <c r="AI919" s="82"/>
      <c r="AJ919" s="81"/>
      <c r="AK919" s="81"/>
      <c r="AL919" s="81"/>
      <c r="AM919" s="82"/>
      <c r="AN919" s="81"/>
      <c r="AO919" s="81"/>
      <c r="AP919" s="82"/>
      <c r="AQ919" s="82"/>
      <c r="AR919" s="82"/>
      <c r="AS919" s="230"/>
      <c r="AT919" s="230"/>
      <c r="AU919" s="230"/>
      <c r="AV919" s="230"/>
      <c r="AW919" s="230"/>
      <c r="AX919" s="230"/>
      <c r="AY919" s="230"/>
      <c r="BA919" s="124">
        <v>-53.984999999999999</v>
      </c>
      <c r="BB919" s="124">
        <v>26.821999999999999</v>
      </c>
      <c r="BC919" s="124">
        <v>204.834</v>
      </c>
      <c r="BD919" s="124">
        <v>94.396000000000001</v>
      </c>
      <c r="BE919" s="124">
        <v>298.80200000000002</v>
      </c>
      <c r="BF919" s="124">
        <v>501.27199999999999</v>
      </c>
      <c r="BG919" s="124">
        <v>6.5629999999999997</v>
      </c>
      <c r="BH919" s="124">
        <v>119</v>
      </c>
      <c r="BI919" s="124">
        <v>391</v>
      </c>
      <c r="BJ919" s="207">
        <v>465</v>
      </c>
      <c r="BK919" s="207">
        <v>1198</v>
      </c>
      <c r="BL919" s="207">
        <v>1292</v>
      </c>
    </row>
    <row r="920" spans="1:64" x14ac:dyDescent="0.35">
      <c r="A920" s="115" t="s">
        <v>670</v>
      </c>
      <c r="B920" s="194" t="s">
        <v>797</v>
      </c>
      <c r="C920" s="193" t="s">
        <v>231</v>
      </c>
      <c r="D920" s="81"/>
      <c r="E920" s="81"/>
      <c r="F920" s="81"/>
      <c r="G920" s="82"/>
      <c r="H920" s="81"/>
      <c r="I920" s="81"/>
      <c r="J920" s="81"/>
      <c r="K920" s="82"/>
      <c r="L920" s="81"/>
      <c r="M920" s="81"/>
      <c r="N920" s="81"/>
      <c r="O920" s="82"/>
      <c r="P920" s="81"/>
      <c r="Q920" s="81"/>
      <c r="R920" s="81"/>
      <c r="S920" s="82"/>
      <c r="T920" s="81"/>
      <c r="U920" s="81"/>
      <c r="V920" s="81"/>
      <c r="W920" s="82"/>
      <c r="X920" s="81"/>
      <c r="Y920" s="81"/>
      <c r="Z920" s="81"/>
      <c r="AA920" s="82"/>
      <c r="AB920" s="81"/>
      <c r="AC920" s="81"/>
      <c r="AD920" s="81"/>
      <c r="AE920" s="82"/>
      <c r="AF920" s="81"/>
      <c r="AG920" s="81"/>
      <c r="AH920" s="81"/>
      <c r="AI920" s="82"/>
      <c r="AJ920" s="81"/>
      <c r="AK920" s="81"/>
      <c r="AL920" s="81"/>
      <c r="AM920" s="82"/>
      <c r="AN920" s="81"/>
      <c r="AO920" s="81"/>
      <c r="AP920" s="82"/>
      <c r="AQ920" s="82"/>
      <c r="AR920" s="82"/>
      <c r="AS920" s="230"/>
      <c r="AT920" s="230"/>
      <c r="AU920" s="230"/>
      <c r="AV920" s="230"/>
      <c r="AW920" s="230"/>
      <c r="AX920" s="230"/>
      <c r="AY920" s="230"/>
      <c r="BA920" s="124">
        <v>65.608999999999995</v>
      </c>
      <c r="BB920" s="124">
        <v>51.683999999999997</v>
      </c>
      <c r="BC920" s="124">
        <v>52.125</v>
      </c>
      <c r="BD920" s="124">
        <v>59.749000000000002</v>
      </c>
      <c r="BE920" s="124">
        <v>60.962000000000003</v>
      </c>
      <c r="BF920" s="124">
        <v>140.30799999999999</v>
      </c>
      <c r="BG920" s="124">
        <v>211.17400000000001</v>
      </c>
      <c r="BH920" s="124">
        <v>222</v>
      </c>
      <c r="BI920" s="124">
        <v>197</v>
      </c>
      <c r="BJ920" s="207">
        <v>329</v>
      </c>
      <c r="BK920" s="207">
        <v>335</v>
      </c>
      <c r="BL920" s="207">
        <v>315</v>
      </c>
    </row>
    <row r="921" spans="1:64" x14ac:dyDescent="0.35">
      <c r="A921" s="115" t="s">
        <v>673</v>
      </c>
      <c r="B921" s="194" t="s">
        <v>797</v>
      </c>
      <c r="C921" s="193" t="s">
        <v>231</v>
      </c>
      <c r="D921" s="81"/>
      <c r="E921" s="81"/>
      <c r="F921" s="81"/>
      <c r="G921" s="82"/>
      <c r="H921" s="81"/>
      <c r="I921" s="81"/>
      <c r="J921" s="81"/>
      <c r="K921" s="82"/>
      <c r="L921" s="81"/>
      <c r="M921" s="81"/>
      <c r="N921" s="81"/>
      <c r="O921" s="82"/>
      <c r="P921" s="81"/>
      <c r="Q921" s="81"/>
      <c r="R921" s="81"/>
      <c r="S921" s="82"/>
      <c r="T921" s="81"/>
      <c r="U921" s="81"/>
      <c r="V921" s="81"/>
      <c r="W921" s="82"/>
      <c r="X921" s="81"/>
      <c r="Y921" s="81"/>
      <c r="Z921" s="81"/>
      <c r="AA921" s="82"/>
      <c r="AB921" s="81"/>
      <c r="AC921" s="81"/>
      <c r="AD921" s="81"/>
      <c r="AE921" s="82"/>
      <c r="AF921" s="81"/>
      <c r="AG921" s="81"/>
      <c r="AH921" s="81"/>
      <c r="AI921" s="82"/>
      <c r="AJ921" s="81"/>
      <c r="AK921" s="81"/>
      <c r="AL921" s="81"/>
      <c r="AM921" s="82"/>
      <c r="AN921" s="81"/>
      <c r="AO921" s="81"/>
      <c r="AP921" s="82"/>
      <c r="AQ921" s="82"/>
      <c r="AR921" s="82"/>
      <c r="AS921" s="230"/>
      <c r="AT921" s="230"/>
      <c r="AU921" s="230"/>
      <c r="AV921" s="230"/>
      <c r="AW921" s="230"/>
      <c r="AX921" s="230"/>
      <c r="AY921" s="230"/>
      <c r="BA921" s="124">
        <v>3.3170000000000002</v>
      </c>
      <c r="BB921" s="124">
        <v>4.7130000000000001</v>
      </c>
      <c r="BC921" s="124">
        <v>-14.975</v>
      </c>
      <c r="BD921" s="124">
        <v>15.222</v>
      </c>
      <c r="BE921" s="124">
        <v>33.578000000000003</v>
      </c>
      <c r="BF921" s="124">
        <v>28.611999999999998</v>
      </c>
      <c r="BG921" s="124">
        <v>30.893000000000001</v>
      </c>
      <c r="BH921" s="124">
        <v>79</v>
      </c>
      <c r="BI921" s="124">
        <v>103</v>
      </c>
      <c r="BJ921" s="207">
        <v>132</v>
      </c>
      <c r="BK921" s="207">
        <v>260</v>
      </c>
      <c r="BL921" s="207">
        <v>232</v>
      </c>
    </row>
    <row r="922" spans="1:64" x14ac:dyDescent="0.35">
      <c r="A922" s="116" t="s">
        <v>674</v>
      </c>
      <c r="B922" s="192" t="s">
        <v>797</v>
      </c>
      <c r="C922" s="191" t="s">
        <v>231</v>
      </c>
      <c r="D922" s="102"/>
      <c r="E922" s="102"/>
      <c r="F922" s="102"/>
      <c r="G922" s="103"/>
      <c r="H922" s="102"/>
      <c r="I922" s="102"/>
      <c r="J922" s="102"/>
      <c r="K922" s="103"/>
      <c r="L922" s="102"/>
      <c r="M922" s="102"/>
      <c r="N922" s="102"/>
      <c r="O922" s="103"/>
      <c r="P922" s="102"/>
      <c r="Q922" s="102"/>
      <c r="R922" s="102"/>
      <c r="S922" s="103"/>
      <c r="T922" s="102"/>
      <c r="U922" s="102"/>
      <c r="V922" s="102"/>
      <c r="W922" s="103"/>
      <c r="X922" s="102"/>
      <c r="Y922" s="102"/>
      <c r="Z922" s="102"/>
      <c r="AA922" s="103"/>
      <c r="AB922" s="102"/>
      <c r="AC922" s="102"/>
      <c r="AD922" s="102"/>
      <c r="AE922" s="103"/>
      <c r="AF922" s="102"/>
      <c r="AG922" s="102"/>
      <c r="AH922" s="102"/>
      <c r="AI922" s="103"/>
      <c r="AJ922" s="102"/>
      <c r="AK922" s="102"/>
      <c r="AL922" s="102"/>
      <c r="AM922" s="103"/>
      <c r="AN922" s="102"/>
      <c r="AO922" s="102"/>
      <c r="AP922" s="103"/>
      <c r="AQ922" s="103"/>
      <c r="AR922" s="103"/>
      <c r="AS922" s="233"/>
      <c r="AT922" s="233"/>
      <c r="AU922" s="233"/>
      <c r="AV922" s="233"/>
      <c r="AW922" s="233"/>
      <c r="AX922" s="233"/>
      <c r="AY922" s="233"/>
      <c r="BA922" s="130">
        <v>14.941000000000001</v>
      </c>
      <c r="BB922" s="131">
        <f>SUM(BB919:BB921)</f>
        <v>83.218999999999994</v>
      </c>
      <c r="BC922" s="131">
        <f>SUM(BC919:BC921)</f>
        <v>241.98400000000001</v>
      </c>
      <c r="BD922" s="130">
        <v>169.36699999999999</v>
      </c>
      <c r="BE922" s="131">
        <f>SUM(BE919:BE921)</f>
        <v>393.34199999999998</v>
      </c>
      <c r="BF922" s="130">
        <v>670.19200000000001</v>
      </c>
      <c r="BG922" s="131">
        <f>SUM(BG919:BG921)</f>
        <v>248.63</v>
      </c>
      <c r="BH922" s="131">
        <f>SUM(BH919:BH921)</f>
        <v>420</v>
      </c>
      <c r="BI922" s="131">
        <f>SUM(BI919:BI921)</f>
        <v>691</v>
      </c>
      <c r="BJ922" s="209">
        <v>926</v>
      </c>
      <c r="BK922" s="209">
        <v>1793</v>
      </c>
      <c r="BL922" s="209">
        <v>1839</v>
      </c>
    </row>
    <row r="923" spans="1:64" x14ac:dyDescent="0.35">
      <c r="A923" s="114"/>
      <c r="B923" s="188"/>
      <c r="C923" s="188"/>
      <c r="D923" s="97"/>
      <c r="E923" s="97"/>
      <c r="F923" s="97"/>
      <c r="G923" s="98"/>
      <c r="H923" s="97"/>
      <c r="I923" s="97"/>
      <c r="J923" s="97"/>
      <c r="K923" s="98"/>
      <c r="L923" s="97"/>
      <c r="M923" s="97"/>
      <c r="N923" s="97"/>
      <c r="O923" s="98"/>
      <c r="P923" s="97"/>
      <c r="Q923" s="97"/>
      <c r="R923" s="97"/>
      <c r="S923" s="98"/>
      <c r="T923" s="97"/>
      <c r="U923" s="97"/>
      <c r="V923" s="97"/>
      <c r="W923" s="98"/>
      <c r="X923" s="97"/>
      <c r="Y923" s="97"/>
      <c r="Z923" s="97"/>
      <c r="AA923" s="98"/>
      <c r="AB923" s="97"/>
      <c r="AC923" s="97"/>
      <c r="AD923" s="97"/>
      <c r="AE923" s="98"/>
      <c r="AF923" s="97"/>
      <c r="AG923" s="97"/>
      <c r="AH923" s="97"/>
      <c r="AI923" s="98"/>
      <c r="AJ923" s="97"/>
      <c r="AK923" s="97"/>
      <c r="AL923" s="97"/>
      <c r="AM923" s="98"/>
      <c r="AN923" s="97"/>
      <c r="AO923" s="97"/>
      <c r="AP923" s="98"/>
      <c r="AQ923" s="98"/>
      <c r="AR923" s="98"/>
      <c r="AS923" s="233"/>
      <c r="AT923" s="233"/>
      <c r="AU923" s="233"/>
      <c r="AV923" s="233"/>
      <c r="AW923" s="233"/>
      <c r="AX923" s="233"/>
      <c r="AY923" s="233"/>
      <c r="BA923" s="99"/>
      <c r="BB923" s="99"/>
      <c r="BC923" s="99"/>
      <c r="BD923" s="99"/>
      <c r="BE923" s="99"/>
      <c r="BF923" s="99"/>
      <c r="BG923" s="99"/>
      <c r="BH923" s="99"/>
      <c r="BI923" s="99"/>
      <c r="BJ923" s="99"/>
      <c r="BK923" s="99"/>
      <c r="BL923" s="99"/>
    </row>
    <row r="924" spans="1:64" x14ac:dyDescent="0.35">
      <c r="A924" s="114" t="s">
        <v>675</v>
      </c>
      <c r="B924" s="188"/>
      <c r="C924" s="188"/>
      <c r="D924" s="97"/>
      <c r="E924" s="97"/>
      <c r="F924" s="97"/>
      <c r="G924" s="98"/>
      <c r="H924" s="97"/>
      <c r="I924" s="97"/>
      <c r="J924" s="97"/>
      <c r="K924" s="98"/>
      <c r="L924" s="97"/>
      <c r="M924" s="97"/>
      <c r="N924" s="97"/>
      <c r="O924" s="98"/>
      <c r="P924" s="97"/>
      <c r="Q924" s="97"/>
      <c r="R924" s="97"/>
      <c r="S924" s="98"/>
      <c r="T924" s="97"/>
      <c r="U924" s="97"/>
      <c r="V924" s="97"/>
      <c r="W924" s="98"/>
      <c r="X924" s="97"/>
      <c r="Y924" s="97"/>
      <c r="Z924" s="97"/>
      <c r="AA924" s="98"/>
      <c r="AB924" s="97"/>
      <c r="AC924" s="97"/>
      <c r="AD924" s="97"/>
      <c r="AE924" s="98"/>
      <c r="AF924" s="97"/>
      <c r="AG924" s="97"/>
      <c r="AH924" s="97"/>
      <c r="AI924" s="98"/>
      <c r="AJ924" s="97"/>
      <c r="AK924" s="97"/>
      <c r="AL924" s="97"/>
      <c r="AM924" s="98"/>
      <c r="AN924" s="97"/>
      <c r="AO924" s="97"/>
      <c r="AP924" s="98"/>
      <c r="AQ924" s="98"/>
      <c r="AR924" s="98"/>
      <c r="AS924" s="233"/>
      <c r="AT924" s="233"/>
      <c r="AU924" s="233"/>
      <c r="AV924" s="233"/>
      <c r="AW924" s="233"/>
      <c r="AX924" s="233"/>
      <c r="AY924" s="233"/>
      <c r="BA924" s="99"/>
      <c r="BB924" s="99"/>
      <c r="BC924" s="99"/>
      <c r="BD924" s="99"/>
      <c r="BE924" s="99"/>
      <c r="BF924" s="99"/>
      <c r="BG924" s="99"/>
      <c r="BH924" s="99"/>
      <c r="BI924" s="99"/>
      <c r="BJ924" s="99"/>
      <c r="BK924" s="99"/>
      <c r="BL924" s="99"/>
    </row>
    <row r="925" spans="1:64" x14ac:dyDescent="0.35">
      <c r="A925" s="115" t="s">
        <v>672</v>
      </c>
      <c r="B925" s="194" t="s">
        <v>797</v>
      </c>
      <c r="C925" s="193" t="s">
        <v>231</v>
      </c>
      <c r="D925" s="81"/>
      <c r="E925" s="81"/>
      <c r="F925" s="81"/>
      <c r="G925" s="82"/>
      <c r="H925" s="81"/>
      <c r="I925" s="81"/>
      <c r="J925" s="81"/>
      <c r="K925" s="82"/>
      <c r="L925" s="81"/>
      <c r="M925" s="81"/>
      <c r="N925" s="81"/>
      <c r="O925" s="82"/>
      <c r="P925" s="81"/>
      <c r="Q925" s="81"/>
      <c r="R925" s="81"/>
      <c r="S925" s="82"/>
      <c r="T925" s="81"/>
      <c r="U925" s="81"/>
      <c r="V925" s="81"/>
      <c r="W925" s="82"/>
      <c r="X925" s="81"/>
      <c r="Y925" s="81"/>
      <c r="Z925" s="81"/>
      <c r="AA925" s="82"/>
      <c r="AB925" s="81"/>
      <c r="AC925" s="81"/>
      <c r="AD925" s="81"/>
      <c r="AE925" s="82"/>
      <c r="AF925" s="81"/>
      <c r="AG925" s="81"/>
      <c r="AH925" s="81"/>
      <c r="AI925" s="82"/>
      <c r="AJ925" s="81"/>
      <c r="AK925" s="81"/>
      <c r="AL925" s="81"/>
      <c r="AM925" s="82"/>
      <c r="AN925" s="81"/>
      <c r="AO925" s="81"/>
      <c r="AP925" s="82"/>
      <c r="AQ925" s="82"/>
      <c r="AR925" s="82"/>
      <c r="AS925" s="230"/>
      <c r="AT925" s="230"/>
      <c r="AU925" s="230"/>
      <c r="AV925" s="230"/>
      <c r="AW925" s="230"/>
      <c r="AX925" s="230"/>
      <c r="AY925" s="230"/>
      <c r="BA925" s="124">
        <v>24.138999999999999</v>
      </c>
      <c r="BB925" s="124">
        <v>-24.09</v>
      </c>
      <c r="BC925" s="124">
        <v>-31.010999999999999</v>
      </c>
      <c r="BD925" s="124">
        <v>33.923999999999999</v>
      </c>
      <c r="BE925" s="124">
        <v>48.905000000000001</v>
      </c>
      <c r="BF925" s="124">
        <v>-466.113</v>
      </c>
      <c r="BG925" s="124">
        <v>22.527999999999999</v>
      </c>
      <c r="BH925" s="124">
        <v>-123</v>
      </c>
      <c r="BI925" s="124">
        <v>-148</v>
      </c>
      <c r="BJ925" s="207">
        <v>-45</v>
      </c>
      <c r="BK925" s="207">
        <v>-556</v>
      </c>
      <c r="BL925" s="207">
        <v>-580</v>
      </c>
    </row>
    <row r="926" spans="1:64" x14ac:dyDescent="0.35">
      <c r="A926" s="115" t="s">
        <v>670</v>
      </c>
      <c r="B926" s="194" t="s">
        <v>797</v>
      </c>
      <c r="C926" s="193" t="s">
        <v>231</v>
      </c>
      <c r="D926" s="81"/>
      <c r="E926" s="81"/>
      <c r="F926" s="81"/>
      <c r="G926" s="82"/>
      <c r="H926" s="81"/>
      <c r="I926" s="81"/>
      <c r="J926" s="81"/>
      <c r="K926" s="82"/>
      <c r="L926" s="81"/>
      <c r="M926" s="81"/>
      <c r="N926" s="81"/>
      <c r="O926" s="82"/>
      <c r="P926" s="81"/>
      <c r="Q926" s="81"/>
      <c r="R926" s="81"/>
      <c r="S926" s="82"/>
      <c r="T926" s="81"/>
      <c r="U926" s="81"/>
      <c r="V926" s="81"/>
      <c r="W926" s="82"/>
      <c r="X926" s="81"/>
      <c r="Y926" s="81"/>
      <c r="Z926" s="81"/>
      <c r="AA926" s="82"/>
      <c r="AB926" s="81"/>
      <c r="AC926" s="81"/>
      <c r="AD926" s="81"/>
      <c r="AE926" s="82"/>
      <c r="AF926" s="81"/>
      <c r="AG926" s="81"/>
      <c r="AH926" s="81"/>
      <c r="AI926" s="82"/>
      <c r="AJ926" s="81"/>
      <c r="AK926" s="81"/>
      <c r="AL926" s="81"/>
      <c r="AM926" s="82"/>
      <c r="AN926" s="81"/>
      <c r="AO926" s="81"/>
      <c r="AP926" s="82"/>
      <c r="AQ926" s="82"/>
      <c r="AR926" s="82"/>
      <c r="AS926" s="230"/>
      <c r="AT926" s="230"/>
      <c r="AU926" s="230"/>
      <c r="AV926" s="230"/>
      <c r="AW926" s="230"/>
      <c r="AX926" s="230"/>
      <c r="AY926" s="230"/>
      <c r="BA926" s="124">
        <v>-6.2149999999999999</v>
      </c>
      <c r="BB926" s="124">
        <v>-12.895</v>
      </c>
      <c r="BC926" s="124">
        <v>-9.3680000000000003</v>
      </c>
      <c r="BD926" s="124">
        <v>-2.7509999999999999</v>
      </c>
      <c r="BE926" s="124">
        <v>-4.242</v>
      </c>
      <c r="BF926" s="124">
        <v>-9.734</v>
      </c>
      <c r="BG926" s="124">
        <v>-11.675000000000001</v>
      </c>
      <c r="BH926" s="124">
        <v>-1313</v>
      </c>
      <c r="BI926" s="124">
        <v>359</v>
      </c>
      <c r="BJ926" s="207">
        <v>360</v>
      </c>
      <c r="BK926" s="207">
        <v>227</v>
      </c>
      <c r="BL926" s="207">
        <v>179</v>
      </c>
    </row>
    <row r="927" spans="1:64" x14ac:dyDescent="0.35">
      <c r="A927" s="115" t="s">
        <v>673</v>
      </c>
      <c r="B927" s="194" t="s">
        <v>797</v>
      </c>
      <c r="C927" s="193" t="s">
        <v>231</v>
      </c>
      <c r="D927" s="81"/>
      <c r="E927" s="81"/>
      <c r="F927" s="81"/>
      <c r="G927" s="82"/>
      <c r="H927" s="81"/>
      <c r="I927" s="81"/>
      <c r="J927" s="81"/>
      <c r="K927" s="82"/>
      <c r="L927" s="81"/>
      <c r="M927" s="81"/>
      <c r="N927" s="81"/>
      <c r="O927" s="82"/>
      <c r="P927" s="81"/>
      <c r="Q927" s="81"/>
      <c r="R927" s="81"/>
      <c r="S927" s="82"/>
      <c r="T927" s="81"/>
      <c r="U927" s="81"/>
      <c r="V927" s="81"/>
      <c r="W927" s="82"/>
      <c r="X927" s="81"/>
      <c r="Y927" s="81"/>
      <c r="Z927" s="81"/>
      <c r="AA927" s="82"/>
      <c r="AB927" s="81"/>
      <c r="AC927" s="81"/>
      <c r="AD927" s="81"/>
      <c r="AE927" s="82"/>
      <c r="AF927" s="81"/>
      <c r="AG927" s="81"/>
      <c r="AH927" s="81"/>
      <c r="AI927" s="82"/>
      <c r="AJ927" s="81"/>
      <c r="AK927" s="81"/>
      <c r="AL927" s="81"/>
      <c r="AM927" s="82"/>
      <c r="AN927" s="81"/>
      <c r="AO927" s="81"/>
      <c r="AP927" s="82"/>
      <c r="AQ927" s="82"/>
      <c r="AR927" s="82"/>
      <c r="AS927" s="230"/>
      <c r="AT927" s="230"/>
      <c r="AU927" s="230"/>
      <c r="AV927" s="230"/>
      <c r="AW927" s="230"/>
      <c r="AX927" s="230"/>
      <c r="AY927" s="230"/>
      <c r="BA927" s="124">
        <v>-7.3280000000000003</v>
      </c>
      <c r="BB927" s="124">
        <v>-6.476</v>
      </c>
      <c r="BC927" s="124">
        <v>-25.510999999999999</v>
      </c>
      <c r="BD927" s="124">
        <v>-9.2870000000000008</v>
      </c>
      <c r="BE927" s="124">
        <v>5.6820000000000004</v>
      </c>
      <c r="BF927" s="124">
        <v>8.7569999999999997</v>
      </c>
      <c r="BG927" s="124">
        <v>-6.2</v>
      </c>
      <c r="BH927" s="124">
        <v>-68</v>
      </c>
      <c r="BI927" s="124">
        <v>-19</v>
      </c>
      <c r="BJ927" s="207">
        <v>11</v>
      </c>
      <c r="BK927" s="207">
        <v>-93</v>
      </c>
      <c r="BL927" s="207">
        <v>-67</v>
      </c>
    </row>
    <row r="928" spans="1:64" x14ac:dyDescent="0.35">
      <c r="A928" s="116" t="s">
        <v>676</v>
      </c>
      <c r="B928" s="192" t="s">
        <v>797</v>
      </c>
      <c r="C928" s="191" t="s">
        <v>231</v>
      </c>
      <c r="D928" s="102"/>
      <c r="E928" s="102"/>
      <c r="F928" s="102"/>
      <c r="G928" s="103"/>
      <c r="H928" s="102"/>
      <c r="I928" s="102"/>
      <c r="J928" s="102"/>
      <c r="K928" s="103"/>
      <c r="L928" s="102"/>
      <c r="M928" s="102"/>
      <c r="N928" s="102"/>
      <c r="O928" s="103"/>
      <c r="P928" s="102"/>
      <c r="Q928" s="102"/>
      <c r="R928" s="102"/>
      <c r="S928" s="103"/>
      <c r="T928" s="102"/>
      <c r="U928" s="102"/>
      <c r="V928" s="102"/>
      <c r="W928" s="103"/>
      <c r="X928" s="102"/>
      <c r="Y928" s="102"/>
      <c r="Z928" s="102"/>
      <c r="AA928" s="103"/>
      <c r="AB928" s="102"/>
      <c r="AC928" s="102"/>
      <c r="AD928" s="102"/>
      <c r="AE928" s="103"/>
      <c r="AF928" s="102"/>
      <c r="AG928" s="102"/>
      <c r="AH928" s="102"/>
      <c r="AI928" s="103"/>
      <c r="AJ928" s="102"/>
      <c r="AK928" s="102"/>
      <c r="AL928" s="102"/>
      <c r="AM928" s="103"/>
      <c r="AN928" s="102"/>
      <c r="AO928" s="102"/>
      <c r="AP928" s="103"/>
      <c r="AQ928" s="103"/>
      <c r="AR928" s="103"/>
      <c r="AS928" s="233"/>
      <c r="AT928" s="233"/>
      <c r="AU928" s="233"/>
      <c r="AV928" s="233"/>
      <c r="AW928" s="233"/>
      <c r="AX928" s="233"/>
      <c r="AY928" s="233"/>
      <c r="BA928" s="131">
        <f>SUM(BA925:BA927)</f>
        <v>10.596</v>
      </c>
      <c r="BB928" s="131">
        <f>SUM(BB925:BB927)</f>
        <v>-43.460999999999999</v>
      </c>
      <c r="BC928" s="131">
        <f>SUM(BC925:BC927)</f>
        <v>-65.89</v>
      </c>
      <c r="BD928" s="130">
        <v>21.885999999999999</v>
      </c>
      <c r="BE928" s="130">
        <v>50.344999999999999</v>
      </c>
      <c r="BF928" s="131">
        <f>SUM(BF925:BF927)</f>
        <v>-467.09</v>
      </c>
      <c r="BG928" s="130">
        <v>4.6529999999999996</v>
      </c>
      <c r="BH928" s="131">
        <f>SUM(BH925:BH927)</f>
        <v>-1504</v>
      </c>
      <c r="BI928" s="131">
        <f>SUM(BI925:BI927)</f>
        <v>192</v>
      </c>
      <c r="BJ928" s="209">
        <v>326</v>
      </c>
      <c r="BK928" s="209">
        <v>-422</v>
      </c>
      <c r="BL928" s="209">
        <v>-468</v>
      </c>
    </row>
    <row r="929" spans="1:64" x14ac:dyDescent="0.35">
      <c r="A929" s="96"/>
      <c r="B929" s="185"/>
      <c r="C929" s="185"/>
      <c r="D929" s="97"/>
      <c r="E929" s="97"/>
      <c r="F929" s="97"/>
      <c r="G929" s="98"/>
      <c r="H929" s="97"/>
      <c r="I929" s="97"/>
      <c r="J929" s="97"/>
      <c r="K929" s="98"/>
      <c r="L929" s="97"/>
      <c r="M929" s="97"/>
      <c r="N929" s="97"/>
      <c r="O929" s="98"/>
      <c r="P929" s="97"/>
      <c r="Q929" s="97"/>
      <c r="R929" s="97"/>
      <c r="S929" s="98"/>
      <c r="T929" s="97"/>
      <c r="U929" s="97"/>
      <c r="V929" s="97"/>
      <c r="W929" s="98"/>
      <c r="X929" s="97"/>
      <c r="Y929" s="97"/>
      <c r="Z929" s="97"/>
      <c r="AA929" s="98"/>
      <c r="AB929" s="97"/>
      <c r="AC929" s="97"/>
      <c r="AD929" s="97"/>
      <c r="AE929" s="98"/>
      <c r="AF929" s="97"/>
      <c r="AG929" s="97"/>
      <c r="AH929" s="97"/>
      <c r="AI929" s="98"/>
      <c r="AJ929" s="97"/>
      <c r="AK929" s="97"/>
      <c r="AL929" s="97"/>
      <c r="AM929" s="98"/>
      <c r="AN929" s="97"/>
      <c r="AO929" s="97"/>
      <c r="AP929" s="98"/>
      <c r="AQ929" s="98"/>
      <c r="AR929" s="98"/>
      <c r="AS929" s="233"/>
      <c r="AT929" s="233"/>
      <c r="AU929" s="233"/>
      <c r="AV929" s="233"/>
      <c r="AW929" s="233"/>
      <c r="AX929" s="233"/>
      <c r="AY929" s="233"/>
      <c r="BA929" s="99"/>
      <c r="BB929" s="99"/>
      <c r="BC929" s="99"/>
      <c r="BD929" s="99"/>
      <c r="BE929" s="99"/>
      <c r="BF929" s="99"/>
      <c r="BG929" s="99"/>
      <c r="BH929" s="99"/>
      <c r="BI929" s="99"/>
      <c r="BJ929" s="99"/>
      <c r="BK929" s="99"/>
      <c r="BL929" s="99"/>
    </row>
    <row r="930" spans="1:64" x14ac:dyDescent="0.35">
      <c r="A930" s="88" t="s">
        <v>677</v>
      </c>
      <c r="B930" s="194" t="s">
        <v>797</v>
      </c>
      <c r="C930" s="193" t="s">
        <v>231</v>
      </c>
      <c r="D930" s="81"/>
      <c r="E930" s="81"/>
      <c r="F930" s="81"/>
      <c r="G930" s="82"/>
      <c r="H930" s="81"/>
      <c r="I930" s="81"/>
      <c r="J930" s="81"/>
      <c r="K930" s="82"/>
      <c r="L930" s="81"/>
      <c r="M930" s="81"/>
      <c r="N930" s="81"/>
      <c r="O930" s="82"/>
      <c r="P930" s="81"/>
      <c r="Q930" s="81"/>
      <c r="R930" s="81"/>
      <c r="S930" s="82"/>
      <c r="T930" s="81"/>
      <c r="U930" s="81"/>
      <c r="V930" s="81"/>
      <c r="W930" s="82"/>
      <c r="X930" s="81"/>
      <c r="Y930" s="81"/>
      <c r="Z930" s="81"/>
      <c r="AA930" s="82"/>
      <c r="AB930" s="81"/>
      <c r="AC930" s="81"/>
      <c r="AD930" s="81"/>
      <c r="AE930" s="82"/>
      <c r="AF930" s="81"/>
      <c r="AG930" s="81"/>
      <c r="AH930" s="81"/>
      <c r="AI930" s="82"/>
      <c r="AJ930" s="81"/>
      <c r="AK930" s="81"/>
      <c r="AL930" s="81"/>
      <c r="AM930" s="82"/>
      <c r="AN930" s="81"/>
      <c r="AO930" s="81"/>
      <c r="AP930" s="82"/>
      <c r="AQ930" s="82"/>
      <c r="AR930" s="82"/>
      <c r="AS930" s="230"/>
      <c r="AT930" s="230"/>
      <c r="AU930" s="230"/>
      <c r="AV930" s="230"/>
      <c r="AW930" s="230"/>
      <c r="AX930" s="230"/>
      <c r="AY930" s="230"/>
      <c r="BA930" s="124">
        <v>40.619</v>
      </c>
      <c r="BB930" s="124">
        <v>53.222999999999999</v>
      </c>
      <c r="BC930" s="124">
        <v>68.135999999999996</v>
      </c>
      <c r="BD930" s="124">
        <v>75.102999999999994</v>
      </c>
      <c r="BE930" s="83"/>
      <c r="BF930" s="83"/>
      <c r="BG930" s="83"/>
      <c r="BH930" s="83"/>
      <c r="BI930" s="83"/>
      <c r="BJ930" s="83"/>
      <c r="BK930" s="83"/>
      <c r="BL930" s="83"/>
    </row>
    <row r="931" spans="1:64" x14ac:dyDescent="0.35">
      <c r="A931" s="101" t="s">
        <v>421</v>
      </c>
      <c r="B931" s="192" t="s">
        <v>797</v>
      </c>
      <c r="C931" s="191" t="s">
        <v>231</v>
      </c>
      <c r="D931" s="102"/>
      <c r="E931" s="102"/>
      <c r="F931" s="102"/>
      <c r="G931" s="103"/>
      <c r="H931" s="102"/>
      <c r="I931" s="102"/>
      <c r="J931" s="102"/>
      <c r="K931" s="103"/>
      <c r="L931" s="102"/>
      <c r="M931" s="102"/>
      <c r="N931" s="102"/>
      <c r="O931" s="103"/>
      <c r="P931" s="102"/>
      <c r="Q931" s="102"/>
      <c r="R931" s="102"/>
      <c r="S931" s="103"/>
      <c r="T931" s="102"/>
      <c r="U931" s="102"/>
      <c r="V931" s="102"/>
      <c r="W931" s="103"/>
      <c r="X931" s="102"/>
      <c r="Y931" s="102"/>
      <c r="Z931" s="102"/>
      <c r="AA931" s="103"/>
      <c r="AB931" s="102"/>
      <c r="AC931" s="102"/>
      <c r="AD931" s="102"/>
      <c r="AE931" s="103"/>
      <c r="AF931" s="102"/>
      <c r="AG931" s="102"/>
      <c r="AH931" s="102"/>
      <c r="AI931" s="103"/>
      <c r="AJ931" s="102"/>
      <c r="AK931" s="102"/>
      <c r="AL931" s="102"/>
      <c r="AM931" s="103"/>
      <c r="AN931" s="102"/>
      <c r="AO931" s="102"/>
      <c r="AP931" s="103"/>
      <c r="AQ931" s="103"/>
      <c r="AR931" s="103"/>
      <c r="AS931" s="233"/>
      <c r="AT931" s="233"/>
      <c r="AU931" s="233"/>
      <c r="AV931" s="233"/>
      <c r="AW931" s="233"/>
      <c r="AX931" s="233"/>
      <c r="AY931" s="233"/>
      <c r="BA931" s="131">
        <f>SUM(BA928,BA922,BA930)</f>
        <v>66.156000000000006</v>
      </c>
      <c r="BB931" s="131">
        <f>SUM(BB928,BB922,BB930)</f>
        <v>92.980999999999995</v>
      </c>
      <c r="BC931" s="131">
        <f>SUM(BC928,BC922,BC930)</f>
        <v>244.23</v>
      </c>
      <c r="BD931" s="131">
        <f>SUM(BD928,BD922,BD930)</f>
        <v>266.35599999999999</v>
      </c>
      <c r="BE931" s="131">
        <f>SUM(BE928,BE922,BE930)</f>
        <v>443.68700000000001</v>
      </c>
      <c r="BF931" s="130">
        <v>203.102</v>
      </c>
      <c r="BG931" s="131">
        <f>SUM(BG928,BG922,BG930)</f>
        <v>253.28299999999999</v>
      </c>
      <c r="BH931" s="131">
        <f>SUM(BH928,BH922,BH930)</f>
        <v>-1084</v>
      </c>
      <c r="BI931" s="131">
        <f>SUM(BI928,BI922,BI930)</f>
        <v>883</v>
      </c>
      <c r="BJ931" s="209">
        <v>1252</v>
      </c>
      <c r="BK931" s="209">
        <v>1371</v>
      </c>
      <c r="BL931" s="209">
        <v>1371</v>
      </c>
    </row>
    <row r="932" spans="1:64" x14ac:dyDescent="0.35">
      <c r="B932" s="186"/>
      <c r="C932" s="186"/>
      <c r="D932" s="81"/>
      <c r="E932" s="81"/>
      <c r="F932" s="81"/>
      <c r="G932" s="82"/>
      <c r="H932" s="81"/>
      <c r="I932" s="81"/>
      <c r="J932" s="81"/>
      <c r="K932" s="82"/>
      <c r="L932" s="81"/>
      <c r="M932" s="81"/>
      <c r="N932" s="81"/>
      <c r="O932" s="82"/>
      <c r="P932" s="81"/>
      <c r="Q932" s="81"/>
      <c r="R932" s="81"/>
      <c r="S932" s="82"/>
      <c r="T932" s="81"/>
      <c r="U932" s="81"/>
      <c r="V932" s="81"/>
      <c r="W932" s="82"/>
      <c r="X932" s="81"/>
      <c r="Y932" s="81"/>
      <c r="Z932" s="81"/>
      <c r="AA932" s="82"/>
      <c r="AB932" s="81"/>
      <c r="AC932" s="81"/>
      <c r="AD932" s="81"/>
      <c r="AE932" s="82"/>
      <c r="AF932" s="81"/>
      <c r="AG932" s="81"/>
      <c r="AH932" s="81"/>
      <c r="AI932" s="82"/>
      <c r="AJ932" s="81"/>
      <c r="AK932" s="81"/>
      <c r="AL932" s="81"/>
      <c r="AM932" s="82"/>
      <c r="AN932" s="81"/>
      <c r="AO932" s="81"/>
      <c r="AP932" s="82"/>
      <c r="AQ932" s="82"/>
      <c r="AR932" s="82"/>
      <c r="AS932" s="230"/>
      <c r="AT932" s="230"/>
      <c r="AU932" s="230"/>
      <c r="AV932" s="230"/>
      <c r="AW932" s="230"/>
      <c r="AX932" s="230"/>
      <c r="AY932" s="230"/>
      <c r="BA932" s="83"/>
      <c r="BB932" s="83"/>
      <c r="BC932" s="83"/>
      <c r="BD932" s="83"/>
      <c r="BE932" s="83"/>
      <c r="BF932" s="83"/>
      <c r="BG932" s="83"/>
      <c r="BH932" s="83"/>
      <c r="BI932" s="83"/>
      <c r="BJ932" s="83"/>
      <c r="BK932" s="83"/>
      <c r="BL932" s="83"/>
    </row>
    <row r="933" spans="1:64" x14ac:dyDescent="0.35">
      <c r="A933" s="96" t="s">
        <v>678</v>
      </c>
      <c r="B933" s="185"/>
      <c r="C933" s="185"/>
      <c r="D933" s="81"/>
      <c r="E933" s="81"/>
      <c r="F933" s="81"/>
      <c r="G933" s="82"/>
      <c r="H933" s="81"/>
      <c r="I933" s="81"/>
      <c r="J933" s="81"/>
      <c r="K933" s="82"/>
      <c r="L933" s="81"/>
      <c r="M933" s="81"/>
      <c r="N933" s="81"/>
      <c r="O933" s="82"/>
      <c r="P933" s="81"/>
      <c r="Q933" s="81"/>
      <c r="R933" s="81"/>
      <c r="S933" s="82"/>
      <c r="T933" s="81"/>
      <c r="U933" s="81"/>
      <c r="V933" s="81"/>
      <c r="W933" s="82"/>
      <c r="X933" s="81"/>
      <c r="Y933" s="81"/>
      <c r="Z933" s="81"/>
      <c r="AA933" s="82"/>
      <c r="AB933" s="81"/>
      <c r="AC933" s="81"/>
      <c r="AD933" s="81"/>
      <c r="AE933" s="82"/>
      <c r="AF933" s="81"/>
      <c r="AG933" s="81"/>
      <c r="AH933" s="81"/>
      <c r="AI933" s="82"/>
      <c r="AJ933" s="81"/>
      <c r="AK933" s="81"/>
      <c r="AL933" s="81"/>
      <c r="AM933" s="82"/>
      <c r="AN933" s="81"/>
      <c r="AO933" s="81"/>
      <c r="AP933" s="82"/>
      <c r="AQ933" s="82"/>
      <c r="AR933" s="82"/>
      <c r="AS933" s="230"/>
      <c r="AT933" s="230"/>
      <c r="AU933" s="230"/>
      <c r="AV933" s="230"/>
      <c r="AW933" s="230"/>
      <c r="AX933" s="230"/>
      <c r="AY933" s="230"/>
      <c r="BA933" s="83"/>
      <c r="BB933" s="83"/>
      <c r="BC933" s="83"/>
      <c r="BD933" s="83"/>
      <c r="BE933" s="83"/>
      <c r="BF933" s="83"/>
      <c r="BG933" s="83"/>
      <c r="BH933" s="83"/>
      <c r="BI933" s="83"/>
      <c r="BJ933" s="83"/>
      <c r="BK933" s="83"/>
      <c r="BL933" s="83"/>
    </row>
    <row r="934" spans="1:64" x14ac:dyDescent="0.35">
      <c r="A934" s="88" t="s">
        <v>679</v>
      </c>
      <c r="B934" s="194" t="s">
        <v>796</v>
      </c>
      <c r="C934" s="193" t="s">
        <v>231</v>
      </c>
      <c r="D934" s="81"/>
      <c r="E934" s="81"/>
      <c r="F934" s="81"/>
      <c r="G934" s="82"/>
      <c r="H934" s="81"/>
      <c r="I934" s="81"/>
      <c r="J934" s="81"/>
      <c r="K934" s="82"/>
      <c r="L934" s="81"/>
      <c r="M934" s="81"/>
      <c r="N934" s="81"/>
      <c r="O934" s="82"/>
      <c r="P934" s="81"/>
      <c r="Q934" s="81"/>
      <c r="R934" s="81"/>
      <c r="S934" s="82"/>
      <c r="T934" s="81"/>
      <c r="U934" s="81"/>
      <c r="V934" s="81"/>
      <c r="W934" s="82"/>
      <c r="X934" s="81"/>
      <c r="Y934" s="81"/>
      <c r="Z934" s="81"/>
      <c r="AA934" s="82"/>
      <c r="AB934" s="81"/>
      <c r="AC934" s="81"/>
      <c r="AD934" s="81"/>
      <c r="AE934" s="82"/>
      <c r="AF934" s="81"/>
      <c r="AG934" s="81"/>
      <c r="AH934" s="81"/>
      <c r="AI934" s="82"/>
      <c r="AJ934" s="81"/>
      <c r="AK934" s="81"/>
      <c r="AL934" s="81"/>
      <c r="AM934" s="82"/>
      <c r="AN934" s="81"/>
      <c r="AO934" s="81"/>
      <c r="AP934" s="82"/>
      <c r="AQ934" s="82"/>
      <c r="AR934" s="82"/>
      <c r="AS934" s="230"/>
      <c r="AT934" s="230"/>
      <c r="AU934" s="230"/>
      <c r="AV934" s="230"/>
      <c r="AW934" s="230"/>
      <c r="AX934" s="230"/>
      <c r="AY934" s="230"/>
      <c r="BA934" s="124">
        <v>124.649</v>
      </c>
      <c r="BB934" s="124">
        <v>126.48099999999999</v>
      </c>
      <c r="BC934" s="124">
        <v>305.82400000000001</v>
      </c>
      <c r="BD934" s="124">
        <v>502.298</v>
      </c>
      <c r="BE934" s="124">
        <v>748.17399999999998</v>
      </c>
      <c r="BF934" s="124">
        <v>620.24</v>
      </c>
      <c r="BG934" s="124">
        <v>672.99599999999998</v>
      </c>
      <c r="BH934" s="124">
        <v>877</v>
      </c>
      <c r="BI934" s="124">
        <v>1198</v>
      </c>
      <c r="BJ934" s="207">
        <v>1262</v>
      </c>
      <c r="BK934" s="207">
        <v>1428</v>
      </c>
      <c r="BL934" s="207">
        <v>1456</v>
      </c>
    </row>
    <row r="935" spans="1:64" x14ac:dyDescent="0.35">
      <c r="A935" s="88" t="s">
        <v>680</v>
      </c>
      <c r="B935" s="194" t="s">
        <v>796</v>
      </c>
      <c r="C935" s="193" t="s">
        <v>231</v>
      </c>
      <c r="D935" s="81"/>
      <c r="E935" s="81"/>
      <c r="F935" s="81"/>
      <c r="G935" s="82"/>
      <c r="H935" s="81"/>
      <c r="I935" s="81"/>
      <c r="J935" s="81"/>
      <c r="K935" s="82"/>
      <c r="L935" s="81"/>
      <c r="M935" s="81"/>
      <c r="N935" s="81"/>
      <c r="O935" s="82"/>
      <c r="P935" s="81"/>
      <c r="Q935" s="81"/>
      <c r="R935" s="81"/>
      <c r="S935" s="82"/>
      <c r="T935" s="81"/>
      <c r="U935" s="81"/>
      <c r="V935" s="81"/>
      <c r="W935" s="82"/>
      <c r="X935" s="81"/>
      <c r="Y935" s="81"/>
      <c r="Z935" s="81"/>
      <c r="AA935" s="82"/>
      <c r="AB935" s="81"/>
      <c r="AC935" s="81"/>
      <c r="AD935" s="81"/>
      <c r="AE935" s="82"/>
      <c r="AF935" s="81"/>
      <c r="AG935" s="81"/>
      <c r="AH935" s="81"/>
      <c r="AI935" s="82"/>
      <c r="AJ935" s="81"/>
      <c r="AK935" s="81"/>
      <c r="AL935" s="81"/>
      <c r="AM935" s="82"/>
      <c r="AN935" s="81"/>
      <c r="AO935" s="81"/>
      <c r="AP935" s="82"/>
      <c r="AQ935" s="82"/>
      <c r="AR935" s="82"/>
      <c r="AS935" s="230"/>
      <c r="AT935" s="230"/>
      <c r="AU935" s="230"/>
      <c r="AV935" s="230"/>
      <c r="AW935" s="230"/>
      <c r="AX935" s="230"/>
      <c r="AY935" s="230"/>
      <c r="BA935" s="124">
        <v>-6.3040000000000003</v>
      </c>
      <c r="BB935" s="124">
        <v>-4.4109999999999996</v>
      </c>
      <c r="BC935" s="124">
        <v>-8.3160000000000007</v>
      </c>
      <c r="BD935" s="124">
        <v>10.635999999999999</v>
      </c>
      <c r="BE935" s="124">
        <v>25.131</v>
      </c>
      <c r="BF935" s="124">
        <v>25.213999999999999</v>
      </c>
      <c r="BG935" s="124">
        <v>23.51</v>
      </c>
      <c r="BH935" s="124">
        <v>10</v>
      </c>
      <c r="BI935" s="124">
        <v>66</v>
      </c>
      <c r="BJ935" s="207">
        <v>113</v>
      </c>
      <c r="BK935" s="207">
        <v>132</v>
      </c>
      <c r="BL935" s="207">
        <v>139</v>
      </c>
    </row>
    <row r="936" spans="1:64" x14ac:dyDescent="0.35">
      <c r="A936" s="88" t="s">
        <v>681</v>
      </c>
      <c r="B936" s="194" t="s">
        <v>796</v>
      </c>
      <c r="C936" s="193" t="s">
        <v>231</v>
      </c>
      <c r="D936" s="81"/>
      <c r="E936" s="81"/>
      <c r="F936" s="81"/>
      <c r="G936" s="82"/>
      <c r="H936" s="81"/>
      <c r="I936" s="81"/>
      <c r="J936" s="81"/>
      <c r="K936" s="82"/>
      <c r="L936" s="81"/>
      <c r="M936" s="81"/>
      <c r="N936" s="81"/>
      <c r="O936" s="82"/>
      <c r="P936" s="81"/>
      <c r="Q936" s="81"/>
      <c r="R936" s="81"/>
      <c r="S936" s="82"/>
      <c r="T936" s="81"/>
      <c r="U936" s="81"/>
      <c r="V936" s="81"/>
      <c r="W936" s="82"/>
      <c r="X936" s="81"/>
      <c r="Y936" s="81"/>
      <c r="Z936" s="81"/>
      <c r="AA936" s="82"/>
      <c r="AB936" s="81"/>
      <c r="AC936" s="81"/>
      <c r="AD936" s="81"/>
      <c r="AE936" s="82"/>
      <c r="AF936" s="81"/>
      <c r="AG936" s="81"/>
      <c r="AH936" s="81"/>
      <c r="AI936" s="82"/>
      <c r="AJ936" s="81"/>
      <c r="AK936" s="81"/>
      <c r="AL936" s="81"/>
      <c r="AM936" s="82"/>
      <c r="AN936" s="81"/>
      <c r="AO936" s="81"/>
      <c r="AP936" s="82"/>
      <c r="AQ936" s="82"/>
      <c r="AR936" s="82"/>
      <c r="AS936" s="230"/>
      <c r="AT936" s="230"/>
      <c r="AU936" s="230"/>
      <c r="AV936" s="230"/>
      <c r="AW936" s="230"/>
      <c r="AX936" s="230"/>
      <c r="AY936" s="230"/>
      <c r="BA936" s="83"/>
      <c r="BB936" s="83"/>
      <c r="BC936" s="83"/>
      <c r="BD936" s="83"/>
      <c r="BE936" s="83"/>
      <c r="BF936" s="83"/>
      <c r="BG936" s="83"/>
      <c r="BH936" s="124">
        <v>-1360</v>
      </c>
      <c r="BI936" s="83"/>
      <c r="BJ936" s="83"/>
      <c r="BK936" s="83"/>
      <c r="BL936" s="83"/>
    </row>
    <row r="937" spans="1:64" x14ac:dyDescent="0.35">
      <c r="A937" s="88" t="s">
        <v>682</v>
      </c>
      <c r="B937" s="194" t="s">
        <v>796</v>
      </c>
      <c r="C937" s="193" t="s">
        <v>231</v>
      </c>
      <c r="D937" s="81"/>
      <c r="E937" s="81"/>
      <c r="F937" s="81"/>
      <c r="G937" s="82"/>
      <c r="H937" s="81"/>
      <c r="I937" s="81"/>
      <c r="J937" s="81"/>
      <c r="K937" s="82"/>
      <c r="L937" s="81"/>
      <c r="M937" s="81"/>
      <c r="N937" s="81"/>
      <c r="O937" s="82"/>
      <c r="P937" s="81"/>
      <c r="Q937" s="81"/>
      <c r="R937" s="81"/>
      <c r="S937" s="82"/>
      <c r="T937" s="81"/>
      <c r="U937" s="81"/>
      <c r="V937" s="81"/>
      <c r="W937" s="82"/>
      <c r="X937" s="81"/>
      <c r="Y937" s="81"/>
      <c r="Z937" s="81"/>
      <c r="AA937" s="82"/>
      <c r="AB937" s="81"/>
      <c r="AC937" s="81"/>
      <c r="AD937" s="81"/>
      <c r="AE937" s="82"/>
      <c r="AF937" s="81"/>
      <c r="AG937" s="81"/>
      <c r="AH937" s="81"/>
      <c r="AI937" s="82"/>
      <c r="AJ937" s="81"/>
      <c r="AK937" s="81"/>
      <c r="AL937" s="81"/>
      <c r="AM937" s="82"/>
      <c r="AN937" s="81"/>
      <c r="AO937" s="81"/>
      <c r="AP937" s="82"/>
      <c r="AQ937" s="82"/>
      <c r="AR937" s="82"/>
      <c r="AS937" s="230"/>
      <c r="AT937" s="230"/>
      <c r="AU937" s="230"/>
      <c r="AV937" s="230"/>
      <c r="AW937" s="230"/>
      <c r="AX937" s="230"/>
      <c r="AY937" s="230"/>
      <c r="BA937" s="124">
        <v>-29.087</v>
      </c>
      <c r="BB937" s="124">
        <v>-1.1659999999999999</v>
      </c>
      <c r="BC937" s="124">
        <v>-25.966999999999999</v>
      </c>
      <c r="BD937" s="124">
        <v>-48.383000000000003</v>
      </c>
      <c r="BE937" s="124">
        <v>-38</v>
      </c>
      <c r="BF937" s="124">
        <v>-110.849</v>
      </c>
      <c r="BG937" s="124">
        <v>-99.772000000000006</v>
      </c>
      <c r="BH937" s="124">
        <v>-101</v>
      </c>
      <c r="BI937" s="124">
        <v>-149</v>
      </c>
      <c r="BJ937" s="207">
        <v>-116</v>
      </c>
      <c r="BK937" s="207">
        <v>-130</v>
      </c>
      <c r="BL937" s="207">
        <v>-150</v>
      </c>
    </row>
    <row r="938" spans="1:64" x14ac:dyDescent="0.35">
      <c r="A938" s="88" t="s">
        <v>683</v>
      </c>
      <c r="B938" s="194" t="s">
        <v>796</v>
      </c>
      <c r="C938" s="193" t="s">
        <v>231</v>
      </c>
      <c r="D938" s="81"/>
      <c r="E938" s="81"/>
      <c r="F938" s="81"/>
      <c r="G938" s="82"/>
      <c r="H938" s="81"/>
      <c r="I938" s="81"/>
      <c r="J938" s="81"/>
      <c r="K938" s="82"/>
      <c r="L938" s="81"/>
      <c r="M938" s="81"/>
      <c r="N938" s="81"/>
      <c r="O938" s="82"/>
      <c r="P938" s="81"/>
      <c r="Q938" s="81"/>
      <c r="R938" s="81"/>
      <c r="S938" s="82"/>
      <c r="T938" s="81"/>
      <c r="U938" s="81"/>
      <c r="V938" s="81"/>
      <c r="W938" s="82"/>
      <c r="X938" s="81"/>
      <c r="Y938" s="81"/>
      <c r="Z938" s="81"/>
      <c r="AA938" s="82"/>
      <c r="AB938" s="81"/>
      <c r="AC938" s="81"/>
      <c r="AD938" s="81"/>
      <c r="AE938" s="82"/>
      <c r="AF938" s="81"/>
      <c r="AG938" s="81"/>
      <c r="AH938" s="81"/>
      <c r="AI938" s="82"/>
      <c r="AJ938" s="81"/>
      <c r="AK938" s="81"/>
      <c r="AL938" s="81"/>
      <c r="AM938" s="82"/>
      <c r="AN938" s="81"/>
      <c r="AO938" s="81"/>
      <c r="AP938" s="82"/>
      <c r="AQ938" s="82"/>
      <c r="AR938" s="82"/>
      <c r="AS938" s="230"/>
      <c r="AT938" s="230"/>
      <c r="AU938" s="230"/>
      <c r="AV938" s="230"/>
      <c r="AW938" s="230"/>
      <c r="AX938" s="230"/>
      <c r="AY938" s="230"/>
      <c r="BA938" s="124">
        <v>-39.677999999999997</v>
      </c>
      <c r="BB938" s="124">
        <v>-33.768999999999998</v>
      </c>
      <c r="BC938" s="124">
        <v>-90.063000000000002</v>
      </c>
      <c r="BD938" s="124">
        <v>-133.77799999999999</v>
      </c>
      <c r="BE938" s="124">
        <v>-215.49</v>
      </c>
      <c r="BF938" s="124">
        <v>-384.39299999999997</v>
      </c>
      <c r="BG938" s="83"/>
      <c r="BH938" s="83"/>
      <c r="BI938" s="83"/>
      <c r="BJ938" s="83"/>
      <c r="BK938" s="83"/>
      <c r="BL938" s="83"/>
    </row>
    <row r="939" spans="1:64" x14ac:dyDescent="0.35">
      <c r="A939" s="88" t="s">
        <v>684</v>
      </c>
      <c r="B939" s="194" t="s">
        <v>796</v>
      </c>
      <c r="C939" s="193" t="s">
        <v>231</v>
      </c>
      <c r="D939" s="81"/>
      <c r="E939" s="81"/>
      <c r="F939" s="81"/>
      <c r="G939" s="82"/>
      <c r="H939" s="81"/>
      <c r="I939" s="81"/>
      <c r="J939" s="81"/>
      <c r="K939" s="82"/>
      <c r="L939" s="81"/>
      <c r="M939" s="81"/>
      <c r="N939" s="81"/>
      <c r="O939" s="82"/>
      <c r="P939" s="81"/>
      <c r="Q939" s="81"/>
      <c r="R939" s="81"/>
      <c r="S939" s="82"/>
      <c r="T939" s="81"/>
      <c r="U939" s="81"/>
      <c r="V939" s="81"/>
      <c r="W939" s="82"/>
      <c r="X939" s="81"/>
      <c r="Y939" s="81"/>
      <c r="Z939" s="81"/>
      <c r="AA939" s="82"/>
      <c r="AB939" s="81"/>
      <c r="AC939" s="81"/>
      <c r="AD939" s="81"/>
      <c r="AE939" s="82"/>
      <c r="AF939" s="81"/>
      <c r="AG939" s="81"/>
      <c r="AH939" s="81"/>
      <c r="AI939" s="82"/>
      <c r="AJ939" s="81"/>
      <c r="AK939" s="81"/>
      <c r="AL939" s="81"/>
      <c r="AM939" s="82"/>
      <c r="AN939" s="81"/>
      <c r="AO939" s="81"/>
      <c r="AP939" s="82"/>
      <c r="AQ939" s="82"/>
      <c r="AR939" s="82"/>
      <c r="AS939" s="230"/>
      <c r="AT939" s="230"/>
      <c r="AU939" s="230"/>
      <c r="AV939" s="230"/>
      <c r="AW939" s="230"/>
      <c r="AX939" s="230"/>
      <c r="AY939" s="230"/>
      <c r="BA939" s="124">
        <v>0.51400000000000001</v>
      </c>
      <c r="BB939" s="83"/>
      <c r="BC939" s="83"/>
      <c r="BD939" s="83"/>
      <c r="BE939" s="83"/>
      <c r="BF939" s="83"/>
      <c r="BG939" s="83"/>
      <c r="BH939" s="83"/>
      <c r="BI939" s="83"/>
      <c r="BJ939" s="83"/>
      <c r="BK939" s="83"/>
      <c r="BL939" s="83"/>
    </row>
    <row r="940" spans="1:64" x14ac:dyDescent="0.35">
      <c r="A940" s="88" t="s">
        <v>685</v>
      </c>
      <c r="B940" s="194" t="s">
        <v>796</v>
      </c>
      <c r="C940" s="193" t="s">
        <v>231</v>
      </c>
      <c r="D940" s="81"/>
      <c r="E940" s="81"/>
      <c r="F940" s="81"/>
      <c r="G940" s="82"/>
      <c r="H940" s="81"/>
      <c r="I940" s="81"/>
      <c r="J940" s="81"/>
      <c r="K940" s="82"/>
      <c r="L940" s="81"/>
      <c r="M940" s="81"/>
      <c r="N940" s="81"/>
      <c r="O940" s="82"/>
      <c r="P940" s="81"/>
      <c r="Q940" s="81"/>
      <c r="R940" s="81"/>
      <c r="S940" s="82"/>
      <c r="T940" s="81"/>
      <c r="U940" s="81"/>
      <c r="V940" s="81"/>
      <c r="W940" s="82"/>
      <c r="X940" s="81"/>
      <c r="Y940" s="81"/>
      <c r="Z940" s="81"/>
      <c r="AA940" s="82"/>
      <c r="AB940" s="81"/>
      <c r="AC940" s="81"/>
      <c r="AD940" s="81"/>
      <c r="AE940" s="82"/>
      <c r="AF940" s="81"/>
      <c r="AG940" s="81"/>
      <c r="AH940" s="81"/>
      <c r="AI940" s="82"/>
      <c r="AJ940" s="81"/>
      <c r="AK940" s="81"/>
      <c r="AL940" s="81"/>
      <c r="AM940" s="82"/>
      <c r="AN940" s="81"/>
      <c r="AO940" s="81"/>
      <c r="AP940" s="82"/>
      <c r="AQ940" s="82"/>
      <c r="AR940" s="82"/>
      <c r="AS940" s="230"/>
      <c r="AT940" s="230"/>
      <c r="AU940" s="230"/>
      <c r="AV940" s="230"/>
      <c r="AW940" s="230"/>
      <c r="AX940" s="230"/>
      <c r="AY940" s="230"/>
      <c r="BA940" s="83"/>
      <c r="BB940" s="83"/>
      <c r="BC940" s="83"/>
      <c r="BD940" s="83"/>
      <c r="BE940" s="83"/>
      <c r="BF940" s="83"/>
      <c r="BG940" s="124">
        <v>-224.214</v>
      </c>
      <c r="BH940" s="124">
        <v>-337</v>
      </c>
      <c r="BI940" s="124">
        <v>-23</v>
      </c>
      <c r="BJ940" s="207">
        <v>-7</v>
      </c>
      <c r="BK940" s="207">
        <v>-116</v>
      </c>
      <c r="BL940" s="207">
        <v>-198</v>
      </c>
    </row>
    <row r="941" spans="1:64" x14ac:dyDescent="0.35">
      <c r="A941" s="88" t="s">
        <v>686</v>
      </c>
      <c r="B941" s="194" t="s">
        <v>796</v>
      </c>
      <c r="C941" s="193" t="s">
        <v>231</v>
      </c>
      <c r="D941" s="81"/>
      <c r="E941" s="81"/>
      <c r="F941" s="81"/>
      <c r="G941" s="82"/>
      <c r="H941" s="81"/>
      <c r="I941" s="81"/>
      <c r="J941" s="81"/>
      <c r="K941" s="82"/>
      <c r="L941" s="81"/>
      <c r="M941" s="81"/>
      <c r="N941" s="81"/>
      <c r="O941" s="82"/>
      <c r="P941" s="81"/>
      <c r="Q941" s="81"/>
      <c r="R941" s="81"/>
      <c r="S941" s="82"/>
      <c r="T941" s="81"/>
      <c r="U941" s="81"/>
      <c r="V941" s="81"/>
      <c r="W941" s="82"/>
      <c r="X941" s="81"/>
      <c r="Y941" s="81"/>
      <c r="Z941" s="81"/>
      <c r="AA941" s="82"/>
      <c r="AB941" s="81"/>
      <c r="AC941" s="81"/>
      <c r="AD941" s="81"/>
      <c r="AE941" s="82"/>
      <c r="AF941" s="81"/>
      <c r="AG941" s="81"/>
      <c r="AH941" s="81"/>
      <c r="AI941" s="82"/>
      <c r="AJ941" s="81"/>
      <c r="AK941" s="81"/>
      <c r="AL941" s="81"/>
      <c r="AM941" s="82"/>
      <c r="AN941" s="81"/>
      <c r="AO941" s="81"/>
      <c r="AP941" s="82"/>
      <c r="AQ941" s="82"/>
      <c r="AR941" s="82"/>
      <c r="AS941" s="230"/>
      <c r="AT941" s="230"/>
      <c r="AU941" s="230"/>
      <c r="AV941" s="230"/>
      <c r="AW941" s="230"/>
      <c r="AX941" s="230"/>
      <c r="AY941" s="230"/>
      <c r="BA941" s="124">
        <v>9.7829999999999995</v>
      </c>
      <c r="BB941" s="124">
        <v>8.6880000000000006</v>
      </c>
      <c r="BC941" s="124">
        <v>9.6229999999999993</v>
      </c>
      <c r="BD941" s="124">
        <v>15.101000000000001</v>
      </c>
      <c r="BE941" s="124">
        <v>-42.512</v>
      </c>
      <c r="BF941" s="124">
        <v>-95.372</v>
      </c>
      <c r="BG941" s="124">
        <v>-85.944000000000003</v>
      </c>
      <c r="BH941" s="124">
        <v>-154</v>
      </c>
      <c r="BI941" s="124">
        <v>-157</v>
      </c>
      <c r="BJ941" s="124"/>
      <c r="BK941" s="124">
        <v>29</v>
      </c>
      <c r="BL941" s="124">
        <v>-23</v>
      </c>
    </row>
    <row r="942" spans="1:64" x14ac:dyDescent="0.35">
      <c r="A942" s="88" t="s">
        <v>559</v>
      </c>
      <c r="B942" s="194" t="s">
        <v>796</v>
      </c>
      <c r="C942" s="193" t="s">
        <v>231</v>
      </c>
      <c r="D942" s="81"/>
      <c r="E942" s="81"/>
      <c r="F942" s="81"/>
      <c r="G942" s="82"/>
      <c r="H942" s="81"/>
      <c r="I942" s="81"/>
      <c r="J942" s="81"/>
      <c r="K942" s="82"/>
      <c r="L942" s="81"/>
      <c r="M942" s="81"/>
      <c r="N942" s="81"/>
      <c r="O942" s="82"/>
      <c r="P942" s="81"/>
      <c r="Q942" s="81"/>
      <c r="R942" s="81"/>
      <c r="S942" s="82"/>
      <c r="T942" s="81"/>
      <c r="U942" s="81"/>
      <c r="V942" s="81"/>
      <c r="W942" s="82"/>
      <c r="X942" s="81"/>
      <c r="Y942" s="81"/>
      <c r="Z942" s="81"/>
      <c r="AA942" s="82"/>
      <c r="AB942" s="81"/>
      <c r="AC942" s="81"/>
      <c r="AD942" s="81"/>
      <c r="AE942" s="82"/>
      <c r="AF942" s="81"/>
      <c r="AG942" s="81"/>
      <c r="AH942" s="81"/>
      <c r="AI942" s="82"/>
      <c r="AJ942" s="81"/>
      <c r="AK942" s="81"/>
      <c r="AL942" s="81"/>
      <c r="AM942" s="82"/>
      <c r="AN942" s="81"/>
      <c r="AO942" s="81"/>
      <c r="AP942" s="82"/>
      <c r="AQ942" s="82"/>
      <c r="AR942" s="82"/>
      <c r="AS942" s="230"/>
      <c r="AT942" s="230"/>
      <c r="AU942" s="230"/>
      <c r="AV942" s="230"/>
      <c r="AW942" s="230"/>
      <c r="AX942" s="230"/>
      <c r="AY942" s="230"/>
      <c r="BA942" s="124">
        <v>-8.4209999999999994</v>
      </c>
      <c r="BB942" s="124">
        <v>-1.8959999999999999</v>
      </c>
      <c r="BC942" s="124">
        <v>-17.594999999999999</v>
      </c>
      <c r="BD942" s="124">
        <v>-68.003</v>
      </c>
      <c r="BE942" s="124">
        <v>-31.358000000000001</v>
      </c>
      <c r="BF942" s="124">
        <v>-42.432000000000002</v>
      </c>
      <c r="BG942" s="124">
        <v>-39.290999999999997</v>
      </c>
      <c r="BH942" s="124">
        <v>-23</v>
      </c>
      <c r="BI942" s="124">
        <v>-58</v>
      </c>
      <c r="BJ942" s="207">
        <v>-14</v>
      </c>
      <c r="BK942" s="207">
        <v>-14</v>
      </c>
      <c r="BL942" s="207">
        <v>-85</v>
      </c>
    </row>
    <row r="943" spans="1:64" x14ac:dyDescent="0.35">
      <c r="A943" s="88" t="s">
        <v>687</v>
      </c>
      <c r="B943" s="194" t="s">
        <v>796</v>
      </c>
      <c r="C943" s="193" t="s">
        <v>231</v>
      </c>
      <c r="D943" s="81"/>
      <c r="E943" s="81"/>
      <c r="F943" s="81"/>
      <c r="G943" s="82"/>
      <c r="H943" s="81"/>
      <c r="I943" s="81"/>
      <c r="J943" s="81"/>
      <c r="K943" s="82"/>
      <c r="L943" s="81"/>
      <c r="M943" s="81"/>
      <c r="N943" s="81"/>
      <c r="O943" s="82"/>
      <c r="P943" s="81"/>
      <c r="Q943" s="81"/>
      <c r="R943" s="81"/>
      <c r="S943" s="82"/>
      <c r="T943" s="81"/>
      <c r="U943" s="81"/>
      <c r="V943" s="81"/>
      <c r="W943" s="82"/>
      <c r="X943" s="81"/>
      <c r="Y943" s="81"/>
      <c r="Z943" s="81"/>
      <c r="AA943" s="82"/>
      <c r="AB943" s="81"/>
      <c r="AC943" s="81"/>
      <c r="AD943" s="81"/>
      <c r="AE943" s="82"/>
      <c r="AF943" s="81"/>
      <c r="AG943" s="81"/>
      <c r="AH943" s="81"/>
      <c r="AI943" s="82"/>
      <c r="AJ943" s="81"/>
      <c r="AK943" s="81"/>
      <c r="AL943" s="81"/>
      <c r="AM943" s="82"/>
      <c r="AN943" s="81"/>
      <c r="AO943" s="81"/>
      <c r="AP943" s="82"/>
      <c r="AQ943" s="82"/>
      <c r="AR943" s="82"/>
      <c r="AS943" s="230"/>
      <c r="AT943" s="230"/>
      <c r="AU943" s="230"/>
      <c r="AV943" s="230"/>
      <c r="AW943" s="230"/>
      <c r="AX943" s="230"/>
      <c r="AY943" s="230"/>
      <c r="BA943" s="124">
        <v>-2.9289999999999998</v>
      </c>
      <c r="BB943" s="124">
        <v>-6.2720000000000002</v>
      </c>
      <c r="BC943" s="124">
        <v>-16.8</v>
      </c>
      <c r="BD943" s="124">
        <v>-26.99</v>
      </c>
      <c r="BE943" s="124">
        <v>-32.200000000000003</v>
      </c>
      <c r="BF943" s="124">
        <v>-13.098000000000001</v>
      </c>
      <c r="BG943" s="83"/>
      <c r="BH943" s="83"/>
      <c r="BI943" s="83"/>
      <c r="BJ943" s="83"/>
      <c r="BK943" s="83"/>
      <c r="BL943" s="83"/>
    </row>
    <row r="944" spans="1:64" x14ac:dyDescent="0.35">
      <c r="A944" s="88" t="s">
        <v>688</v>
      </c>
      <c r="B944" s="194" t="s">
        <v>796</v>
      </c>
      <c r="C944" s="193" t="s">
        <v>231</v>
      </c>
      <c r="D944" s="81"/>
      <c r="E944" s="81"/>
      <c r="F944" s="81"/>
      <c r="G944" s="82"/>
      <c r="H944" s="81"/>
      <c r="I944" s="81"/>
      <c r="J944" s="81"/>
      <c r="K944" s="82"/>
      <c r="L944" s="81"/>
      <c r="M944" s="81"/>
      <c r="N944" s="81"/>
      <c r="O944" s="82"/>
      <c r="P944" s="81"/>
      <c r="Q944" s="81"/>
      <c r="R944" s="81"/>
      <c r="S944" s="82"/>
      <c r="T944" s="81"/>
      <c r="U944" s="81"/>
      <c r="V944" s="81"/>
      <c r="W944" s="82"/>
      <c r="X944" s="81"/>
      <c r="Y944" s="81"/>
      <c r="Z944" s="81"/>
      <c r="AA944" s="82"/>
      <c r="AB944" s="81"/>
      <c r="AC944" s="81"/>
      <c r="AD944" s="81"/>
      <c r="AE944" s="82"/>
      <c r="AF944" s="81"/>
      <c r="AG944" s="81"/>
      <c r="AH944" s="81"/>
      <c r="AI944" s="82"/>
      <c r="AJ944" s="81"/>
      <c r="AK944" s="81"/>
      <c r="AL944" s="81"/>
      <c r="AM944" s="82"/>
      <c r="AN944" s="81"/>
      <c r="AO944" s="81"/>
      <c r="AP944" s="82"/>
      <c r="AQ944" s="82"/>
      <c r="AR944" s="82"/>
      <c r="AS944" s="230"/>
      <c r="AT944" s="230"/>
      <c r="AU944" s="230"/>
      <c r="AV944" s="230"/>
      <c r="AW944" s="230"/>
      <c r="AX944" s="230"/>
      <c r="AY944" s="230"/>
      <c r="BA944" s="124">
        <v>18.934999999999999</v>
      </c>
      <c r="BB944" s="83"/>
      <c r="BC944" s="124">
        <v>80.015000000000001</v>
      </c>
      <c r="BD944" s="124">
        <v>5.3460000000000001</v>
      </c>
      <c r="BE944" s="124">
        <v>24.771000000000001</v>
      </c>
      <c r="BF944" s="83"/>
      <c r="BG944" s="83"/>
      <c r="BH944" s="83"/>
      <c r="BI944" s="83"/>
      <c r="BJ944" s="83"/>
      <c r="BK944" s="83"/>
      <c r="BL944" s="83"/>
    </row>
    <row r="945" spans="1:64" x14ac:dyDescent="0.35">
      <c r="A945" s="88" t="s">
        <v>689</v>
      </c>
      <c r="B945" s="194" t="s">
        <v>796</v>
      </c>
      <c r="C945" s="193" t="s">
        <v>231</v>
      </c>
      <c r="D945" s="81"/>
      <c r="E945" s="81"/>
      <c r="F945" s="81"/>
      <c r="G945" s="82"/>
      <c r="H945" s="81"/>
      <c r="I945" s="81"/>
      <c r="J945" s="81"/>
      <c r="K945" s="82"/>
      <c r="L945" s="81"/>
      <c r="M945" s="81"/>
      <c r="N945" s="81"/>
      <c r="O945" s="82"/>
      <c r="P945" s="81"/>
      <c r="Q945" s="81"/>
      <c r="R945" s="81"/>
      <c r="S945" s="82"/>
      <c r="T945" s="81"/>
      <c r="U945" s="81"/>
      <c r="V945" s="81"/>
      <c r="W945" s="82"/>
      <c r="X945" s="81"/>
      <c r="Y945" s="81"/>
      <c r="Z945" s="81"/>
      <c r="AA945" s="82"/>
      <c r="AB945" s="81"/>
      <c r="AC945" s="81"/>
      <c r="AD945" s="81"/>
      <c r="AE945" s="82"/>
      <c r="AF945" s="81"/>
      <c r="AG945" s="81"/>
      <c r="AH945" s="81"/>
      <c r="AI945" s="82"/>
      <c r="AJ945" s="81"/>
      <c r="AK945" s="81"/>
      <c r="AL945" s="81"/>
      <c r="AM945" s="82"/>
      <c r="AN945" s="81"/>
      <c r="AO945" s="81"/>
      <c r="AP945" s="82"/>
      <c r="AQ945" s="82"/>
      <c r="AR945" s="82"/>
      <c r="AS945" s="230"/>
      <c r="AT945" s="230"/>
      <c r="AU945" s="230"/>
      <c r="AV945" s="230"/>
      <c r="AW945" s="230"/>
      <c r="AX945" s="230"/>
      <c r="AY945" s="230"/>
      <c r="BA945" s="83"/>
      <c r="BB945" s="83"/>
      <c r="BC945" s="83"/>
      <c r="BD945" s="83"/>
      <c r="BE945" s="83"/>
      <c r="BF945" s="124">
        <v>185.99700000000001</v>
      </c>
      <c r="BG945" s="124">
        <v>2.9550000000000001</v>
      </c>
      <c r="BH945" s="83"/>
      <c r="BI945" s="83"/>
      <c r="BJ945" s="83"/>
      <c r="BK945" s="83"/>
      <c r="BL945" s="83"/>
    </row>
    <row r="946" spans="1:64" x14ac:dyDescent="0.35">
      <c r="A946" s="88" t="s">
        <v>396</v>
      </c>
      <c r="B946" s="194" t="s">
        <v>796</v>
      </c>
      <c r="C946" s="193" t="s">
        <v>231</v>
      </c>
      <c r="D946" s="81"/>
      <c r="E946" s="81"/>
      <c r="F946" s="81"/>
      <c r="G946" s="82"/>
      <c r="H946" s="81"/>
      <c r="I946" s="81"/>
      <c r="J946" s="81"/>
      <c r="K946" s="82"/>
      <c r="L946" s="81"/>
      <c r="M946" s="81"/>
      <c r="N946" s="81"/>
      <c r="O946" s="82"/>
      <c r="P946" s="81"/>
      <c r="Q946" s="81"/>
      <c r="R946" s="81"/>
      <c r="S946" s="82"/>
      <c r="T946" s="81"/>
      <c r="U946" s="81"/>
      <c r="V946" s="81"/>
      <c r="W946" s="82"/>
      <c r="X946" s="81"/>
      <c r="Y946" s="81"/>
      <c r="Z946" s="81"/>
      <c r="AA946" s="82"/>
      <c r="AB946" s="81"/>
      <c r="AC946" s="81"/>
      <c r="AD946" s="81"/>
      <c r="AE946" s="82"/>
      <c r="AF946" s="81"/>
      <c r="AG946" s="81"/>
      <c r="AH946" s="81"/>
      <c r="AI946" s="82"/>
      <c r="AJ946" s="81"/>
      <c r="AK946" s="81"/>
      <c r="AL946" s="81"/>
      <c r="AM946" s="82"/>
      <c r="AN946" s="81"/>
      <c r="AO946" s="81"/>
      <c r="AP946" s="82"/>
      <c r="AQ946" s="82"/>
      <c r="AR946" s="82"/>
      <c r="AS946" s="230"/>
      <c r="AT946" s="230"/>
      <c r="AU946" s="230"/>
      <c r="AV946" s="230"/>
      <c r="AW946" s="230"/>
      <c r="AX946" s="230"/>
      <c r="AY946" s="230"/>
      <c r="BA946" s="124">
        <v>-1.306</v>
      </c>
      <c r="BB946" s="124">
        <v>5.3259999999999996</v>
      </c>
      <c r="BC946" s="124">
        <v>7.5090000000000003</v>
      </c>
      <c r="BD946" s="124">
        <v>10.129</v>
      </c>
      <c r="BE946" s="124">
        <v>5.1710000000000003</v>
      </c>
      <c r="BF946" s="124">
        <v>17.795000000000002</v>
      </c>
      <c r="BG946" s="124">
        <v>3.0430000000000001</v>
      </c>
      <c r="BH946" s="124">
        <v>4</v>
      </c>
      <c r="BI946" s="124">
        <v>6</v>
      </c>
      <c r="BJ946" s="207">
        <v>14</v>
      </c>
      <c r="BK946" s="207">
        <v>42</v>
      </c>
      <c r="BL946" s="207">
        <v>22</v>
      </c>
    </row>
    <row r="947" spans="1:64" x14ac:dyDescent="0.35">
      <c r="A947" s="101" t="s">
        <v>421</v>
      </c>
      <c r="B947" s="192" t="s">
        <v>796</v>
      </c>
      <c r="C947" s="191" t="s">
        <v>231</v>
      </c>
      <c r="D947" s="102"/>
      <c r="E947" s="102"/>
      <c r="F947" s="102"/>
      <c r="G947" s="103"/>
      <c r="H947" s="102"/>
      <c r="I947" s="102"/>
      <c r="J947" s="102"/>
      <c r="K947" s="103"/>
      <c r="L947" s="102"/>
      <c r="M947" s="102"/>
      <c r="N947" s="102"/>
      <c r="O947" s="103"/>
      <c r="P947" s="102"/>
      <c r="Q947" s="102"/>
      <c r="R947" s="102"/>
      <c r="S947" s="103"/>
      <c r="T947" s="102"/>
      <c r="U947" s="102"/>
      <c r="V947" s="102"/>
      <c r="W947" s="103"/>
      <c r="X947" s="102"/>
      <c r="Y947" s="102"/>
      <c r="Z947" s="102"/>
      <c r="AA947" s="103"/>
      <c r="AB947" s="102"/>
      <c r="AC947" s="102"/>
      <c r="AD947" s="102"/>
      <c r="AE947" s="103"/>
      <c r="AF947" s="102"/>
      <c r="AG947" s="102"/>
      <c r="AH947" s="102"/>
      <c r="AI947" s="103"/>
      <c r="AJ947" s="102"/>
      <c r="AK947" s="102"/>
      <c r="AL947" s="102"/>
      <c r="AM947" s="103"/>
      <c r="AN947" s="102"/>
      <c r="AO947" s="102"/>
      <c r="AP947" s="103"/>
      <c r="AQ947" s="103"/>
      <c r="AR947" s="103"/>
      <c r="AS947" s="233"/>
      <c r="AT947" s="233"/>
      <c r="AU947" s="233"/>
      <c r="AV947" s="233"/>
      <c r="AW947" s="233"/>
      <c r="AX947" s="233"/>
      <c r="AY947" s="233"/>
      <c r="BA947" s="131">
        <f>SUM(BA934:BA946)</f>
        <v>66.156000000000006</v>
      </c>
      <c r="BB947" s="130">
        <v>92.980999999999995</v>
      </c>
      <c r="BC947" s="130">
        <v>244.23</v>
      </c>
      <c r="BD947" s="130">
        <v>266.35599999999999</v>
      </c>
      <c r="BE947" s="130">
        <v>443.68700000000001</v>
      </c>
      <c r="BF947" s="130">
        <v>203.102</v>
      </c>
      <c r="BG947" s="130">
        <v>253.28299999999999</v>
      </c>
      <c r="BH947" s="131">
        <f>SUM(BH934:BH946)</f>
        <v>-1084</v>
      </c>
      <c r="BI947" s="131">
        <f>SUM(BI934:BI946)</f>
        <v>883</v>
      </c>
      <c r="BJ947" s="209">
        <v>1252</v>
      </c>
      <c r="BK947" s="209">
        <v>1371</v>
      </c>
      <c r="BL947" s="209">
        <v>1371</v>
      </c>
    </row>
    <row r="948" spans="1:64" x14ac:dyDescent="0.35">
      <c r="B948" s="186"/>
      <c r="C948" s="186"/>
      <c r="D948" s="81"/>
      <c r="E948" s="81"/>
      <c r="F948" s="81"/>
      <c r="G948" s="82"/>
      <c r="H948" s="81"/>
      <c r="I948" s="81"/>
      <c r="J948" s="81"/>
      <c r="K948" s="82"/>
      <c r="L948" s="81"/>
      <c r="M948" s="81"/>
      <c r="N948" s="81"/>
      <c r="O948" s="82"/>
      <c r="P948" s="81"/>
      <c r="Q948" s="81"/>
      <c r="R948" s="81"/>
      <c r="S948" s="82"/>
      <c r="T948" s="81"/>
      <c r="U948" s="81"/>
      <c r="V948" s="81"/>
      <c r="W948" s="82"/>
      <c r="X948" s="81"/>
      <c r="Y948" s="81"/>
      <c r="Z948" s="81"/>
      <c r="AA948" s="82"/>
      <c r="AB948" s="81"/>
      <c r="AC948" s="81"/>
      <c r="AD948" s="81"/>
      <c r="AE948" s="82"/>
      <c r="AF948" s="81"/>
      <c r="AG948" s="81"/>
      <c r="AH948" s="81"/>
      <c r="AI948" s="82"/>
      <c r="AJ948" s="81"/>
      <c r="AK948" s="81"/>
      <c r="AL948" s="81"/>
      <c r="AM948" s="82"/>
      <c r="AN948" s="81"/>
      <c r="AO948" s="81"/>
      <c r="AP948" s="82"/>
      <c r="AQ948" s="82"/>
      <c r="AR948" s="82"/>
      <c r="AS948" s="230"/>
      <c r="AT948" s="230"/>
      <c r="AU948" s="230"/>
      <c r="AV948" s="230"/>
      <c r="AW948" s="230"/>
      <c r="AX948" s="230"/>
      <c r="AY948" s="230"/>
      <c r="BA948" s="83"/>
      <c r="BB948" s="83"/>
      <c r="BC948" s="83"/>
      <c r="BD948" s="83"/>
      <c r="BE948" s="83"/>
      <c r="BF948" s="83"/>
      <c r="BG948" s="83"/>
      <c r="BH948" s="83"/>
      <c r="BI948" s="83"/>
      <c r="BJ948" s="83"/>
      <c r="BK948" s="83"/>
      <c r="BL948" s="83"/>
    </row>
    <row r="949" spans="1:64" x14ac:dyDescent="0.35">
      <c r="A949" s="96" t="s">
        <v>690</v>
      </c>
      <c r="B949" s="185"/>
      <c r="C949" s="185"/>
      <c r="D949" s="81"/>
      <c r="E949" s="81"/>
      <c r="F949" s="81"/>
      <c r="G949" s="82"/>
      <c r="H949" s="81"/>
      <c r="I949" s="81"/>
      <c r="J949" s="81"/>
      <c r="K949" s="82"/>
      <c r="L949" s="81"/>
      <c r="M949" s="81"/>
      <c r="N949" s="81"/>
      <c r="O949" s="82"/>
      <c r="P949" s="81"/>
      <c r="Q949" s="81"/>
      <c r="R949" s="81"/>
      <c r="S949" s="82"/>
      <c r="T949" s="81"/>
      <c r="U949" s="81"/>
      <c r="V949" s="81"/>
      <c r="W949" s="82"/>
      <c r="X949" s="81"/>
      <c r="Y949" s="81"/>
      <c r="Z949" s="81"/>
      <c r="AA949" s="82"/>
      <c r="AB949" s="81"/>
      <c r="AC949" s="81"/>
      <c r="AD949" s="81"/>
      <c r="AE949" s="82"/>
      <c r="AF949" s="81"/>
      <c r="AG949" s="81"/>
      <c r="AH949" s="81"/>
      <c r="AI949" s="82"/>
      <c r="AJ949" s="81"/>
      <c r="AK949" s="81"/>
      <c r="AL949" s="81"/>
      <c r="AM949" s="82"/>
      <c r="AN949" s="81"/>
      <c r="AO949" s="81"/>
      <c r="AP949" s="82"/>
      <c r="AQ949" s="82"/>
      <c r="AR949" s="82"/>
      <c r="AS949" s="230"/>
      <c r="AT949" s="230"/>
      <c r="AU949" s="230"/>
      <c r="AV949" s="230"/>
      <c r="AW949" s="230"/>
      <c r="AX949" s="230"/>
      <c r="AY949" s="230"/>
      <c r="BA949" s="83"/>
      <c r="BB949" s="83"/>
      <c r="BC949" s="83"/>
      <c r="BD949" s="83"/>
      <c r="BE949" s="83"/>
      <c r="BF949" s="83"/>
      <c r="BG949" s="83"/>
      <c r="BH949" s="83"/>
      <c r="BI949" s="83"/>
      <c r="BJ949" s="83"/>
      <c r="BK949" s="83"/>
      <c r="BL949" s="83"/>
    </row>
    <row r="950" spans="1:64" x14ac:dyDescent="0.35">
      <c r="A950" s="88" t="s">
        <v>691</v>
      </c>
      <c r="B950" s="194" t="s">
        <v>796</v>
      </c>
      <c r="C950" s="193" t="s">
        <v>230</v>
      </c>
      <c r="D950" s="90">
        <v>0.91800000000000004</v>
      </c>
      <c r="E950" s="90">
        <v>0.81299999999999994</v>
      </c>
      <c r="F950" s="90">
        <v>1.395</v>
      </c>
      <c r="G950" s="89">
        <v>2.8260000000000001</v>
      </c>
      <c r="H950" s="90">
        <v>2.2959999999999998</v>
      </c>
      <c r="I950" s="90">
        <v>0.97699999999999998</v>
      </c>
      <c r="J950" s="90">
        <v>0.76500000000000001</v>
      </c>
      <c r="K950" s="89">
        <v>0.59599999999999997</v>
      </c>
      <c r="L950" s="90">
        <v>0.55700000000000005</v>
      </c>
      <c r="M950" s="90">
        <v>0.85599999999999998</v>
      </c>
      <c r="N950" s="90">
        <v>0.84099999999999997</v>
      </c>
      <c r="O950" s="89">
        <v>0.44</v>
      </c>
      <c r="P950" s="90">
        <v>0.41799999999999998</v>
      </c>
      <c r="Q950" s="90">
        <v>0.63800000000000001</v>
      </c>
      <c r="R950" s="90">
        <v>0.76600000000000001</v>
      </c>
      <c r="S950" s="89">
        <v>1.2969999999999999</v>
      </c>
      <c r="T950" s="90">
        <v>0.96299999999999997</v>
      </c>
      <c r="U950" s="90">
        <v>0.51400000000000001</v>
      </c>
      <c r="V950" s="90">
        <v>687.12</v>
      </c>
      <c r="W950" s="89">
        <v>0.64200000000000002</v>
      </c>
      <c r="X950" s="90">
        <v>569.43499999999995</v>
      </c>
      <c r="Y950" s="90">
        <v>0.46800000000000003</v>
      </c>
      <c r="Z950" s="90">
        <v>0.84399999999999997</v>
      </c>
      <c r="AA950" s="89">
        <v>0.94499999999999995</v>
      </c>
      <c r="AB950" s="90">
        <v>0.63100000000000001</v>
      </c>
      <c r="AC950" s="90">
        <v>0.61199999999999999</v>
      </c>
      <c r="AD950" s="90">
        <v>0.91200000000000003</v>
      </c>
      <c r="AE950" s="89">
        <v>0.88500000000000001</v>
      </c>
      <c r="AF950" s="90">
        <v>0.7</v>
      </c>
      <c r="AG950" s="90">
        <v>0.9</v>
      </c>
      <c r="AH950" s="90">
        <v>0.7</v>
      </c>
      <c r="AI950" s="89">
        <v>0.3</v>
      </c>
      <c r="AJ950" s="90">
        <v>0.5</v>
      </c>
      <c r="AK950" s="90">
        <v>0.7</v>
      </c>
      <c r="AL950" s="90">
        <v>0.6</v>
      </c>
      <c r="AM950" s="89">
        <v>0.5</v>
      </c>
      <c r="AN950" s="90">
        <v>3.2</v>
      </c>
      <c r="AO950" s="81"/>
      <c r="AP950" s="89">
        <v>2.1</v>
      </c>
      <c r="AQ950" s="89">
        <v>1.1000000000000001</v>
      </c>
      <c r="AR950" s="250">
        <v>3.2</v>
      </c>
      <c r="AS950" s="265">
        <v>0.8</v>
      </c>
      <c r="AT950" s="265">
        <v>0.8</v>
      </c>
      <c r="AU950" s="265">
        <v>0.6</v>
      </c>
      <c r="AV950" s="265">
        <v>2.5</v>
      </c>
      <c r="AW950" s="265">
        <v>4.5999999999999996</v>
      </c>
      <c r="AX950" s="265">
        <v>5.2</v>
      </c>
      <c r="AY950" s="265">
        <v>4.5999999999999996</v>
      </c>
      <c r="BA950" s="83"/>
      <c r="BB950" s="83"/>
      <c r="BC950" s="83"/>
      <c r="BD950" s="83"/>
      <c r="BE950" s="83"/>
      <c r="BF950" s="83"/>
      <c r="BG950" s="83"/>
      <c r="BH950" s="83"/>
      <c r="BI950" s="83"/>
      <c r="BJ950" s="83"/>
      <c r="BK950" s="83"/>
      <c r="BL950" s="83"/>
    </row>
    <row r="951" spans="1:64" x14ac:dyDescent="0.35">
      <c r="A951" s="88" t="s">
        <v>692</v>
      </c>
      <c r="B951" s="194" t="s">
        <v>796</v>
      </c>
      <c r="C951" s="193" t="s">
        <v>230</v>
      </c>
      <c r="D951" s="81"/>
      <c r="E951" s="81"/>
      <c r="F951" s="81"/>
      <c r="G951" s="82"/>
      <c r="H951" s="81"/>
      <c r="I951" s="81"/>
      <c r="J951" s="81"/>
      <c r="K951" s="82"/>
      <c r="L951" s="81"/>
      <c r="M951" s="81"/>
      <c r="N951" s="81"/>
      <c r="O951" s="82"/>
      <c r="P951" s="81"/>
      <c r="Q951" s="81"/>
      <c r="R951" s="81"/>
      <c r="S951" s="82"/>
      <c r="T951" s="81"/>
      <c r="U951" s="81"/>
      <c r="V951" s="81"/>
      <c r="W951" s="82"/>
      <c r="X951" s="81"/>
      <c r="Y951" s="81"/>
      <c r="Z951" s="81"/>
      <c r="AA951" s="82"/>
      <c r="AB951" s="81"/>
      <c r="AC951" s="81"/>
      <c r="AD951" s="81"/>
      <c r="AE951" s="82"/>
      <c r="AF951" s="81"/>
      <c r="AG951" s="81"/>
      <c r="AH951" s="81"/>
      <c r="AI951" s="82"/>
      <c r="AJ951" s="81"/>
      <c r="AK951" s="81"/>
      <c r="AL951" s="81"/>
      <c r="AM951" s="82"/>
      <c r="AN951" s="90">
        <v>0.6</v>
      </c>
      <c r="AO951" s="81"/>
      <c r="AP951" s="89">
        <v>1</v>
      </c>
      <c r="AQ951" s="89"/>
      <c r="AR951" s="250">
        <v>1.8</v>
      </c>
      <c r="AS951" s="234"/>
      <c r="AT951" s="234"/>
      <c r="AU951" s="234"/>
      <c r="AV951" s="265">
        <v>0.6</v>
      </c>
      <c r="AW951" s="234"/>
      <c r="AX951" s="234"/>
      <c r="AY951" s="234"/>
      <c r="BA951" s="83"/>
      <c r="BB951" s="83"/>
      <c r="BC951" s="83"/>
      <c r="BD951" s="83"/>
      <c r="BE951" s="83"/>
      <c r="BF951" s="83"/>
      <c r="BG951" s="83"/>
      <c r="BH951" s="83"/>
      <c r="BI951" s="83"/>
      <c r="BJ951" s="83"/>
      <c r="BK951" s="83"/>
      <c r="BL951" s="83"/>
    </row>
    <row r="952" spans="1:64" x14ac:dyDescent="0.35">
      <c r="A952" s="88" t="s">
        <v>693</v>
      </c>
      <c r="B952" s="194" t="s">
        <v>796</v>
      </c>
      <c r="C952" s="193" t="s">
        <v>230</v>
      </c>
      <c r="D952" s="90">
        <v>0.91100000000000003</v>
      </c>
      <c r="E952" s="81"/>
      <c r="F952" s="90">
        <v>2.8140000000000001</v>
      </c>
      <c r="G952" s="89">
        <v>2.589</v>
      </c>
      <c r="H952" s="90">
        <v>1.1259999999999999</v>
      </c>
      <c r="I952" s="90">
        <v>0.79800000000000004</v>
      </c>
      <c r="J952" s="90">
        <v>0.55900000000000005</v>
      </c>
      <c r="K952" s="89">
        <v>0.64300000000000002</v>
      </c>
      <c r="L952" s="90">
        <v>0.91800000000000004</v>
      </c>
      <c r="M952" s="90">
        <v>0.88800000000000001</v>
      </c>
      <c r="N952" s="90">
        <v>0.39200000000000002</v>
      </c>
      <c r="O952" s="89">
        <v>0.53200000000000003</v>
      </c>
      <c r="P952" s="90">
        <v>0.54400000000000004</v>
      </c>
      <c r="Q952" s="90">
        <v>0.79900000000000004</v>
      </c>
      <c r="R952" s="90">
        <v>1.3939999999999999</v>
      </c>
      <c r="S952" s="89">
        <v>0.92500000000000004</v>
      </c>
      <c r="T952" s="90">
        <v>0.64900000000000002</v>
      </c>
      <c r="U952" s="90">
        <v>0.82199999999999995</v>
      </c>
      <c r="V952" s="90">
        <v>694.33500000000004</v>
      </c>
      <c r="W952" s="89">
        <v>0.66200000000000003</v>
      </c>
      <c r="X952" s="90">
        <v>548.24900000000002</v>
      </c>
      <c r="Y952" s="90">
        <v>1.153</v>
      </c>
      <c r="Z952" s="90">
        <v>1.0129999999999999</v>
      </c>
      <c r="AA952" s="82"/>
      <c r="AB952" s="90">
        <v>0.77300000000000002</v>
      </c>
      <c r="AC952" s="90">
        <v>0.94</v>
      </c>
      <c r="AD952" s="90">
        <v>0.83199999999999996</v>
      </c>
      <c r="AE952" s="89">
        <v>0.92700000000000005</v>
      </c>
      <c r="AF952" s="90">
        <v>0.9</v>
      </c>
      <c r="AG952" s="90">
        <v>0.9</v>
      </c>
      <c r="AH952" s="90">
        <v>0.4</v>
      </c>
      <c r="AI952" s="89">
        <v>0.7</v>
      </c>
      <c r="AJ952" s="90">
        <v>0.7</v>
      </c>
      <c r="AK952" s="90">
        <v>0.7</v>
      </c>
      <c r="AL952" s="90">
        <v>0.6</v>
      </c>
      <c r="AM952" s="89">
        <v>0.6</v>
      </c>
      <c r="AN952" s="81"/>
      <c r="AO952" s="90">
        <v>0.9</v>
      </c>
      <c r="AP952" s="89">
        <v>1.1000000000000001</v>
      </c>
      <c r="AQ952" s="89">
        <v>2.1</v>
      </c>
      <c r="AR952" s="89"/>
      <c r="AS952" s="265">
        <v>0.9</v>
      </c>
      <c r="AT952" s="265">
        <v>0.7</v>
      </c>
      <c r="AU952" s="265">
        <v>0.6</v>
      </c>
      <c r="AV952" s="234"/>
      <c r="AW952" s="234"/>
      <c r="AX952" s="234"/>
      <c r="AY952" s="234"/>
      <c r="BA952" s="83"/>
      <c r="BB952" s="83"/>
      <c r="BC952" s="83"/>
      <c r="BD952" s="83"/>
      <c r="BE952" s="83"/>
      <c r="BF952" s="83"/>
      <c r="BG952" s="83"/>
      <c r="BH952" s="83"/>
      <c r="BI952" s="83"/>
      <c r="BJ952" s="83"/>
      <c r="BK952" s="83"/>
      <c r="BL952" s="83"/>
    </row>
    <row r="953" spans="1:64" x14ac:dyDescent="0.35">
      <c r="A953" s="88" t="s">
        <v>694</v>
      </c>
      <c r="B953" s="194" t="s">
        <v>796</v>
      </c>
      <c r="C953" s="193" t="s">
        <v>230</v>
      </c>
      <c r="D953" s="90">
        <v>0.85599999999999998</v>
      </c>
      <c r="E953" s="90">
        <v>3.133</v>
      </c>
      <c r="F953" s="90">
        <v>2.835</v>
      </c>
      <c r="G953" s="89">
        <v>2.5129999999999999</v>
      </c>
      <c r="H953" s="90">
        <v>1.085</v>
      </c>
      <c r="I953" s="90">
        <v>0.79300000000000004</v>
      </c>
      <c r="J953" s="90">
        <v>0.60299999999999998</v>
      </c>
      <c r="K953" s="89">
        <v>0.61099999999999999</v>
      </c>
      <c r="L953" s="90">
        <v>0.92400000000000004</v>
      </c>
      <c r="M953" s="90">
        <v>0.877</v>
      </c>
      <c r="N953" s="90">
        <v>0.40500000000000003</v>
      </c>
      <c r="O953" s="89">
        <v>0.47499999999999998</v>
      </c>
      <c r="P953" s="90">
        <v>0.54300000000000004</v>
      </c>
      <c r="Q953" s="90">
        <v>0.79100000000000004</v>
      </c>
      <c r="R953" s="90">
        <v>1.371</v>
      </c>
      <c r="S953" s="89">
        <v>0.94099999999999995</v>
      </c>
      <c r="T953" s="90">
        <v>0.59699999999999998</v>
      </c>
      <c r="U953" s="90">
        <v>0.71799999999999997</v>
      </c>
      <c r="V953" s="90">
        <v>685.84400000000005</v>
      </c>
      <c r="W953" s="89">
        <v>0.55200000000000005</v>
      </c>
      <c r="X953" s="90">
        <v>509.48399999999998</v>
      </c>
      <c r="Y953" s="90">
        <v>1.018</v>
      </c>
      <c r="Z953" s="90">
        <v>1.002</v>
      </c>
      <c r="AA953" s="89">
        <v>0.61599999999999999</v>
      </c>
      <c r="AB953" s="90">
        <v>0.66600000000000004</v>
      </c>
      <c r="AC953" s="90">
        <v>0.90300000000000002</v>
      </c>
      <c r="AD953" s="90">
        <v>0.84799999999999998</v>
      </c>
      <c r="AE953" s="89">
        <v>0.95399999999999996</v>
      </c>
      <c r="AF953" s="90">
        <v>0.8</v>
      </c>
      <c r="AG953" s="90">
        <v>0.8</v>
      </c>
      <c r="AH953" s="90">
        <v>0.4</v>
      </c>
      <c r="AI953" s="89">
        <v>0.6</v>
      </c>
      <c r="AJ953" s="90">
        <v>0.7</v>
      </c>
      <c r="AK953" s="90">
        <v>0.7</v>
      </c>
      <c r="AL953" s="90">
        <v>0.5</v>
      </c>
      <c r="AM953" s="89">
        <v>0.5</v>
      </c>
      <c r="AN953" s="81"/>
      <c r="AO953" s="90">
        <v>1</v>
      </c>
      <c r="AP953" s="89">
        <v>0.9</v>
      </c>
      <c r="AQ953" s="89">
        <v>1.8</v>
      </c>
      <c r="AR953" s="89"/>
      <c r="AS953" s="265">
        <v>1</v>
      </c>
      <c r="AT953" s="265">
        <v>0.6</v>
      </c>
      <c r="AU953" s="265">
        <v>0.6</v>
      </c>
      <c r="AV953" s="234"/>
      <c r="AW953" s="234"/>
      <c r="AX953" s="234"/>
      <c r="AY953" s="234"/>
      <c r="BA953" s="83"/>
      <c r="BB953" s="83"/>
      <c r="BC953" s="83"/>
      <c r="BD953" s="83"/>
      <c r="BE953" s="83"/>
      <c r="BF953" s="83"/>
      <c r="BG953" s="83"/>
      <c r="BH953" s="83"/>
      <c r="BI953" s="83"/>
      <c r="BJ953" s="83"/>
      <c r="BK953" s="83"/>
      <c r="BL953" s="83"/>
    </row>
    <row r="954" spans="1:64" x14ac:dyDescent="0.35">
      <c r="A954" s="101" t="s">
        <v>389</v>
      </c>
      <c r="B954" s="192" t="s">
        <v>796</v>
      </c>
      <c r="C954" s="191" t="s">
        <v>230</v>
      </c>
      <c r="D954" s="127">
        <f>SUM(D950:D953)</f>
        <v>2.6850000000000001</v>
      </c>
      <c r="E954" s="126">
        <v>3.9460000000000002</v>
      </c>
      <c r="F954" s="127">
        <f>SUM(F950:F953)</f>
        <v>7.0439999999999996</v>
      </c>
      <c r="G954" s="129">
        <f>SUM(G950:G953)</f>
        <v>7.9279999999999999</v>
      </c>
      <c r="H954" s="127">
        <f>SUM(H950:H953)</f>
        <v>4.5069999999999997</v>
      </c>
      <c r="I954" s="127">
        <f>SUM(I950:I953)</f>
        <v>2.5680000000000001</v>
      </c>
      <c r="J954" s="127">
        <f>SUM(J950:J953)</f>
        <v>1.927</v>
      </c>
      <c r="K954" s="143">
        <v>1.85</v>
      </c>
      <c r="L954" s="127">
        <f>SUM(L950:L953)</f>
        <v>2.399</v>
      </c>
      <c r="M954" s="127">
        <f>SUM(M950:M953)</f>
        <v>2.621</v>
      </c>
      <c r="N954" s="126">
        <v>1.6379999999999999</v>
      </c>
      <c r="O954" s="129">
        <f t="shared" ref="O954:X954" si="61">SUM(O950:O953)</f>
        <v>1.4470000000000001</v>
      </c>
      <c r="P954" s="127">
        <f t="shared" si="61"/>
        <v>1.5049999999999999</v>
      </c>
      <c r="Q954" s="127">
        <f t="shared" si="61"/>
        <v>2.2280000000000002</v>
      </c>
      <c r="R954" s="127">
        <f t="shared" si="61"/>
        <v>3.5310000000000001</v>
      </c>
      <c r="S954" s="129">
        <f t="shared" si="61"/>
        <v>3.1629999999999998</v>
      </c>
      <c r="T954" s="127">
        <f t="shared" si="61"/>
        <v>2.2090000000000001</v>
      </c>
      <c r="U954" s="127">
        <f t="shared" si="61"/>
        <v>2.0539999999999998</v>
      </c>
      <c r="V954" s="127">
        <f t="shared" si="61"/>
        <v>2067.299</v>
      </c>
      <c r="W954" s="129">
        <f t="shared" si="61"/>
        <v>1.8560000000000001</v>
      </c>
      <c r="X954" s="127">
        <f t="shared" si="61"/>
        <v>1627.1679999999999</v>
      </c>
      <c r="Y954" s="126">
        <v>2.6389999999999998</v>
      </c>
      <c r="Z954" s="127">
        <f t="shared" ref="Z954:AE954" si="62">SUM(Z950:Z953)</f>
        <v>2.859</v>
      </c>
      <c r="AA954" s="129">
        <f t="shared" si="62"/>
        <v>1.5609999999999999</v>
      </c>
      <c r="AB954" s="127">
        <f t="shared" si="62"/>
        <v>2.0699999999999998</v>
      </c>
      <c r="AC954" s="127">
        <f t="shared" si="62"/>
        <v>2.4550000000000001</v>
      </c>
      <c r="AD954" s="127">
        <f t="shared" si="62"/>
        <v>2.5920000000000001</v>
      </c>
      <c r="AE954" s="129">
        <f t="shared" si="62"/>
        <v>2.766</v>
      </c>
      <c r="AF954" s="126">
        <v>2.4</v>
      </c>
      <c r="AG954" s="127">
        <f>SUM(AG950:AG953)</f>
        <v>2.6</v>
      </c>
      <c r="AH954" s="127">
        <f>SUM(AH950:AH953)</f>
        <v>1.5</v>
      </c>
      <c r="AI954" s="129">
        <f>SUM(AI950:AI953)</f>
        <v>1.6</v>
      </c>
      <c r="AJ954" s="127">
        <f>SUM(AJ950:AJ953)</f>
        <v>1.9</v>
      </c>
      <c r="AK954" s="126">
        <v>2.1</v>
      </c>
      <c r="AL954" s="127">
        <f>SUM(AL950:AL953)</f>
        <v>1.7</v>
      </c>
      <c r="AM954" s="129">
        <f>SUM(AM950:AM953)</f>
        <v>1.6</v>
      </c>
      <c r="AN954" s="126">
        <v>3.8</v>
      </c>
      <c r="AO954" s="127">
        <f>SUM(AO950:AO953)</f>
        <v>1.9</v>
      </c>
      <c r="AP954" s="143">
        <v>5.0999999999999996</v>
      </c>
      <c r="AQ954" s="143">
        <v>5</v>
      </c>
      <c r="AR954" s="260">
        <v>5</v>
      </c>
      <c r="AS954" s="271">
        <v>2.7</v>
      </c>
      <c r="AT954" s="271">
        <v>2.1</v>
      </c>
      <c r="AU954" s="271">
        <v>1.8</v>
      </c>
      <c r="AV954" s="271">
        <v>3.1</v>
      </c>
      <c r="AW954" s="271">
        <v>4.5999999999999996</v>
      </c>
      <c r="AX954" s="271">
        <v>5.2</v>
      </c>
      <c r="AY954" s="271">
        <v>4.5999999999999996</v>
      </c>
      <c r="BA954" s="108"/>
      <c r="BB954" s="108"/>
      <c r="BC954" s="108"/>
      <c r="BD954" s="108"/>
      <c r="BE954" s="108"/>
      <c r="BF954" s="108"/>
      <c r="BG954" s="108"/>
      <c r="BH954" s="108"/>
      <c r="BI954" s="108"/>
      <c r="BJ954" s="220">
        <v>15.799999999999899</v>
      </c>
      <c r="BK954" s="220">
        <v>11.6</v>
      </c>
      <c r="BL954" s="220">
        <v>17.5</v>
      </c>
    </row>
    <row r="955" spans="1:64" x14ac:dyDescent="0.35">
      <c r="B955" s="186"/>
      <c r="C955" s="186"/>
      <c r="D955" s="81"/>
      <c r="E955" s="81"/>
      <c r="F955" s="81"/>
      <c r="G955" s="82"/>
      <c r="H955" s="81"/>
      <c r="I955" s="81"/>
      <c r="J955" s="81"/>
      <c r="K955" s="82"/>
      <c r="L955" s="81"/>
      <c r="M955" s="81"/>
      <c r="N955" s="81"/>
      <c r="O955" s="82"/>
      <c r="P955" s="81"/>
      <c r="Q955" s="81"/>
      <c r="R955" s="81"/>
      <c r="S955" s="82"/>
      <c r="T955" s="81"/>
      <c r="U955" s="81"/>
      <c r="V955" s="81"/>
      <c r="W955" s="82"/>
      <c r="X955" s="81"/>
      <c r="Y955" s="81"/>
      <c r="Z955" s="81"/>
      <c r="AA955" s="82"/>
      <c r="AB955" s="81"/>
      <c r="AC955" s="81"/>
      <c r="AD955" s="81"/>
      <c r="AE955" s="82"/>
      <c r="AF955" s="81"/>
      <c r="AG955" s="81"/>
      <c r="AH955" s="81"/>
      <c r="AI955" s="82"/>
      <c r="AJ955" s="81"/>
      <c r="AK955" s="81"/>
      <c r="AL955" s="81"/>
      <c r="AM955" s="82"/>
      <c r="AN955" s="81"/>
      <c r="AO955" s="81"/>
      <c r="AP955" s="82"/>
      <c r="AQ955" s="82"/>
      <c r="AR955" s="82"/>
      <c r="AS955" s="230"/>
      <c r="AT955" s="230"/>
      <c r="AU955" s="230"/>
      <c r="AV955" s="230"/>
      <c r="AW955" s="230"/>
      <c r="AX955" s="230"/>
      <c r="AY955" s="230"/>
      <c r="BA955" s="83"/>
      <c r="BB955" s="83"/>
      <c r="BC955" s="83"/>
      <c r="BD955" s="83"/>
      <c r="BE955" s="83"/>
      <c r="BF955" s="83"/>
      <c r="BG955" s="83"/>
      <c r="BH955" s="83"/>
      <c r="BI955" s="83"/>
      <c r="BJ955" s="83"/>
      <c r="BK955" s="83"/>
      <c r="BL955" s="83"/>
    </row>
    <row r="956" spans="1:64" x14ac:dyDescent="0.35">
      <c r="A956" s="96" t="s">
        <v>695</v>
      </c>
      <c r="B956" s="185"/>
      <c r="C956" s="185"/>
      <c r="D956" s="81"/>
      <c r="E956" s="81"/>
      <c r="F956" s="81"/>
      <c r="G956" s="82"/>
      <c r="H956" s="81"/>
      <c r="I956" s="81"/>
      <c r="J956" s="81"/>
      <c r="K956" s="82"/>
      <c r="L956" s="81"/>
      <c r="M956" s="81"/>
      <c r="N956" s="81"/>
      <c r="O956" s="82"/>
      <c r="P956" s="81"/>
      <c r="Q956" s="81"/>
      <c r="R956" s="81"/>
      <c r="S956" s="82"/>
      <c r="T956" s="81"/>
      <c r="U956" s="81"/>
      <c r="V956" s="81"/>
      <c r="W956" s="82"/>
      <c r="X956" s="81"/>
      <c r="Y956" s="81"/>
      <c r="Z956" s="81"/>
      <c r="AA956" s="82"/>
      <c r="AB956" s="81"/>
      <c r="AC956" s="81"/>
      <c r="AD956" s="81"/>
      <c r="AE956" s="82"/>
      <c r="AF956" s="81"/>
      <c r="AG956" s="81"/>
      <c r="AH956" s="81"/>
      <c r="AI956" s="82"/>
      <c r="AJ956" s="81"/>
      <c r="AK956" s="81"/>
      <c r="AL956" s="81"/>
      <c r="AM956" s="82"/>
      <c r="AN956" s="81"/>
      <c r="AO956" s="81"/>
      <c r="AP956" s="82"/>
      <c r="AQ956" s="82"/>
      <c r="AR956" s="82"/>
      <c r="AS956" s="230"/>
      <c r="AT956" s="230"/>
      <c r="AU956" s="230"/>
      <c r="AV956" s="230"/>
      <c r="AW956" s="230"/>
      <c r="AX956" s="230"/>
      <c r="AY956" s="230"/>
      <c r="BA956" s="83"/>
      <c r="BB956" s="83"/>
      <c r="BC956" s="83"/>
      <c r="BD956" s="83"/>
      <c r="BE956" s="83"/>
      <c r="BF956" s="83"/>
      <c r="BG956" s="83"/>
      <c r="BH956" s="83"/>
      <c r="BI956" s="83"/>
      <c r="BJ956" s="83"/>
      <c r="BK956" s="83"/>
      <c r="BL956" s="83"/>
    </row>
    <row r="957" spans="1:64" x14ac:dyDescent="0.35">
      <c r="A957" s="88" t="s">
        <v>691</v>
      </c>
      <c r="B957" s="194" t="s">
        <v>795</v>
      </c>
      <c r="C957" s="193" t="s">
        <v>230</v>
      </c>
      <c r="D957" s="90">
        <v>35.94</v>
      </c>
      <c r="E957" s="90">
        <v>40.33</v>
      </c>
      <c r="F957" s="90">
        <v>43.51</v>
      </c>
      <c r="G957" s="89">
        <v>47.5</v>
      </c>
      <c r="H957" s="90">
        <v>56.28</v>
      </c>
      <c r="I957" s="90">
        <v>68.16</v>
      </c>
      <c r="J957" s="90">
        <v>66.430000000000007</v>
      </c>
      <c r="K957" s="89">
        <v>71.08</v>
      </c>
      <c r="L957" s="90">
        <v>72.38</v>
      </c>
      <c r="M957" s="90">
        <v>77.86</v>
      </c>
      <c r="N957" s="90">
        <v>79.3</v>
      </c>
      <c r="O957" s="89">
        <v>79.11</v>
      </c>
      <c r="P957" s="90">
        <v>91.51</v>
      </c>
      <c r="Q957" s="90">
        <v>85.77</v>
      </c>
      <c r="R957" s="90">
        <v>97.85</v>
      </c>
      <c r="S957" s="89">
        <v>101.22</v>
      </c>
      <c r="T957" s="90">
        <v>103.91</v>
      </c>
      <c r="U957" s="90">
        <v>121.68</v>
      </c>
      <c r="V957" s="90">
        <v>141.19999999999999</v>
      </c>
      <c r="W957" s="89">
        <v>154.03</v>
      </c>
      <c r="X957" s="90">
        <v>178.25</v>
      </c>
      <c r="Y957" s="90">
        <v>214.18</v>
      </c>
      <c r="Z957" s="90">
        <v>250.12</v>
      </c>
      <c r="AA957" s="89">
        <v>261.72000000000003</v>
      </c>
      <c r="AB957" s="90">
        <v>237.5</v>
      </c>
      <c r="AC957" s="90">
        <v>260.10000000000002</v>
      </c>
      <c r="AD957" s="90">
        <v>273.94</v>
      </c>
      <c r="AE957" s="89">
        <v>282.43</v>
      </c>
      <c r="AF957" s="90">
        <v>305</v>
      </c>
      <c r="AG957" s="90">
        <v>341.71</v>
      </c>
      <c r="AH957" s="90">
        <v>384.78</v>
      </c>
      <c r="AI957" s="89">
        <v>490.89</v>
      </c>
      <c r="AJ957" s="90">
        <v>471.71</v>
      </c>
      <c r="AK957" s="90">
        <v>451.34</v>
      </c>
      <c r="AL957" s="90">
        <v>517.25</v>
      </c>
      <c r="AM957" s="89">
        <v>656.47</v>
      </c>
      <c r="AN957" s="90">
        <v>635.15</v>
      </c>
      <c r="AO957" s="81"/>
      <c r="AP957" s="89">
        <v>385.96</v>
      </c>
      <c r="AQ957" s="89">
        <v>371.04</v>
      </c>
      <c r="AR957" s="89"/>
      <c r="AS957" s="234"/>
      <c r="AT957" s="265">
        <v>444.16</v>
      </c>
      <c r="AU957" s="265">
        <v>538.26</v>
      </c>
      <c r="AV957" s="234"/>
      <c r="AW957" s="234"/>
      <c r="AX957" s="234"/>
      <c r="AY957" s="234"/>
      <c r="BA957" s="83"/>
      <c r="BB957" s="83"/>
      <c r="BC957" s="83"/>
      <c r="BD957" s="83"/>
      <c r="BE957" s="83"/>
      <c r="BF957" s="83"/>
      <c r="BG957" s="83"/>
      <c r="BH957" s="83"/>
      <c r="BI957" s="83"/>
      <c r="BJ957" s="83"/>
      <c r="BK957" s="83"/>
      <c r="BL957" s="83"/>
    </row>
    <row r="958" spans="1:64" x14ac:dyDescent="0.35">
      <c r="A958" s="88" t="s">
        <v>693</v>
      </c>
      <c r="B958" s="194" t="s">
        <v>795</v>
      </c>
      <c r="C958" s="193" t="s">
        <v>230</v>
      </c>
      <c r="D958" s="90">
        <v>37.78</v>
      </c>
      <c r="E958" s="81"/>
      <c r="F958" s="90">
        <v>47.38</v>
      </c>
      <c r="G958" s="89">
        <v>51.51</v>
      </c>
      <c r="H958" s="90">
        <v>59.23</v>
      </c>
      <c r="I958" s="90">
        <v>63.59</v>
      </c>
      <c r="J958" s="90">
        <v>72.180000000000007</v>
      </c>
      <c r="K958" s="89">
        <v>65.86</v>
      </c>
      <c r="L958" s="90">
        <v>72.599999999999994</v>
      </c>
      <c r="M958" s="90">
        <v>75.08</v>
      </c>
      <c r="N958" s="90">
        <v>81.260000000000005</v>
      </c>
      <c r="O958" s="89">
        <v>83.6</v>
      </c>
      <c r="P958" s="90">
        <v>91.85</v>
      </c>
      <c r="Q958" s="90">
        <v>93.84</v>
      </c>
      <c r="R958" s="90">
        <v>95.67</v>
      </c>
      <c r="S958" s="89">
        <v>108.06</v>
      </c>
      <c r="T958" s="90">
        <v>106.09</v>
      </c>
      <c r="U958" s="90">
        <v>129.05000000000001</v>
      </c>
      <c r="V958" s="90">
        <v>144.02000000000001</v>
      </c>
      <c r="W958" s="89">
        <v>151.04</v>
      </c>
      <c r="X958" s="90">
        <v>182.4</v>
      </c>
      <c r="Y958" s="90">
        <v>221.76</v>
      </c>
      <c r="Z958" s="90">
        <v>246.75</v>
      </c>
      <c r="AA958" s="82"/>
      <c r="AB958" s="90">
        <v>226.49</v>
      </c>
      <c r="AC958" s="90">
        <v>265.79000000000002</v>
      </c>
      <c r="AD958" s="90">
        <v>300.66000000000003</v>
      </c>
      <c r="AE958" s="89">
        <v>274.12</v>
      </c>
      <c r="AF958" s="90">
        <v>332.27</v>
      </c>
      <c r="AG958" s="90">
        <v>308.91000000000003</v>
      </c>
      <c r="AH958" s="90">
        <v>433.97</v>
      </c>
      <c r="AI958" s="89">
        <v>484.5</v>
      </c>
      <c r="AJ958" s="90">
        <v>483.09</v>
      </c>
      <c r="AK958" s="90">
        <v>493.22</v>
      </c>
      <c r="AL958" s="90">
        <v>594.9</v>
      </c>
      <c r="AM958" s="89">
        <v>596.54999999999995</v>
      </c>
      <c r="AN958" s="81"/>
      <c r="AO958" s="90">
        <v>439.69</v>
      </c>
      <c r="AP958" s="89">
        <v>376.72</v>
      </c>
      <c r="AQ958" s="89">
        <v>285.39999999999998</v>
      </c>
      <c r="AR958" s="89"/>
      <c r="AS958" s="265">
        <v>374.31</v>
      </c>
      <c r="AT958" s="265">
        <v>491.66</v>
      </c>
      <c r="AU958" s="265">
        <v>521.39</v>
      </c>
      <c r="AV958" s="234"/>
      <c r="AW958" s="234"/>
      <c r="AX958" s="234"/>
      <c r="AY958" s="234"/>
      <c r="BA958" s="83"/>
      <c r="BB958" s="83"/>
      <c r="BC958" s="83"/>
      <c r="BD958" s="83"/>
      <c r="BE958" s="83"/>
      <c r="BF958" s="83"/>
      <c r="BG958" s="83"/>
      <c r="BH958" s="83"/>
      <c r="BI958" s="83"/>
      <c r="BJ958" s="83"/>
      <c r="BK958" s="83"/>
      <c r="BL958" s="83"/>
    </row>
    <row r="959" spans="1:64" x14ac:dyDescent="0.35">
      <c r="A959" s="88" t="s">
        <v>694</v>
      </c>
      <c r="B959" s="194" t="s">
        <v>795</v>
      </c>
      <c r="C959" s="193" t="s">
        <v>230</v>
      </c>
      <c r="D959" s="90">
        <v>38.32</v>
      </c>
      <c r="E959" s="90">
        <v>44.46</v>
      </c>
      <c r="F959" s="90">
        <v>46.71</v>
      </c>
      <c r="G959" s="89">
        <v>54.71</v>
      </c>
      <c r="H959" s="90">
        <v>61.48</v>
      </c>
      <c r="I959" s="90">
        <v>61.05</v>
      </c>
      <c r="J959" s="90">
        <v>70.19</v>
      </c>
      <c r="K959" s="89">
        <v>69.239999999999995</v>
      </c>
      <c r="L959" s="90">
        <v>72.180000000000007</v>
      </c>
      <c r="M959" s="90">
        <v>76.040000000000006</v>
      </c>
      <c r="N959" s="90">
        <v>82.25</v>
      </c>
      <c r="O959" s="89">
        <v>89.1</v>
      </c>
      <c r="P959" s="90">
        <v>83.3</v>
      </c>
      <c r="Q959" s="90">
        <v>94.92</v>
      </c>
      <c r="R959" s="90">
        <v>98.7</v>
      </c>
      <c r="S959" s="89">
        <v>106.22</v>
      </c>
      <c r="T959" s="90">
        <v>114.97</v>
      </c>
      <c r="U959" s="90">
        <v>134.88</v>
      </c>
      <c r="V959" s="90">
        <v>147.59</v>
      </c>
      <c r="W959" s="89">
        <v>178.36</v>
      </c>
      <c r="X959" s="90">
        <v>195.77</v>
      </c>
      <c r="Y959" s="90">
        <v>229.02</v>
      </c>
      <c r="Z959" s="90">
        <v>252.31</v>
      </c>
      <c r="AA959" s="89">
        <v>243.52</v>
      </c>
      <c r="AB959" s="90">
        <v>249.13</v>
      </c>
      <c r="AC959" s="90">
        <v>277.19</v>
      </c>
      <c r="AD959" s="90">
        <v>294.58</v>
      </c>
      <c r="AE959" s="89">
        <v>279.52</v>
      </c>
      <c r="AF959" s="90">
        <v>359.32</v>
      </c>
      <c r="AG959" s="90">
        <v>348.27</v>
      </c>
      <c r="AH959" s="90">
        <v>440.77</v>
      </c>
      <c r="AI959" s="89">
        <v>471.53</v>
      </c>
      <c r="AJ959" s="90">
        <v>478.48</v>
      </c>
      <c r="AK959" s="90">
        <v>493.43</v>
      </c>
      <c r="AL959" s="90">
        <v>627.46</v>
      </c>
      <c r="AM959" s="89">
        <v>657.07</v>
      </c>
      <c r="AN959" s="81"/>
      <c r="AO959" s="90">
        <v>419.17</v>
      </c>
      <c r="AP959" s="89">
        <v>420.58</v>
      </c>
      <c r="AQ959" s="89">
        <v>317.04000000000002</v>
      </c>
      <c r="AR959" s="89"/>
      <c r="AS959" s="265">
        <v>351.43</v>
      </c>
      <c r="AT959" s="265">
        <v>518.16</v>
      </c>
      <c r="AU959" s="265">
        <v>536.94000000000005</v>
      </c>
      <c r="AV959" s="234"/>
      <c r="AW959" s="234"/>
      <c r="AX959" s="234"/>
      <c r="AY959" s="234"/>
      <c r="BA959" s="83"/>
      <c r="BB959" s="83"/>
      <c r="BC959" s="83"/>
      <c r="BD959" s="83"/>
      <c r="BE959" s="83"/>
      <c r="BF959" s="83"/>
      <c r="BG959" s="83"/>
      <c r="BH959" s="83"/>
      <c r="BI959" s="83"/>
      <c r="BJ959" s="83"/>
      <c r="BK959" s="83"/>
      <c r="BL959" s="83"/>
    </row>
    <row r="960" spans="1:64" x14ac:dyDescent="0.35">
      <c r="B960" s="186"/>
      <c r="C960" s="186"/>
      <c r="D960" s="81"/>
      <c r="E960" s="81"/>
      <c r="F960" s="81"/>
      <c r="G960" s="82"/>
      <c r="H960" s="81"/>
      <c r="I960" s="81"/>
      <c r="J960" s="81"/>
      <c r="K960" s="82"/>
      <c r="L960" s="81"/>
      <c r="M960" s="81"/>
      <c r="N960" s="81"/>
      <c r="O960" s="82"/>
      <c r="P960" s="81"/>
      <c r="Q960" s="81"/>
      <c r="R960" s="81"/>
      <c r="S960" s="82"/>
      <c r="T960" s="81"/>
      <c r="U960" s="81"/>
      <c r="V960" s="81"/>
      <c r="W960" s="82"/>
      <c r="X960" s="81"/>
      <c r="Y960" s="81"/>
      <c r="Z960" s="81"/>
      <c r="AA960" s="82"/>
      <c r="AB960" s="81"/>
      <c r="AC960" s="81"/>
      <c r="AD960" s="81"/>
      <c r="AE960" s="82"/>
      <c r="AF960" s="81"/>
      <c r="AG960" s="81"/>
      <c r="AH960" s="81"/>
      <c r="AI960" s="82"/>
      <c r="AJ960" s="81"/>
      <c r="AK960" s="81"/>
      <c r="AL960" s="81"/>
      <c r="AM960" s="82"/>
      <c r="AN960" s="81"/>
      <c r="AO960" s="81"/>
      <c r="AP960" s="82"/>
      <c r="AQ960" s="82"/>
      <c r="AR960" s="82"/>
      <c r="AS960" s="230"/>
      <c r="AT960" s="230"/>
      <c r="AU960" s="230"/>
      <c r="AV960" s="230"/>
      <c r="AW960" s="230"/>
      <c r="AX960" s="230"/>
      <c r="AY960" s="230"/>
      <c r="BA960" s="83"/>
      <c r="BB960" s="83"/>
      <c r="BC960" s="83"/>
      <c r="BD960" s="83"/>
      <c r="BE960" s="83"/>
      <c r="BF960" s="83"/>
      <c r="BG960" s="83"/>
      <c r="BH960" s="83"/>
      <c r="BI960" s="83"/>
      <c r="BJ960" s="83"/>
      <c r="BK960" s="83"/>
      <c r="BL960" s="83"/>
    </row>
    <row r="961" spans="1:64" x14ac:dyDescent="0.35">
      <c r="A961" s="96" t="s">
        <v>696</v>
      </c>
      <c r="B961" s="185"/>
      <c r="C961" s="185"/>
      <c r="D961" s="81"/>
      <c r="E961" s="81"/>
      <c r="F961" s="81"/>
      <c r="G961" s="82"/>
      <c r="H961" s="81"/>
      <c r="I961" s="81"/>
      <c r="J961" s="81"/>
      <c r="K961" s="82"/>
      <c r="L961" s="81"/>
      <c r="M961" s="81"/>
      <c r="N961" s="81"/>
      <c r="O961" s="82"/>
      <c r="P961" s="81"/>
      <c r="Q961" s="81"/>
      <c r="R961" s="81"/>
      <c r="S961" s="82"/>
      <c r="T961" s="81"/>
      <c r="U961" s="81"/>
      <c r="V961" s="81"/>
      <c r="W961" s="82"/>
      <c r="X961" s="81"/>
      <c r="Y961" s="81"/>
      <c r="Z961" s="81"/>
      <c r="AA961" s="82"/>
      <c r="AB961" s="81"/>
      <c r="AC961" s="81"/>
      <c r="AD961" s="81"/>
      <c r="AE961" s="82"/>
      <c r="AF961" s="81"/>
      <c r="AG961" s="81"/>
      <c r="AH961" s="81"/>
      <c r="AI961" s="82"/>
      <c r="AJ961" s="81"/>
      <c r="AK961" s="81"/>
      <c r="AL961" s="81"/>
      <c r="AM961" s="82"/>
      <c r="AN961" s="81"/>
      <c r="AO961" s="81"/>
      <c r="AP961" s="82"/>
      <c r="AQ961" s="82"/>
      <c r="AR961" s="82"/>
      <c r="AS961" s="230"/>
      <c r="AT961" s="230"/>
      <c r="AU961" s="230"/>
      <c r="AV961" s="230"/>
      <c r="AW961" s="230"/>
      <c r="AX961" s="230"/>
      <c r="AY961" s="230"/>
      <c r="BA961" s="83"/>
      <c r="BB961" s="83"/>
      <c r="BC961" s="83"/>
      <c r="BD961" s="83"/>
      <c r="BE961" s="83"/>
      <c r="BF961" s="83"/>
      <c r="BG961" s="83"/>
      <c r="BH961" s="83"/>
      <c r="BI961" s="83"/>
      <c r="BJ961" s="83"/>
      <c r="BK961" s="83"/>
      <c r="BL961" s="83"/>
    </row>
    <row r="962" spans="1:64" x14ac:dyDescent="0.35">
      <c r="A962" s="88" t="s">
        <v>697</v>
      </c>
      <c r="B962" s="194" t="s">
        <v>796</v>
      </c>
      <c r="C962" s="193" t="s">
        <v>230</v>
      </c>
      <c r="D962" s="90">
        <v>171.12299999999999</v>
      </c>
      <c r="E962" s="90">
        <v>249.87700000000001</v>
      </c>
      <c r="F962" s="90">
        <v>255.28800000000001</v>
      </c>
      <c r="G962" s="89">
        <v>318.21899999999999</v>
      </c>
      <c r="H962" s="90">
        <v>236.607</v>
      </c>
      <c r="I962" s="90">
        <v>311.08499999999998</v>
      </c>
      <c r="J962" s="90">
        <v>309.50700000000001</v>
      </c>
      <c r="K962" s="89">
        <v>320.67899999999997</v>
      </c>
      <c r="L962" s="90">
        <v>221.137</v>
      </c>
      <c r="M962" s="90">
        <v>296.59899999999999</v>
      </c>
      <c r="N962" s="90">
        <v>287.31</v>
      </c>
      <c r="O962" s="89">
        <v>312.77600000000001</v>
      </c>
      <c r="P962" s="90">
        <v>251.25</v>
      </c>
      <c r="Q962" s="90">
        <v>303.47000000000003</v>
      </c>
      <c r="R962" s="90">
        <v>312.86099999999999</v>
      </c>
      <c r="S962" s="89">
        <v>339.48700000000002</v>
      </c>
      <c r="T962" s="90">
        <v>272.303</v>
      </c>
      <c r="U962" s="90">
        <v>358.08199999999999</v>
      </c>
      <c r="V962" s="90">
        <v>373.44799999999998</v>
      </c>
      <c r="W962" s="89">
        <v>417.74200000000002</v>
      </c>
      <c r="X962" s="90">
        <v>349.72699999999998</v>
      </c>
      <c r="Y962" s="90">
        <v>432.87099999999998</v>
      </c>
      <c r="Z962" s="90">
        <v>428.57499999999999</v>
      </c>
      <c r="AA962" s="89">
        <v>313.87400000000002</v>
      </c>
      <c r="AB962" s="90">
        <v>362.34699999999998</v>
      </c>
      <c r="AC962" s="90">
        <v>402.15699999999998</v>
      </c>
      <c r="AD962" s="90">
        <v>325.47800000000001</v>
      </c>
      <c r="AE962" s="89">
        <v>317.89699999999999</v>
      </c>
      <c r="AF962" s="90">
        <v>389</v>
      </c>
      <c r="AG962" s="90">
        <v>429</v>
      </c>
      <c r="AH962" s="90">
        <v>383</v>
      </c>
      <c r="AI962" s="89">
        <v>375</v>
      </c>
      <c r="AJ962" s="90">
        <v>441</v>
      </c>
      <c r="AK962" s="90">
        <v>571</v>
      </c>
      <c r="AL962" s="90">
        <v>410</v>
      </c>
      <c r="AM962" s="89">
        <v>490</v>
      </c>
      <c r="AN962" s="90">
        <v>495</v>
      </c>
      <c r="AO962" s="90">
        <v>613</v>
      </c>
      <c r="AP962" s="89">
        <v>380</v>
      </c>
      <c r="AQ962" s="89">
        <v>485</v>
      </c>
      <c r="AR962" s="250">
        <v>525</v>
      </c>
      <c r="AS962" s="265">
        <v>667</v>
      </c>
      <c r="AT962" s="265">
        <v>486</v>
      </c>
      <c r="AU962" s="265">
        <v>535</v>
      </c>
      <c r="AV962" s="265">
        <v>592</v>
      </c>
      <c r="AW962" s="265">
        <v>744</v>
      </c>
      <c r="AX962" s="265">
        <v>504</v>
      </c>
      <c r="AY962" s="265">
        <v>646</v>
      </c>
      <c r="BA962" s="83"/>
      <c r="BB962" s="83"/>
      <c r="BC962" s="83"/>
      <c r="BD962" s="83"/>
      <c r="BE962" s="83"/>
      <c r="BF962" s="83"/>
      <c r="BG962" s="83"/>
      <c r="BH962" s="83"/>
      <c r="BI962" s="83"/>
      <c r="BJ962" s="83"/>
      <c r="BK962" s="83"/>
      <c r="BL962" s="83"/>
    </row>
    <row r="963" spans="1:64" x14ac:dyDescent="0.35">
      <c r="A963" s="88" t="s">
        <v>698</v>
      </c>
      <c r="B963" s="194" t="s">
        <v>796</v>
      </c>
      <c r="C963" s="193" t="s">
        <v>230</v>
      </c>
      <c r="D963" s="81"/>
      <c r="E963" s="81"/>
      <c r="F963" s="81"/>
      <c r="G963" s="82"/>
      <c r="H963" s="81"/>
      <c r="I963" s="81"/>
      <c r="J963" s="81"/>
      <c r="K963" s="82"/>
      <c r="L963" s="81"/>
      <c r="M963" s="81"/>
      <c r="N963" s="81"/>
      <c r="O963" s="82"/>
      <c r="P963" s="81"/>
      <c r="Q963" s="81"/>
      <c r="R963" s="81"/>
      <c r="S963" s="82"/>
      <c r="T963" s="81"/>
      <c r="U963" s="81"/>
      <c r="V963" s="81"/>
      <c r="W963" s="82"/>
      <c r="X963" s="81"/>
      <c r="Y963" s="81"/>
      <c r="Z963" s="81"/>
      <c r="AA963" s="89">
        <v>216.00700000000001</v>
      </c>
      <c r="AB963" s="90">
        <v>79.248999999999995</v>
      </c>
      <c r="AC963" s="90">
        <v>143.38</v>
      </c>
      <c r="AD963" s="90">
        <v>191.16900000000001</v>
      </c>
      <c r="AE963" s="89">
        <v>222.333</v>
      </c>
      <c r="AF963" s="90">
        <v>93</v>
      </c>
      <c r="AG963" s="90">
        <v>163</v>
      </c>
      <c r="AH963" s="90">
        <v>243</v>
      </c>
      <c r="AI963" s="89">
        <v>330</v>
      </c>
      <c r="AJ963" s="90">
        <v>123</v>
      </c>
      <c r="AK963" s="90">
        <v>228</v>
      </c>
      <c r="AL963" s="90">
        <v>342</v>
      </c>
      <c r="AM963" s="89">
        <v>455</v>
      </c>
      <c r="AN963" s="90">
        <v>138</v>
      </c>
      <c r="AO963" s="90">
        <v>257</v>
      </c>
      <c r="AP963" s="89">
        <v>377</v>
      </c>
      <c r="AQ963" s="89">
        <v>489</v>
      </c>
      <c r="AR963" s="250">
        <v>158</v>
      </c>
      <c r="AS963" s="265">
        <v>307</v>
      </c>
      <c r="AT963" s="265">
        <v>415</v>
      </c>
      <c r="AU963" s="265">
        <v>547</v>
      </c>
      <c r="AV963" s="265">
        <v>158</v>
      </c>
      <c r="AW963" s="265">
        <v>305</v>
      </c>
      <c r="AX963" s="265">
        <v>447</v>
      </c>
      <c r="AY963" s="265">
        <v>575</v>
      </c>
      <c r="BA963" s="83"/>
      <c r="BB963" s="83"/>
      <c r="BC963" s="83"/>
      <c r="BD963" s="83"/>
      <c r="BE963" s="83"/>
      <c r="BF963" s="83"/>
      <c r="BG963" s="83"/>
      <c r="BH963" s="83"/>
      <c r="BI963" s="83"/>
      <c r="BJ963" s="83"/>
      <c r="BK963" s="83"/>
      <c r="BL963" s="83"/>
    </row>
    <row r="964" spans="1:64" x14ac:dyDescent="0.35">
      <c r="A964" s="88" t="s">
        <v>699</v>
      </c>
      <c r="B964" s="194" t="s">
        <v>796</v>
      </c>
      <c r="C964" s="193" t="s">
        <v>230</v>
      </c>
      <c r="D964" s="81"/>
      <c r="E964" s="81"/>
      <c r="F964" s="81"/>
      <c r="G964" s="82"/>
      <c r="H964" s="81"/>
      <c r="I964" s="81"/>
      <c r="J964" s="81"/>
      <c r="K964" s="82"/>
      <c r="L964" s="81"/>
      <c r="M964" s="81"/>
      <c r="N964" s="81"/>
      <c r="O964" s="82"/>
      <c r="P964" s="81"/>
      <c r="Q964" s="81"/>
      <c r="R964" s="81"/>
      <c r="S964" s="82"/>
      <c r="T964" s="81"/>
      <c r="U964" s="81"/>
      <c r="V964" s="81"/>
      <c r="W964" s="82"/>
      <c r="X964" s="81"/>
      <c r="Y964" s="81"/>
      <c r="Z964" s="81"/>
      <c r="AA964" s="82"/>
      <c r="AB964" s="81"/>
      <c r="AC964" s="81"/>
      <c r="AD964" s="81"/>
      <c r="AE964" s="82"/>
      <c r="AF964" s="90">
        <v>122</v>
      </c>
      <c r="AG964" s="90">
        <v>107</v>
      </c>
      <c r="AH964" s="90">
        <v>115</v>
      </c>
      <c r="AI964" s="89">
        <v>127</v>
      </c>
      <c r="AJ964" s="90">
        <v>128</v>
      </c>
      <c r="AK964" s="90">
        <v>118</v>
      </c>
      <c r="AL964" s="90">
        <v>109</v>
      </c>
      <c r="AM964" s="89">
        <v>128</v>
      </c>
      <c r="AN964" s="90">
        <v>105</v>
      </c>
      <c r="AO964" s="81"/>
      <c r="AP964" s="82"/>
      <c r="AQ964" s="82">
        <v>106</v>
      </c>
      <c r="AR964" s="253">
        <v>103</v>
      </c>
      <c r="AS964" s="268">
        <v>85</v>
      </c>
      <c r="AT964" s="268">
        <v>99</v>
      </c>
      <c r="AU964" s="268">
        <v>111</v>
      </c>
      <c r="AV964" s="268">
        <v>107</v>
      </c>
      <c r="AW964" s="268">
        <v>105</v>
      </c>
      <c r="AX964" s="268">
        <v>107</v>
      </c>
      <c r="AY964" s="268">
        <v>141</v>
      </c>
      <c r="BA964" s="83"/>
      <c r="BB964" s="83"/>
      <c r="BC964" s="83"/>
      <c r="BD964" s="83"/>
      <c r="BE964" s="83"/>
      <c r="BF964" s="83"/>
      <c r="BG964" s="83"/>
      <c r="BH964" s="83"/>
      <c r="BI964" s="83"/>
      <c r="BJ964" s="83"/>
      <c r="BK964" s="83"/>
      <c r="BL964" s="83"/>
    </row>
    <row r="965" spans="1:64" x14ac:dyDescent="0.35">
      <c r="A965" s="88" t="s">
        <v>700</v>
      </c>
      <c r="B965" s="194" t="s">
        <v>796</v>
      </c>
      <c r="C965" s="193" t="s">
        <v>231</v>
      </c>
      <c r="D965" s="81"/>
      <c r="E965" s="81"/>
      <c r="F965" s="81"/>
      <c r="G965" s="82"/>
      <c r="H965" s="81"/>
      <c r="I965" s="81"/>
      <c r="J965" s="81"/>
      <c r="K965" s="82"/>
      <c r="L965" s="81"/>
      <c r="M965" s="81"/>
      <c r="N965" s="81"/>
      <c r="O965" s="82"/>
      <c r="P965" s="81"/>
      <c r="Q965" s="81"/>
      <c r="R965" s="81"/>
      <c r="S965" s="82"/>
      <c r="T965" s="81"/>
      <c r="U965" s="81"/>
      <c r="V965" s="90">
        <v>129.602</v>
      </c>
      <c r="W965" s="89">
        <v>134.52500000000001</v>
      </c>
      <c r="X965" s="90">
        <v>109.24299999999999</v>
      </c>
      <c r="Y965" s="90">
        <v>113.31399999999999</v>
      </c>
      <c r="Z965" s="90">
        <v>103.47</v>
      </c>
      <c r="AA965" s="89">
        <v>124.849</v>
      </c>
      <c r="AB965" s="90">
        <v>80.52</v>
      </c>
      <c r="AC965" s="90">
        <v>121.738</v>
      </c>
      <c r="AD965" s="90">
        <v>90.179000000000002</v>
      </c>
      <c r="AE965" s="89">
        <v>117.59099999999999</v>
      </c>
      <c r="AF965" s="90">
        <v>98</v>
      </c>
      <c r="AG965" s="90">
        <v>44</v>
      </c>
      <c r="AH965" s="90">
        <v>61</v>
      </c>
      <c r="AI965" s="89">
        <v>55</v>
      </c>
      <c r="AJ965" s="81"/>
      <c r="AK965" s="81"/>
      <c r="AL965" s="81"/>
      <c r="AM965" s="82"/>
      <c r="AN965" s="81"/>
      <c r="AO965" s="81"/>
      <c r="AP965" s="82"/>
      <c r="AQ965" s="82"/>
      <c r="AR965" s="82"/>
      <c r="AS965" s="230"/>
      <c r="AT965" s="230"/>
      <c r="AU965" s="230"/>
      <c r="AV965" s="230"/>
      <c r="AW965" s="230"/>
      <c r="AX965" s="230"/>
      <c r="AY965" s="230"/>
      <c r="BA965" s="83"/>
      <c r="BB965" s="83"/>
      <c r="BC965" s="83"/>
      <c r="BD965" s="83"/>
      <c r="BE965" s="83"/>
      <c r="BF965" s="83"/>
      <c r="BG965" s="83"/>
      <c r="BH965" s="83"/>
      <c r="BI965" s="83"/>
      <c r="BJ965" s="83"/>
      <c r="BK965" s="83"/>
      <c r="BL965" s="83"/>
    </row>
    <row r="966" spans="1:64" x14ac:dyDescent="0.35">
      <c r="A966" s="88" t="s">
        <v>701</v>
      </c>
      <c r="B966" s="194" t="s">
        <v>796</v>
      </c>
      <c r="C966" s="193" t="s">
        <v>231</v>
      </c>
      <c r="D966" s="90">
        <v>79.081000000000003</v>
      </c>
      <c r="E966" s="90">
        <v>64.525000000000006</v>
      </c>
      <c r="F966" s="90">
        <v>58.816000000000003</v>
      </c>
      <c r="G966" s="89">
        <v>66.501999999999995</v>
      </c>
      <c r="H966" s="90">
        <v>71.174999999999997</v>
      </c>
      <c r="I966" s="90">
        <v>72.063000000000002</v>
      </c>
      <c r="J966" s="90">
        <v>73.792000000000002</v>
      </c>
      <c r="K966" s="89">
        <v>75.626999999999995</v>
      </c>
      <c r="L966" s="90">
        <v>64.347999999999999</v>
      </c>
      <c r="M966" s="90">
        <v>55.213999999999999</v>
      </c>
      <c r="N966" s="90">
        <v>59.194000000000003</v>
      </c>
      <c r="O966" s="89">
        <v>66.876000000000005</v>
      </c>
      <c r="P966" s="90">
        <v>57.569000000000003</v>
      </c>
      <c r="Q966" s="90">
        <v>55.122</v>
      </c>
      <c r="R966" s="90">
        <v>60.945</v>
      </c>
      <c r="S966" s="89">
        <v>60.825000000000003</v>
      </c>
      <c r="T966" s="90">
        <v>126.227</v>
      </c>
      <c r="U966" s="90">
        <v>147.804</v>
      </c>
      <c r="V966" s="90">
        <v>47.075000000000003</v>
      </c>
      <c r="W966" s="89">
        <v>47.389000000000003</v>
      </c>
      <c r="X966" s="90">
        <v>50.805999999999997</v>
      </c>
      <c r="Y966" s="90">
        <v>37.621000000000002</v>
      </c>
      <c r="Z966" s="90">
        <v>46.432000000000002</v>
      </c>
      <c r="AA966" s="89">
        <v>44.968000000000004</v>
      </c>
      <c r="AB966" s="90">
        <v>49.616999999999997</v>
      </c>
      <c r="AC966" s="90">
        <v>48.737000000000002</v>
      </c>
      <c r="AD966" s="90">
        <v>61.338999999999999</v>
      </c>
      <c r="AE966" s="89">
        <v>74.162999999999997</v>
      </c>
      <c r="AF966" s="81"/>
      <c r="AG966" s="81"/>
      <c r="AH966" s="81"/>
      <c r="AI966" s="82"/>
      <c r="AJ966" s="81"/>
      <c r="AK966" s="81"/>
      <c r="AL966" s="81"/>
      <c r="AM966" s="82"/>
      <c r="AN966" s="81"/>
      <c r="AO966" s="81"/>
      <c r="AP966" s="82"/>
      <c r="AQ966" s="82"/>
      <c r="AR966" s="82"/>
      <c r="AS966" s="230"/>
      <c r="AT966" s="230"/>
      <c r="AU966" s="230"/>
      <c r="AV966" s="230"/>
      <c r="AW966" s="230"/>
      <c r="AX966" s="230"/>
      <c r="AY966" s="230"/>
      <c r="BA966" s="83"/>
      <c r="BB966" s="83"/>
      <c r="BC966" s="83"/>
      <c r="BD966" s="83"/>
      <c r="BE966" s="83"/>
      <c r="BF966" s="83"/>
      <c r="BG966" s="83"/>
      <c r="BH966" s="83"/>
      <c r="BI966" s="83"/>
      <c r="BJ966" s="83"/>
      <c r="BK966" s="83"/>
      <c r="BL966" s="83"/>
    </row>
    <row r="967" spans="1:64" x14ac:dyDescent="0.35">
      <c r="A967" s="88" t="s">
        <v>702</v>
      </c>
      <c r="B967" s="194" t="s">
        <v>796</v>
      </c>
      <c r="C967" s="193" t="s">
        <v>230</v>
      </c>
      <c r="D967" s="90">
        <v>40.573999999999998</v>
      </c>
      <c r="E967" s="90">
        <v>31.62</v>
      </c>
      <c r="F967" s="90">
        <v>25.478999999999999</v>
      </c>
      <c r="G967" s="89">
        <v>22.800999999999998</v>
      </c>
      <c r="H967" s="90">
        <v>29.574000000000002</v>
      </c>
      <c r="I967" s="90">
        <v>35.255000000000003</v>
      </c>
      <c r="J967" s="90">
        <v>27.521999999999998</v>
      </c>
      <c r="K967" s="89">
        <v>28.369</v>
      </c>
      <c r="L967" s="90">
        <v>30.061</v>
      </c>
      <c r="M967" s="90">
        <v>46.683</v>
      </c>
      <c r="N967" s="90">
        <v>47.926000000000002</v>
      </c>
      <c r="O967" s="89">
        <v>38.512</v>
      </c>
      <c r="P967" s="90">
        <v>47.116999999999997</v>
      </c>
      <c r="Q967" s="90">
        <v>49.881999999999998</v>
      </c>
      <c r="R967" s="90">
        <v>51.929000000000002</v>
      </c>
      <c r="S967" s="89">
        <v>55.218000000000004</v>
      </c>
      <c r="T967" s="90">
        <v>59.05</v>
      </c>
      <c r="U967" s="90">
        <v>56.356999999999999</v>
      </c>
      <c r="V967" s="90">
        <v>54.920999999999999</v>
      </c>
      <c r="W967" s="89">
        <v>72.087000000000003</v>
      </c>
      <c r="X967" s="90">
        <v>75.641999999999996</v>
      </c>
      <c r="Y967" s="90">
        <v>76.412000000000006</v>
      </c>
      <c r="Z967" s="90">
        <v>76.573999999999998</v>
      </c>
      <c r="AA967" s="89">
        <v>66.186000000000007</v>
      </c>
      <c r="AB967" s="90">
        <v>72.66</v>
      </c>
      <c r="AC967" s="90">
        <v>105.282</v>
      </c>
      <c r="AD967" s="90">
        <v>98.156999999999996</v>
      </c>
      <c r="AE967" s="89">
        <v>79.936999999999998</v>
      </c>
      <c r="AF967" s="90">
        <v>84</v>
      </c>
      <c r="AG967" s="90">
        <v>137</v>
      </c>
      <c r="AH967" s="90">
        <v>136</v>
      </c>
      <c r="AI967" s="89">
        <v>134</v>
      </c>
      <c r="AJ967" s="90">
        <v>119</v>
      </c>
      <c r="AK967" s="90">
        <v>129</v>
      </c>
      <c r="AL967" s="90">
        <v>98</v>
      </c>
      <c r="AM967" s="89">
        <v>96</v>
      </c>
      <c r="AN967" s="90">
        <v>127</v>
      </c>
      <c r="AO967" s="90">
        <v>104</v>
      </c>
      <c r="AP967" s="89">
        <v>118</v>
      </c>
      <c r="AQ967" s="89">
        <v>154</v>
      </c>
      <c r="AR967" s="250">
        <v>134</v>
      </c>
      <c r="AS967" s="265">
        <v>120</v>
      </c>
      <c r="AT967" s="265">
        <v>126</v>
      </c>
      <c r="AU967" s="265">
        <v>132</v>
      </c>
      <c r="AV967" s="265">
        <v>125</v>
      </c>
      <c r="AW967" s="265">
        <v>125</v>
      </c>
      <c r="AX967" s="265">
        <v>149</v>
      </c>
      <c r="AY967" s="265">
        <v>176</v>
      </c>
      <c r="BA967" s="83"/>
      <c r="BB967" s="83"/>
      <c r="BC967" s="83"/>
      <c r="BD967" s="83"/>
      <c r="BE967" s="83"/>
      <c r="BF967" s="83"/>
      <c r="BG967" s="83"/>
      <c r="BH967" s="83"/>
      <c r="BI967" s="83"/>
      <c r="BJ967" s="83"/>
      <c r="BK967" s="83"/>
      <c r="BL967" s="83"/>
    </row>
    <row r="968" spans="1:64" x14ac:dyDescent="0.35">
      <c r="A968" s="88" t="s">
        <v>703</v>
      </c>
      <c r="B968" s="194" t="s">
        <v>796</v>
      </c>
      <c r="C968" s="193" t="s">
        <v>231</v>
      </c>
      <c r="D968" s="81"/>
      <c r="E968" s="81"/>
      <c r="F968" s="81"/>
      <c r="G968" s="82"/>
      <c r="H968" s="81"/>
      <c r="I968" s="81"/>
      <c r="J968" s="81"/>
      <c r="K968" s="82"/>
      <c r="L968" s="81"/>
      <c r="M968" s="81"/>
      <c r="N968" s="81"/>
      <c r="O968" s="82"/>
      <c r="P968" s="81"/>
      <c r="Q968" s="81"/>
      <c r="R968" s="81"/>
      <c r="S968" s="82"/>
      <c r="T968" s="81"/>
      <c r="U968" s="81"/>
      <c r="V968" s="81"/>
      <c r="W968" s="82"/>
      <c r="X968" s="81"/>
      <c r="Y968" s="81"/>
      <c r="Z968" s="81"/>
      <c r="AA968" s="82"/>
      <c r="AB968" s="90">
        <v>70.117999999999995</v>
      </c>
      <c r="AC968" s="90">
        <v>74.168000000000006</v>
      </c>
      <c r="AD968" s="90">
        <v>76.037999999999997</v>
      </c>
      <c r="AE968" s="89">
        <v>98.57</v>
      </c>
      <c r="AF968" s="81"/>
      <c r="AG968" s="81"/>
      <c r="AH968" s="81"/>
      <c r="AI968" s="82"/>
      <c r="AJ968" s="81"/>
      <c r="AK968" s="81"/>
      <c r="AL968" s="81"/>
      <c r="AM968" s="82"/>
      <c r="AN968" s="81"/>
      <c r="AO968" s="81"/>
      <c r="AP968" s="82"/>
      <c r="AQ968" s="82"/>
      <c r="AR968" s="82"/>
      <c r="AS968" s="230"/>
      <c r="AT968" s="230"/>
      <c r="AU968" s="230"/>
      <c r="AV968" s="230"/>
      <c r="AW968" s="230"/>
      <c r="AX968" s="230"/>
      <c r="AY968" s="230"/>
      <c r="BA968" s="83"/>
      <c r="BB968" s="83"/>
      <c r="BC968" s="83"/>
      <c r="BD968" s="83"/>
      <c r="BE968" s="83"/>
      <c r="BF968" s="83"/>
      <c r="BG968" s="83"/>
      <c r="BH968" s="83"/>
      <c r="BI968" s="83"/>
      <c r="BJ968" s="83"/>
      <c r="BK968" s="83"/>
      <c r="BL968" s="83"/>
    </row>
    <row r="969" spans="1:64" x14ac:dyDescent="0.35">
      <c r="A969" s="88" t="s">
        <v>704</v>
      </c>
      <c r="B969" s="194" t="s">
        <v>796</v>
      </c>
      <c r="C969" s="193" t="s">
        <v>230</v>
      </c>
      <c r="D969" s="90">
        <v>16.724</v>
      </c>
      <c r="E969" s="90">
        <v>18.343</v>
      </c>
      <c r="F969" s="90">
        <v>18.199000000000002</v>
      </c>
      <c r="G969" s="89">
        <v>18.225000000000001</v>
      </c>
      <c r="H969" s="90">
        <v>28.300999999999998</v>
      </c>
      <c r="I969" s="90">
        <v>19.381</v>
      </c>
      <c r="J969" s="90">
        <v>17.241</v>
      </c>
      <c r="K969" s="89">
        <v>24.658000000000001</v>
      </c>
      <c r="L969" s="90">
        <v>22.157</v>
      </c>
      <c r="M969" s="90">
        <v>20.847000000000001</v>
      </c>
      <c r="N969" s="90">
        <v>19.824999999999999</v>
      </c>
      <c r="O969" s="89">
        <v>27.995999999999999</v>
      </c>
      <c r="P969" s="90">
        <v>29.405000000000001</v>
      </c>
      <c r="Q969" s="90">
        <v>34.377000000000002</v>
      </c>
      <c r="R969" s="90">
        <v>37.460999999999999</v>
      </c>
      <c r="S969" s="89">
        <v>43.113</v>
      </c>
      <c r="T969" s="90">
        <v>41.106000000000002</v>
      </c>
      <c r="U969" s="90">
        <v>39.347999999999999</v>
      </c>
      <c r="V969" s="90">
        <v>43.079000000000001</v>
      </c>
      <c r="W969" s="89">
        <v>49.55</v>
      </c>
      <c r="X969" s="90">
        <v>48.235999999999997</v>
      </c>
      <c r="Y969" s="90">
        <v>46.35</v>
      </c>
      <c r="Z969" s="90">
        <v>50.149000000000001</v>
      </c>
      <c r="AA969" s="89">
        <v>57.524999999999999</v>
      </c>
      <c r="AB969" s="90">
        <v>57.173000000000002</v>
      </c>
      <c r="AC969" s="90">
        <v>63.106000000000002</v>
      </c>
      <c r="AD969" s="90">
        <v>71.478999999999999</v>
      </c>
      <c r="AE969" s="89">
        <v>82.988</v>
      </c>
      <c r="AF969" s="90">
        <v>74</v>
      </c>
      <c r="AG969" s="90">
        <v>74</v>
      </c>
      <c r="AH969" s="90">
        <v>83</v>
      </c>
      <c r="AI969" s="89">
        <v>95</v>
      </c>
      <c r="AJ969" s="90">
        <v>100</v>
      </c>
      <c r="AK969" s="90">
        <v>100</v>
      </c>
      <c r="AL969" s="90">
        <v>102</v>
      </c>
      <c r="AM969" s="89">
        <v>119</v>
      </c>
      <c r="AN969" s="90">
        <v>111</v>
      </c>
      <c r="AO969" s="90">
        <v>106</v>
      </c>
      <c r="AP969" s="89">
        <v>104</v>
      </c>
      <c r="AQ969" s="89">
        <v>117</v>
      </c>
      <c r="AR969" s="250">
        <v>111</v>
      </c>
      <c r="AS969" s="265">
        <v>111</v>
      </c>
      <c r="AT969" s="265">
        <v>115</v>
      </c>
      <c r="AU969" s="265">
        <v>122</v>
      </c>
      <c r="AV969" s="265">
        <v>116</v>
      </c>
      <c r="AW969" s="265">
        <v>105</v>
      </c>
      <c r="AX969" s="265">
        <v>111</v>
      </c>
      <c r="AY969" s="265">
        <v>121</v>
      </c>
      <c r="BA969" s="83"/>
      <c r="BB969" s="83"/>
      <c r="BC969" s="83"/>
      <c r="BD969" s="83"/>
      <c r="BE969" s="83"/>
      <c r="BF969" s="83"/>
      <c r="BG969" s="83"/>
      <c r="BH969" s="83"/>
      <c r="BI969" s="83"/>
      <c r="BJ969" s="83"/>
      <c r="BK969" s="83"/>
      <c r="BL969" s="83"/>
    </row>
    <row r="970" spans="1:64" x14ac:dyDescent="0.35">
      <c r="A970" s="88" t="s">
        <v>705</v>
      </c>
      <c r="B970" s="194" t="s">
        <v>796</v>
      </c>
      <c r="C970" s="193" t="s">
        <v>230</v>
      </c>
      <c r="D970" s="170"/>
      <c r="E970" s="170"/>
      <c r="F970" s="170"/>
      <c r="G970" s="123"/>
      <c r="H970" s="170"/>
      <c r="I970" s="170"/>
      <c r="J970" s="170"/>
      <c r="K970" s="123"/>
      <c r="L970" s="170"/>
      <c r="M970" s="170"/>
      <c r="N970" s="170"/>
      <c r="O970" s="123"/>
      <c r="P970" s="170"/>
      <c r="Q970" s="170"/>
      <c r="R970" s="170"/>
      <c r="S970" s="123"/>
      <c r="T970" s="170"/>
      <c r="U970" s="170"/>
      <c r="V970" s="170"/>
      <c r="W970" s="123"/>
      <c r="X970" s="170"/>
      <c r="Y970" s="170"/>
      <c r="Z970" s="170"/>
      <c r="AA970" s="123"/>
      <c r="AB970" s="170"/>
      <c r="AC970" s="170"/>
      <c r="AD970" s="170"/>
      <c r="AE970" s="123"/>
      <c r="AF970" s="170"/>
      <c r="AG970" s="170"/>
      <c r="AH970" s="170"/>
      <c r="AI970" s="123"/>
      <c r="AJ970" s="170"/>
      <c r="AK970" s="170"/>
      <c r="AL970" s="170"/>
      <c r="AM970" s="123"/>
      <c r="AN970" s="170"/>
      <c r="AO970" s="170"/>
      <c r="AP970" s="89">
        <v>151</v>
      </c>
      <c r="AQ970" s="89"/>
      <c r="AR970" s="89"/>
      <c r="AS970" s="234"/>
      <c r="AT970" s="234"/>
      <c r="AU970" s="234"/>
      <c r="AV970" s="234"/>
      <c r="AW970" s="234"/>
      <c r="AX970" s="234"/>
      <c r="AY970" s="265">
        <v>168</v>
      </c>
      <c r="BA970" s="83"/>
      <c r="BB970" s="83"/>
      <c r="BC970" s="83"/>
      <c r="BD970" s="83"/>
      <c r="BE970" s="83"/>
      <c r="BF970" s="83"/>
      <c r="BG970" s="83"/>
      <c r="BH970" s="83"/>
      <c r="BI970" s="83"/>
      <c r="BJ970" s="83"/>
      <c r="BK970" s="83"/>
      <c r="BL970" s="83"/>
    </row>
    <row r="971" spans="1:64" x14ac:dyDescent="0.35">
      <c r="A971" s="88" t="s">
        <v>706</v>
      </c>
      <c r="B971" s="194" t="s">
        <v>796</v>
      </c>
      <c r="C971" s="193" t="s">
        <v>231</v>
      </c>
      <c r="D971" s="81"/>
      <c r="E971" s="81"/>
      <c r="F971" s="81"/>
      <c r="G971" s="82"/>
      <c r="H971" s="81"/>
      <c r="I971" s="81"/>
      <c r="J971" s="81"/>
      <c r="K971" s="82"/>
      <c r="L971" s="81"/>
      <c r="M971" s="81"/>
      <c r="N971" s="81"/>
      <c r="O971" s="82"/>
      <c r="P971" s="81"/>
      <c r="Q971" s="81"/>
      <c r="R971" s="81"/>
      <c r="S971" s="82"/>
      <c r="T971" s="81"/>
      <c r="U971" s="81"/>
      <c r="V971" s="81"/>
      <c r="W971" s="82"/>
      <c r="X971" s="81"/>
      <c r="Y971" s="81"/>
      <c r="Z971" s="81"/>
      <c r="AA971" s="82"/>
      <c r="AB971" s="81"/>
      <c r="AC971" s="81"/>
      <c r="AD971" s="90">
        <v>60.792000000000002</v>
      </c>
      <c r="AE971" s="89">
        <v>32.530999999999999</v>
      </c>
      <c r="AF971" s="90">
        <v>8</v>
      </c>
      <c r="AG971" s="90">
        <v>5</v>
      </c>
      <c r="AH971" s="90">
        <v>5</v>
      </c>
      <c r="AI971" s="89">
        <v>4</v>
      </c>
      <c r="AJ971" s="81"/>
      <c r="AK971" s="81"/>
      <c r="AL971" s="81"/>
      <c r="AM971" s="82"/>
      <c r="AN971" s="81"/>
      <c r="AO971" s="81"/>
      <c r="AP971" s="82"/>
      <c r="AQ971" s="82"/>
      <c r="AR971" s="82"/>
      <c r="AS971" s="230"/>
      <c r="AT971" s="230"/>
      <c r="AU971" s="230"/>
      <c r="AV971" s="230"/>
      <c r="AW971" s="230"/>
      <c r="AX971" s="230"/>
      <c r="AY971" s="230"/>
      <c r="BA971" s="83"/>
      <c r="BB971" s="83"/>
      <c r="BC971" s="83"/>
      <c r="BD971" s="83"/>
      <c r="BE971" s="83"/>
      <c r="BF971" s="83"/>
      <c r="BG971" s="83"/>
      <c r="BH971" s="83"/>
      <c r="BI971" s="83"/>
      <c r="BJ971" s="83"/>
      <c r="BK971" s="83"/>
      <c r="BL971" s="83"/>
    </row>
    <row r="972" spans="1:64" x14ac:dyDescent="0.35">
      <c r="A972" s="88" t="s">
        <v>707</v>
      </c>
      <c r="B972" s="194" t="s">
        <v>796</v>
      </c>
      <c r="C972" s="193" t="s">
        <v>230</v>
      </c>
      <c r="D972" s="81"/>
      <c r="E972" s="81"/>
      <c r="F972" s="81"/>
      <c r="G972" s="82"/>
      <c r="H972" s="81"/>
      <c r="I972" s="81"/>
      <c r="J972" s="81"/>
      <c r="K972" s="82"/>
      <c r="L972" s="81"/>
      <c r="M972" s="81"/>
      <c r="N972" s="81"/>
      <c r="O972" s="82"/>
      <c r="P972" s="81"/>
      <c r="Q972" s="81"/>
      <c r="R972" s="81"/>
      <c r="S972" s="82"/>
      <c r="T972" s="81"/>
      <c r="U972" s="81"/>
      <c r="V972" s="81"/>
      <c r="W972" s="82"/>
      <c r="X972" s="81"/>
      <c r="Y972" s="81"/>
      <c r="Z972" s="81"/>
      <c r="AA972" s="82"/>
      <c r="AB972" s="81"/>
      <c r="AC972" s="81"/>
      <c r="AD972" s="81"/>
      <c r="AE972" s="82"/>
      <c r="AF972" s="81"/>
      <c r="AG972" s="81"/>
      <c r="AH972" s="81"/>
      <c r="AI972" s="89">
        <v>66</v>
      </c>
      <c r="AJ972" s="90">
        <v>46</v>
      </c>
      <c r="AK972" s="90">
        <v>33</v>
      </c>
      <c r="AL972" s="90">
        <v>38</v>
      </c>
      <c r="AM972" s="89">
        <v>37</v>
      </c>
      <c r="AN972" s="90">
        <v>16</v>
      </c>
      <c r="AO972" s="81"/>
      <c r="AP972" s="82"/>
      <c r="AQ972" s="82"/>
      <c r="AR972" s="82"/>
      <c r="AS972" s="230"/>
      <c r="AT972" s="230"/>
      <c r="AU972" s="230"/>
      <c r="AV972" s="230"/>
      <c r="AW972" s="230"/>
      <c r="AX972" s="230"/>
      <c r="AY972" s="230"/>
      <c r="BA972" s="83"/>
      <c r="BB972" s="83"/>
      <c r="BC972" s="83"/>
      <c r="BD972" s="83"/>
      <c r="BE972" s="83"/>
      <c r="BF972" s="83"/>
      <c r="BG972" s="83"/>
      <c r="BH972" s="83"/>
      <c r="BI972" s="83"/>
      <c r="BJ972" s="83"/>
      <c r="BK972" s="83"/>
      <c r="BL972" s="83"/>
    </row>
    <row r="973" spans="1:64" x14ac:dyDescent="0.35">
      <c r="A973" s="88" t="s">
        <v>708</v>
      </c>
      <c r="B973" s="194" t="s">
        <v>796</v>
      </c>
      <c r="C973" s="193" t="s">
        <v>230</v>
      </c>
      <c r="D973" s="90">
        <v>8.1539999999999999</v>
      </c>
      <c r="E973" s="90">
        <v>9.4700000000000006</v>
      </c>
      <c r="F973" s="90">
        <v>10.189</v>
      </c>
      <c r="G973" s="89">
        <v>14.778</v>
      </c>
      <c r="H973" s="90">
        <v>12.727</v>
      </c>
      <c r="I973" s="90">
        <v>17.428000000000001</v>
      </c>
      <c r="J973" s="90">
        <v>12.3</v>
      </c>
      <c r="K973" s="89">
        <v>15.073</v>
      </c>
      <c r="L973" s="90">
        <v>15.093999999999999</v>
      </c>
      <c r="M973" s="90">
        <v>15.013</v>
      </c>
      <c r="N973" s="90">
        <v>19.762</v>
      </c>
      <c r="O973" s="89">
        <v>23.334</v>
      </c>
      <c r="P973" s="90">
        <v>19.04</v>
      </c>
      <c r="Q973" s="90">
        <v>23.096</v>
      </c>
      <c r="R973" s="90">
        <v>20.312999999999999</v>
      </c>
      <c r="S973" s="89">
        <v>25.088999999999999</v>
      </c>
      <c r="T973" s="90">
        <v>24.221</v>
      </c>
      <c r="U973" s="90">
        <v>26.773</v>
      </c>
      <c r="V973" s="90">
        <v>39.665999999999997</v>
      </c>
      <c r="W973" s="89">
        <v>46.411000000000001</v>
      </c>
      <c r="X973" s="90">
        <v>45.481999999999999</v>
      </c>
      <c r="Y973" s="90">
        <v>42.052</v>
      </c>
      <c r="Z973" s="90">
        <v>42.741999999999997</v>
      </c>
      <c r="AA973" s="89">
        <v>51.529000000000003</v>
      </c>
      <c r="AB973" s="90">
        <v>51.918999999999997</v>
      </c>
      <c r="AC973" s="90">
        <v>50.814999999999998</v>
      </c>
      <c r="AD973" s="90">
        <v>59.563000000000002</v>
      </c>
      <c r="AE973" s="89">
        <v>61.938000000000002</v>
      </c>
      <c r="AF973" s="90">
        <v>72</v>
      </c>
      <c r="AG973" s="90">
        <v>30</v>
      </c>
      <c r="AH973" s="90">
        <v>33</v>
      </c>
      <c r="AI973" s="89">
        <v>34</v>
      </c>
      <c r="AJ973" s="90">
        <v>32</v>
      </c>
      <c r="AK973" s="90">
        <v>36</v>
      </c>
      <c r="AL973" s="90">
        <v>40</v>
      </c>
      <c r="AM973" s="89">
        <v>40</v>
      </c>
      <c r="AN973" s="90">
        <v>39</v>
      </c>
      <c r="AO973" s="81"/>
      <c r="AP973" s="82"/>
      <c r="AQ973" s="82"/>
      <c r="AR973" s="82"/>
      <c r="AS973" s="230"/>
      <c r="AT973" s="230"/>
      <c r="AU973" s="230"/>
      <c r="AV973" s="230"/>
      <c r="AW973" s="230"/>
      <c r="AX973" s="230"/>
      <c r="AY973" s="230"/>
      <c r="BA973" s="83"/>
      <c r="BB973" s="83"/>
      <c r="BC973" s="83"/>
      <c r="BD973" s="83"/>
      <c r="BE973" s="83"/>
      <c r="BF973" s="83"/>
      <c r="BG973" s="83"/>
      <c r="BH973" s="83"/>
      <c r="BI973" s="83"/>
      <c r="BJ973" s="83"/>
      <c r="BK973" s="83"/>
      <c r="BL973" s="83"/>
    </row>
    <row r="974" spans="1:64" x14ac:dyDescent="0.35">
      <c r="A974" s="88" t="s">
        <v>709</v>
      </c>
      <c r="B974" s="194" t="s">
        <v>796</v>
      </c>
      <c r="C974" s="193" t="s">
        <v>230</v>
      </c>
      <c r="D974" s="90">
        <v>5.0389999999999997</v>
      </c>
      <c r="E974" s="90">
        <v>20.969000000000001</v>
      </c>
      <c r="F974" s="90">
        <v>5.2329999999999997</v>
      </c>
      <c r="G974" s="89">
        <v>20.613</v>
      </c>
      <c r="H974" s="90">
        <v>4.8330000000000002</v>
      </c>
      <c r="I974" s="90">
        <v>20.744</v>
      </c>
      <c r="J974" s="90">
        <v>7.2949999999999999</v>
      </c>
      <c r="K974" s="89">
        <v>22.620999999999999</v>
      </c>
      <c r="L974" s="90">
        <v>8.1630000000000003</v>
      </c>
      <c r="M974" s="90">
        <v>27.411000000000001</v>
      </c>
      <c r="N974" s="90">
        <v>7.7610000000000001</v>
      </c>
      <c r="O974" s="89">
        <v>26.538</v>
      </c>
      <c r="P974" s="90">
        <v>7.335</v>
      </c>
      <c r="Q974" s="90">
        <v>25.977</v>
      </c>
      <c r="R974" s="90">
        <v>6.9930000000000003</v>
      </c>
      <c r="S974" s="89">
        <v>25.805</v>
      </c>
      <c r="T974" s="90">
        <v>7.1779999999999999</v>
      </c>
      <c r="U974" s="90">
        <v>25.815999999999999</v>
      </c>
      <c r="V974" s="90">
        <v>6.7809999999999997</v>
      </c>
      <c r="W974" s="89">
        <v>25.594000000000001</v>
      </c>
      <c r="X974" s="90">
        <v>6.984</v>
      </c>
      <c r="Y974" s="90">
        <v>25.596</v>
      </c>
      <c r="Z974" s="90">
        <v>10.468999999999999</v>
      </c>
      <c r="AA974" s="89">
        <v>29.481000000000002</v>
      </c>
      <c r="AB974" s="90">
        <v>7.2839999999999998</v>
      </c>
      <c r="AC974" s="90">
        <v>29.887</v>
      </c>
      <c r="AD974" s="90">
        <v>10.638999999999999</v>
      </c>
      <c r="AE974" s="89">
        <v>28.878</v>
      </c>
      <c r="AF974" s="90">
        <v>7</v>
      </c>
      <c r="AG974" s="90">
        <v>32</v>
      </c>
      <c r="AH974" s="90">
        <v>8</v>
      </c>
      <c r="AI974" s="89">
        <v>32</v>
      </c>
      <c r="AJ974" s="90">
        <v>10</v>
      </c>
      <c r="AK974" s="90">
        <v>34</v>
      </c>
      <c r="AL974" s="90">
        <v>9</v>
      </c>
      <c r="AM974" s="89">
        <v>34</v>
      </c>
      <c r="AN974" s="90">
        <v>9</v>
      </c>
      <c r="AO974" s="81"/>
      <c r="AP974" s="82"/>
      <c r="AQ974" s="82"/>
      <c r="AR974" s="82"/>
      <c r="AS974" s="230"/>
      <c r="AT974" s="230"/>
      <c r="AU974" s="230"/>
      <c r="AV974" s="230"/>
      <c r="AW974" s="230"/>
      <c r="AX974" s="230"/>
      <c r="AY974" s="230"/>
      <c r="BA974" s="83"/>
      <c r="BB974" s="83"/>
      <c r="BC974" s="83"/>
      <c r="BD974" s="83"/>
      <c r="BE974" s="83"/>
      <c r="BF974" s="83"/>
      <c r="BG974" s="83"/>
      <c r="BH974" s="83"/>
      <c r="BI974" s="83"/>
      <c r="BJ974" s="83"/>
      <c r="BK974" s="83"/>
      <c r="BL974" s="83"/>
    </row>
    <row r="975" spans="1:64" x14ac:dyDescent="0.35">
      <c r="A975" s="88" t="s">
        <v>396</v>
      </c>
      <c r="B975" s="194" t="s">
        <v>796</v>
      </c>
      <c r="C975" s="193" t="s">
        <v>230</v>
      </c>
      <c r="D975" s="90">
        <v>184.77</v>
      </c>
      <c r="E975" s="90">
        <v>143.59800000000001</v>
      </c>
      <c r="F975" s="90">
        <v>174.79300000000001</v>
      </c>
      <c r="G975" s="89">
        <v>195.80099999999999</v>
      </c>
      <c r="H975" s="90">
        <v>201.05600000000001</v>
      </c>
      <c r="I975" s="90">
        <v>180.98400000000001</v>
      </c>
      <c r="J975" s="90">
        <v>183.02199999999999</v>
      </c>
      <c r="K975" s="89">
        <v>196.839</v>
      </c>
      <c r="L975" s="90">
        <v>203.251</v>
      </c>
      <c r="M975" s="90">
        <v>186.017</v>
      </c>
      <c r="N975" s="90">
        <v>216.56399999999999</v>
      </c>
      <c r="O975" s="89">
        <v>182.33199999999999</v>
      </c>
      <c r="P975" s="90">
        <v>180.10499999999999</v>
      </c>
      <c r="Q975" s="90">
        <v>169.089</v>
      </c>
      <c r="R975" s="90">
        <v>175.77600000000001</v>
      </c>
      <c r="S975" s="89">
        <v>190.09299999999999</v>
      </c>
      <c r="T975" s="90">
        <v>232.92699999999999</v>
      </c>
      <c r="U975" s="90">
        <v>211.20500000000001</v>
      </c>
      <c r="V975" s="90">
        <v>237.72</v>
      </c>
      <c r="W975" s="89">
        <v>200.47499999999999</v>
      </c>
      <c r="X975" s="90">
        <v>224.92400000000001</v>
      </c>
      <c r="Y975" s="90">
        <v>256.15100000000001</v>
      </c>
      <c r="Z975" s="90">
        <v>261.63600000000002</v>
      </c>
      <c r="AA975" s="89">
        <v>258.76600000000002</v>
      </c>
      <c r="AB975" s="90">
        <v>336.54199999999997</v>
      </c>
      <c r="AC975" s="90">
        <v>275.72800000000001</v>
      </c>
      <c r="AD975" s="90">
        <v>257.92</v>
      </c>
      <c r="AE975" s="89">
        <v>281.72199999999998</v>
      </c>
      <c r="AF975" s="90">
        <v>294</v>
      </c>
      <c r="AG975" s="90">
        <v>282</v>
      </c>
      <c r="AH975" s="90">
        <v>250</v>
      </c>
      <c r="AI975" s="89">
        <v>170</v>
      </c>
      <c r="AJ975" s="90">
        <v>244</v>
      </c>
      <c r="AK975" s="90">
        <v>289</v>
      </c>
      <c r="AL975" s="90">
        <v>302</v>
      </c>
      <c r="AM975" s="89">
        <v>337</v>
      </c>
      <c r="AN975" s="90">
        <v>293</v>
      </c>
      <c r="AO975" s="90">
        <v>535</v>
      </c>
      <c r="AP975" s="89">
        <v>499</v>
      </c>
      <c r="AQ975" s="89">
        <v>439</v>
      </c>
      <c r="AR975" s="250">
        <v>438</v>
      </c>
      <c r="AS975" s="265">
        <v>496</v>
      </c>
      <c r="AT975" s="265">
        <v>473</v>
      </c>
      <c r="AU975" s="265">
        <v>495</v>
      </c>
      <c r="AV975" s="265">
        <v>471</v>
      </c>
      <c r="AW975" s="265">
        <v>515</v>
      </c>
      <c r="AX975" s="265">
        <v>530</v>
      </c>
      <c r="AY975" s="265">
        <v>509</v>
      </c>
      <c r="BA975" s="83"/>
      <c r="BB975" s="83"/>
      <c r="BC975" s="83"/>
      <c r="BD975" s="83"/>
      <c r="BE975" s="83"/>
      <c r="BF975" s="83"/>
      <c r="BG975" s="83"/>
      <c r="BH975" s="83"/>
      <c r="BI975" s="83"/>
      <c r="BJ975" s="83"/>
      <c r="BK975" s="83"/>
      <c r="BL975" s="83"/>
    </row>
    <row r="976" spans="1:64" x14ac:dyDescent="0.35">
      <c r="A976" s="101" t="s">
        <v>710</v>
      </c>
      <c r="B976" s="192" t="s">
        <v>796</v>
      </c>
      <c r="C976" s="191" t="s">
        <v>230</v>
      </c>
      <c r="D976" s="126">
        <v>505.46499999999997</v>
      </c>
      <c r="E976" s="127">
        <f>SUM(E962:E975)</f>
        <v>538.40200000000004</v>
      </c>
      <c r="F976" s="126">
        <v>547.99699999999996</v>
      </c>
      <c r="G976" s="143">
        <v>656.93899999999996</v>
      </c>
      <c r="H976" s="127">
        <f>SUM(H962:H975)</f>
        <v>584.27300000000002</v>
      </c>
      <c r="I976" s="127">
        <f>SUM(I962:I975)</f>
        <v>656.94</v>
      </c>
      <c r="J976" s="127">
        <f>SUM(J962:J975)</f>
        <v>630.67899999999997</v>
      </c>
      <c r="K976" s="129">
        <f>SUM(K962:K975)</f>
        <v>683.86599999999999</v>
      </c>
      <c r="L976" s="127">
        <f>SUM(L962:L975)</f>
        <v>564.21100000000001</v>
      </c>
      <c r="M976" s="126">
        <v>647.78399999999999</v>
      </c>
      <c r="N976" s="127">
        <f>SUM(N962:N975)</f>
        <v>658.34199999999998</v>
      </c>
      <c r="O976" s="129">
        <f>SUM(O962:O975)</f>
        <v>678.36400000000003</v>
      </c>
      <c r="P976" s="127">
        <f>SUM(P962:P975)</f>
        <v>591.82100000000003</v>
      </c>
      <c r="Q976" s="127">
        <f>SUM(Q962:Q975)</f>
        <v>661.01300000000003</v>
      </c>
      <c r="R976" s="127">
        <f>SUM(R962:R975)</f>
        <v>666.27800000000002</v>
      </c>
      <c r="S976" s="143">
        <v>739.63</v>
      </c>
      <c r="T976" s="127">
        <f>SUM(T962:T975)</f>
        <v>763.01199999999994</v>
      </c>
      <c r="U976" s="127">
        <f>SUM(U962:U975)</f>
        <v>865.38499999999999</v>
      </c>
      <c r="V976" s="126">
        <v>932.29200000000003</v>
      </c>
      <c r="W976" s="129">
        <f>SUM(W962:W975)</f>
        <v>993.77300000000002</v>
      </c>
      <c r="X976" s="126">
        <v>911.04399999999998</v>
      </c>
      <c r="Y976" s="127">
        <f>SUM(Y962:Y975)</f>
        <v>1030.367</v>
      </c>
      <c r="Z976" s="127">
        <f>SUM(Z962:Z975)</f>
        <v>1020.047</v>
      </c>
      <c r="AA976" s="143">
        <v>1163.1849999999999</v>
      </c>
      <c r="AB976" s="126">
        <v>1167.4290000000001</v>
      </c>
      <c r="AC976" s="127">
        <f>SUM(AC962:AC975)</f>
        <v>1314.998</v>
      </c>
      <c r="AD976" s="126">
        <v>1302.7529999999999</v>
      </c>
      <c r="AE976" s="129">
        <f t="shared" ref="AE976:AP976" si="63">SUM(AE962:AE975)</f>
        <v>1398.548</v>
      </c>
      <c r="AF976" s="127">
        <f t="shared" si="63"/>
        <v>1241</v>
      </c>
      <c r="AG976" s="127">
        <f t="shared" si="63"/>
        <v>1303</v>
      </c>
      <c r="AH976" s="127">
        <f t="shared" si="63"/>
        <v>1317</v>
      </c>
      <c r="AI976" s="129">
        <f t="shared" si="63"/>
        <v>1422</v>
      </c>
      <c r="AJ976" s="127">
        <f t="shared" si="63"/>
        <v>1243</v>
      </c>
      <c r="AK976" s="127">
        <f t="shared" si="63"/>
        <v>1538</v>
      </c>
      <c r="AL976" s="127">
        <f t="shared" si="63"/>
        <v>1450</v>
      </c>
      <c r="AM976" s="129">
        <f t="shared" si="63"/>
        <v>1736</v>
      </c>
      <c r="AN976" s="127">
        <f t="shared" si="63"/>
        <v>1333</v>
      </c>
      <c r="AO976" s="127">
        <f t="shared" si="63"/>
        <v>1615</v>
      </c>
      <c r="AP976" s="129">
        <f t="shared" si="63"/>
        <v>1629</v>
      </c>
      <c r="AQ976" s="129">
        <v>1790</v>
      </c>
      <c r="AR976" s="249">
        <v>1469</v>
      </c>
      <c r="AS976" s="264">
        <v>1786</v>
      </c>
      <c r="AT976" s="264">
        <v>1714</v>
      </c>
      <c r="AU976" s="264">
        <v>1942</v>
      </c>
      <c r="AV976" s="264">
        <v>1569</v>
      </c>
      <c r="AW976" s="264">
        <v>1899</v>
      </c>
      <c r="AX976" s="264">
        <v>1848</v>
      </c>
      <c r="AY976" s="264">
        <v>2336</v>
      </c>
      <c r="BA976" s="108"/>
      <c r="BB976" s="108"/>
      <c r="BC976" s="108"/>
      <c r="BD976" s="108"/>
      <c r="BE976" s="108"/>
      <c r="BF976" s="108"/>
      <c r="BG976" s="108"/>
      <c r="BH976" s="108"/>
      <c r="BI976" s="108"/>
      <c r="BJ976" s="108"/>
      <c r="BK976" s="108"/>
      <c r="BL976" s="108"/>
    </row>
    <row r="977" spans="1:64" x14ac:dyDescent="0.35">
      <c r="B977" s="186"/>
      <c r="C977" s="186"/>
      <c r="D977" s="81"/>
      <c r="E977" s="81"/>
      <c r="F977" s="81"/>
      <c r="G977" s="82"/>
      <c r="H977" s="81"/>
      <c r="I977" s="81"/>
      <c r="J977" s="81"/>
      <c r="K977" s="82"/>
      <c r="L977" s="81"/>
      <c r="M977" s="81"/>
      <c r="N977" s="81"/>
      <c r="O977" s="82"/>
      <c r="P977" s="81"/>
      <c r="Q977" s="81"/>
      <c r="R977" s="81"/>
      <c r="S977" s="82"/>
      <c r="T977" s="81"/>
      <c r="U977" s="81"/>
      <c r="V977" s="81"/>
      <c r="W977" s="82"/>
      <c r="X977" s="81"/>
      <c r="Y977" s="81"/>
      <c r="Z977" s="81"/>
      <c r="AA977" s="82"/>
      <c r="AB977" s="81"/>
      <c r="AC977" s="81"/>
      <c r="AD977" s="81"/>
      <c r="AE977" s="82"/>
      <c r="AF977" s="81"/>
      <c r="AG977" s="81"/>
      <c r="AH977" s="81"/>
      <c r="AI977" s="82"/>
      <c r="AJ977" s="81"/>
      <c r="AK977" s="81"/>
      <c r="AL977" s="81"/>
      <c r="AM977" s="82"/>
      <c r="AN977" s="81"/>
      <c r="AO977" s="81"/>
      <c r="AP977" s="82"/>
      <c r="AQ977" s="82"/>
      <c r="AR977" s="82"/>
      <c r="AS977" s="230"/>
      <c r="AT977" s="230"/>
      <c r="AU977" s="230"/>
      <c r="AV977" s="230"/>
      <c r="AW977" s="230"/>
      <c r="AX977" s="230"/>
      <c r="AY977" s="230"/>
      <c r="BA977" s="83"/>
      <c r="BB977" s="83"/>
      <c r="BC977" s="83"/>
      <c r="BD977" s="83"/>
      <c r="BE977" s="83"/>
      <c r="BF977" s="83"/>
      <c r="BG977" s="83"/>
      <c r="BH977" s="83"/>
      <c r="BI977" s="83"/>
      <c r="BJ977" s="83"/>
      <c r="BK977" s="83"/>
      <c r="BL977" s="83"/>
    </row>
    <row r="978" spans="1:64" x14ac:dyDescent="0.35">
      <c r="A978" s="96" t="s">
        <v>711</v>
      </c>
      <c r="B978" s="185"/>
      <c r="C978" s="185"/>
      <c r="D978" s="81"/>
      <c r="E978" s="81"/>
      <c r="F978" s="81"/>
      <c r="G978" s="82"/>
      <c r="H978" s="81"/>
      <c r="I978" s="81"/>
      <c r="J978" s="81"/>
      <c r="K978" s="82"/>
      <c r="L978" s="81"/>
      <c r="M978" s="81"/>
      <c r="N978" s="81"/>
      <c r="O978" s="82"/>
      <c r="P978" s="81"/>
      <c r="Q978" s="81"/>
      <c r="R978" s="81"/>
      <c r="S978" s="82"/>
      <c r="T978" s="81"/>
      <c r="U978" s="81"/>
      <c r="V978" s="81"/>
      <c r="W978" s="82"/>
      <c r="X978" s="81"/>
      <c r="Y978" s="81"/>
      <c r="Z978" s="81"/>
      <c r="AA978" s="82"/>
      <c r="AB978" s="81"/>
      <c r="AC978" s="81"/>
      <c r="AD978" s="81"/>
      <c r="AE978" s="82"/>
      <c r="AF978" s="81"/>
      <c r="AG978" s="81"/>
      <c r="AH978" s="81"/>
      <c r="AI978" s="82"/>
      <c r="AJ978" s="81"/>
      <c r="AK978" s="81"/>
      <c r="AL978" s="81"/>
      <c r="AM978" s="82"/>
      <c r="AN978" s="81"/>
      <c r="AO978" s="81"/>
      <c r="AP978" s="82"/>
      <c r="AQ978" s="82"/>
      <c r="AR978" s="82"/>
      <c r="AS978" s="230"/>
      <c r="AT978" s="230"/>
      <c r="AU978" s="230"/>
      <c r="AV978" s="230"/>
      <c r="AW978" s="230"/>
      <c r="AX978" s="230"/>
      <c r="AY978" s="230"/>
      <c r="BA978" s="83"/>
      <c r="BB978" s="83"/>
      <c r="BC978" s="83"/>
      <c r="BD978" s="83"/>
      <c r="BE978" s="83"/>
      <c r="BF978" s="83"/>
      <c r="BG978" s="83"/>
      <c r="BH978" s="83"/>
      <c r="BI978" s="83"/>
      <c r="BJ978" s="83"/>
      <c r="BK978" s="83"/>
      <c r="BL978" s="83"/>
    </row>
    <row r="979" spans="1:64" x14ac:dyDescent="0.35">
      <c r="A979" s="88" t="s">
        <v>90</v>
      </c>
      <c r="B979" s="194" t="s">
        <v>796</v>
      </c>
      <c r="C979" s="193" t="s">
        <v>231</v>
      </c>
      <c r="D979" s="81"/>
      <c r="E979" s="81"/>
      <c r="F979" s="81"/>
      <c r="G979" s="82"/>
      <c r="H979" s="81"/>
      <c r="I979" s="81"/>
      <c r="J979" s="81"/>
      <c r="K979" s="82"/>
      <c r="L979" s="81"/>
      <c r="M979" s="81"/>
      <c r="N979" s="81"/>
      <c r="O979" s="82"/>
      <c r="P979" s="81"/>
      <c r="Q979" s="81"/>
      <c r="R979" s="81"/>
      <c r="S979" s="82"/>
      <c r="T979" s="81"/>
      <c r="U979" s="81"/>
      <c r="V979" s="81"/>
      <c r="W979" s="82"/>
      <c r="X979" s="81"/>
      <c r="Y979" s="81"/>
      <c r="Z979" s="81"/>
      <c r="AA979" s="82"/>
      <c r="AB979" s="81"/>
      <c r="AC979" s="81"/>
      <c r="AD979" s="81"/>
      <c r="AE979" s="82"/>
      <c r="AF979" s="81"/>
      <c r="AG979" s="81"/>
      <c r="AH979" s="81"/>
      <c r="AI979" s="82"/>
      <c r="AJ979" s="81"/>
      <c r="AK979" s="81"/>
      <c r="AL979" s="81"/>
      <c r="AM979" s="82"/>
      <c r="AN979" s="81"/>
      <c r="AO979" s="81"/>
      <c r="AP979" s="82"/>
      <c r="AQ979" s="82"/>
      <c r="AR979" s="262">
        <v>-32</v>
      </c>
      <c r="AS979" s="275">
        <v>-26</v>
      </c>
      <c r="AT979" s="275">
        <v>-27</v>
      </c>
      <c r="AU979" s="275">
        <v>-28</v>
      </c>
      <c r="AV979" s="275">
        <v>-27</v>
      </c>
      <c r="AW979" s="275">
        <v>-41</v>
      </c>
      <c r="AX979" s="275">
        <v>-51</v>
      </c>
      <c r="AY979" s="275">
        <v>-50</v>
      </c>
      <c r="BA979" s="124">
        <v>-67.507999999999996</v>
      </c>
      <c r="BB979" s="124">
        <v>-59.731999999999999</v>
      </c>
      <c r="BC979" s="124">
        <v>-64.183999999999997</v>
      </c>
      <c r="BD979" s="124">
        <v>-70.441999999999993</v>
      </c>
      <c r="BE979" s="124">
        <v>-74.402000000000001</v>
      </c>
      <c r="BF979" s="124">
        <v>-89.242000000000004</v>
      </c>
      <c r="BG979" s="124">
        <v>-157.214</v>
      </c>
      <c r="BH979" s="124">
        <v>-116</v>
      </c>
      <c r="BI979" s="124">
        <v>-113</v>
      </c>
      <c r="BJ979" s="207">
        <v>-112</v>
      </c>
      <c r="BK979" s="207">
        <v>-113</v>
      </c>
      <c r="BL979" s="207">
        <v>-169</v>
      </c>
    </row>
    <row r="980" spans="1:64" x14ac:dyDescent="0.35">
      <c r="A980" s="114" t="s">
        <v>712</v>
      </c>
      <c r="B980" s="188"/>
      <c r="C980" s="188"/>
      <c r="D980" s="81"/>
      <c r="E980" s="81"/>
      <c r="F980" s="81"/>
      <c r="G980" s="82"/>
      <c r="H980" s="81"/>
      <c r="I980" s="81"/>
      <c r="J980" s="81"/>
      <c r="K980" s="82"/>
      <c r="L980" s="81"/>
      <c r="M980" s="81"/>
      <c r="N980" s="81"/>
      <c r="O980" s="82"/>
      <c r="P980" s="81"/>
      <c r="Q980" s="81"/>
      <c r="R980" s="81"/>
      <c r="S980" s="82"/>
      <c r="T980" s="81"/>
      <c r="U980" s="81"/>
      <c r="V980" s="81"/>
      <c r="W980" s="82"/>
      <c r="X980" s="81"/>
      <c r="Y980" s="81"/>
      <c r="Z980" s="81"/>
      <c r="AA980" s="82"/>
      <c r="AB980" s="81"/>
      <c r="AC980" s="81"/>
      <c r="AD980" s="81"/>
      <c r="AE980" s="82"/>
      <c r="AF980" s="81"/>
      <c r="AG980" s="81"/>
      <c r="AH980" s="81"/>
      <c r="AI980" s="82"/>
      <c r="AJ980" s="81"/>
      <c r="AK980" s="81"/>
      <c r="AL980" s="81"/>
      <c r="AM980" s="82"/>
      <c r="AN980" s="81"/>
      <c r="AO980" s="81"/>
      <c r="AP980" s="82"/>
      <c r="AQ980" s="82"/>
      <c r="AR980" s="82"/>
      <c r="AS980" s="230"/>
      <c r="AT980" s="230"/>
      <c r="AU980" s="230"/>
      <c r="AV980" s="230"/>
      <c r="AW980" s="230"/>
      <c r="AX980" s="230"/>
      <c r="AY980" s="230"/>
      <c r="BA980" s="83"/>
      <c r="BB980" s="83"/>
      <c r="BC980" s="83"/>
      <c r="BD980" s="83"/>
      <c r="BE980" s="83"/>
      <c r="BF980" s="83"/>
      <c r="BG980" s="83"/>
      <c r="BH980" s="83"/>
      <c r="BI980" s="83"/>
      <c r="BJ980" s="83"/>
      <c r="BK980" s="83"/>
      <c r="BL980" s="83"/>
    </row>
    <row r="981" spans="1:64" x14ac:dyDescent="0.35">
      <c r="A981" s="115" t="s">
        <v>713</v>
      </c>
      <c r="B981" s="194" t="s">
        <v>796</v>
      </c>
      <c r="C981" s="193" t="s">
        <v>231</v>
      </c>
      <c r="D981" s="81"/>
      <c r="E981" s="81"/>
      <c r="F981" s="81"/>
      <c r="G981" s="82"/>
      <c r="H981" s="81"/>
      <c r="I981" s="81"/>
      <c r="J981" s="81"/>
      <c r="K981" s="82"/>
      <c r="L981" s="81"/>
      <c r="M981" s="81"/>
      <c r="N981" s="81"/>
      <c r="O981" s="82"/>
      <c r="P981" s="81"/>
      <c r="Q981" s="81"/>
      <c r="R981" s="81"/>
      <c r="S981" s="82"/>
      <c r="T981" s="81"/>
      <c r="U981" s="81"/>
      <c r="V981" s="81"/>
      <c r="W981" s="82"/>
      <c r="X981" s="81"/>
      <c r="Y981" s="81"/>
      <c r="Z981" s="81"/>
      <c r="AA981" s="82"/>
      <c r="AB981" s="81"/>
      <c r="AC981" s="81"/>
      <c r="AD981" s="81"/>
      <c r="AE981" s="82"/>
      <c r="AF981" s="81"/>
      <c r="AG981" s="81"/>
      <c r="AH981" s="81"/>
      <c r="AI981" s="82"/>
      <c r="AJ981" s="81"/>
      <c r="AK981" s="81"/>
      <c r="AL981" s="81"/>
      <c r="AM981" s="82"/>
      <c r="AN981" s="81"/>
      <c r="AO981" s="81"/>
      <c r="AP981" s="82"/>
      <c r="AQ981" s="82"/>
      <c r="AR981" s="82"/>
      <c r="AS981" s="230"/>
      <c r="AT981" s="230"/>
      <c r="AU981" s="230"/>
      <c r="AV981" s="230"/>
      <c r="AW981" s="230"/>
      <c r="AX981" s="230"/>
      <c r="AY981" s="230"/>
      <c r="BA981" s="124">
        <v>21.887</v>
      </c>
      <c r="BB981" s="124">
        <v>21.355</v>
      </c>
      <c r="BC981" s="124">
        <v>28.759</v>
      </c>
      <c r="BD981" s="124">
        <v>47.34</v>
      </c>
      <c r="BE981" s="124">
        <v>66.069000000000003</v>
      </c>
      <c r="BF981" s="124">
        <v>92.54</v>
      </c>
      <c r="BG981" s="124">
        <v>68.320999999999998</v>
      </c>
      <c r="BH981" s="124">
        <v>43</v>
      </c>
      <c r="BI981" s="124">
        <v>17</v>
      </c>
      <c r="BJ981" s="207">
        <v>61</v>
      </c>
      <c r="BK981" s="207">
        <v>269</v>
      </c>
      <c r="BL981" s="207">
        <v>341</v>
      </c>
    </row>
    <row r="982" spans="1:64" x14ac:dyDescent="0.35">
      <c r="A982" s="115" t="s">
        <v>714</v>
      </c>
      <c r="B982" s="194" t="s">
        <v>796</v>
      </c>
      <c r="C982" s="193" t="s">
        <v>231</v>
      </c>
      <c r="D982" s="81"/>
      <c r="E982" s="81"/>
      <c r="F982" s="81"/>
      <c r="G982" s="82"/>
      <c r="H982" s="81"/>
      <c r="I982" s="81"/>
      <c r="J982" s="81"/>
      <c r="K982" s="82"/>
      <c r="L982" s="81"/>
      <c r="M982" s="81"/>
      <c r="N982" s="81"/>
      <c r="O982" s="82"/>
      <c r="P982" s="81"/>
      <c r="Q982" s="81"/>
      <c r="R982" s="81"/>
      <c r="S982" s="82"/>
      <c r="T982" s="81"/>
      <c r="U982" s="81"/>
      <c r="V982" s="81"/>
      <c r="W982" s="82"/>
      <c r="X982" s="81"/>
      <c r="Y982" s="81"/>
      <c r="Z982" s="81"/>
      <c r="AA982" s="82"/>
      <c r="AB982" s="81"/>
      <c r="AC982" s="81"/>
      <c r="AD982" s="81"/>
      <c r="AE982" s="82"/>
      <c r="AF982" s="81"/>
      <c r="AG982" s="81"/>
      <c r="AH982" s="81"/>
      <c r="AI982" s="82"/>
      <c r="AJ982" s="81"/>
      <c r="AK982" s="81"/>
      <c r="AL982" s="81"/>
      <c r="AM982" s="82"/>
      <c r="AN982" s="81"/>
      <c r="AO982" s="81"/>
      <c r="AP982" s="82"/>
      <c r="AQ982" s="82"/>
      <c r="AR982" s="82"/>
      <c r="AS982" s="230"/>
      <c r="AT982" s="230"/>
      <c r="AU982" s="230"/>
      <c r="AV982" s="230"/>
      <c r="AW982" s="230"/>
      <c r="AX982" s="230"/>
      <c r="AY982" s="230"/>
      <c r="BA982" s="124">
        <v>-21.001000000000001</v>
      </c>
      <c r="BB982" s="124">
        <v>-18.84</v>
      </c>
      <c r="BC982" s="124">
        <v>-20.13</v>
      </c>
      <c r="BD982" s="124">
        <v>-35.716000000000001</v>
      </c>
      <c r="BE982" s="124">
        <v>-30.704999999999998</v>
      </c>
      <c r="BF982" s="124">
        <v>-42.612000000000002</v>
      </c>
      <c r="BG982" s="124">
        <v>-26.251999999999999</v>
      </c>
      <c r="BH982" s="124">
        <v>-2</v>
      </c>
      <c r="BI982" s="124">
        <v>-17</v>
      </c>
      <c r="BJ982" s="207">
        <v>-21</v>
      </c>
      <c r="BK982" s="207">
        <v>-17</v>
      </c>
      <c r="BL982" s="207">
        <v>-29</v>
      </c>
    </row>
    <row r="983" spans="1:64" x14ac:dyDescent="0.35">
      <c r="A983" s="115" t="s">
        <v>715</v>
      </c>
      <c r="B983" s="194" t="s">
        <v>796</v>
      </c>
      <c r="C983" s="193" t="s">
        <v>231</v>
      </c>
      <c r="D983" s="81"/>
      <c r="E983" s="81"/>
      <c r="F983" s="81"/>
      <c r="G983" s="82"/>
      <c r="H983" s="81"/>
      <c r="I983" s="81"/>
      <c r="J983" s="81"/>
      <c r="K983" s="82"/>
      <c r="L983" s="81"/>
      <c r="M983" s="81"/>
      <c r="N983" s="81"/>
      <c r="O983" s="82"/>
      <c r="P983" s="81"/>
      <c r="Q983" s="81"/>
      <c r="R983" s="81"/>
      <c r="S983" s="82"/>
      <c r="T983" s="81"/>
      <c r="U983" s="81"/>
      <c r="V983" s="81"/>
      <c r="W983" s="82"/>
      <c r="X983" s="81"/>
      <c r="Y983" s="81"/>
      <c r="Z983" s="81"/>
      <c r="AA983" s="82"/>
      <c r="AB983" s="81"/>
      <c r="AC983" s="81"/>
      <c r="AD983" s="81"/>
      <c r="AE983" s="82"/>
      <c r="AF983" s="81"/>
      <c r="AG983" s="81"/>
      <c r="AH983" s="81"/>
      <c r="AI983" s="82"/>
      <c r="AJ983" s="81"/>
      <c r="AK983" s="81"/>
      <c r="AL983" s="81"/>
      <c r="AM983" s="82"/>
      <c r="AN983" s="81"/>
      <c r="AO983" s="81"/>
      <c r="AP983" s="82"/>
      <c r="AQ983" s="82"/>
      <c r="AR983" s="82"/>
      <c r="AS983" s="230"/>
      <c r="AT983" s="230"/>
      <c r="AU983" s="230"/>
      <c r="AV983" s="230"/>
      <c r="AW983" s="230"/>
      <c r="AX983" s="230"/>
      <c r="AY983" s="230"/>
      <c r="BA983" s="124">
        <v>4.09</v>
      </c>
      <c r="BB983" s="124">
        <v>4.024</v>
      </c>
      <c r="BC983" s="124">
        <v>3.3090000000000002</v>
      </c>
      <c r="BD983" s="124">
        <v>2.88</v>
      </c>
      <c r="BE983" s="124">
        <v>1.673</v>
      </c>
      <c r="BF983" s="124">
        <v>0.65500000000000003</v>
      </c>
      <c r="BG983" s="124">
        <v>0.17100000000000001</v>
      </c>
      <c r="BH983" s="124">
        <v>1</v>
      </c>
      <c r="BI983" s="83"/>
      <c r="BJ983" s="83"/>
      <c r="BK983" s="83"/>
      <c r="BL983" s="83"/>
    </row>
    <row r="984" spans="1:64" x14ac:dyDescent="0.35">
      <c r="A984" s="115" t="s">
        <v>716</v>
      </c>
      <c r="B984" s="194" t="s">
        <v>796</v>
      </c>
      <c r="C984" s="193" t="s">
        <v>231</v>
      </c>
      <c r="D984" s="81"/>
      <c r="E984" s="81"/>
      <c r="F984" s="81"/>
      <c r="G984" s="82"/>
      <c r="H984" s="81"/>
      <c r="I984" s="81"/>
      <c r="J984" s="81"/>
      <c r="K984" s="82"/>
      <c r="L984" s="81"/>
      <c r="M984" s="81"/>
      <c r="N984" s="81"/>
      <c r="O984" s="82"/>
      <c r="P984" s="81"/>
      <c r="Q984" s="81"/>
      <c r="R984" s="81"/>
      <c r="S984" s="82"/>
      <c r="T984" s="81"/>
      <c r="U984" s="81"/>
      <c r="V984" s="81"/>
      <c r="W984" s="82"/>
      <c r="X984" s="81"/>
      <c r="Y984" s="81"/>
      <c r="Z984" s="81"/>
      <c r="AA984" s="82"/>
      <c r="AB984" s="81"/>
      <c r="AC984" s="81"/>
      <c r="AD984" s="81"/>
      <c r="AE984" s="82"/>
      <c r="AF984" s="81"/>
      <c r="AG984" s="81"/>
      <c r="AH984" s="81"/>
      <c r="AI984" s="82"/>
      <c r="AJ984" s="81"/>
      <c r="AK984" s="81"/>
      <c r="AL984" s="81"/>
      <c r="AM984" s="82"/>
      <c r="AN984" s="81"/>
      <c r="AO984" s="81"/>
      <c r="AP984" s="82"/>
      <c r="AQ984" s="82"/>
      <c r="AR984" s="82"/>
      <c r="AS984" s="230"/>
      <c r="AT984" s="230"/>
      <c r="AU984" s="230"/>
      <c r="AV984" s="230"/>
      <c r="AW984" s="230"/>
      <c r="AX984" s="230"/>
      <c r="AY984" s="230"/>
      <c r="BA984" s="124">
        <v>-1.077</v>
      </c>
      <c r="BB984" s="124">
        <v>-9.7000000000000003E-2</v>
      </c>
      <c r="BC984" s="124">
        <v>-0.35399999999999998</v>
      </c>
      <c r="BD984" s="124">
        <v>-0.98499999999999999</v>
      </c>
      <c r="BE984" s="124">
        <v>-0.72499999999999998</v>
      </c>
      <c r="BF984" s="124">
        <v>-11.305</v>
      </c>
      <c r="BG984" s="124">
        <v>-0.29499999999999998</v>
      </c>
      <c r="BH984" s="83"/>
      <c r="BI984" s="83"/>
      <c r="BJ984" s="83"/>
      <c r="BK984" s="83">
        <v>-7</v>
      </c>
      <c r="BL984" s="83">
        <v>-1</v>
      </c>
    </row>
    <row r="985" spans="1:64" x14ac:dyDescent="0.35">
      <c r="A985" s="115" t="s">
        <v>396</v>
      </c>
      <c r="B985" s="194" t="s">
        <v>796</v>
      </c>
      <c r="C985" s="193" t="s">
        <v>231</v>
      </c>
      <c r="D985" s="81"/>
      <c r="E985" s="81"/>
      <c r="F985" s="81"/>
      <c r="G985" s="82"/>
      <c r="H985" s="81"/>
      <c r="I985" s="81"/>
      <c r="J985" s="81"/>
      <c r="K985" s="82"/>
      <c r="L985" s="81"/>
      <c r="M985" s="81"/>
      <c r="N985" s="81"/>
      <c r="O985" s="82"/>
      <c r="P985" s="81"/>
      <c r="Q985" s="81"/>
      <c r="R985" s="81"/>
      <c r="S985" s="82"/>
      <c r="T985" s="81"/>
      <c r="U985" s="81"/>
      <c r="V985" s="81"/>
      <c r="W985" s="82"/>
      <c r="X985" s="81"/>
      <c r="Y985" s="81"/>
      <c r="Z985" s="81"/>
      <c r="AA985" s="82"/>
      <c r="AB985" s="81"/>
      <c r="AC985" s="81"/>
      <c r="AD985" s="81"/>
      <c r="AE985" s="82"/>
      <c r="AF985" s="81"/>
      <c r="AG985" s="81"/>
      <c r="AH985" s="81"/>
      <c r="AI985" s="82"/>
      <c r="AJ985" s="81"/>
      <c r="AK985" s="81"/>
      <c r="AL985" s="81"/>
      <c r="AM985" s="82"/>
      <c r="AN985" s="81"/>
      <c r="AO985" s="81"/>
      <c r="AP985" s="82"/>
      <c r="AQ985" s="82"/>
      <c r="AR985" s="82"/>
      <c r="AS985" s="230"/>
      <c r="AT985" s="230"/>
      <c r="AU985" s="230"/>
      <c r="AV985" s="230"/>
      <c r="AW985" s="230"/>
      <c r="AX985" s="230"/>
      <c r="AY985" s="230"/>
      <c r="BA985" s="124">
        <v>1.042</v>
      </c>
      <c r="BB985" s="124">
        <v>0.82499999999999996</v>
      </c>
      <c r="BC985" s="124">
        <v>22.324999999999999</v>
      </c>
      <c r="BD985" s="124">
        <v>2.9000000000000001E-2</v>
      </c>
      <c r="BE985" s="124">
        <v>8.3000000000000004E-2</v>
      </c>
      <c r="BF985" s="124">
        <v>0.25800000000000001</v>
      </c>
      <c r="BG985" s="124">
        <v>0.31</v>
      </c>
      <c r="BH985" s="83"/>
      <c r="BI985" s="83"/>
      <c r="BJ985" s="213">
        <v>1</v>
      </c>
      <c r="BK985" s="213">
        <v>1</v>
      </c>
      <c r="BL985" s="213"/>
    </row>
    <row r="986" spans="1:64" x14ac:dyDescent="0.35">
      <c r="A986" s="116" t="s">
        <v>712</v>
      </c>
      <c r="B986" s="192" t="s">
        <v>796</v>
      </c>
      <c r="C986" s="191" t="s">
        <v>231</v>
      </c>
      <c r="D986" s="102"/>
      <c r="E986" s="102"/>
      <c r="F986" s="102"/>
      <c r="G986" s="103"/>
      <c r="H986" s="102"/>
      <c r="I986" s="102"/>
      <c r="J986" s="102"/>
      <c r="K986" s="103"/>
      <c r="L986" s="102"/>
      <c r="M986" s="102"/>
      <c r="N986" s="102"/>
      <c r="O986" s="103"/>
      <c r="P986" s="102"/>
      <c r="Q986" s="102"/>
      <c r="R986" s="102"/>
      <c r="S986" s="103"/>
      <c r="T986" s="102"/>
      <c r="U986" s="102"/>
      <c r="V986" s="102"/>
      <c r="W986" s="103"/>
      <c r="X986" s="102"/>
      <c r="Y986" s="102"/>
      <c r="Z986" s="102"/>
      <c r="AA986" s="103"/>
      <c r="AB986" s="102"/>
      <c r="AC986" s="102"/>
      <c r="AD986" s="102"/>
      <c r="AE986" s="103"/>
      <c r="AF986" s="102"/>
      <c r="AG986" s="102"/>
      <c r="AH986" s="102"/>
      <c r="AI986" s="103"/>
      <c r="AJ986" s="102"/>
      <c r="AK986" s="102"/>
      <c r="AL986" s="102"/>
      <c r="AM986" s="103"/>
      <c r="AN986" s="102"/>
      <c r="AO986" s="102"/>
      <c r="AP986" s="103"/>
      <c r="AQ986" s="103"/>
      <c r="AR986" s="261">
        <v>43</v>
      </c>
      <c r="AS986" s="274">
        <v>47</v>
      </c>
      <c r="AT986" s="274">
        <v>67</v>
      </c>
      <c r="AU986" s="274">
        <v>89</v>
      </c>
      <c r="AV986" s="274">
        <v>70</v>
      </c>
      <c r="AW986" s="274">
        <v>82</v>
      </c>
      <c r="AX986" s="274">
        <v>89</v>
      </c>
      <c r="AY986" s="274">
        <v>70</v>
      </c>
      <c r="BA986" s="130">
        <v>4.9409999999999998</v>
      </c>
      <c r="BB986" s="131">
        <f>SUM(BB981:BB985)</f>
        <v>7.2670000000000003</v>
      </c>
      <c r="BC986" s="130">
        <v>33.908999999999999</v>
      </c>
      <c r="BD986" s="130">
        <v>13.548</v>
      </c>
      <c r="BE986" s="131">
        <f>SUM(BE981:BE985)</f>
        <v>36.395000000000003</v>
      </c>
      <c r="BF986" s="130">
        <v>39.536000000000001</v>
      </c>
      <c r="BG986" s="131">
        <f>SUM(BG981:BG985)</f>
        <v>42.255000000000003</v>
      </c>
      <c r="BH986" s="131">
        <f>SUM(BH981:BH985)</f>
        <v>42</v>
      </c>
      <c r="BI986" s="108"/>
      <c r="BJ986" s="209">
        <v>41</v>
      </c>
      <c r="BK986" s="209">
        <v>246</v>
      </c>
      <c r="BL986" s="209">
        <v>311</v>
      </c>
    </row>
    <row r="987" spans="1:64" x14ac:dyDescent="0.35">
      <c r="A987" s="88"/>
      <c r="B987" s="187"/>
      <c r="C987" s="187"/>
      <c r="D987" s="81"/>
      <c r="E987" s="81"/>
      <c r="F987" s="81"/>
      <c r="G987" s="82"/>
      <c r="H987" s="81"/>
      <c r="I987" s="81"/>
      <c r="J987" s="81"/>
      <c r="K987" s="82"/>
      <c r="L987" s="81"/>
      <c r="M987" s="81"/>
      <c r="N987" s="81"/>
      <c r="O987" s="82"/>
      <c r="P987" s="81"/>
      <c r="Q987" s="81"/>
      <c r="R987" s="81"/>
      <c r="S987" s="82"/>
      <c r="T987" s="81"/>
      <c r="U987" s="81"/>
      <c r="V987" s="81"/>
      <c r="W987" s="82"/>
      <c r="X987" s="81"/>
      <c r="Y987" s="81"/>
      <c r="Z987" s="81"/>
      <c r="AA987" s="82"/>
      <c r="AB987" s="81"/>
      <c r="AC987" s="81"/>
      <c r="AD987" s="81"/>
      <c r="AE987" s="82"/>
      <c r="AF987" s="81"/>
      <c r="AG987" s="81"/>
      <c r="AH987" s="81"/>
      <c r="AI987" s="82"/>
      <c r="AJ987" s="81"/>
      <c r="AK987" s="81"/>
      <c r="AL987" s="81"/>
      <c r="AM987" s="82"/>
      <c r="AN987" s="81"/>
      <c r="AO987" s="81"/>
      <c r="AP987" s="82"/>
      <c r="AQ987" s="82"/>
      <c r="AR987" s="82"/>
      <c r="AS987" s="230"/>
      <c r="AT987" s="230"/>
      <c r="AU987" s="230"/>
      <c r="AV987" s="230"/>
      <c r="AW987" s="230"/>
      <c r="AX987" s="230"/>
      <c r="AY987" s="230"/>
      <c r="BA987" s="83"/>
      <c r="BB987" s="83"/>
      <c r="BC987" s="83"/>
      <c r="BD987" s="83"/>
      <c r="BE987" s="83"/>
      <c r="BF987" s="83"/>
      <c r="BG987" s="83"/>
      <c r="BH987" s="83"/>
      <c r="BI987" s="83"/>
      <c r="BJ987" s="83"/>
      <c r="BK987" s="83"/>
      <c r="BL987" s="83"/>
    </row>
    <row r="988" spans="1:64" x14ac:dyDescent="0.35">
      <c r="A988" s="114" t="s">
        <v>717</v>
      </c>
      <c r="B988" s="188"/>
      <c r="C988" s="188"/>
      <c r="D988" s="81"/>
      <c r="E988" s="81"/>
      <c r="F988" s="81"/>
      <c r="G988" s="82"/>
      <c r="H988" s="81"/>
      <c r="I988" s="81"/>
      <c r="J988" s="81"/>
      <c r="K988" s="82"/>
      <c r="L988" s="81"/>
      <c r="M988" s="81"/>
      <c r="N988" s="81"/>
      <c r="O988" s="82"/>
      <c r="P988" s="81"/>
      <c r="Q988" s="81"/>
      <c r="R988" s="81"/>
      <c r="S988" s="82"/>
      <c r="T988" s="81"/>
      <c r="U988" s="81"/>
      <c r="V988" s="81"/>
      <c r="W988" s="82"/>
      <c r="X988" s="81"/>
      <c r="Y988" s="81"/>
      <c r="Z988" s="81"/>
      <c r="AA988" s="82"/>
      <c r="AB988" s="81"/>
      <c r="AC988" s="81"/>
      <c r="AD988" s="81"/>
      <c r="AE988" s="82"/>
      <c r="AF988" s="81"/>
      <c r="AG988" s="81"/>
      <c r="AH988" s="81"/>
      <c r="AI988" s="82"/>
      <c r="AJ988" s="81"/>
      <c r="AK988" s="81"/>
      <c r="AL988" s="81"/>
      <c r="AM988" s="82"/>
      <c r="AN988" s="81"/>
      <c r="AO988" s="81"/>
      <c r="AP988" s="82"/>
      <c r="AQ988" s="82"/>
      <c r="AR988" s="82"/>
      <c r="AS988" s="230"/>
      <c r="AT988" s="230"/>
      <c r="AU988" s="230"/>
      <c r="AV988" s="230"/>
      <c r="AW988" s="230"/>
      <c r="AX988" s="230"/>
      <c r="AY988" s="230"/>
      <c r="BA988" s="83"/>
      <c r="BB988" s="83"/>
      <c r="BC988" s="83"/>
      <c r="BD988" s="83"/>
      <c r="BE988" s="83"/>
      <c r="BF988" s="83"/>
      <c r="BG988" s="83"/>
      <c r="BH988" s="83"/>
      <c r="BI988" s="83"/>
      <c r="BJ988" s="83"/>
      <c r="BK988" s="83"/>
      <c r="BL988" s="83"/>
    </row>
    <row r="989" spans="1:64" x14ac:dyDescent="0.35">
      <c r="A989" s="115" t="s">
        <v>718</v>
      </c>
      <c r="B989" s="194" t="s">
        <v>796</v>
      </c>
      <c r="C989" s="193" t="s">
        <v>231</v>
      </c>
      <c r="D989" s="81"/>
      <c r="E989" s="81"/>
      <c r="F989" s="81"/>
      <c r="G989" s="82"/>
      <c r="H989" s="81"/>
      <c r="I989" s="81"/>
      <c r="J989" s="81"/>
      <c r="K989" s="82"/>
      <c r="L989" s="81"/>
      <c r="M989" s="81"/>
      <c r="N989" s="81"/>
      <c r="O989" s="82"/>
      <c r="P989" s="81"/>
      <c r="Q989" s="81"/>
      <c r="R989" s="81"/>
      <c r="S989" s="82"/>
      <c r="T989" s="81"/>
      <c r="U989" s="81"/>
      <c r="V989" s="81"/>
      <c r="W989" s="82"/>
      <c r="X989" s="81"/>
      <c r="Y989" s="81"/>
      <c r="Z989" s="81"/>
      <c r="AA989" s="82"/>
      <c r="AB989" s="81"/>
      <c r="AC989" s="81"/>
      <c r="AD989" s="81"/>
      <c r="AE989" s="82"/>
      <c r="AF989" s="81"/>
      <c r="AG989" s="81"/>
      <c r="AH989" s="81"/>
      <c r="AI989" s="82"/>
      <c r="AJ989" s="81"/>
      <c r="AK989" s="81"/>
      <c r="AL989" s="81"/>
      <c r="AM989" s="82"/>
      <c r="AN989" s="81"/>
      <c r="AO989" s="81"/>
      <c r="AP989" s="82"/>
      <c r="AQ989" s="82"/>
      <c r="AR989" s="82"/>
      <c r="AS989" s="230"/>
      <c r="AT989" s="230"/>
      <c r="AU989" s="230"/>
      <c r="AV989" s="230"/>
      <c r="AW989" s="230"/>
      <c r="AX989" s="230"/>
      <c r="AY989" s="230"/>
      <c r="BA989" s="124">
        <v>1.7829999999999999</v>
      </c>
      <c r="BB989" s="124">
        <v>1.298</v>
      </c>
      <c r="BC989" s="124">
        <v>2.76</v>
      </c>
      <c r="BD989" s="124">
        <v>4.9640000000000004</v>
      </c>
      <c r="BE989" s="124">
        <v>3.2789999999999999</v>
      </c>
      <c r="BF989" s="124">
        <v>6.1280000000000001</v>
      </c>
      <c r="BG989" s="124">
        <v>46.140999999999998</v>
      </c>
      <c r="BH989" s="124">
        <v>5</v>
      </c>
      <c r="BI989" s="124">
        <v>9</v>
      </c>
      <c r="BJ989" s="207">
        <v>11</v>
      </c>
      <c r="BK989" s="207">
        <v>6</v>
      </c>
      <c r="BL989" s="207">
        <v>12</v>
      </c>
    </row>
    <row r="990" spans="1:64" x14ac:dyDescent="0.35">
      <c r="A990" s="115" t="s">
        <v>719</v>
      </c>
      <c r="B990" s="194" t="s">
        <v>796</v>
      </c>
      <c r="C990" s="193" t="s">
        <v>231</v>
      </c>
      <c r="D990" s="81"/>
      <c r="E990" s="81"/>
      <c r="F990" s="81"/>
      <c r="G990" s="82"/>
      <c r="H990" s="81"/>
      <c r="I990" s="81"/>
      <c r="J990" s="81"/>
      <c r="K990" s="82"/>
      <c r="L990" s="81"/>
      <c r="M990" s="81"/>
      <c r="N990" s="81"/>
      <c r="O990" s="82"/>
      <c r="P990" s="81"/>
      <c r="Q990" s="81"/>
      <c r="R990" s="81"/>
      <c r="S990" s="82"/>
      <c r="T990" s="81"/>
      <c r="U990" s="81"/>
      <c r="V990" s="81"/>
      <c r="W990" s="82"/>
      <c r="X990" s="81"/>
      <c r="Y990" s="81"/>
      <c r="Z990" s="81"/>
      <c r="AA990" s="82"/>
      <c r="AB990" s="81"/>
      <c r="AC990" s="81"/>
      <c r="AD990" s="81"/>
      <c r="AE990" s="82"/>
      <c r="AF990" s="81"/>
      <c r="AG990" s="81"/>
      <c r="AH990" s="81"/>
      <c r="AI990" s="82"/>
      <c r="AJ990" s="81"/>
      <c r="AK990" s="81"/>
      <c r="AL990" s="81"/>
      <c r="AM990" s="82"/>
      <c r="AN990" s="81"/>
      <c r="AO990" s="81"/>
      <c r="AP990" s="82"/>
      <c r="AQ990" s="82"/>
      <c r="AR990" s="82"/>
      <c r="AS990" s="230"/>
      <c r="AT990" s="230"/>
      <c r="AU990" s="230"/>
      <c r="AV990" s="230"/>
      <c r="AW990" s="230"/>
      <c r="AX990" s="230"/>
      <c r="AY990" s="230"/>
      <c r="BA990" s="124">
        <v>1.2509999999999999</v>
      </c>
      <c r="BB990" s="124">
        <v>0.91200000000000003</v>
      </c>
      <c r="BC990" s="124">
        <v>-1.593</v>
      </c>
      <c r="BD990" s="124">
        <v>0.186</v>
      </c>
      <c r="BE990" s="124">
        <v>4.274</v>
      </c>
      <c r="BF990" s="124">
        <v>-2.915</v>
      </c>
      <c r="BG990" s="124">
        <v>5.5720000000000001</v>
      </c>
      <c r="BH990" s="124">
        <v>9</v>
      </c>
      <c r="BI990" s="124">
        <v>7</v>
      </c>
      <c r="BJ990" s="124"/>
      <c r="BK990" s="124"/>
      <c r="BL990" s="124"/>
    </row>
    <row r="991" spans="1:64" x14ac:dyDescent="0.35">
      <c r="A991" s="115" t="s">
        <v>720</v>
      </c>
      <c r="B991" s="194" t="s">
        <v>796</v>
      </c>
      <c r="C991" s="193" t="s">
        <v>231</v>
      </c>
      <c r="D991" s="81"/>
      <c r="E991" s="81"/>
      <c r="F991" s="81"/>
      <c r="G991" s="82"/>
      <c r="H991" s="81"/>
      <c r="I991" s="81"/>
      <c r="J991" s="81"/>
      <c r="K991" s="82"/>
      <c r="L991" s="81"/>
      <c r="M991" s="81"/>
      <c r="N991" s="81"/>
      <c r="O991" s="82"/>
      <c r="P991" s="81"/>
      <c r="Q991" s="81"/>
      <c r="R991" s="81"/>
      <c r="S991" s="82"/>
      <c r="T991" s="81"/>
      <c r="U991" s="81"/>
      <c r="V991" s="81"/>
      <c r="W991" s="82"/>
      <c r="X991" s="81"/>
      <c r="Y991" s="81"/>
      <c r="Z991" s="81"/>
      <c r="AA991" s="82"/>
      <c r="AB991" s="81"/>
      <c r="AC991" s="81"/>
      <c r="AD991" s="81"/>
      <c r="AE991" s="82"/>
      <c r="AF991" s="81"/>
      <c r="AG991" s="81"/>
      <c r="AH991" s="81"/>
      <c r="AI991" s="82"/>
      <c r="AJ991" s="81"/>
      <c r="AK991" s="81"/>
      <c r="AL991" s="81"/>
      <c r="AM991" s="82"/>
      <c r="AN991" s="81"/>
      <c r="AO991" s="81"/>
      <c r="AP991" s="82"/>
      <c r="AQ991" s="82"/>
      <c r="AR991" s="82"/>
      <c r="AS991" s="230"/>
      <c r="AT991" s="230"/>
      <c r="AU991" s="230"/>
      <c r="AV991" s="230"/>
      <c r="AW991" s="230"/>
      <c r="AX991" s="230"/>
      <c r="AY991" s="230"/>
      <c r="BA991" s="124">
        <v>-7.0490000000000004</v>
      </c>
      <c r="BB991" s="124">
        <v>-1.054</v>
      </c>
      <c r="BC991" s="124">
        <v>-0.20599999999999999</v>
      </c>
      <c r="BD991" s="124">
        <v>-6.72</v>
      </c>
      <c r="BE991" s="83"/>
      <c r="BF991" s="83"/>
      <c r="BG991" s="124">
        <v>-0.13400000000000001</v>
      </c>
      <c r="BH991" s="124">
        <v>-1</v>
      </c>
      <c r="BI991" s="83"/>
      <c r="BJ991" s="213">
        <v>-1</v>
      </c>
      <c r="BK991" s="213"/>
      <c r="BL991" s="213"/>
    </row>
    <row r="992" spans="1:64" x14ac:dyDescent="0.35">
      <c r="A992" s="116" t="s">
        <v>717</v>
      </c>
      <c r="B992" s="192" t="s">
        <v>796</v>
      </c>
      <c r="C992" s="191" t="s">
        <v>231</v>
      </c>
      <c r="D992" s="102"/>
      <c r="E992" s="102"/>
      <c r="F992" s="102"/>
      <c r="G992" s="103"/>
      <c r="H992" s="102"/>
      <c r="I992" s="102"/>
      <c r="J992" s="102"/>
      <c r="K992" s="103"/>
      <c r="L992" s="102"/>
      <c r="M992" s="102"/>
      <c r="N992" s="102"/>
      <c r="O992" s="103"/>
      <c r="P992" s="102"/>
      <c r="Q992" s="102"/>
      <c r="R992" s="102"/>
      <c r="S992" s="103"/>
      <c r="T992" s="102"/>
      <c r="U992" s="102"/>
      <c r="V992" s="102"/>
      <c r="W992" s="103"/>
      <c r="X992" s="102"/>
      <c r="Y992" s="102"/>
      <c r="Z992" s="102"/>
      <c r="AA992" s="103"/>
      <c r="AB992" s="102"/>
      <c r="AC992" s="102"/>
      <c r="AD992" s="102"/>
      <c r="AE992" s="103"/>
      <c r="AF992" s="102"/>
      <c r="AG992" s="102"/>
      <c r="AH992" s="102"/>
      <c r="AI992" s="103"/>
      <c r="AJ992" s="102"/>
      <c r="AK992" s="102"/>
      <c r="AL992" s="102"/>
      <c r="AM992" s="103"/>
      <c r="AN992" s="102"/>
      <c r="AO992" s="102"/>
      <c r="AP992" s="103"/>
      <c r="AQ992" s="103"/>
      <c r="AR992" s="261">
        <v>1</v>
      </c>
      <c r="AS992" s="274">
        <v>5</v>
      </c>
      <c r="AT992" s="274">
        <v>6</v>
      </c>
      <c r="AU992" s="274">
        <v>4</v>
      </c>
      <c r="AV992" s="274">
        <v>18</v>
      </c>
      <c r="AW992" s="274">
        <v>4</v>
      </c>
      <c r="AX992" s="274">
        <v>12</v>
      </c>
      <c r="AY992" s="274">
        <v>14</v>
      </c>
      <c r="BA992" s="130">
        <v>-4.0149999999999997</v>
      </c>
      <c r="BB992" s="131">
        <f>SUM(BB989:BB991)</f>
        <v>1.1559999999999999</v>
      </c>
      <c r="BC992" s="130">
        <v>0.96099999999999997</v>
      </c>
      <c r="BD992" s="130">
        <v>-1.57</v>
      </c>
      <c r="BE992" s="131">
        <f>SUM(BE989:BE991)</f>
        <v>7.5529999999999999</v>
      </c>
      <c r="BF992" s="131">
        <f>SUM(BF989:BF991)</f>
        <v>3.2130000000000001</v>
      </c>
      <c r="BG992" s="131">
        <f>SUM(BG989:BG991)</f>
        <v>51.579000000000001</v>
      </c>
      <c r="BH992" s="131">
        <f>SUM(BH989:BH991)</f>
        <v>13</v>
      </c>
      <c r="BI992" s="131">
        <f>SUM(BI989:BI991)</f>
        <v>16</v>
      </c>
      <c r="BJ992" s="209">
        <v>-19</v>
      </c>
      <c r="BK992" s="209">
        <v>16</v>
      </c>
      <c r="BL992" s="209">
        <v>48</v>
      </c>
    </row>
    <row r="993" spans="1:64" x14ac:dyDescent="0.35">
      <c r="A993" s="88"/>
      <c r="B993" s="187"/>
      <c r="C993" s="187"/>
      <c r="D993" s="81"/>
      <c r="E993" s="81"/>
      <c r="F993" s="81"/>
      <c r="G993" s="82"/>
      <c r="H993" s="81"/>
      <c r="I993" s="81"/>
      <c r="J993" s="81"/>
      <c r="K993" s="82"/>
      <c r="L993" s="81"/>
      <c r="M993" s="81"/>
      <c r="N993" s="81"/>
      <c r="O993" s="82"/>
      <c r="P993" s="81"/>
      <c r="Q993" s="81"/>
      <c r="R993" s="81"/>
      <c r="S993" s="82"/>
      <c r="T993" s="81"/>
      <c r="U993" s="81"/>
      <c r="V993" s="81"/>
      <c r="W993" s="82"/>
      <c r="X993" s="81"/>
      <c r="Y993" s="81"/>
      <c r="Z993" s="81"/>
      <c r="AA993" s="82"/>
      <c r="AB993" s="81"/>
      <c r="AC993" s="81"/>
      <c r="AD993" s="81"/>
      <c r="AE993" s="82"/>
      <c r="AF993" s="81"/>
      <c r="AG993" s="81"/>
      <c r="AH993" s="81"/>
      <c r="AI993" s="82"/>
      <c r="AJ993" s="81"/>
      <c r="AK993" s="81"/>
      <c r="AL993" s="81"/>
      <c r="AM993" s="82"/>
      <c r="AN993" s="81"/>
      <c r="AO993" s="81"/>
      <c r="AP993" s="82"/>
      <c r="AQ993" s="82"/>
      <c r="AR993" s="82"/>
      <c r="AS993" s="230"/>
      <c r="AT993" s="230"/>
      <c r="AU993" s="230"/>
      <c r="AV993" s="230"/>
      <c r="AW993" s="230"/>
      <c r="AX993" s="230"/>
      <c r="AY993" s="230"/>
      <c r="BA993" s="83"/>
      <c r="BB993" s="83"/>
      <c r="BC993" s="83"/>
      <c r="BD993" s="83"/>
      <c r="BE993" s="83"/>
      <c r="BF993" s="83"/>
      <c r="BG993" s="83"/>
      <c r="BH993" s="83"/>
      <c r="BI993" s="83"/>
      <c r="BJ993" s="83"/>
      <c r="BK993" s="83"/>
      <c r="BL993" s="83"/>
    </row>
    <row r="994" spans="1:64" x14ac:dyDescent="0.35">
      <c r="A994" s="101" t="s">
        <v>721</v>
      </c>
      <c r="B994" s="192" t="s">
        <v>796</v>
      </c>
      <c r="C994" s="191" t="s">
        <v>231</v>
      </c>
      <c r="D994" s="102"/>
      <c r="E994" s="102"/>
      <c r="F994" s="102"/>
      <c r="G994" s="103"/>
      <c r="H994" s="102"/>
      <c r="I994" s="102"/>
      <c r="J994" s="102"/>
      <c r="K994" s="103"/>
      <c r="L994" s="102"/>
      <c r="M994" s="102"/>
      <c r="N994" s="102"/>
      <c r="O994" s="103"/>
      <c r="P994" s="102"/>
      <c r="Q994" s="102"/>
      <c r="R994" s="102"/>
      <c r="S994" s="103"/>
      <c r="T994" s="102"/>
      <c r="U994" s="102"/>
      <c r="V994" s="102"/>
      <c r="W994" s="103"/>
      <c r="X994" s="102"/>
      <c r="Y994" s="102"/>
      <c r="Z994" s="102"/>
      <c r="AA994" s="103"/>
      <c r="AB994" s="102"/>
      <c r="AC994" s="102"/>
      <c r="AD994" s="102"/>
      <c r="AE994" s="103"/>
      <c r="AF994" s="102"/>
      <c r="AG994" s="102"/>
      <c r="AH994" s="102"/>
      <c r="AI994" s="103"/>
      <c r="AJ994" s="102"/>
      <c r="AK994" s="102"/>
      <c r="AL994" s="102"/>
      <c r="AM994" s="103"/>
      <c r="AN994" s="102"/>
      <c r="AO994" s="102"/>
      <c r="AP994" s="103"/>
      <c r="AQ994" s="103"/>
      <c r="AR994" s="249">
        <v>12</v>
      </c>
      <c r="AS994" s="264">
        <v>26</v>
      </c>
      <c r="AT994" s="264">
        <v>46</v>
      </c>
      <c r="AU994" s="264">
        <v>65</v>
      </c>
      <c r="AV994" s="264">
        <v>61</v>
      </c>
      <c r="AW994" s="264">
        <v>45</v>
      </c>
      <c r="AX994" s="264">
        <v>50</v>
      </c>
      <c r="AY994" s="264">
        <v>34</v>
      </c>
      <c r="BA994" s="131">
        <f>SUM(BA992,BA986,BA979)</f>
        <v>-66.581999999999994</v>
      </c>
      <c r="BB994" s="131">
        <f>SUM(BB992,BB986,BB979)</f>
        <v>-51.308999999999997</v>
      </c>
      <c r="BC994" s="131">
        <f>SUM(BC992,BC986,BC979)</f>
        <v>-29.314</v>
      </c>
      <c r="BD994" s="130">
        <v>-58.463999999999999</v>
      </c>
      <c r="BE994" s="131">
        <f>SUM(BE992,BE986,BE979)</f>
        <v>-30.454000000000001</v>
      </c>
      <c r="BF994" s="131">
        <f>SUM(BF992,BF986,BF979)</f>
        <v>-46.493000000000002</v>
      </c>
      <c r="BG994" s="130">
        <v>-63.38</v>
      </c>
      <c r="BH994" s="131">
        <f>SUM(BH992,BH986,BH979)</f>
        <v>-61</v>
      </c>
      <c r="BI994" s="131">
        <f>SUM(BI992,BI986,BI979)</f>
        <v>-97</v>
      </c>
      <c r="BJ994" s="209">
        <v>-90</v>
      </c>
      <c r="BK994" s="209">
        <v>149</v>
      </c>
      <c r="BL994" s="209">
        <v>190</v>
      </c>
    </row>
    <row r="995" spans="1:64" x14ac:dyDescent="0.35">
      <c r="B995" s="186"/>
      <c r="C995" s="186"/>
      <c r="D995" s="81"/>
      <c r="E995" s="81"/>
      <c r="F995" s="81"/>
      <c r="G995" s="82"/>
      <c r="H995" s="81"/>
      <c r="I995" s="81"/>
      <c r="J995" s="81"/>
      <c r="K995" s="82"/>
      <c r="L995" s="81"/>
      <c r="M995" s="81"/>
      <c r="N995" s="81"/>
      <c r="O995" s="82"/>
      <c r="P995" s="81"/>
      <c r="Q995" s="81"/>
      <c r="R995" s="81"/>
      <c r="S995" s="82"/>
      <c r="T995" s="81"/>
      <c r="U995" s="81"/>
      <c r="V995" s="81"/>
      <c r="W995" s="82"/>
      <c r="X995" s="81"/>
      <c r="Y995" s="81"/>
      <c r="Z995" s="81"/>
      <c r="AA995" s="82"/>
      <c r="AB995" s="81"/>
      <c r="AC995" s="81"/>
      <c r="AD995" s="81"/>
      <c r="AE995" s="82"/>
      <c r="AF995" s="81"/>
      <c r="AG995" s="81"/>
      <c r="AH995" s="81"/>
      <c r="AI995" s="82"/>
      <c r="AJ995" s="81"/>
      <c r="AK995" s="81"/>
      <c r="AL995" s="81"/>
      <c r="AM995" s="82"/>
      <c r="AN995" s="81"/>
      <c r="AO995" s="81"/>
      <c r="AP995" s="82"/>
      <c r="AQ995" s="82"/>
      <c r="AR995" s="82"/>
      <c r="AS995" s="230"/>
      <c r="AT995" s="230"/>
      <c r="AU995" s="230"/>
      <c r="AV995" s="230"/>
      <c r="AW995" s="230"/>
      <c r="AX995" s="230"/>
      <c r="AY995" s="230"/>
      <c r="BA995" s="83"/>
      <c r="BB995" s="83"/>
      <c r="BC995" s="83"/>
      <c r="BD995" s="83"/>
      <c r="BE995" s="83"/>
      <c r="BF995" s="83"/>
      <c r="BG995" s="83"/>
      <c r="BH995" s="83"/>
      <c r="BI995" s="83"/>
      <c r="BJ995" s="83"/>
      <c r="BK995" s="83"/>
      <c r="BL995" s="83"/>
    </row>
    <row r="996" spans="1:64" x14ac:dyDescent="0.35">
      <c r="A996" s="96" t="s">
        <v>722</v>
      </c>
      <c r="B996" s="185"/>
      <c r="C996" s="185"/>
      <c r="D996" s="81"/>
      <c r="E996" s="81"/>
      <c r="F996" s="81"/>
      <c r="G996" s="82"/>
      <c r="H996" s="81"/>
      <c r="I996" s="81"/>
      <c r="J996" s="81"/>
      <c r="K996" s="82"/>
      <c r="L996" s="81"/>
      <c r="M996" s="81"/>
      <c r="N996" s="81"/>
      <c r="O996" s="82"/>
      <c r="P996" s="81"/>
      <c r="Q996" s="81"/>
      <c r="R996" s="81"/>
      <c r="S996" s="82"/>
      <c r="T996" s="81"/>
      <c r="U996" s="81"/>
      <c r="V996" s="81"/>
      <c r="W996" s="82"/>
      <c r="X996" s="81"/>
      <c r="Y996" s="81"/>
      <c r="Z996" s="81"/>
      <c r="AA996" s="82"/>
      <c r="AB996" s="81"/>
      <c r="AC996" s="81"/>
      <c r="AD996" s="81"/>
      <c r="AE996" s="82"/>
      <c r="AF996" s="81"/>
      <c r="AG996" s="81"/>
      <c r="AH996" s="81"/>
      <c r="AI996" s="82"/>
      <c r="AJ996" s="81"/>
      <c r="AK996" s="81"/>
      <c r="AL996" s="81"/>
      <c r="AM996" s="82"/>
      <c r="AN996" s="81"/>
      <c r="AO996" s="81"/>
      <c r="AP996" s="82"/>
      <c r="AQ996" s="82"/>
      <c r="AR996" s="82"/>
      <c r="AS996" s="230"/>
      <c r="AT996" s="230"/>
      <c r="AU996" s="230"/>
      <c r="AV996" s="230"/>
      <c r="AW996" s="230"/>
      <c r="AX996" s="230"/>
      <c r="AY996" s="230"/>
      <c r="BA996" s="83"/>
      <c r="BB996" s="83"/>
      <c r="BC996" s="83"/>
      <c r="BD996" s="83"/>
      <c r="BE996" s="83"/>
      <c r="BF996" s="83"/>
      <c r="BG996" s="83"/>
      <c r="BH996" s="83"/>
      <c r="BI996" s="83"/>
      <c r="BJ996" s="83"/>
      <c r="BK996" s="83"/>
      <c r="BL996" s="83"/>
    </row>
    <row r="997" spans="1:64" x14ac:dyDescent="0.35">
      <c r="A997" s="96" t="s">
        <v>723</v>
      </c>
      <c r="B997" s="185"/>
      <c r="C997" s="185"/>
      <c r="D997" s="81"/>
      <c r="E997" s="81"/>
      <c r="F997" s="81"/>
      <c r="G997" s="82"/>
      <c r="H997" s="81"/>
      <c r="I997" s="81"/>
      <c r="J997" s="81"/>
      <c r="K997" s="82"/>
      <c r="L997" s="81"/>
      <c r="M997" s="81"/>
      <c r="N997" s="81"/>
      <c r="O997" s="82"/>
      <c r="P997" s="81"/>
      <c r="Q997" s="81"/>
      <c r="R997" s="81"/>
      <c r="S997" s="82"/>
      <c r="T997" s="81"/>
      <c r="U997" s="81"/>
      <c r="V997" s="81"/>
      <c r="W997" s="82"/>
      <c r="X997" s="81"/>
      <c r="Y997" s="81"/>
      <c r="Z997" s="81"/>
      <c r="AA997" s="82"/>
      <c r="AB997" s="81"/>
      <c r="AC997" s="81"/>
      <c r="AD997" s="81"/>
      <c r="AE997" s="82"/>
      <c r="AF997" s="81"/>
      <c r="AG997" s="81"/>
      <c r="AH997" s="81"/>
      <c r="AI997" s="82"/>
      <c r="AJ997" s="81"/>
      <c r="AK997" s="81"/>
      <c r="AL997" s="81"/>
      <c r="AM997" s="82"/>
      <c r="AN997" s="81"/>
      <c r="AO997" s="81"/>
      <c r="AP997" s="82"/>
      <c r="AQ997" s="82"/>
      <c r="AR997" s="82"/>
      <c r="AS997" s="230"/>
      <c r="AT997" s="230"/>
      <c r="AU997" s="230"/>
      <c r="AV997" s="230"/>
      <c r="AW997" s="230"/>
      <c r="AX997" s="230"/>
      <c r="AY997" s="230"/>
      <c r="BA997" s="83"/>
      <c r="BB997" s="83"/>
      <c r="BC997" s="83"/>
      <c r="BD997" s="83"/>
      <c r="BE997" s="83"/>
      <c r="BF997" s="83"/>
      <c r="BG997" s="83"/>
      <c r="BH997" s="83"/>
      <c r="BI997" s="83"/>
      <c r="BJ997" s="83"/>
      <c r="BK997" s="83"/>
      <c r="BL997" s="83"/>
    </row>
    <row r="998" spans="1:64" x14ac:dyDescent="0.35">
      <c r="A998" s="88" t="s">
        <v>724</v>
      </c>
      <c r="B998" s="194" t="s">
        <v>796</v>
      </c>
      <c r="C998" s="193" t="s">
        <v>230</v>
      </c>
      <c r="D998" s="90">
        <v>358.61200000000002</v>
      </c>
      <c r="E998" s="90">
        <v>358.512</v>
      </c>
      <c r="F998" s="90">
        <v>420.029</v>
      </c>
      <c r="G998" s="89">
        <v>423.23700000000002</v>
      </c>
      <c r="H998" s="90">
        <v>404.49299999999999</v>
      </c>
      <c r="I998" s="90">
        <v>403.42700000000002</v>
      </c>
      <c r="J998" s="90">
        <v>400.11399999999998</v>
      </c>
      <c r="K998" s="89">
        <v>405.20800000000003</v>
      </c>
      <c r="L998" s="90">
        <v>409.11399999999998</v>
      </c>
      <c r="M998" s="90">
        <v>413.24</v>
      </c>
      <c r="N998" s="90">
        <v>393.82</v>
      </c>
      <c r="O998" s="89">
        <v>199.053</v>
      </c>
      <c r="P998" s="90">
        <v>199.66200000000001</v>
      </c>
      <c r="Q998" s="90">
        <v>190.898</v>
      </c>
      <c r="R998" s="90">
        <v>175.71899999999999</v>
      </c>
      <c r="S998" s="89">
        <v>149.25299999999999</v>
      </c>
      <c r="T998" s="90">
        <v>233.28</v>
      </c>
      <c r="U998" s="90">
        <v>235.99799999999999</v>
      </c>
      <c r="V998" s="90">
        <v>240.90100000000001</v>
      </c>
      <c r="W998" s="89">
        <v>223.25200000000001</v>
      </c>
      <c r="X998" s="90">
        <v>194.09899999999999</v>
      </c>
      <c r="Y998" s="90">
        <v>184.02500000000001</v>
      </c>
      <c r="Z998" s="90">
        <v>307.101</v>
      </c>
      <c r="AA998" s="89">
        <v>750.28599999999994</v>
      </c>
      <c r="AB998" s="90">
        <v>775.47400000000005</v>
      </c>
      <c r="AC998" s="90">
        <v>774.30700000000002</v>
      </c>
      <c r="AD998" s="90">
        <v>773.57500000000005</v>
      </c>
      <c r="AE998" s="89">
        <v>759.11099999999999</v>
      </c>
      <c r="AF998" s="90">
        <v>759</v>
      </c>
      <c r="AG998" s="90">
        <v>759</v>
      </c>
      <c r="AH998" s="90">
        <v>763</v>
      </c>
      <c r="AI998" s="89">
        <v>756</v>
      </c>
      <c r="AJ998" s="90">
        <v>770</v>
      </c>
      <c r="AK998" s="90">
        <v>771</v>
      </c>
      <c r="AL998" s="90">
        <v>730</v>
      </c>
      <c r="AM998" s="89">
        <v>1053</v>
      </c>
      <c r="AN998" s="90">
        <v>1077</v>
      </c>
      <c r="AO998" s="90">
        <v>1074</v>
      </c>
      <c r="AP998" s="89">
        <v>1060</v>
      </c>
      <c r="AQ998" s="89">
        <v>1060</v>
      </c>
      <c r="AR998" s="250">
        <v>1060</v>
      </c>
      <c r="AS998" s="265">
        <v>1060</v>
      </c>
      <c r="AT998" s="265">
        <v>973</v>
      </c>
      <c r="AU998" s="265">
        <v>984</v>
      </c>
      <c r="AV998" s="265">
        <v>884</v>
      </c>
      <c r="AW998" s="265">
        <v>884</v>
      </c>
      <c r="AX998" s="265">
        <v>877</v>
      </c>
      <c r="AY998" s="265">
        <v>877</v>
      </c>
      <c r="BA998" s="83"/>
      <c r="BB998" s="83"/>
      <c r="BC998" s="83"/>
      <c r="BD998" s="83"/>
      <c r="BE998" s="83"/>
      <c r="BF998" s="83"/>
      <c r="BG998" s="83"/>
      <c r="BH998" s="83"/>
      <c r="BI998" s="83"/>
      <c r="BJ998" s="83"/>
      <c r="BK998" s="83"/>
      <c r="BL998" s="83"/>
    </row>
    <row r="999" spans="1:64" x14ac:dyDescent="0.35">
      <c r="A999" s="115" t="s">
        <v>725</v>
      </c>
      <c r="B999" s="194" t="s">
        <v>796</v>
      </c>
      <c r="C999" s="193" t="s">
        <v>230</v>
      </c>
      <c r="D999" s="90">
        <v>324.221</v>
      </c>
      <c r="E999" s="90">
        <v>324.161</v>
      </c>
      <c r="F999" s="90">
        <v>386.80799999999999</v>
      </c>
      <c r="G999" s="89">
        <v>389.8</v>
      </c>
      <c r="H999" s="90">
        <v>391.33800000000002</v>
      </c>
      <c r="I999" s="90">
        <v>389.82100000000003</v>
      </c>
      <c r="J999" s="90">
        <v>380.75299999999999</v>
      </c>
      <c r="K999" s="89">
        <v>376.99400000000003</v>
      </c>
      <c r="L999" s="90">
        <v>513.83600000000001</v>
      </c>
      <c r="M999" s="90">
        <v>509.505</v>
      </c>
      <c r="N999" s="90">
        <v>510.95600000000002</v>
      </c>
      <c r="O999" s="89">
        <v>506.63900000000001</v>
      </c>
      <c r="P999" s="90">
        <v>551.00800000000004</v>
      </c>
      <c r="Q999" s="90">
        <v>554.88300000000004</v>
      </c>
      <c r="R999" s="90">
        <v>553.45299999999997</v>
      </c>
      <c r="S999" s="89">
        <v>541.36599999999999</v>
      </c>
      <c r="T999" s="90">
        <v>568.85900000000004</v>
      </c>
      <c r="U999" s="90">
        <v>573.65099999999995</v>
      </c>
      <c r="V999" s="90">
        <v>577.88699999999994</v>
      </c>
      <c r="W999" s="89">
        <v>577.48400000000004</v>
      </c>
      <c r="X999" s="90">
        <v>549.22699999999998</v>
      </c>
      <c r="Y999" s="90">
        <v>546.13800000000003</v>
      </c>
      <c r="Z999" s="90">
        <v>753.87</v>
      </c>
      <c r="AA999" s="89">
        <v>1329.432</v>
      </c>
      <c r="AB999" s="90">
        <v>1248.258</v>
      </c>
      <c r="AC999" s="90">
        <v>1247.1379999999999</v>
      </c>
      <c r="AD999" s="90">
        <v>1246.26</v>
      </c>
      <c r="AE999" s="89">
        <v>1219.029</v>
      </c>
      <c r="AF999" s="90">
        <v>1219</v>
      </c>
      <c r="AG999" s="90">
        <v>1121</v>
      </c>
      <c r="AH999" s="90">
        <v>1124</v>
      </c>
      <c r="AI999" s="89">
        <v>958</v>
      </c>
      <c r="AJ999" s="90">
        <v>1234</v>
      </c>
      <c r="AK999" s="90">
        <v>1236</v>
      </c>
      <c r="AL999" s="90">
        <v>1233</v>
      </c>
      <c r="AM999" s="89">
        <v>1213</v>
      </c>
      <c r="AN999" s="90">
        <v>1206</v>
      </c>
      <c r="AO999" s="90">
        <v>1205</v>
      </c>
      <c r="AP999" s="89">
        <v>1201</v>
      </c>
      <c r="AQ999" s="89">
        <v>1204</v>
      </c>
      <c r="AR999" s="250">
        <v>1203</v>
      </c>
      <c r="AS999" s="265">
        <v>1203</v>
      </c>
      <c r="AT999" s="265">
        <v>1204</v>
      </c>
      <c r="AU999" s="265">
        <v>1204</v>
      </c>
      <c r="AV999" s="265">
        <v>1204</v>
      </c>
      <c r="AW999" s="265">
        <v>1204</v>
      </c>
      <c r="AX999" s="265">
        <v>1205</v>
      </c>
      <c r="AY999" s="265">
        <v>1203</v>
      </c>
      <c r="BA999" s="83"/>
      <c r="BB999" s="83"/>
      <c r="BC999" s="83"/>
      <c r="BD999" s="83"/>
      <c r="BE999" s="83"/>
      <c r="BF999" s="83"/>
      <c r="BG999" s="83"/>
      <c r="BH999" s="83"/>
      <c r="BI999" s="83"/>
      <c r="BJ999" s="83"/>
      <c r="BK999" s="83"/>
      <c r="BL999" s="83"/>
    </row>
    <row r="1000" spans="1:64" x14ac:dyDescent="0.35">
      <c r="A1000" s="115" t="s">
        <v>726</v>
      </c>
      <c r="B1000" s="194" t="s">
        <v>796</v>
      </c>
      <c r="C1000" s="193" t="s">
        <v>230</v>
      </c>
      <c r="D1000" s="90">
        <v>66.551000000000002</v>
      </c>
      <c r="E1000" s="90">
        <v>66.474999999999994</v>
      </c>
      <c r="F1000" s="90">
        <v>67.564999999999998</v>
      </c>
      <c r="G1000" s="89">
        <v>67.546000000000006</v>
      </c>
      <c r="H1000" s="90">
        <v>67.272999999999996</v>
      </c>
      <c r="I1000" s="90">
        <v>67.171000000000006</v>
      </c>
      <c r="J1000" s="90">
        <v>67.105000000000004</v>
      </c>
      <c r="K1000" s="89">
        <v>67.268000000000001</v>
      </c>
      <c r="L1000" s="90">
        <v>90.066999999999993</v>
      </c>
      <c r="M1000" s="90">
        <v>87.777000000000001</v>
      </c>
      <c r="N1000" s="90">
        <v>87.05</v>
      </c>
      <c r="O1000" s="89">
        <v>81.218999999999994</v>
      </c>
      <c r="P1000" s="90">
        <v>81.256</v>
      </c>
      <c r="Q1000" s="90">
        <v>81.388999999999996</v>
      </c>
      <c r="R1000" s="90">
        <v>78.655000000000001</v>
      </c>
      <c r="S1000" s="89">
        <v>76.355000000000004</v>
      </c>
      <c r="T1000" s="90">
        <v>76.355000000000004</v>
      </c>
      <c r="U1000" s="90">
        <v>76.254999999999995</v>
      </c>
      <c r="V1000" s="90">
        <v>76.254999999999995</v>
      </c>
      <c r="W1000" s="89">
        <v>76.254999999999995</v>
      </c>
      <c r="X1000" s="90">
        <v>35.255000000000003</v>
      </c>
      <c r="Y1000" s="90">
        <v>35.255000000000003</v>
      </c>
      <c r="Z1000" s="90">
        <v>56.354999999999997</v>
      </c>
      <c r="AA1000" s="89">
        <v>384.85500000000002</v>
      </c>
      <c r="AB1000" s="90">
        <v>384.85500000000002</v>
      </c>
      <c r="AC1000" s="90">
        <v>384.85500000000002</v>
      </c>
      <c r="AD1000" s="90">
        <v>384.85500000000002</v>
      </c>
      <c r="AE1000" s="89">
        <v>384.3</v>
      </c>
      <c r="AF1000" s="90">
        <v>384</v>
      </c>
      <c r="AG1000" s="90">
        <v>384</v>
      </c>
      <c r="AH1000" s="90">
        <v>384</v>
      </c>
      <c r="AI1000" s="89">
        <v>384</v>
      </c>
      <c r="AJ1000" s="90">
        <v>393</v>
      </c>
      <c r="AK1000" s="90">
        <v>393</v>
      </c>
      <c r="AL1000" s="90">
        <v>372</v>
      </c>
      <c r="AM1000" s="89">
        <v>376</v>
      </c>
      <c r="AN1000" s="90">
        <v>376</v>
      </c>
      <c r="AO1000" s="90">
        <v>376</v>
      </c>
      <c r="AP1000" s="89">
        <v>376</v>
      </c>
      <c r="AQ1000" s="89">
        <v>375</v>
      </c>
      <c r="AR1000" s="250">
        <v>376</v>
      </c>
      <c r="AS1000" s="265">
        <v>376</v>
      </c>
      <c r="AT1000" s="265">
        <v>376</v>
      </c>
      <c r="AU1000" s="265">
        <v>376</v>
      </c>
      <c r="AV1000" s="265">
        <v>376</v>
      </c>
      <c r="AW1000" s="265">
        <v>376</v>
      </c>
      <c r="AX1000" s="265">
        <v>376</v>
      </c>
      <c r="AY1000" s="265">
        <v>372</v>
      </c>
      <c r="BA1000" s="83"/>
      <c r="BB1000" s="83"/>
      <c r="BC1000" s="83"/>
      <c r="BD1000" s="83"/>
      <c r="BE1000" s="83"/>
      <c r="BF1000" s="83"/>
      <c r="BG1000" s="83"/>
      <c r="BH1000" s="83"/>
      <c r="BI1000" s="83"/>
      <c r="BJ1000" s="83"/>
      <c r="BK1000" s="83"/>
      <c r="BL1000" s="83"/>
    </row>
    <row r="1001" spans="1:64" x14ac:dyDescent="0.35">
      <c r="A1001" s="115" t="s">
        <v>727</v>
      </c>
      <c r="B1001" s="194" t="s">
        <v>796</v>
      </c>
      <c r="C1001" s="193" t="s">
        <v>231</v>
      </c>
      <c r="D1001" s="90">
        <v>147.39699999999999</v>
      </c>
      <c r="E1001" s="90">
        <v>152.81700000000001</v>
      </c>
      <c r="F1001" s="90">
        <v>154.49</v>
      </c>
      <c r="G1001" s="89">
        <v>155.322</v>
      </c>
      <c r="H1001" s="90">
        <v>155.322</v>
      </c>
      <c r="I1001" s="90">
        <v>155.827</v>
      </c>
      <c r="J1001" s="90">
        <v>157.827</v>
      </c>
      <c r="K1001" s="89">
        <v>148.83600000000001</v>
      </c>
      <c r="L1001" s="90">
        <v>149.82499999999999</v>
      </c>
      <c r="M1001" s="90">
        <v>150.179</v>
      </c>
      <c r="N1001" s="90">
        <v>144.202</v>
      </c>
      <c r="O1001" s="89">
        <v>144.202</v>
      </c>
      <c r="P1001" s="90">
        <v>145.083</v>
      </c>
      <c r="Q1001" s="90">
        <v>145.38399999999999</v>
      </c>
      <c r="R1001" s="90">
        <v>93.31</v>
      </c>
      <c r="S1001" s="89">
        <v>87.403000000000006</v>
      </c>
      <c r="T1001" s="90">
        <v>72.671999999999997</v>
      </c>
      <c r="U1001" s="90">
        <v>72.167000000000002</v>
      </c>
      <c r="V1001" s="90">
        <v>72.167000000000002</v>
      </c>
      <c r="W1001" s="89">
        <v>71.13</v>
      </c>
      <c r="X1001" s="90">
        <v>65.284999999999997</v>
      </c>
      <c r="Y1001" s="90">
        <v>61.915999999999997</v>
      </c>
      <c r="Z1001" s="90">
        <v>58.966000000000001</v>
      </c>
      <c r="AA1001" s="89">
        <v>58.966000000000001</v>
      </c>
      <c r="AB1001" s="90">
        <v>59.905999999999999</v>
      </c>
      <c r="AC1001" s="90">
        <v>59.905999999999999</v>
      </c>
      <c r="AD1001" s="90">
        <v>60.706000000000003</v>
      </c>
      <c r="AE1001" s="89">
        <v>59.524000000000001</v>
      </c>
      <c r="AF1001" s="81"/>
      <c r="AG1001" s="81"/>
      <c r="AH1001" s="81"/>
      <c r="AI1001" s="82"/>
      <c r="AJ1001" s="81"/>
      <c r="AK1001" s="81"/>
      <c r="AL1001" s="81"/>
      <c r="AM1001" s="82"/>
      <c r="AN1001" s="81"/>
      <c r="AO1001" s="81"/>
      <c r="AP1001" s="82"/>
      <c r="AQ1001" s="82"/>
      <c r="AR1001" s="82"/>
      <c r="AS1001" s="230"/>
      <c r="AT1001" s="230"/>
      <c r="AU1001" s="230"/>
      <c r="AV1001" s="230"/>
      <c r="AW1001" s="230"/>
      <c r="AX1001" s="230"/>
      <c r="AY1001" s="230"/>
      <c r="BA1001" s="83"/>
      <c r="BB1001" s="83"/>
      <c r="BC1001" s="83"/>
      <c r="BD1001" s="83"/>
      <c r="BE1001" s="83"/>
      <c r="BF1001" s="83"/>
      <c r="BG1001" s="83"/>
      <c r="BH1001" s="83"/>
      <c r="BI1001" s="83"/>
      <c r="BJ1001" s="83"/>
      <c r="BK1001" s="83"/>
      <c r="BL1001" s="83"/>
    </row>
    <row r="1002" spans="1:64" x14ac:dyDescent="0.35">
      <c r="A1002" s="115" t="s">
        <v>728</v>
      </c>
      <c r="B1002" s="194" t="s">
        <v>796</v>
      </c>
      <c r="C1002" s="193" t="s">
        <v>230</v>
      </c>
      <c r="D1002" s="90">
        <v>8.423</v>
      </c>
      <c r="E1002" s="90">
        <v>7.226</v>
      </c>
      <c r="F1002" s="90">
        <v>7.7830000000000004</v>
      </c>
      <c r="G1002" s="89">
        <v>3.4039999999999999</v>
      </c>
      <c r="H1002" s="90">
        <v>3.2570000000000001</v>
      </c>
      <c r="I1002" s="90">
        <v>3.4020000000000001</v>
      </c>
      <c r="J1002" s="90">
        <v>1.4419999999999999</v>
      </c>
      <c r="K1002" s="89">
        <v>0.54900000000000004</v>
      </c>
      <c r="L1002" s="90">
        <v>0.61399999999999999</v>
      </c>
      <c r="M1002" s="90">
        <v>0.80500000000000005</v>
      </c>
      <c r="N1002" s="90">
        <v>1.3</v>
      </c>
      <c r="O1002" s="89">
        <v>1.5</v>
      </c>
      <c r="P1002" s="90">
        <v>0.90400000000000003</v>
      </c>
      <c r="Q1002" s="90">
        <v>0.80200000000000005</v>
      </c>
      <c r="R1002" s="90">
        <v>2.1219999999999999</v>
      </c>
      <c r="S1002" s="89">
        <v>0.63100000000000001</v>
      </c>
      <c r="T1002" s="90">
        <v>0.68300000000000005</v>
      </c>
      <c r="U1002" s="90">
        <v>0.73599999999999999</v>
      </c>
      <c r="V1002" s="90">
        <v>1.0469999999999999</v>
      </c>
      <c r="W1002" s="89">
        <v>0.60299999999999998</v>
      </c>
      <c r="X1002" s="90">
        <v>0.62</v>
      </c>
      <c r="Y1002" s="90">
        <v>0.64500000000000002</v>
      </c>
      <c r="Z1002" s="81"/>
      <c r="AA1002" s="82"/>
      <c r="AB1002" s="81"/>
      <c r="AC1002" s="81"/>
      <c r="AD1002" s="81"/>
      <c r="AE1002" s="82"/>
      <c r="AF1002" s="81"/>
      <c r="AG1002" s="81"/>
      <c r="AH1002" s="81"/>
      <c r="AI1002" s="82"/>
      <c r="AJ1002" s="81"/>
      <c r="AK1002" s="81"/>
      <c r="AL1002" s="81"/>
      <c r="AM1002" s="82"/>
      <c r="AN1002" s="81"/>
      <c r="AO1002" s="81"/>
      <c r="AP1002" s="82"/>
      <c r="AQ1002" s="82"/>
      <c r="AR1002" s="82"/>
      <c r="AS1002" s="230"/>
      <c r="AT1002" s="230"/>
      <c r="AU1002" s="230"/>
      <c r="AV1002" s="230"/>
      <c r="AW1002" s="230"/>
      <c r="AX1002" s="230"/>
      <c r="AY1002" s="230"/>
      <c r="BA1002" s="83"/>
      <c r="BB1002" s="83"/>
      <c r="BC1002" s="83"/>
      <c r="BD1002" s="83"/>
      <c r="BE1002" s="83"/>
      <c r="BF1002" s="83"/>
      <c r="BG1002" s="83"/>
      <c r="BH1002" s="83"/>
      <c r="BI1002" s="83"/>
      <c r="BJ1002" s="83"/>
      <c r="BK1002" s="83"/>
      <c r="BL1002" s="83"/>
    </row>
    <row r="1003" spans="1:64" x14ac:dyDescent="0.35">
      <c r="A1003" s="115" t="s">
        <v>729</v>
      </c>
      <c r="B1003" s="194" t="s">
        <v>796</v>
      </c>
      <c r="C1003" s="193" t="s">
        <v>231</v>
      </c>
      <c r="D1003" s="81"/>
      <c r="E1003" s="81"/>
      <c r="F1003" s="81"/>
      <c r="G1003" s="82"/>
      <c r="H1003" s="81"/>
      <c r="I1003" s="81"/>
      <c r="J1003" s="81"/>
      <c r="K1003" s="82"/>
      <c r="L1003" s="81"/>
      <c r="M1003" s="81"/>
      <c r="N1003" s="81"/>
      <c r="O1003" s="82"/>
      <c r="P1003" s="81"/>
      <c r="Q1003" s="81"/>
      <c r="R1003" s="81"/>
      <c r="S1003" s="82"/>
      <c r="T1003" s="81"/>
      <c r="U1003" s="81"/>
      <c r="V1003" s="81"/>
      <c r="W1003" s="82"/>
      <c r="X1003" s="81"/>
      <c r="Y1003" s="81"/>
      <c r="Z1003" s="81"/>
      <c r="AA1003" s="89">
        <v>147.30000000000001</v>
      </c>
      <c r="AB1003" s="90">
        <v>147.30000000000001</v>
      </c>
      <c r="AC1003" s="90">
        <v>147</v>
      </c>
      <c r="AD1003" s="90">
        <v>147</v>
      </c>
      <c r="AE1003" s="89">
        <v>143.4</v>
      </c>
      <c r="AF1003" s="81"/>
      <c r="AG1003" s="81"/>
      <c r="AH1003" s="81"/>
      <c r="AI1003" s="82"/>
      <c r="AJ1003" s="81"/>
      <c r="AK1003" s="81"/>
      <c r="AL1003" s="81"/>
      <c r="AM1003" s="82"/>
      <c r="AN1003" s="81"/>
      <c r="AO1003" s="81"/>
      <c r="AP1003" s="82"/>
      <c r="AQ1003" s="82"/>
      <c r="AR1003" s="82"/>
      <c r="AS1003" s="230"/>
      <c r="AT1003" s="230"/>
      <c r="AU1003" s="230"/>
      <c r="AV1003" s="230"/>
      <c r="AW1003" s="230"/>
      <c r="AX1003" s="230"/>
      <c r="AY1003" s="230"/>
      <c r="BA1003" s="83"/>
      <c r="BB1003" s="83"/>
      <c r="BC1003" s="83"/>
      <c r="BD1003" s="83"/>
      <c r="BE1003" s="83"/>
      <c r="BF1003" s="83"/>
      <c r="BG1003" s="83"/>
      <c r="BH1003" s="83"/>
      <c r="BI1003" s="83"/>
      <c r="BJ1003" s="83"/>
      <c r="BK1003" s="83"/>
      <c r="BL1003" s="83"/>
    </row>
    <row r="1004" spans="1:64" x14ac:dyDescent="0.35">
      <c r="A1004" s="115" t="s">
        <v>396</v>
      </c>
      <c r="B1004" s="194" t="s">
        <v>796</v>
      </c>
      <c r="C1004" s="193" t="s">
        <v>230</v>
      </c>
      <c r="D1004" s="90">
        <v>17.646000000000001</v>
      </c>
      <c r="E1004" s="90">
        <v>17.643999999999998</v>
      </c>
      <c r="F1004" s="90">
        <v>17.699000000000002</v>
      </c>
      <c r="G1004" s="89">
        <v>16.446999999999999</v>
      </c>
      <c r="H1004" s="90">
        <v>16.474</v>
      </c>
      <c r="I1004" s="90">
        <v>12.484</v>
      </c>
      <c r="J1004" s="90">
        <v>12.473000000000001</v>
      </c>
      <c r="K1004" s="89">
        <v>3.1629999999999998</v>
      </c>
      <c r="L1004" s="90">
        <v>30.535</v>
      </c>
      <c r="M1004" s="90">
        <v>30.83</v>
      </c>
      <c r="N1004" s="90">
        <v>36.534999999999997</v>
      </c>
      <c r="O1004" s="89">
        <v>36.28</v>
      </c>
      <c r="P1004" s="90">
        <v>37.481000000000002</v>
      </c>
      <c r="Q1004" s="90">
        <v>41.09</v>
      </c>
      <c r="R1004" s="90">
        <v>41.093000000000004</v>
      </c>
      <c r="S1004" s="89">
        <v>38.692999999999998</v>
      </c>
      <c r="T1004" s="90">
        <v>38.692999999999998</v>
      </c>
      <c r="U1004" s="90">
        <v>38.694000000000003</v>
      </c>
      <c r="V1004" s="90">
        <v>38.692999999999998</v>
      </c>
      <c r="W1004" s="89">
        <v>38.692999999999998</v>
      </c>
      <c r="X1004" s="90">
        <v>38.018999999999998</v>
      </c>
      <c r="Y1004" s="90">
        <v>36.979999999999997</v>
      </c>
      <c r="Z1004" s="90">
        <v>81.356999999999999</v>
      </c>
      <c r="AA1004" s="89">
        <v>51.095999999999997</v>
      </c>
      <c r="AB1004" s="90">
        <v>23.78</v>
      </c>
      <c r="AC1004" s="90">
        <v>23.806999999999999</v>
      </c>
      <c r="AD1004" s="90">
        <v>23.87</v>
      </c>
      <c r="AE1004" s="89">
        <v>23.745000000000001</v>
      </c>
      <c r="AF1004" s="90">
        <v>228</v>
      </c>
      <c r="AG1004" s="90">
        <v>227</v>
      </c>
      <c r="AH1004" s="90">
        <v>227</v>
      </c>
      <c r="AI1004" s="89">
        <v>84</v>
      </c>
      <c r="AJ1004" s="90">
        <v>109</v>
      </c>
      <c r="AK1004" s="90">
        <v>108</v>
      </c>
      <c r="AL1004" s="90">
        <v>60</v>
      </c>
      <c r="AM1004" s="89">
        <v>60</v>
      </c>
      <c r="AN1004" s="90">
        <v>60</v>
      </c>
      <c r="AO1004" s="90">
        <v>60</v>
      </c>
      <c r="AP1004" s="89">
        <v>59</v>
      </c>
      <c r="AQ1004" s="89">
        <v>61</v>
      </c>
      <c r="AR1004" s="250">
        <v>20</v>
      </c>
      <c r="AS1004" s="265">
        <v>20</v>
      </c>
      <c r="AT1004" s="265">
        <v>20</v>
      </c>
      <c r="AU1004" s="265">
        <v>22</v>
      </c>
      <c r="AV1004" s="265">
        <v>23</v>
      </c>
      <c r="AW1004" s="265">
        <v>28</v>
      </c>
      <c r="AX1004" s="265">
        <v>36</v>
      </c>
      <c r="AY1004" s="265">
        <v>42</v>
      </c>
      <c r="BA1004" s="83"/>
      <c r="BB1004" s="83"/>
      <c r="BC1004" s="83"/>
      <c r="BD1004" s="83"/>
      <c r="BE1004" s="83"/>
      <c r="BF1004" s="83"/>
      <c r="BG1004" s="83"/>
      <c r="BH1004" s="83"/>
      <c r="BI1004" s="83"/>
      <c r="BJ1004" s="83"/>
      <c r="BK1004" s="83"/>
      <c r="BL1004" s="83"/>
    </row>
    <row r="1005" spans="1:64" x14ac:dyDescent="0.35">
      <c r="A1005" s="116" t="s">
        <v>730</v>
      </c>
      <c r="B1005" s="192" t="s">
        <v>796</v>
      </c>
      <c r="C1005" s="191" t="s">
        <v>230</v>
      </c>
      <c r="D1005" s="126">
        <v>564.23800000000006</v>
      </c>
      <c r="E1005" s="127">
        <f>SUM(E999:E1004)</f>
        <v>568.32299999999998</v>
      </c>
      <c r="F1005" s="127">
        <f>SUM(F999:F1004)</f>
        <v>634.34500000000003</v>
      </c>
      <c r="G1005" s="129">
        <f>SUM(G999:G1004)</f>
        <v>632.51900000000001</v>
      </c>
      <c r="H1005" s="127">
        <f>SUM(H999:H1004)</f>
        <v>633.66399999999999</v>
      </c>
      <c r="I1005" s="127">
        <f>SUM(I999:I1004)</f>
        <v>628.70500000000004</v>
      </c>
      <c r="J1005" s="126">
        <v>619.6</v>
      </c>
      <c r="K1005" s="143">
        <v>596.80999999999995</v>
      </c>
      <c r="L1005" s="126">
        <v>784.87699999999995</v>
      </c>
      <c r="M1005" s="127">
        <f>SUM(M999:M1004)</f>
        <v>779.096</v>
      </c>
      <c r="N1005" s="126">
        <v>780.04300000000001</v>
      </c>
      <c r="O1005" s="143">
        <v>769.84</v>
      </c>
      <c r="P1005" s="127">
        <f>SUM(P999:P1004)</f>
        <v>815.73199999999997</v>
      </c>
      <c r="Q1005" s="126">
        <v>823.548</v>
      </c>
      <c r="R1005" s="126">
        <v>768.63300000000004</v>
      </c>
      <c r="S1005" s="129">
        <f>SUM(S999:S1004)</f>
        <v>744.44799999999998</v>
      </c>
      <c r="T1005" s="126">
        <v>757.26199999999994</v>
      </c>
      <c r="U1005" s="126">
        <v>761.50300000000004</v>
      </c>
      <c r="V1005" s="127">
        <f t="shared" ref="V1005:AC1005" si="64">SUM(V999:V1004)</f>
        <v>766.04899999999998</v>
      </c>
      <c r="W1005" s="129">
        <f t="shared" si="64"/>
        <v>764.16499999999996</v>
      </c>
      <c r="X1005" s="127">
        <f t="shared" si="64"/>
        <v>688.40599999999995</v>
      </c>
      <c r="Y1005" s="127">
        <f t="shared" si="64"/>
        <v>680.93399999999997</v>
      </c>
      <c r="Z1005" s="127">
        <f t="shared" si="64"/>
        <v>950.548</v>
      </c>
      <c r="AA1005" s="129">
        <f t="shared" si="64"/>
        <v>1971.6489999999999</v>
      </c>
      <c r="AB1005" s="127">
        <f t="shared" si="64"/>
        <v>1864.0989999999999</v>
      </c>
      <c r="AC1005" s="127">
        <f t="shared" si="64"/>
        <v>1862.7059999999999</v>
      </c>
      <c r="AD1005" s="126">
        <v>1862.691</v>
      </c>
      <c r="AE1005" s="103"/>
      <c r="AF1005" s="102"/>
      <c r="AG1005" s="102"/>
      <c r="AH1005" s="102"/>
      <c r="AI1005" s="103"/>
      <c r="AJ1005" s="102"/>
      <c r="AK1005" s="102"/>
      <c r="AL1005" s="102"/>
      <c r="AM1005" s="103"/>
      <c r="AN1005" s="102"/>
      <c r="AO1005" s="102"/>
      <c r="AP1005" s="103"/>
      <c r="AQ1005" s="103"/>
      <c r="AR1005" s="103"/>
      <c r="AS1005" s="233"/>
      <c r="AT1005" s="233"/>
      <c r="AU1005" s="233"/>
      <c r="AV1005" s="233"/>
      <c r="AW1005" s="233"/>
      <c r="AX1005" s="233"/>
      <c r="AY1005" s="233"/>
      <c r="BA1005" s="108"/>
      <c r="BB1005" s="108"/>
      <c r="BC1005" s="108"/>
      <c r="BD1005" s="108"/>
      <c r="BE1005" s="108"/>
      <c r="BF1005" s="108"/>
      <c r="BG1005" s="108"/>
      <c r="BH1005" s="108"/>
      <c r="BI1005" s="108"/>
      <c r="BJ1005" s="108"/>
      <c r="BK1005" s="108"/>
      <c r="BL1005" s="108"/>
    </row>
    <row r="1006" spans="1:64" x14ac:dyDescent="0.35">
      <c r="B1006" s="186"/>
      <c r="C1006" s="186"/>
      <c r="D1006" s="81"/>
      <c r="E1006" s="81"/>
      <c r="F1006" s="81"/>
      <c r="G1006" s="82"/>
      <c r="H1006" s="81"/>
      <c r="I1006" s="81"/>
      <c r="J1006" s="81"/>
      <c r="K1006" s="82"/>
      <c r="L1006" s="81"/>
      <c r="M1006" s="81"/>
      <c r="N1006" s="81"/>
      <c r="O1006" s="82"/>
      <c r="P1006" s="81"/>
      <c r="Q1006" s="81"/>
      <c r="R1006" s="81"/>
      <c r="S1006" s="82"/>
      <c r="T1006" s="81"/>
      <c r="U1006" s="81"/>
      <c r="V1006" s="81"/>
      <c r="W1006" s="82"/>
      <c r="X1006" s="81"/>
      <c r="Y1006" s="81"/>
      <c r="Z1006" s="81"/>
      <c r="AA1006" s="82"/>
      <c r="AB1006" s="81"/>
      <c r="AC1006" s="81"/>
      <c r="AD1006" s="81"/>
      <c r="AE1006" s="82"/>
      <c r="AF1006" s="81"/>
      <c r="AG1006" s="81"/>
      <c r="AH1006" s="81"/>
      <c r="AI1006" s="82"/>
      <c r="AJ1006" s="81"/>
      <c r="AK1006" s="81"/>
      <c r="AL1006" s="81"/>
      <c r="AM1006" s="82"/>
      <c r="AN1006" s="81"/>
      <c r="AO1006" s="81"/>
      <c r="AP1006" s="82"/>
      <c r="AQ1006" s="82"/>
      <c r="AR1006" s="82"/>
      <c r="AS1006" s="230"/>
      <c r="AT1006" s="230"/>
      <c r="AU1006" s="230"/>
      <c r="AV1006" s="230"/>
      <c r="AW1006" s="230"/>
      <c r="AX1006" s="230"/>
      <c r="AY1006" s="230"/>
      <c r="BA1006" s="83"/>
      <c r="BB1006" s="83"/>
      <c r="BC1006" s="83"/>
      <c r="BD1006" s="83"/>
      <c r="BE1006" s="83"/>
      <c r="BF1006" s="83"/>
      <c r="BG1006" s="83"/>
      <c r="BH1006" s="83"/>
      <c r="BI1006" s="83"/>
      <c r="BJ1006" s="83"/>
      <c r="BK1006" s="83"/>
      <c r="BL1006" s="83"/>
    </row>
    <row r="1007" spans="1:64" x14ac:dyDescent="0.35">
      <c r="A1007" s="101" t="s">
        <v>731</v>
      </c>
      <c r="B1007" s="192" t="s">
        <v>796</v>
      </c>
      <c r="C1007" s="191" t="s">
        <v>230</v>
      </c>
      <c r="D1007" s="126">
        <v>922.85</v>
      </c>
      <c r="E1007" s="127">
        <f>SUM(E998:E1004)</f>
        <v>926.83500000000004</v>
      </c>
      <c r="F1007" s="127">
        <f>SUM(F998:F1004)</f>
        <v>1054.374</v>
      </c>
      <c r="G1007" s="129">
        <f>SUM(G998:G1004)</f>
        <v>1055.7560000000001</v>
      </c>
      <c r="H1007" s="127">
        <f>SUM(H998:H1004)</f>
        <v>1038.1569999999999</v>
      </c>
      <c r="I1007" s="127">
        <f>SUM(I998:I1004)</f>
        <v>1032.1320000000001</v>
      </c>
      <c r="J1007" s="126">
        <v>1019.7140000000001</v>
      </c>
      <c r="K1007" s="129">
        <f>SUM(K998:K1004)</f>
        <v>1002.018</v>
      </c>
      <c r="L1007" s="126">
        <v>1193.991</v>
      </c>
      <c r="M1007" s="127">
        <f>SUM(M998:M1004)</f>
        <v>1192.336</v>
      </c>
      <c r="N1007" s="127">
        <f>SUM(N998:N1004)</f>
        <v>1173.8630000000001</v>
      </c>
      <c r="O1007" s="129">
        <f>SUM(O998:O1004)</f>
        <v>968.89300000000003</v>
      </c>
      <c r="P1007" s="127">
        <f>SUM(P998:P1004)</f>
        <v>1015.394</v>
      </c>
      <c r="Q1007" s="126">
        <v>1014.446</v>
      </c>
      <c r="R1007" s="126">
        <v>944.35199999999998</v>
      </c>
      <c r="S1007" s="143">
        <v>893.70100000000002</v>
      </c>
      <c r="T1007" s="127">
        <f>SUM(T998:T1004)</f>
        <v>990.54200000000003</v>
      </c>
      <c r="U1007" s="126">
        <v>997.50099999999998</v>
      </c>
      <c r="V1007" s="127">
        <f>SUM(V998:V1004)</f>
        <v>1006.95</v>
      </c>
      <c r="W1007" s="129">
        <f>SUM(W998:W1004)</f>
        <v>987.41700000000003</v>
      </c>
      <c r="X1007" s="127">
        <f>SUM(X998:X1004)</f>
        <v>882.505</v>
      </c>
      <c r="Y1007" s="126">
        <v>864.95899999999995</v>
      </c>
      <c r="Z1007" s="127">
        <f>SUM(Z998:Z1004)</f>
        <v>1257.6489999999999</v>
      </c>
      <c r="AA1007" s="129">
        <f>SUM(AA998:AA1004)</f>
        <v>2721.9349999999999</v>
      </c>
      <c r="AB1007" s="126">
        <v>2639.5729999999999</v>
      </c>
      <c r="AC1007" s="127">
        <f t="shared" ref="AC1007:AP1007" si="65">SUM(AC998:AC1004)</f>
        <v>2637.0129999999999</v>
      </c>
      <c r="AD1007" s="127">
        <f t="shared" si="65"/>
        <v>2636.2660000000001</v>
      </c>
      <c r="AE1007" s="129">
        <f t="shared" si="65"/>
        <v>2589.1089999999999</v>
      </c>
      <c r="AF1007" s="127">
        <f t="shared" si="65"/>
        <v>2590</v>
      </c>
      <c r="AG1007" s="127">
        <f t="shared" si="65"/>
        <v>2491</v>
      </c>
      <c r="AH1007" s="127">
        <f t="shared" si="65"/>
        <v>2498</v>
      </c>
      <c r="AI1007" s="129">
        <f t="shared" si="65"/>
        <v>2182</v>
      </c>
      <c r="AJ1007" s="127">
        <f t="shared" si="65"/>
        <v>2506</v>
      </c>
      <c r="AK1007" s="127">
        <f t="shared" si="65"/>
        <v>2508</v>
      </c>
      <c r="AL1007" s="127">
        <f t="shared" si="65"/>
        <v>2395</v>
      </c>
      <c r="AM1007" s="129">
        <f t="shared" si="65"/>
        <v>2702</v>
      </c>
      <c r="AN1007" s="127">
        <f t="shared" si="65"/>
        <v>2719</v>
      </c>
      <c r="AO1007" s="127">
        <f t="shared" si="65"/>
        <v>2715</v>
      </c>
      <c r="AP1007" s="129">
        <f t="shared" si="65"/>
        <v>2696</v>
      </c>
      <c r="AQ1007" s="129">
        <v>2700</v>
      </c>
      <c r="AR1007" s="249">
        <v>2659</v>
      </c>
      <c r="AS1007" s="264">
        <v>2659</v>
      </c>
      <c r="AT1007" s="264">
        <v>2573</v>
      </c>
      <c r="AU1007" s="264">
        <v>2586</v>
      </c>
      <c r="AV1007" s="264">
        <v>2487</v>
      </c>
      <c r="AW1007" s="264">
        <v>2492</v>
      </c>
      <c r="AX1007" s="264">
        <v>2494</v>
      </c>
      <c r="AY1007" s="264">
        <v>2494</v>
      </c>
      <c r="BA1007" s="108"/>
      <c r="BB1007" s="108"/>
      <c r="BC1007" s="108"/>
      <c r="BD1007" s="108"/>
      <c r="BE1007" s="108"/>
      <c r="BF1007" s="108"/>
      <c r="BG1007" s="108"/>
      <c r="BH1007" s="108"/>
      <c r="BI1007" s="108"/>
      <c r="BJ1007" s="108"/>
      <c r="BK1007" s="108"/>
      <c r="BL1007" s="108"/>
    </row>
    <row r="1008" spans="1:64" x14ac:dyDescent="0.35">
      <c r="B1008" s="186"/>
      <c r="C1008" s="186"/>
      <c r="D1008" s="81"/>
      <c r="E1008" s="81"/>
      <c r="F1008" s="81"/>
      <c r="G1008" s="82"/>
      <c r="H1008" s="81"/>
      <c r="I1008" s="81"/>
      <c r="J1008" s="81"/>
      <c r="K1008" s="82"/>
      <c r="L1008" s="81"/>
      <c r="M1008" s="81"/>
      <c r="N1008" s="81"/>
      <c r="O1008" s="82"/>
      <c r="P1008" s="81"/>
      <c r="Q1008" s="81"/>
      <c r="R1008" s="81"/>
      <c r="S1008" s="82"/>
      <c r="T1008" s="81"/>
      <c r="U1008" s="81"/>
      <c r="V1008" s="81"/>
      <c r="W1008" s="82"/>
      <c r="X1008" s="81"/>
      <c r="Y1008" s="81"/>
      <c r="Z1008" s="81"/>
      <c r="AA1008" s="82"/>
      <c r="AB1008" s="81"/>
      <c r="AC1008" s="81"/>
      <c r="AD1008" s="81"/>
      <c r="AE1008" s="82"/>
      <c r="AF1008" s="81"/>
      <c r="AG1008" s="81"/>
      <c r="AH1008" s="81"/>
      <c r="AI1008" s="82"/>
      <c r="AJ1008" s="81"/>
      <c r="AK1008" s="81"/>
      <c r="AL1008" s="81"/>
      <c r="AM1008" s="82"/>
      <c r="AN1008" s="81"/>
      <c r="AO1008" s="81"/>
      <c r="AP1008" s="82"/>
      <c r="AQ1008" s="82"/>
      <c r="AR1008" s="82"/>
      <c r="AS1008" s="230"/>
      <c r="AT1008" s="230"/>
      <c r="AU1008" s="230"/>
      <c r="AV1008" s="230"/>
      <c r="AW1008" s="230"/>
      <c r="AX1008" s="230"/>
      <c r="AY1008" s="230"/>
      <c r="BA1008" s="83"/>
      <c r="BB1008" s="83"/>
      <c r="BC1008" s="83"/>
      <c r="BD1008" s="83"/>
      <c r="BE1008" s="83"/>
      <c r="BF1008" s="83"/>
      <c r="BG1008" s="83"/>
      <c r="BH1008" s="83"/>
      <c r="BI1008" s="83"/>
      <c r="BJ1008" s="83"/>
      <c r="BK1008" s="83"/>
      <c r="BL1008" s="83"/>
    </row>
    <row r="1009" spans="1:64" x14ac:dyDescent="0.35">
      <c r="A1009" s="96" t="s">
        <v>732</v>
      </c>
      <c r="B1009" s="185"/>
      <c r="C1009" s="185"/>
      <c r="D1009" s="81"/>
      <c r="E1009" s="81"/>
      <c r="F1009" s="81"/>
      <c r="G1009" s="82"/>
      <c r="H1009" s="81"/>
      <c r="I1009" s="81"/>
      <c r="J1009" s="81"/>
      <c r="K1009" s="82"/>
      <c r="L1009" s="81"/>
      <c r="M1009" s="81"/>
      <c r="N1009" s="81"/>
      <c r="O1009" s="82"/>
      <c r="P1009" s="81"/>
      <c r="Q1009" s="81"/>
      <c r="R1009" s="81"/>
      <c r="S1009" s="82"/>
      <c r="T1009" s="81"/>
      <c r="U1009" s="81"/>
      <c r="V1009" s="81"/>
      <c r="W1009" s="82"/>
      <c r="X1009" s="81"/>
      <c r="Y1009" s="81"/>
      <c r="Z1009" s="81"/>
      <c r="AA1009" s="82"/>
      <c r="AB1009" s="81"/>
      <c r="AC1009" s="81"/>
      <c r="AD1009" s="81"/>
      <c r="AE1009" s="82"/>
      <c r="AF1009" s="81"/>
      <c r="AG1009" s="81"/>
      <c r="AH1009" s="81"/>
      <c r="AI1009" s="82"/>
      <c r="AJ1009" s="81"/>
      <c r="AK1009" s="81"/>
      <c r="AL1009" s="81"/>
      <c r="AM1009" s="82"/>
      <c r="AN1009" s="81"/>
      <c r="AO1009" s="81"/>
      <c r="AP1009" s="82"/>
      <c r="AQ1009" s="82"/>
      <c r="AR1009" s="82"/>
      <c r="AS1009" s="230"/>
      <c r="AT1009" s="230"/>
      <c r="AU1009" s="230"/>
      <c r="AV1009" s="230"/>
      <c r="AW1009" s="230"/>
      <c r="AX1009" s="230"/>
      <c r="AY1009" s="230"/>
      <c r="BA1009" s="83"/>
      <c r="BB1009" s="83"/>
      <c r="BC1009" s="83"/>
      <c r="BD1009" s="83"/>
      <c r="BE1009" s="83"/>
      <c r="BF1009" s="83"/>
      <c r="BG1009" s="83"/>
      <c r="BH1009" s="83"/>
      <c r="BI1009" s="83"/>
      <c r="BJ1009" s="83"/>
      <c r="BK1009" s="83"/>
      <c r="BL1009" s="83"/>
    </row>
    <row r="1010" spans="1:64" x14ac:dyDescent="0.35">
      <c r="A1010" s="88" t="s">
        <v>724</v>
      </c>
      <c r="B1010" s="194" t="s">
        <v>796</v>
      </c>
      <c r="C1010" s="193" t="s">
        <v>230</v>
      </c>
      <c r="D1010" s="90">
        <v>-162.88200000000001</v>
      </c>
      <c r="E1010" s="90">
        <v>-181.26900000000001</v>
      </c>
      <c r="F1010" s="90">
        <v>-200.85</v>
      </c>
      <c r="G1010" s="89">
        <v>-220.41399999999999</v>
      </c>
      <c r="H1010" s="90">
        <v>-218.93</v>
      </c>
      <c r="I1010" s="90">
        <v>-237.06399999999999</v>
      </c>
      <c r="J1010" s="90">
        <v>-254.595</v>
      </c>
      <c r="K1010" s="89">
        <v>-264.697</v>
      </c>
      <c r="L1010" s="90">
        <v>-279.23700000000002</v>
      </c>
      <c r="M1010" s="90">
        <v>-296.137</v>
      </c>
      <c r="N1010" s="90">
        <v>-282.73700000000002</v>
      </c>
      <c r="O1010" s="89">
        <v>-104.70399999999999</v>
      </c>
      <c r="P1010" s="90">
        <v>-113.047</v>
      </c>
      <c r="Q1010" s="90">
        <v>-106.09</v>
      </c>
      <c r="R1010" s="90">
        <v>-99.741</v>
      </c>
      <c r="S1010" s="89">
        <v>-82.090999999999994</v>
      </c>
      <c r="T1010" s="90">
        <v>-92.233000000000004</v>
      </c>
      <c r="U1010" s="90">
        <v>-105.679</v>
      </c>
      <c r="V1010" s="90">
        <v>-119.042</v>
      </c>
      <c r="W1010" s="89">
        <v>-110.43300000000001</v>
      </c>
      <c r="X1010" s="90">
        <v>-90.102999999999994</v>
      </c>
      <c r="Y1010" s="90">
        <v>-88.061999999999998</v>
      </c>
      <c r="Z1010" s="90">
        <v>-100.83199999999999</v>
      </c>
      <c r="AA1010" s="89">
        <v>-118.812</v>
      </c>
      <c r="AB1010" s="90">
        <v>-139.19999999999999</v>
      </c>
      <c r="AC1010" s="90">
        <v>-170.75200000000001</v>
      </c>
      <c r="AD1010" s="90">
        <v>-206.10400000000001</v>
      </c>
      <c r="AE1010" s="89">
        <v>-223.11500000000001</v>
      </c>
      <c r="AF1010" s="90">
        <v>-255</v>
      </c>
      <c r="AG1010" s="90">
        <v>-287</v>
      </c>
      <c r="AH1010" s="90">
        <v>-322</v>
      </c>
      <c r="AI1010" s="89">
        <v>-347</v>
      </c>
      <c r="AJ1010" s="90">
        <v>-297</v>
      </c>
      <c r="AK1010" s="90">
        <v>-332</v>
      </c>
      <c r="AL1010" s="90">
        <v>-326</v>
      </c>
      <c r="AM1010" s="89">
        <v>-344</v>
      </c>
      <c r="AN1010" s="90">
        <v>-396</v>
      </c>
      <c r="AO1010" s="90">
        <v>-438</v>
      </c>
      <c r="AP1010" s="89">
        <v>-477</v>
      </c>
      <c r="AQ1010" s="89">
        <v>-530</v>
      </c>
      <c r="AR1010" s="250">
        <v>-583</v>
      </c>
      <c r="AS1010" s="265">
        <v>-636</v>
      </c>
      <c r="AT1010" s="265">
        <v>-598</v>
      </c>
      <c r="AU1010" s="265">
        <v>-647</v>
      </c>
      <c r="AV1010" s="265">
        <v>-589</v>
      </c>
      <c r="AW1010" s="265">
        <v>-630</v>
      </c>
      <c r="AX1010" s="265">
        <v>-664</v>
      </c>
      <c r="AY1010" s="265">
        <v>-704</v>
      </c>
      <c r="BA1010" s="83"/>
      <c r="BB1010" s="83"/>
      <c r="BC1010" s="83"/>
      <c r="BD1010" s="83"/>
      <c r="BE1010" s="83"/>
      <c r="BF1010" s="83"/>
      <c r="BG1010" s="83"/>
      <c r="BH1010" s="83"/>
      <c r="BI1010" s="83"/>
      <c r="BJ1010" s="83"/>
      <c r="BK1010" s="83"/>
      <c r="BL1010" s="83"/>
    </row>
    <row r="1011" spans="1:64" x14ac:dyDescent="0.35">
      <c r="A1011" s="115" t="s">
        <v>725</v>
      </c>
      <c r="B1011" s="194" t="s">
        <v>796</v>
      </c>
      <c r="C1011" s="193" t="s">
        <v>230</v>
      </c>
      <c r="D1011" s="90">
        <v>-82.802000000000007</v>
      </c>
      <c r="E1011" s="90">
        <v>-91.563999999999993</v>
      </c>
      <c r="F1011" s="90">
        <v>-100.929</v>
      </c>
      <c r="G1011" s="89">
        <v>-111.416</v>
      </c>
      <c r="H1011" s="90">
        <v>-121.813</v>
      </c>
      <c r="I1011" s="90">
        <v>-131.34200000000001</v>
      </c>
      <c r="J1011" s="90">
        <v>-134.892</v>
      </c>
      <c r="K1011" s="89">
        <v>-143.33000000000001</v>
      </c>
      <c r="L1011" s="90">
        <v>-153.06200000000001</v>
      </c>
      <c r="M1011" s="90">
        <v>-170.249</v>
      </c>
      <c r="N1011" s="90">
        <v>-188.48400000000001</v>
      </c>
      <c r="O1011" s="89">
        <v>-204.578</v>
      </c>
      <c r="P1011" s="90">
        <v>-224.024</v>
      </c>
      <c r="Q1011" s="90">
        <v>-244.07300000000001</v>
      </c>
      <c r="R1011" s="90">
        <v>-265.94499999999999</v>
      </c>
      <c r="S1011" s="89">
        <v>-274.38</v>
      </c>
      <c r="T1011" s="90">
        <v>-293.59500000000003</v>
      </c>
      <c r="U1011" s="90">
        <v>-315.70699999999999</v>
      </c>
      <c r="V1011" s="90">
        <v>-337.74799999999999</v>
      </c>
      <c r="W1011" s="89">
        <v>-356.613</v>
      </c>
      <c r="X1011" s="90">
        <v>-345.79700000000003</v>
      </c>
      <c r="Y1011" s="90">
        <v>-363.25599999999997</v>
      </c>
      <c r="Z1011" s="90">
        <v>-387.09100000000001</v>
      </c>
      <c r="AA1011" s="89">
        <v>-416.17599999999999</v>
      </c>
      <c r="AB1011" s="90">
        <v>-364.09500000000003</v>
      </c>
      <c r="AC1011" s="90">
        <v>-397.34</v>
      </c>
      <c r="AD1011" s="90">
        <v>-430.49900000000002</v>
      </c>
      <c r="AE1011" s="89">
        <v>-436.54500000000002</v>
      </c>
      <c r="AF1011" s="90">
        <v>-468</v>
      </c>
      <c r="AG1011" s="90">
        <v>-398</v>
      </c>
      <c r="AH1011" s="90">
        <v>-429</v>
      </c>
      <c r="AI1011" s="89">
        <v>-289</v>
      </c>
      <c r="AJ1011" s="90">
        <v>-308</v>
      </c>
      <c r="AK1011" s="90">
        <v>-341</v>
      </c>
      <c r="AL1011" s="90">
        <v>-370</v>
      </c>
      <c r="AM1011" s="89">
        <v>-379</v>
      </c>
      <c r="AN1011" s="90">
        <v>-404</v>
      </c>
      <c r="AO1011" s="90">
        <v>-434</v>
      </c>
      <c r="AP1011" s="89">
        <v>-462</v>
      </c>
      <c r="AQ1011" s="89">
        <v>-495</v>
      </c>
      <c r="AR1011" s="250">
        <v>-526</v>
      </c>
      <c r="AS1011" s="265">
        <v>-557</v>
      </c>
      <c r="AT1011" s="265">
        <v>-588</v>
      </c>
      <c r="AU1011" s="265">
        <v>-619</v>
      </c>
      <c r="AV1011" s="265">
        <v>-650</v>
      </c>
      <c r="AW1011" s="265">
        <v>-681</v>
      </c>
      <c r="AX1011" s="265">
        <v>-713</v>
      </c>
      <c r="AY1011" s="265">
        <v>-742</v>
      </c>
      <c r="BA1011" s="83"/>
      <c r="BB1011" s="83"/>
      <c r="BC1011" s="83"/>
      <c r="BD1011" s="83"/>
      <c r="BE1011" s="83"/>
      <c r="BF1011" s="83"/>
      <c r="BG1011" s="83"/>
      <c r="BH1011" s="83"/>
      <c r="BI1011" s="83"/>
      <c r="BJ1011" s="83"/>
      <c r="BK1011" s="83"/>
      <c r="BL1011" s="83"/>
    </row>
    <row r="1012" spans="1:64" x14ac:dyDescent="0.35">
      <c r="A1012" s="115" t="s">
        <v>726</v>
      </c>
      <c r="B1012" s="194" t="s">
        <v>796</v>
      </c>
      <c r="C1012" s="193" t="s">
        <v>230</v>
      </c>
      <c r="D1012" s="90">
        <v>-21.248999999999999</v>
      </c>
      <c r="E1012" s="90">
        <v>-23.443000000000001</v>
      </c>
      <c r="F1012" s="90">
        <v>-25.643999999999998</v>
      </c>
      <c r="G1012" s="89">
        <v>-27.933</v>
      </c>
      <c r="H1012" s="90">
        <v>-30.077000000000002</v>
      </c>
      <c r="I1012" s="90">
        <v>-32.228000000000002</v>
      </c>
      <c r="J1012" s="90">
        <v>-34.496000000000002</v>
      </c>
      <c r="K1012" s="89">
        <v>-36.515999999999998</v>
      </c>
      <c r="L1012" s="90">
        <v>-38.637</v>
      </c>
      <c r="M1012" s="90">
        <v>-41.654000000000003</v>
      </c>
      <c r="N1012" s="90">
        <v>-44.034999999999997</v>
      </c>
      <c r="O1012" s="89">
        <v>-41.174999999999997</v>
      </c>
      <c r="P1012" s="90">
        <v>-43.920999999999999</v>
      </c>
      <c r="Q1012" s="90">
        <v>-46.677</v>
      </c>
      <c r="R1012" s="90">
        <v>-46.616</v>
      </c>
      <c r="S1012" s="89">
        <v>-46.845999999999997</v>
      </c>
      <c r="T1012" s="90">
        <v>-49.305</v>
      </c>
      <c r="U1012" s="90">
        <v>-51.655000000000001</v>
      </c>
      <c r="V1012" s="90">
        <v>-54.088000000000001</v>
      </c>
      <c r="W1012" s="89">
        <v>-56.094000000000001</v>
      </c>
      <c r="X1012" s="90">
        <v>-16.247</v>
      </c>
      <c r="Y1012" s="90">
        <v>-17.399000000000001</v>
      </c>
      <c r="Z1012" s="90">
        <v>-20.015999999999998</v>
      </c>
      <c r="AA1012" s="89">
        <v>-25.968</v>
      </c>
      <c r="AB1012" s="90">
        <v>-38.003999999999998</v>
      </c>
      <c r="AC1012" s="90">
        <v>-50.039000000000001</v>
      </c>
      <c r="AD1012" s="90">
        <v>-62.075000000000003</v>
      </c>
      <c r="AE1012" s="89">
        <v>-73.546000000000006</v>
      </c>
      <c r="AF1012" s="90">
        <v>-85</v>
      </c>
      <c r="AG1012" s="90">
        <v>-97</v>
      </c>
      <c r="AH1012" s="90">
        <v>-109</v>
      </c>
      <c r="AI1012" s="89">
        <v>-122</v>
      </c>
      <c r="AJ1012" s="90">
        <v>-113</v>
      </c>
      <c r="AK1012" s="90">
        <v>-126</v>
      </c>
      <c r="AL1012" s="90">
        <v>-116</v>
      </c>
      <c r="AM1012" s="89">
        <v>-128</v>
      </c>
      <c r="AN1012" s="90">
        <v>-139</v>
      </c>
      <c r="AO1012" s="90">
        <v>-150</v>
      </c>
      <c r="AP1012" s="89">
        <v>-161</v>
      </c>
      <c r="AQ1012" s="89">
        <v>-172</v>
      </c>
      <c r="AR1012" s="250">
        <v>-183</v>
      </c>
      <c r="AS1012" s="265">
        <v>-194</v>
      </c>
      <c r="AT1012" s="265">
        <v>-205</v>
      </c>
      <c r="AU1012" s="265">
        <v>-217</v>
      </c>
      <c r="AV1012" s="265">
        <v>-228</v>
      </c>
      <c r="AW1012" s="265">
        <v>-239</v>
      </c>
      <c r="AX1012" s="265">
        <v>-250</v>
      </c>
      <c r="AY1012" s="265">
        <v>-258</v>
      </c>
      <c r="BA1012" s="83"/>
      <c r="BB1012" s="83"/>
      <c r="BC1012" s="83"/>
      <c r="BD1012" s="83"/>
      <c r="BE1012" s="83"/>
      <c r="BF1012" s="83"/>
      <c r="BG1012" s="83"/>
      <c r="BH1012" s="83"/>
      <c r="BI1012" s="83"/>
      <c r="BJ1012" s="83"/>
      <c r="BK1012" s="83"/>
      <c r="BL1012" s="83"/>
    </row>
    <row r="1013" spans="1:64" x14ac:dyDescent="0.35">
      <c r="A1013" s="115" t="s">
        <v>727</v>
      </c>
      <c r="B1013" s="194" t="s">
        <v>796</v>
      </c>
      <c r="C1013" s="193" t="s">
        <v>231</v>
      </c>
      <c r="D1013" s="90">
        <v>-61.222000000000001</v>
      </c>
      <c r="E1013" s="90">
        <v>-66.316000000000003</v>
      </c>
      <c r="F1013" s="90">
        <v>-71.477999999999994</v>
      </c>
      <c r="G1013" s="89">
        <v>-76.739999999999995</v>
      </c>
      <c r="H1013" s="90">
        <v>-82.099000000000004</v>
      </c>
      <c r="I1013" s="90">
        <v>-87.48</v>
      </c>
      <c r="J1013" s="90">
        <v>-92.947999999999993</v>
      </c>
      <c r="K1013" s="89">
        <v>-86.257999999999996</v>
      </c>
      <c r="L1013" s="90">
        <v>-91.572999999999993</v>
      </c>
      <c r="M1013" s="90">
        <v>-96.685000000000002</v>
      </c>
      <c r="N1013" s="90">
        <v>-95.147000000000006</v>
      </c>
      <c r="O1013" s="89">
        <v>-100.27800000000001</v>
      </c>
      <c r="P1013" s="90">
        <v>-105.408</v>
      </c>
      <c r="Q1013" s="90">
        <v>-110.637</v>
      </c>
      <c r="R1013" s="90">
        <v>-62.170999999999999</v>
      </c>
      <c r="S1013" s="89">
        <v>-60.929000000000002</v>
      </c>
      <c r="T1013" s="90">
        <v>-48.634999999999998</v>
      </c>
      <c r="U1013" s="90">
        <v>-50.545000000000002</v>
      </c>
      <c r="V1013" s="90">
        <v>-52.930999999999997</v>
      </c>
      <c r="W1013" s="89">
        <v>-54.222999999999999</v>
      </c>
      <c r="X1013" s="90">
        <v>-50.488</v>
      </c>
      <c r="Y1013" s="90">
        <v>-48.353999999999999</v>
      </c>
      <c r="Z1013" s="90">
        <v>-47.097000000000001</v>
      </c>
      <c r="AA1013" s="89">
        <v>-48.77</v>
      </c>
      <c r="AB1013" s="90">
        <v>-45.015000000000001</v>
      </c>
      <c r="AC1013" s="90">
        <v>-46.683</v>
      </c>
      <c r="AD1013" s="90">
        <v>-48.31</v>
      </c>
      <c r="AE1013" s="89">
        <v>-46.823</v>
      </c>
      <c r="AF1013" s="81"/>
      <c r="AG1013" s="81"/>
      <c r="AH1013" s="81"/>
      <c r="AI1013" s="82"/>
      <c r="AJ1013" s="81"/>
      <c r="AK1013" s="81"/>
      <c r="AL1013" s="81"/>
      <c r="AM1013" s="82"/>
      <c r="AN1013" s="81"/>
      <c r="AO1013" s="81"/>
      <c r="AP1013" s="82"/>
      <c r="AQ1013" s="82"/>
      <c r="AR1013" s="82"/>
      <c r="AS1013" s="230"/>
      <c r="AT1013" s="230"/>
      <c r="AU1013" s="230"/>
      <c r="AV1013" s="230"/>
      <c r="AW1013" s="230"/>
      <c r="AX1013" s="230"/>
      <c r="AY1013" s="230"/>
      <c r="BA1013" s="83"/>
      <c r="BB1013" s="83"/>
      <c r="BC1013" s="83"/>
      <c r="BD1013" s="83"/>
      <c r="BE1013" s="83"/>
      <c r="BF1013" s="83"/>
      <c r="BG1013" s="83"/>
      <c r="BH1013" s="83"/>
      <c r="BI1013" s="83"/>
      <c r="BJ1013" s="83"/>
      <c r="BK1013" s="83"/>
      <c r="BL1013" s="83"/>
    </row>
    <row r="1014" spans="1:64" x14ac:dyDescent="0.35">
      <c r="A1014" s="115" t="s">
        <v>728</v>
      </c>
      <c r="B1014" s="194" t="s">
        <v>796</v>
      </c>
      <c r="C1014" s="193" t="s">
        <v>230</v>
      </c>
      <c r="D1014" s="90">
        <v>-5.3689999999999998</v>
      </c>
      <c r="E1014" s="90">
        <v>-2.5499999999999998</v>
      </c>
      <c r="F1014" s="90">
        <v>-5.9880000000000004</v>
      </c>
      <c r="G1014" s="89">
        <v>-2.1720000000000002</v>
      </c>
      <c r="H1014" s="90">
        <v>-2.044</v>
      </c>
      <c r="I1014" s="90">
        <v>-1.6859999999999999</v>
      </c>
      <c r="J1014" s="90">
        <v>-0.95599999999999996</v>
      </c>
      <c r="K1014" s="89">
        <v>-0.38200000000000001</v>
      </c>
      <c r="L1014" s="90">
        <v>-0.19700000000000001</v>
      </c>
      <c r="M1014" s="90">
        <v>-0.46200000000000002</v>
      </c>
      <c r="N1014" s="90">
        <v>-0.68400000000000005</v>
      </c>
      <c r="O1014" s="89">
        <v>-0.35799999999999998</v>
      </c>
      <c r="P1014" s="90">
        <v>-0.35799999999999998</v>
      </c>
      <c r="Q1014" s="90">
        <v>-0.49199999999999999</v>
      </c>
      <c r="R1014" s="90">
        <v>-0.76500000000000001</v>
      </c>
      <c r="S1014" s="89">
        <v>-0.17699999999999999</v>
      </c>
      <c r="T1014" s="90">
        <v>-0.36099999999999999</v>
      </c>
      <c r="U1014" s="90">
        <v>-0.53100000000000003</v>
      </c>
      <c r="V1014" s="90">
        <v>-0.58599999999999997</v>
      </c>
      <c r="W1014" s="89">
        <v>-0.17</v>
      </c>
      <c r="X1014" s="90">
        <v>-0.32900000000000001</v>
      </c>
      <c r="Y1014" s="90">
        <v>-0.503</v>
      </c>
      <c r="Z1014" s="81"/>
      <c r="AA1014" s="82"/>
      <c r="AB1014" s="81"/>
      <c r="AC1014" s="81"/>
      <c r="AD1014" s="81"/>
      <c r="AE1014" s="82"/>
      <c r="AF1014" s="81"/>
      <c r="AG1014" s="81"/>
      <c r="AH1014" s="81"/>
      <c r="AI1014" s="82"/>
      <c r="AJ1014" s="81"/>
      <c r="AK1014" s="81"/>
      <c r="AL1014" s="81"/>
      <c r="AM1014" s="82"/>
      <c r="AN1014" s="81"/>
      <c r="AO1014" s="81"/>
      <c r="AP1014" s="82"/>
      <c r="AQ1014" s="82"/>
      <c r="AR1014" s="82"/>
      <c r="AS1014" s="230"/>
      <c r="AT1014" s="230"/>
      <c r="AU1014" s="230"/>
      <c r="AV1014" s="230"/>
      <c r="AW1014" s="230"/>
      <c r="AX1014" s="230"/>
      <c r="AY1014" s="230"/>
      <c r="BA1014" s="83"/>
      <c r="BB1014" s="83"/>
      <c r="BC1014" s="83"/>
      <c r="BD1014" s="83"/>
      <c r="BE1014" s="83"/>
      <c r="BF1014" s="83"/>
      <c r="BG1014" s="83"/>
      <c r="BH1014" s="83"/>
      <c r="BI1014" s="83"/>
      <c r="BJ1014" s="83"/>
      <c r="BK1014" s="83"/>
      <c r="BL1014" s="83"/>
    </row>
    <row r="1015" spans="1:64" x14ac:dyDescent="0.35">
      <c r="A1015" s="115" t="s">
        <v>729</v>
      </c>
      <c r="B1015" s="194" t="s">
        <v>796</v>
      </c>
      <c r="C1015" s="193" t="s">
        <v>231</v>
      </c>
      <c r="D1015" s="81"/>
      <c r="E1015" s="81"/>
      <c r="F1015" s="81"/>
      <c r="G1015" s="82"/>
      <c r="H1015" s="81"/>
      <c r="I1015" s="81"/>
      <c r="J1015" s="81"/>
      <c r="K1015" s="82"/>
      <c r="L1015" s="81"/>
      <c r="M1015" s="81"/>
      <c r="N1015" s="81"/>
      <c r="O1015" s="82"/>
      <c r="P1015" s="81"/>
      <c r="Q1015" s="81"/>
      <c r="R1015" s="81"/>
      <c r="S1015" s="82"/>
      <c r="T1015" s="81"/>
      <c r="U1015" s="81"/>
      <c r="V1015" s="81"/>
      <c r="W1015" s="82"/>
      <c r="X1015" s="81"/>
      <c r="Y1015" s="81"/>
      <c r="Z1015" s="81"/>
      <c r="AA1015" s="89">
        <v>-13.298999999999999</v>
      </c>
      <c r="AB1015" s="90">
        <v>-29.981999999999999</v>
      </c>
      <c r="AC1015" s="90">
        <v>-46.564999999999998</v>
      </c>
      <c r="AD1015" s="90">
        <v>-62.823999999999998</v>
      </c>
      <c r="AE1015" s="89">
        <v>-75.569999999999993</v>
      </c>
      <c r="AF1015" s="81"/>
      <c r="AG1015" s="81"/>
      <c r="AH1015" s="81"/>
      <c r="AI1015" s="82"/>
      <c r="AJ1015" s="81"/>
      <c r="AK1015" s="81"/>
      <c r="AL1015" s="81"/>
      <c r="AM1015" s="82"/>
      <c r="AN1015" s="81"/>
      <c r="AO1015" s="81"/>
      <c r="AP1015" s="82"/>
      <c r="AQ1015" s="82"/>
      <c r="AR1015" s="82"/>
      <c r="AS1015" s="230"/>
      <c r="AT1015" s="230"/>
      <c r="AU1015" s="230"/>
      <c r="AV1015" s="230"/>
      <c r="AW1015" s="230"/>
      <c r="AX1015" s="230"/>
      <c r="AY1015" s="230"/>
      <c r="BA1015" s="83"/>
      <c r="BB1015" s="83"/>
      <c r="BC1015" s="83"/>
      <c r="BD1015" s="83"/>
      <c r="BE1015" s="83"/>
      <c r="BF1015" s="83"/>
      <c r="BG1015" s="83"/>
      <c r="BH1015" s="83"/>
      <c r="BI1015" s="83"/>
      <c r="BJ1015" s="83"/>
      <c r="BK1015" s="83"/>
      <c r="BL1015" s="83"/>
    </row>
    <row r="1016" spans="1:64" x14ac:dyDescent="0.35">
      <c r="A1016" s="115" t="s">
        <v>396</v>
      </c>
      <c r="B1016" s="194" t="s">
        <v>796</v>
      </c>
      <c r="C1016" s="193" t="s">
        <v>230</v>
      </c>
      <c r="D1016" s="90">
        <v>-8.7579999999999991</v>
      </c>
      <c r="E1016" s="90">
        <v>-10.428000000000001</v>
      </c>
      <c r="F1016" s="90">
        <v>-11.528</v>
      </c>
      <c r="G1016" s="89">
        <v>-11.827</v>
      </c>
      <c r="H1016" s="90">
        <v>-13.023</v>
      </c>
      <c r="I1016" s="90">
        <v>-10.015000000000001</v>
      </c>
      <c r="J1016" s="90">
        <v>-10.988</v>
      </c>
      <c r="K1016" s="89">
        <v>-1.173</v>
      </c>
      <c r="L1016" s="90">
        <v>-1.968</v>
      </c>
      <c r="M1016" s="90">
        <v>-3.9510000000000001</v>
      </c>
      <c r="N1016" s="90">
        <v>-5.9660000000000002</v>
      </c>
      <c r="O1016" s="89">
        <v>-7.7930000000000001</v>
      </c>
      <c r="P1016" s="90">
        <v>-9.9499999999999993</v>
      </c>
      <c r="Q1016" s="90">
        <v>-12.284000000000001</v>
      </c>
      <c r="R1016" s="90">
        <v>-14.884</v>
      </c>
      <c r="S1016" s="89">
        <v>-14.872999999999999</v>
      </c>
      <c r="T1016" s="90">
        <v>-17.210999999999999</v>
      </c>
      <c r="U1016" s="90">
        <v>-19.55</v>
      </c>
      <c r="V1016" s="90">
        <v>-21.888000000000002</v>
      </c>
      <c r="W1016" s="89">
        <v>-24.225999999999999</v>
      </c>
      <c r="X1016" s="90">
        <v>-25.800999999999998</v>
      </c>
      <c r="Y1016" s="90">
        <v>-26.907</v>
      </c>
      <c r="Z1016" s="90">
        <v>-33.137</v>
      </c>
      <c r="AA1016" s="89">
        <v>-29.908999999999999</v>
      </c>
      <c r="AB1016" s="90">
        <v>-6.1740000000000004</v>
      </c>
      <c r="AC1016" s="90">
        <v>-8.4849999999999994</v>
      </c>
      <c r="AD1016" s="90">
        <v>-10.829000000000001</v>
      </c>
      <c r="AE1016" s="89">
        <v>-12.945</v>
      </c>
      <c r="AF1016" s="90">
        <v>-156</v>
      </c>
      <c r="AG1016" s="90">
        <v>-174</v>
      </c>
      <c r="AH1016" s="90">
        <v>-193</v>
      </c>
      <c r="AI1016" s="89">
        <v>-65</v>
      </c>
      <c r="AJ1016" s="90">
        <v>-59</v>
      </c>
      <c r="AK1016" s="90">
        <v>-68</v>
      </c>
      <c r="AL1016" s="90">
        <v>-26</v>
      </c>
      <c r="AM1016" s="89">
        <v>-31</v>
      </c>
      <c r="AN1016" s="90">
        <v>-37</v>
      </c>
      <c r="AO1016" s="90">
        <v>-43</v>
      </c>
      <c r="AP1016" s="89">
        <v>-48</v>
      </c>
      <c r="AQ1016" s="89">
        <v>-54</v>
      </c>
      <c r="AR1016" s="250">
        <v>-13</v>
      </c>
      <c r="AS1016" s="265">
        <v>-14</v>
      </c>
      <c r="AT1016" s="265">
        <v>-15</v>
      </c>
      <c r="AU1016" s="265">
        <v>-15</v>
      </c>
      <c r="AV1016" s="265">
        <v>-9</v>
      </c>
      <c r="AW1016" s="265">
        <v>-9</v>
      </c>
      <c r="AX1016" s="265">
        <v>-9</v>
      </c>
      <c r="AY1016" s="265">
        <v>-8</v>
      </c>
      <c r="BA1016" s="83"/>
      <c r="BB1016" s="83"/>
      <c r="BC1016" s="83"/>
      <c r="BD1016" s="83"/>
      <c r="BE1016" s="83"/>
      <c r="BF1016" s="83"/>
      <c r="BG1016" s="83"/>
      <c r="BH1016" s="83"/>
      <c r="BI1016" s="83"/>
      <c r="BJ1016" s="83"/>
      <c r="BK1016" s="83"/>
      <c r="BL1016" s="83"/>
    </row>
    <row r="1017" spans="1:64" x14ac:dyDescent="0.35">
      <c r="A1017" s="116" t="s">
        <v>730</v>
      </c>
      <c r="B1017" s="192" t="s">
        <v>796</v>
      </c>
      <c r="C1017" s="191" t="s">
        <v>230</v>
      </c>
      <c r="D1017" s="127">
        <f>SUM(D1011:D1016)</f>
        <v>-179.4</v>
      </c>
      <c r="E1017" s="127">
        <f>SUM(E1011:E1016)</f>
        <v>-194.30099999999999</v>
      </c>
      <c r="F1017" s="126">
        <v>-215.56700000000001</v>
      </c>
      <c r="G1017" s="129">
        <f>SUM(G1011:G1016)</f>
        <v>-230.08799999999999</v>
      </c>
      <c r="H1017" s="126">
        <v>-249.05600000000001</v>
      </c>
      <c r="I1017" s="126">
        <v>-262.75099999999998</v>
      </c>
      <c r="J1017" s="126">
        <v>-274.27999999999997</v>
      </c>
      <c r="K1017" s="129">
        <f>SUM(K1011:K1016)</f>
        <v>-267.65899999999999</v>
      </c>
      <c r="L1017" s="127">
        <f>SUM(L1011:L1016)</f>
        <v>-285.43700000000001</v>
      </c>
      <c r="M1017" s="127">
        <f>SUM(M1011:M1016)</f>
        <v>-313.00099999999998</v>
      </c>
      <c r="N1017" s="126">
        <v>-334.31599999999997</v>
      </c>
      <c r="O1017" s="129">
        <f t="shared" ref="O1017:W1017" si="66">SUM(O1011:O1016)</f>
        <v>-354.18200000000002</v>
      </c>
      <c r="P1017" s="127">
        <f t="shared" si="66"/>
        <v>-383.661</v>
      </c>
      <c r="Q1017" s="127">
        <f t="shared" si="66"/>
        <v>-414.16300000000001</v>
      </c>
      <c r="R1017" s="127">
        <f t="shared" si="66"/>
        <v>-390.38099999999997</v>
      </c>
      <c r="S1017" s="129">
        <f t="shared" si="66"/>
        <v>-397.20499999999998</v>
      </c>
      <c r="T1017" s="127">
        <f t="shared" si="66"/>
        <v>-409.10700000000003</v>
      </c>
      <c r="U1017" s="127">
        <f t="shared" si="66"/>
        <v>-437.988</v>
      </c>
      <c r="V1017" s="127">
        <f t="shared" si="66"/>
        <v>-467.24099999999999</v>
      </c>
      <c r="W1017" s="129">
        <f t="shared" si="66"/>
        <v>-491.32600000000002</v>
      </c>
      <c r="X1017" s="126">
        <v>-438.66199999999998</v>
      </c>
      <c r="Y1017" s="126">
        <v>-456.41899999999998</v>
      </c>
      <c r="Z1017" s="127">
        <f>SUM(Z1011:Z1016)</f>
        <v>-487.34100000000001</v>
      </c>
      <c r="AA1017" s="129">
        <f>SUM(AA1011:AA1016)</f>
        <v>-534.12199999999996</v>
      </c>
      <c r="AB1017" s="127">
        <f>SUM(AB1011:AB1016)</f>
        <v>-483.27</v>
      </c>
      <c r="AC1017" s="127">
        <f>SUM(AC1011:AC1016)</f>
        <v>-549.11199999999997</v>
      </c>
      <c r="AD1017" s="126">
        <v>-614.53700000000003</v>
      </c>
      <c r="AE1017" s="103"/>
      <c r="AF1017" s="102"/>
      <c r="AG1017" s="102"/>
      <c r="AH1017" s="102"/>
      <c r="AI1017" s="103"/>
      <c r="AJ1017" s="102"/>
      <c r="AK1017" s="102"/>
      <c r="AL1017" s="102"/>
      <c r="AM1017" s="103"/>
      <c r="AN1017" s="102"/>
      <c r="AO1017" s="102"/>
      <c r="AP1017" s="103"/>
      <c r="AQ1017" s="103"/>
      <c r="AR1017" s="103"/>
      <c r="AS1017" s="233"/>
      <c r="AT1017" s="233"/>
      <c r="AU1017" s="233"/>
      <c r="AV1017" s="233"/>
      <c r="AW1017" s="233"/>
      <c r="AX1017" s="233"/>
      <c r="AY1017" s="233"/>
      <c r="BA1017" s="108"/>
      <c r="BB1017" s="108"/>
      <c r="BC1017" s="108"/>
      <c r="BD1017" s="108"/>
      <c r="BE1017" s="108"/>
      <c r="BF1017" s="108"/>
      <c r="BG1017" s="108"/>
      <c r="BH1017" s="108"/>
      <c r="BI1017" s="108"/>
      <c r="BJ1017" s="108"/>
      <c r="BK1017" s="108"/>
      <c r="BL1017" s="108"/>
    </row>
    <row r="1018" spans="1:64" x14ac:dyDescent="0.35">
      <c r="B1018" s="186"/>
      <c r="C1018" s="186"/>
      <c r="D1018" s="81"/>
      <c r="E1018" s="81"/>
      <c r="F1018" s="81"/>
      <c r="G1018" s="82"/>
      <c r="H1018" s="81"/>
      <c r="I1018" s="81"/>
      <c r="J1018" s="81"/>
      <c r="K1018" s="82"/>
      <c r="L1018" s="81"/>
      <c r="M1018" s="81"/>
      <c r="N1018" s="81"/>
      <c r="O1018" s="82"/>
      <c r="P1018" s="81"/>
      <c r="Q1018" s="81"/>
      <c r="R1018" s="81"/>
      <c r="S1018" s="82"/>
      <c r="T1018" s="81"/>
      <c r="U1018" s="81"/>
      <c r="V1018" s="81"/>
      <c r="W1018" s="82"/>
      <c r="X1018" s="81"/>
      <c r="Y1018" s="81"/>
      <c r="Z1018" s="81"/>
      <c r="AA1018" s="82"/>
      <c r="AB1018" s="81"/>
      <c r="AC1018" s="81"/>
      <c r="AD1018" s="81"/>
      <c r="AE1018" s="82"/>
      <c r="AF1018" s="81"/>
      <c r="AG1018" s="81"/>
      <c r="AH1018" s="81"/>
      <c r="AI1018" s="82"/>
      <c r="AJ1018" s="81"/>
      <c r="AK1018" s="81"/>
      <c r="AL1018" s="81"/>
      <c r="AM1018" s="82"/>
      <c r="AN1018" s="81"/>
      <c r="AO1018" s="81"/>
      <c r="AP1018" s="82"/>
      <c r="AQ1018" s="82"/>
      <c r="AR1018" s="82"/>
      <c r="AS1018" s="230"/>
      <c r="AT1018" s="230"/>
      <c r="AU1018" s="230"/>
      <c r="AV1018" s="230"/>
      <c r="AW1018" s="230"/>
      <c r="AX1018" s="230"/>
      <c r="AY1018" s="230"/>
      <c r="BA1018" s="83"/>
      <c r="BB1018" s="83"/>
      <c r="BC1018" s="83"/>
      <c r="BD1018" s="83"/>
      <c r="BE1018" s="83"/>
      <c r="BF1018" s="83"/>
      <c r="BG1018" s="83"/>
      <c r="BH1018" s="83"/>
      <c r="BI1018" s="83"/>
      <c r="BJ1018" s="83"/>
      <c r="BK1018" s="83"/>
      <c r="BL1018" s="83"/>
    </row>
    <row r="1019" spans="1:64" x14ac:dyDescent="0.35">
      <c r="A1019" s="101" t="s">
        <v>731</v>
      </c>
      <c r="B1019" s="192" t="s">
        <v>796</v>
      </c>
      <c r="C1019" s="191" t="s">
        <v>230</v>
      </c>
      <c r="D1019" s="127">
        <f>SUM(D1010:D1016)</f>
        <v>-342.28199999999998</v>
      </c>
      <c r="E1019" s="127">
        <f>SUM(E1010:E1016)</f>
        <v>-375.57</v>
      </c>
      <c r="F1019" s="126">
        <v>-416.41699999999997</v>
      </c>
      <c r="G1019" s="129">
        <f t="shared" ref="G1019:L1019" si="67">SUM(G1010:G1016)</f>
        <v>-450.50200000000001</v>
      </c>
      <c r="H1019" s="127">
        <f t="shared" si="67"/>
        <v>-467.98599999999999</v>
      </c>
      <c r="I1019" s="127">
        <f t="shared" si="67"/>
        <v>-499.815</v>
      </c>
      <c r="J1019" s="127">
        <f t="shared" si="67"/>
        <v>-528.875</v>
      </c>
      <c r="K1019" s="129">
        <f t="shared" si="67"/>
        <v>-532.35599999999999</v>
      </c>
      <c r="L1019" s="127">
        <f t="shared" si="67"/>
        <v>-564.67399999999998</v>
      </c>
      <c r="M1019" s="126">
        <v>-609.13800000000003</v>
      </c>
      <c r="N1019" s="127">
        <f>SUM(N1010:N1016)</f>
        <v>-617.053</v>
      </c>
      <c r="O1019" s="129">
        <f>SUM(O1010:O1016)</f>
        <v>-458.88600000000002</v>
      </c>
      <c r="P1019" s="127">
        <f>SUM(P1010:P1016)</f>
        <v>-496.70800000000003</v>
      </c>
      <c r="Q1019" s="127">
        <f>SUM(Q1010:Q1016)</f>
        <v>-520.25300000000004</v>
      </c>
      <c r="R1019" s="126">
        <v>-490.12200000000001</v>
      </c>
      <c r="S1019" s="129">
        <f>SUM(S1010:S1016)</f>
        <v>-479.29599999999999</v>
      </c>
      <c r="T1019" s="126">
        <v>-501.34</v>
      </c>
      <c r="U1019" s="126">
        <v>-543.66700000000003</v>
      </c>
      <c r="V1019" s="127">
        <f>SUM(V1010:V1016)</f>
        <v>-586.28300000000002</v>
      </c>
      <c r="W1019" s="143">
        <v>-601.75900000000001</v>
      </c>
      <c r="X1019" s="126">
        <v>-528.76499999999999</v>
      </c>
      <c r="Y1019" s="126">
        <v>-544.48099999999999</v>
      </c>
      <c r="Z1019" s="127">
        <f>SUM(Z1010:Z1016)</f>
        <v>-588.173</v>
      </c>
      <c r="AA1019" s="143">
        <v>-652.93399999999997</v>
      </c>
      <c r="AB1019" s="126">
        <v>-622.47</v>
      </c>
      <c r="AC1019" s="126">
        <v>-719.86400000000003</v>
      </c>
      <c r="AD1019" s="127">
        <f>SUM(AD1010:AD1016)</f>
        <v>-820.64099999999996</v>
      </c>
      <c r="AE1019" s="143">
        <v>-868.54399999999998</v>
      </c>
      <c r="AF1019" s="127">
        <f t="shared" ref="AF1019:AP1019" si="68">SUM(AF1010:AF1016)</f>
        <v>-964</v>
      </c>
      <c r="AG1019" s="127">
        <f t="shared" si="68"/>
        <v>-956</v>
      </c>
      <c r="AH1019" s="127">
        <f t="shared" si="68"/>
        <v>-1053</v>
      </c>
      <c r="AI1019" s="129">
        <f t="shared" si="68"/>
        <v>-823</v>
      </c>
      <c r="AJ1019" s="127">
        <f t="shared" si="68"/>
        <v>-777</v>
      </c>
      <c r="AK1019" s="127">
        <f t="shared" si="68"/>
        <v>-867</v>
      </c>
      <c r="AL1019" s="127">
        <f t="shared" si="68"/>
        <v>-838</v>
      </c>
      <c r="AM1019" s="129">
        <f t="shared" si="68"/>
        <v>-882</v>
      </c>
      <c r="AN1019" s="127">
        <f t="shared" si="68"/>
        <v>-976</v>
      </c>
      <c r="AO1019" s="127">
        <f t="shared" si="68"/>
        <v>-1065</v>
      </c>
      <c r="AP1019" s="129">
        <f t="shared" si="68"/>
        <v>-1148</v>
      </c>
      <c r="AQ1019" s="129">
        <v>-1251</v>
      </c>
      <c r="AR1019" s="249">
        <v>-1305</v>
      </c>
      <c r="AS1019" s="264">
        <v>-1401</v>
      </c>
      <c r="AT1019" s="264">
        <v>-1406</v>
      </c>
      <c r="AU1019" s="264">
        <v>-1498</v>
      </c>
      <c r="AV1019" s="264">
        <v>-1476</v>
      </c>
      <c r="AW1019" s="264">
        <v>-1559</v>
      </c>
      <c r="AX1019" s="264">
        <v>-1636</v>
      </c>
      <c r="AY1019" s="264">
        <v>-1712</v>
      </c>
      <c r="BA1019" s="108"/>
      <c r="BB1019" s="108"/>
      <c r="BC1019" s="108"/>
      <c r="BD1019" s="108"/>
      <c r="BE1019" s="108"/>
      <c r="BF1019" s="108"/>
      <c r="BG1019" s="108"/>
      <c r="BH1019" s="108"/>
      <c r="BI1019" s="108"/>
      <c r="BJ1019" s="108"/>
      <c r="BK1019" s="108"/>
      <c r="BL1019" s="108"/>
    </row>
    <row r="1020" spans="1:64" x14ac:dyDescent="0.35">
      <c r="B1020" s="186"/>
      <c r="C1020" s="186"/>
      <c r="D1020" s="81"/>
      <c r="E1020" s="81"/>
      <c r="F1020" s="81"/>
      <c r="G1020" s="82"/>
      <c r="H1020" s="81"/>
      <c r="I1020" s="81"/>
      <c r="J1020" s="81"/>
      <c r="K1020" s="82"/>
      <c r="L1020" s="81"/>
      <c r="M1020" s="81"/>
      <c r="N1020" s="81"/>
      <c r="O1020" s="82"/>
      <c r="P1020" s="81"/>
      <c r="Q1020" s="81"/>
      <c r="R1020" s="81"/>
      <c r="S1020" s="82"/>
      <c r="T1020" s="81"/>
      <c r="U1020" s="81"/>
      <c r="V1020" s="81"/>
      <c r="W1020" s="82"/>
      <c r="X1020" s="81"/>
      <c r="Y1020" s="81"/>
      <c r="Z1020" s="81"/>
      <c r="AA1020" s="82"/>
      <c r="AB1020" s="81"/>
      <c r="AC1020" s="81"/>
      <c r="AD1020" s="81"/>
      <c r="AE1020" s="82"/>
      <c r="AF1020" s="81"/>
      <c r="AG1020" s="81"/>
      <c r="AH1020" s="81"/>
      <c r="AI1020" s="82"/>
      <c r="AJ1020" s="81"/>
      <c r="AK1020" s="81"/>
      <c r="AL1020" s="81"/>
      <c r="AM1020" s="82"/>
      <c r="AN1020" s="81"/>
      <c r="AO1020" s="81"/>
      <c r="AP1020" s="82"/>
      <c r="AQ1020" s="82"/>
      <c r="AR1020" s="82"/>
      <c r="AS1020" s="230"/>
      <c r="AT1020" s="230"/>
      <c r="AU1020" s="230"/>
      <c r="AV1020" s="230"/>
      <c r="AW1020" s="230"/>
      <c r="AX1020" s="230"/>
      <c r="AY1020" s="230"/>
      <c r="BA1020" s="83"/>
      <c r="BB1020" s="83"/>
      <c r="BC1020" s="83"/>
      <c r="BD1020" s="83"/>
      <c r="BE1020" s="83"/>
      <c r="BF1020" s="83"/>
      <c r="BG1020" s="83"/>
      <c r="BH1020" s="83"/>
      <c r="BI1020" s="83"/>
      <c r="BJ1020" s="83"/>
      <c r="BK1020" s="83"/>
      <c r="BL1020" s="83"/>
    </row>
    <row r="1021" spans="1:64" x14ac:dyDescent="0.35">
      <c r="A1021" s="96" t="s">
        <v>733</v>
      </c>
      <c r="B1021" s="185"/>
      <c r="C1021" s="185"/>
      <c r="D1021" s="81"/>
      <c r="E1021" s="81"/>
      <c r="F1021" s="81"/>
      <c r="G1021" s="82"/>
      <c r="H1021" s="81"/>
      <c r="I1021" s="81"/>
      <c r="J1021" s="81"/>
      <c r="K1021" s="82"/>
      <c r="L1021" s="81"/>
      <c r="M1021" s="81"/>
      <c r="N1021" s="81"/>
      <c r="O1021" s="82"/>
      <c r="P1021" s="81"/>
      <c r="Q1021" s="81"/>
      <c r="R1021" s="81"/>
      <c r="S1021" s="82"/>
      <c r="T1021" s="81"/>
      <c r="U1021" s="81"/>
      <c r="V1021" s="81"/>
      <c r="W1021" s="82"/>
      <c r="X1021" s="81"/>
      <c r="Y1021" s="81"/>
      <c r="Z1021" s="81"/>
      <c r="AA1021" s="82"/>
      <c r="AB1021" s="81"/>
      <c r="AC1021" s="81"/>
      <c r="AD1021" s="81"/>
      <c r="AE1021" s="82"/>
      <c r="AF1021" s="81"/>
      <c r="AG1021" s="81"/>
      <c r="AH1021" s="81"/>
      <c r="AI1021" s="82"/>
      <c r="AJ1021" s="81"/>
      <c r="AK1021" s="81"/>
      <c r="AL1021" s="81"/>
      <c r="AM1021" s="82"/>
      <c r="AN1021" s="81"/>
      <c r="AO1021" s="81"/>
      <c r="AP1021" s="82"/>
      <c r="AQ1021" s="82"/>
      <c r="AR1021" s="82"/>
      <c r="AS1021" s="230"/>
      <c r="AT1021" s="230"/>
      <c r="AU1021" s="230"/>
      <c r="AV1021" s="230"/>
      <c r="AW1021" s="230"/>
      <c r="AX1021" s="230"/>
      <c r="AY1021" s="230"/>
      <c r="BA1021" s="83"/>
      <c r="BB1021" s="83"/>
      <c r="BC1021" s="83"/>
      <c r="BD1021" s="83"/>
      <c r="BE1021" s="83"/>
      <c r="BF1021" s="83"/>
      <c r="BG1021" s="83"/>
      <c r="BH1021" s="83"/>
      <c r="BI1021" s="83"/>
      <c r="BJ1021" s="83"/>
      <c r="BK1021" s="83"/>
      <c r="BL1021" s="83"/>
    </row>
    <row r="1022" spans="1:64" x14ac:dyDescent="0.35">
      <c r="A1022" s="88" t="s">
        <v>724</v>
      </c>
      <c r="B1022" s="194" t="s">
        <v>796</v>
      </c>
      <c r="C1022" s="193" t="s">
        <v>230</v>
      </c>
      <c r="D1022" s="90">
        <v>195.73</v>
      </c>
      <c r="E1022" s="90">
        <v>177.24299999999999</v>
      </c>
      <c r="F1022" s="90">
        <v>219.179</v>
      </c>
      <c r="G1022" s="89">
        <v>202.82300000000001</v>
      </c>
      <c r="H1022" s="90">
        <v>185.56299999999999</v>
      </c>
      <c r="I1022" s="90">
        <v>166.363</v>
      </c>
      <c r="J1022" s="90">
        <v>145.51900000000001</v>
      </c>
      <c r="K1022" s="89">
        <v>140.511</v>
      </c>
      <c r="L1022" s="90">
        <v>129.87700000000001</v>
      </c>
      <c r="M1022" s="90">
        <v>117.10299999999999</v>
      </c>
      <c r="N1022" s="90">
        <v>111.083</v>
      </c>
      <c r="O1022" s="89">
        <v>94.349000000000004</v>
      </c>
      <c r="P1022" s="90">
        <v>86.614999999999995</v>
      </c>
      <c r="Q1022" s="90">
        <v>84.808000000000007</v>
      </c>
      <c r="R1022" s="90">
        <v>75.977999999999994</v>
      </c>
      <c r="S1022" s="89">
        <v>67.162000000000006</v>
      </c>
      <c r="T1022" s="90">
        <v>141.047</v>
      </c>
      <c r="U1022" s="90">
        <v>130.31899999999999</v>
      </c>
      <c r="V1022" s="90">
        <v>121.85899999999999</v>
      </c>
      <c r="W1022" s="89">
        <v>112.819</v>
      </c>
      <c r="X1022" s="90">
        <v>103.996</v>
      </c>
      <c r="Y1022" s="90">
        <v>95.962999999999994</v>
      </c>
      <c r="Z1022" s="90">
        <v>206.26900000000001</v>
      </c>
      <c r="AA1022" s="89">
        <v>631.47400000000005</v>
      </c>
      <c r="AB1022" s="90">
        <v>636.274</v>
      </c>
      <c r="AC1022" s="90">
        <v>603.55499999999995</v>
      </c>
      <c r="AD1022" s="90">
        <v>567.471</v>
      </c>
      <c r="AE1022" s="89">
        <v>535.99599999999998</v>
      </c>
      <c r="AF1022" s="90">
        <v>504</v>
      </c>
      <c r="AG1022" s="90">
        <v>472</v>
      </c>
      <c r="AH1022" s="90">
        <v>441</v>
      </c>
      <c r="AI1022" s="89">
        <v>409</v>
      </c>
      <c r="AJ1022" s="90">
        <v>473</v>
      </c>
      <c r="AK1022" s="90">
        <v>439</v>
      </c>
      <c r="AL1022" s="90">
        <v>404</v>
      </c>
      <c r="AM1022" s="89">
        <v>709</v>
      </c>
      <c r="AN1022" s="90">
        <v>681</v>
      </c>
      <c r="AO1022" s="90">
        <v>636</v>
      </c>
      <c r="AP1022" s="89">
        <v>583</v>
      </c>
      <c r="AQ1022" s="89">
        <v>530</v>
      </c>
      <c r="AR1022" s="250">
        <v>477</v>
      </c>
      <c r="AS1022" s="265">
        <v>424</v>
      </c>
      <c r="AT1022" s="265">
        <v>375</v>
      </c>
      <c r="AU1022" s="265">
        <v>337</v>
      </c>
      <c r="AV1022" s="265">
        <v>295</v>
      </c>
      <c r="AW1022" s="265">
        <v>254</v>
      </c>
      <c r="AX1022" s="265">
        <v>213</v>
      </c>
      <c r="AY1022" s="265">
        <v>173</v>
      </c>
      <c r="BA1022" s="83"/>
      <c r="BB1022" s="83"/>
      <c r="BC1022" s="83"/>
      <c r="BD1022" s="83"/>
      <c r="BE1022" s="83"/>
      <c r="BF1022" s="83"/>
      <c r="BG1022" s="83"/>
      <c r="BH1022" s="83"/>
      <c r="BI1022" s="83"/>
      <c r="BJ1022" s="83"/>
      <c r="BK1022" s="83"/>
      <c r="BL1022" s="83"/>
    </row>
    <row r="1023" spans="1:64" x14ac:dyDescent="0.35">
      <c r="A1023" s="115" t="s">
        <v>725</v>
      </c>
      <c r="B1023" s="194" t="s">
        <v>796</v>
      </c>
      <c r="C1023" s="193" t="s">
        <v>230</v>
      </c>
      <c r="D1023" s="90">
        <v>241.41900000000001</v>
      </c>
      <c r="E1023" s="90">
        <v>232.59700000000001</v>
      </c>
      <c r="F1023" s="90">
        <v>285.87900000000002</v>
      </c>
      <c r="G1023" s="89">
        <v>278.38400000000001</v>
      </c>
      <c r="H1023" s="90">
        <v>269.52499999999998</v>
      </c>
      <c r="I1023" s="90">
        <v>258.47899999999998</v>
      </c>
      <c r="J1023" s="90">
        <v>245.86099999999999</v>
      </c>
      <c r="K1023" s="89">
        <v>233.66399999999999</v>
      </c>
      <c r="L1023" s="90">
        <v>360.774</v>
      </c>
      <c r="M1023" s="90">
        <v>339.25599999999997</v>
      </c>
      <c r="N1023" s="90">
        <v>322.47199999999998</v>
      </c>
      <c r="O1023" s="89">
        <v>302.06099999999998</v>
      </c>
      <c r="P1023" s="90">
        <v>326.98399999999998</v>
      </c>
      <c r="Q1023" s="90">
        <v>310.81</v>
      </c>
      <c r="R1023" s="90">
        <v>287.50799999999998</v>
      </c>
      <c r="S1023" s="89">
        <v>266.98599999999999</v>
      </c>
      <c r="T1023" s="90">
        <v>275.26400000000001</v>
      </c>
      <c r="U1023" s="90">
        <v>257.94400000000002</v>
      </c>
      <c r="V1023" s="90">
        <v>240.13900000000001</v>
      </c>
      <c r="W1023" s="89">
        <v>220.87100000000001</v>
      </c>
      <c r="X1023" s="90">
        <v>203.43</v>
      </c>
      <c r="Y1023" s="90">
        <v>182.88200000000001</v>
      </c>
      <c r="Z1023" s="90">
        <v>366.779</v>
      </c>
      <c r="AA1023" s="89">
        <v>913.25599999999997</v>
      </c>
      <c r="AB1023" s="90">
        <v>884.16300000000001</v>
      </c>
      <c r="AC1023" s="90">
        <v>849.798</v>
      </c>
      <c r="AD1023" s="90">
        <v>815.76099999999997</v>
      </c>
      <c r="AE1023" s="89">
        <v>782.48400000000004</v>
      </c>
      <c r="AF1023" s="90">
        <v>751</v>
      </c>
      <c r="AG1023" s="90">
        <v>723</v>
      </c>
      <c r="AH1023" s="90">
        <v>695</v>
      </c>
      <c r="AI1023" s="89">
        <v>669</v>
      </c>
      <c r="AJ1023" s="90">
        <v>926</v>
      </c>
      <c r="AK1023" s="90">
        <v>895</v>
      </c>
      <c r="AL1023" s="90">
        <v>863</v>
      </c>
      <c r="AM1023" s="89">
        <v>834</v>
      </c>
      <c r="AN1023" s="90">
        <v>802</v>
      </c>
      <c r="AO1023" s="90">
        <v>771</v>
      </c>
      <c r="AP1023" s="89">
        <v>739</v>
      </c>
      <c r="AQ1023" s="89">
        <v>709</v>
      </c>
      <c r="AR1023" s="250">
        <v>677</v>
      </c>
      <c r="AS1023" s="265">
        <v>646</v>
      </c>
      <c r="AT1023" s="265">
        <v>616</v>
      </c>
      <c r="AU1023" s="265">
        <v>585</v>
      </c>
      <c r="AV1023" s="265">
        <v>554</v>
      </c>
      <c r="AW1023" s="265">
        <v>523</v>
      </c>
      <c r="AX1023" s="265">
        <v>492</v>
      </c>
      <c r="AY1023" s="265">
        <v>461</v>
      </c>
      <c r="BA1023" s="83"/>
      <c r="BB1023" s="83"/>
      <c r="BC1023" s="83"/>
      <c r="BD1023" s="83"/>
      <c r="BE1023" s="83"/>
      <c r="BF1023" s="83"/>
      <c r="BG1023" s="83"/>
      <c r="BH1023" s="83"/>
      <c r="BI1023" s="83"/>
      <c r="BJ1023" s="83"/>
      <c r="BK1023" s="83"/>
      <c r="BL1023" s="83"/>
    </row>
    <row r="1024" spans="1:64" x14ac:dyDescent="0.35">
      <c r="A1024" s="115" t="s">
        <v>726</v>
      </c>
      <c r="B1024" s="194" t="s">
        <v>796</v>
      </c>
      <c r="C1024" s="193" t="s">
        <v>230</v>
      </c>
      <c r="D1024" s="90">
        <v>45.302</v>
      </c>
      <c r="E1024" s="90">
        <v>43.031999999999996</v>
      </c>
      <c r="F1024" s="90">
        <v>41.920999999999999</v>
      </c>
      <c r="G1024" s="89">
        <v>39.613</v>
      </c>
      <c r="H1024" s="90">
        <v>37.195999999999998</v>
      </c>
      <c r="I1024" s="90">
        <v>34.942999999999998</v>
      </c>
      <c r="J1024" s="90">
        <v>32.609000000000002</v>
      </c>
      <c r="K1024" s="89">
        <v>30.751999999999999</v>
      </c>
      <c r="L1024" s="90">
        <v>51.43</v>
      </c>
      <c r="M1024" s="90">
        <v>46.122999999999998</v>
      </c>
      <c r="N1024" s="90">
        <v>43.015000000000001</v>
      </c>
      <c r="O1024" s="89">
        <v>40.043999999999997</v>
      </c>
      <c r="P1024" s="90">
        <v>37.335000000000001</v>
      </c>
      <c r="Q1024" s="90">
        <v>34.712000000000003</v>
      </c>
      <c r="R1024" s="90">
        <v>32.039000000000001</v>
      </c>
      <c r="S1024" s="89">
        <v>29.509</v>
      </c>
      <c r="T1024" s="90">
        <v>27.05</v>
      </c>
      <c r="U1024" s="90">
        <v>24.6</v>
      </c>
      <c r="V1024" s="90">
        <v>22.167000000000002</v>
      </c>
      <c r="W1024" s="89">
        <v>20.161000000000001</v>
      </c>
      <c r="X1024" s="90">
        <v>19.007999999999999</v>
      </c>
      <c r="Y1024" s="90">
        <v>17.856000000000002</v>
      </c>
      <c r="Z1024" s="90">
        <v>36.338999999999999</v>
      </c>
      <c r="AA1024" s="89">
        <v>358.887</v>
      </c>
      <c r="AB1024" s="90">
        <v>346.851</v>
      </c>
      <c r="AC1024" s="90">
        <v>334.81599999999997</v>
      </c>
      <c r="AD1024" s="90">
        <v>322.77999999999997</v>
      </c>
      <c r="AE1024" s="89">
        <v>310.75400000000002</v>
      </c>
      <c r="AF1024" s="90">
        <v>299</v>
      </c>
      <c r="AG1024" s="90">
        <v>287</v>
      </c>
      <c r="AH1024" s="90">
        <v>275</v>
      </c>
      <c r="AI1024" s="89">
        <v>262</v>
      </c>
      <c r="AJ1024" s="90">
        <v>280</v>
      </c>
      <c r="AK1024" s="90">
        <v>267</v>
      </c>
      <c r="AL1024" s="90">
        <v>256</v>
      </c>
      <c r="AM1024" s="89">
        <v>248</v>
      </c>
      <c r="AN1024" s="90">
        <v>237</v>
      </c>
      <c r="AO1024" s="90">
        <v>226</v>
      </c>
      <c r="AP1024" s="89">
        <v>215</v>
      </c>
      <c r="AQ1024" s="89">
        <v>203</v>
      </c>
      <c r="AR1024" s="250">
        <v>193</v>
      </c>
      <c r="AS1024" s="265">
        <v>182</v>
      </c>
      <c r="AT1024" s="265">
        <v>171</v>
      </c>
      <c r="AU1024" s="265">
        <v>159</v>
      </c>
      <c r="AV1024" s="265">
        <v>148</v>
      </c>
      <c r="AW1024" s="265">
        <v>137</v>
      </c>
      <c r="AX1024" s="265">
        <v>126</v>
      </c>
      <c r="AY1024" s="265">
        <v>114</v>
      </c>
      <c r="BA1024" s="83"/>
      <c r="BB1024" s="83"/>
      <c r="BC1024" s="83"/>
      <c r="BD1024" s="83"/>
      <c r="BE1024" s="83"/>
      <c r="BF1024" s="83"/>
      <c r="BG1024" s="83"/>
      <c r="BH1024" s="83"/>
      <c r="BI1024" s="83"/>
      <c r="BJ1024" s="83"/>
      <c r="BK1024" s="83"/>
      <c r="BL1024" s="83"/>
    </row>
    <row r="1025" spans="1:64" x14ac:dyDescent="0.35">
      <c r="A1025" s="115" t="s">
        <v>727</v>
      </c>
      <c r="B1025" s="194" t="s">
        <v>796</v>
      </c>
      <c r="C1025" s="193" t="s">
        <v>231</v>
      </c>
      <c r="D1025" s="90">
        <v>86.174999999999997</v>
      </c>
      <c r="E1025" s="90">
        <v>86.501000000000005</v>
      </c>
      <c r="F1025" s="90">
        <v>83.012</v>
      </c>
      <c r="G1025" s="89">
        <v>78.581999999999994</v>
      </c>
      <c r="H1025" s="90">
        <v>73.222999999999999</v>
      </c>
      <c r="I1025" s="90">
        <v>68.346999999999994</v>
      </c>
      <c r="J1025" s="90">
        <v>64.879000000000005</v>
      </c>
      <c r="K1025" s="89">
        <v>62.578000000000003</v>
      </c>
      <c r="L1025" s="90">
        <v>58.252000000000002</v>
      </c>
      <c r="M1025" s="90">
        <v>53.494</v>
      </c>
      <c r="N1025" s="90">
        <v>49.055</v>
      </c>
      <c r="O1025" s="89">
        <v>43.923999999999999</v>
      </c>
      <c r="P1025" s="90">
        <v>39.674999999999997</v>
      </c>
      <c r="Q1025" s="90">
        <v>34.747</v>
      </c>
      <c r="R1025" s="90">
        <v>31.138999999999999</v>
      </c>
      <c r="S1025" s="89">
        <v>26.474</v>
      </c>
      <c r="T1025" s="90">
        <v>24.036999999999999</v>
      </c>
      <c r="U1025" s="90">
        <v>21.622</v>
      </c>
      <c r="V1025" s="90">
        <v>19.236000000000001</v>
      </c>
      <c r="W1025" s="89">
        <v>16.907</v>
      </c>
      <c r="X1025" s="90">
        <v>14.797000000000001</v>
      </c>
      <c r="Y1025" s="90">
        <v>13.561999999999999</v>
      </c>
      <c r="Z1025" s="90">
        <v>11.869</v>
      </c>
      <c r="AA1025" s="89">
        <v>10.196</v>
      </c>
      <c r="AB1025" s="90">
        <v>14.891</v>
      </c>
      <c r="AC1025" s="90">
        <v>13.223000000000001</v>
      </c>
      <c r="AD1025" s="90">
        <v>12.396000000000001</v>
      </c>
      <c r="AE1025" s="89">
        <v>12.701000000000001</v>
      </c>
      <c r="AF1025" s="81"/>
      <c r="AG1025" s="81"/>
      <c r="AH1025" s="81"/>
      <c r="AI1025" s="82"/>
      <c r="AJ1025" s="81"/>
      <c r="AK1025" s="81"/>
      <c r="AL1025" s="81"/>
      <c r="AM1025" s="82"/>
      <c r="AN1025" s="81"/>
      <c r="AO1025" s="81"/>
      <c r="AP1025" s="82"/>
      <c r="AQ1025" s="82"/>
      <c r="AR1025" s="82"/>
      <c r="AS1025" s="230"/>
      <c r="AT1025" s="230"/>
      <c r="AU1025" s="230"/>
      <c r="AV1025" s="230"/>
      <c r="AW1025" s="230"/>
      <c r="AX1025" s="230"/>
      <c r="AY1025" s="230"/>
      <c r="BA1025" s="83"/>
      <c r="BB1025" s="83"/>
      <c r="BC1025" s="83"/>
      <c r="BD1025" s="83"/>
      <c r="BE1025" s="83"/>
      <c r="BF1025" s="83"/>
      <c r="BG1025" s="83"/>
      <c r="BH1025" s="83"/>
      <c r="BI1025" s="83"/>
      <c r="BJ1025" s="83"/>
      <c r="BK1025" s="83"/>
      <c r="BL1025" s="83"/>
    </row>
    <row r="1026" spans="1:64" x14ac:dyDescent="0.35">
      <c r="A1026" s="115" t="s">
        <v>728</v>
      </c>
      <c r="B1026" s="194" t="s">
        <v>796</v>
      </c>
      <c r="C1026" s="193" t="s">
        <v>230</v>
      </c>
      <c r="D1026" s="90">
        <v>3.0539999999999998</v>
      </c>
      <c r="E1026" s="90">
        <v>4.6760000000000002</v>
      </c>
      <c r="F1026" s="90">
        <v>1.7949999999999999</v>
      </c>
      <c r="G1026" s="89">
        <v>1.232</v>
      </c>
      <c r="H1026" s="90">
        <v>1.2130000000000001</v>
      </c>
      <c r="I1026" s="90">
        <v>1.716</v>
      </c>
      <c r="J1026" s="90">
        <v>0.48599999999999999</v>
      </c>
      <c r="K1026" s="89">
        <v>0.16700000000000001</v>
      </c>
      <c r="L1026" s="90">
        <v>0.41699999999999998</v>
      </c>
      <c r="M1026" s="90">
        <v>0.34300000000000003</v>
      </c>
      <c r="N1026" s="90">
        <v>0.61599999999999999</v>
      </c>
      <c r="O1026" s="89">
        <v>1.1419999999999999</v>
      </c>
      <c r="P1026" s="90">
        <v>0.54600000000000004</v>
      </c>
      <c r="Q1026" s="90">
        <v>0.31</v>
      </c>
      <c r="R1026" s="90">
        <v>1.357</v>
      </c>
      <c r="S1026" s="89">
        <v>0.45400000000000001</v>
      </c>
      <c r="T1026" s="90">
        <v>0.32200000000000001</v>
      </c>
      <c r="U1026" s="90">
        <v>0.20499999999999999</v>
      </c>
      <c r="V1026" s="90">
        <v>0.46100000000000002</v>
      </c>
      <c r="W1026" s="89">
        <v>0.433</v>
      </c>
      <c r="X1026" s="90">
        <v>0.29099999999999998</v>
      </c>
      <c r="Y1026" s="90">
        <v>0.14199999999999999</v>
      </c>
      <c r="Z1026" s="81"/>
      <c r="AA1026" s="82"/>
      <c r="AB1026" s="81"/>
      <c r="AC1026" s="81"/>
      <c r="AD1026" s="81"/>
      <c r="AE1026" s="82"/>
      <c r="AF1026" s="81"/>
      <c r="AG1026" s="81"/>
      <c r="AH1026" s="81"/>
      <c r="AI1026" s="82"/>
      <c r="AJ1026" s="81"/>
      <c r="AK1026" s="81"/>
      <c r="AL1026" s="81"/>
      <c r="AM1026" s="82"/>
      <c r="AN1026" s="81"/>
      <c r="AO1026" s="81"/>
      <c r="AP1026" s="82"/>
      <c r="AQ1026" s="82"/>
      <c r="AR1026" s="82"/>
      <c r="AS1026" s="230"/>
      <c r="AT1026" s="230"/>
      <c r="AU1026" s="230"/>
      <c r="AV1026" s="230"/>
      <c r="AW1026" s="230"/>
      <c r="AX1026" s="230"/>
      <c r="AY1026" s="230"/>
      <c r="BA1026" s="83"/>
      <c r="BB1026" s="83"/>
      <c r="BC1026" s="83"/>
      <c r="BD1026" s="83"/>
      <c r="BE1026" s="83"/>
      <c r="BF1026" s="83"/>
      <c r="BG1026" s="83"/>
      <c r="BH1026" s="83"/>
      <c r="BI1026" s="83"/>
      <c r="BJ1026" s="83"/>
      <c r="BK1026" s="83"/>
      <c r="BL1026" s="83"/>
    </row>
    <row r="1027" spans="1:64" x14ac:dyDescent="0.35">
      <c r="A1027" s="115" t="s">
        <v>729</v>
      </c>
      <c r="B1027" s="194" t="s">
        <v>796</v>
      </c>
      <c r="C1027" s="193" t="s">
        <v>231</v>
      </c>
      <c r="D1027" s="81"/>
      <c r="E1027" s="81"/>
      <c r="F1027" s="81"/>
      <c r="G1027" s="82"/>
      <c r="H1027" s="81"/>
      <c r="I1027" s="81"/>
      <c r="J1027" s="81"/>
      <c r="K1027" s="82"/>
      <c r="L1027" s="81"/>
      <c r="M1027" s="81"/>
      <c r="N1027" s="81"/>
      <c r="O1027" s="82"/>
      <c r="P1027" s="81"/>
      <c r="Q1027" s="81"/>
      <c r="R1027" s="81"/>
      <c r="S1027" s="82"/>
      <c r="T1027" s="81"/>
      <c r="U1027" s="81"/>
      <c r="V1027" s="81"/>
      <c r="W1027" s="82"/>
      <c r="X1027" s="81"/>
      <c r="Y1027" s="81"/>
      <c r="Z1027" s="81"/>
      <c r="AA1027" s="89">
        <v>134.001</v>
      </c>
      <c r="AB1027" s="90">
        <v>117.318</v>
      </c>
      <c r="AC1027" s="90">
        <v>100.435</v>
      </c>
      <c r="AD1027" s="90">
        <v>84.176000000000002</v>
      </c>
      <c r="AE1027" s="89">
        <v>67.83</v>
      </c>
      <c r="AF1027" s="81"/>
      <c r="AG1027" s="81"/>
      <c r="AH1027" s="81"/>
      <c r="AI1027" s="82"/>
      <c r="AJ1027" s="81"/>
      <c r="AK1027" s="81"/>
      <c r="AL1027" s="81"/>
      <c r="AM1027" s="82"/>
      <c r="AN1027" s="81"/>
      <c r="AO1027" s="81"/>
      <c r="AP1027" s="82"/>
      <c r="AQ1027" s="82"/>
      <c r="AR1027" s="82"/>
      <c r="AS1027" s="230"/>
      <c r="AT1027" s="230"/>
      <c r="AU1027" s="230"/>
      <c r="AV1027" s="230"/>
      <c r="AW1027" s="230"/>
      <c r="AX1027" s="230"/>
      <c r="AY1027" s="230"/>
      <c r="BA1027" s="83"/>
      <c r="BB1027" s="83"/>
      <c r="BC1027" s="83"/>
      <c r="BD1027" s="83"/>
      <c r="BE1027" s="83"/>
      <c r="BF1027" s="83"/>
      <c r="BG1027" s="83"/>
      <c r="BH1027" s="83"/>
      <c r="BI1027" s="83"/>
      <c r="BJ1027" s="83"/>
      <c r="BK1027" s="83"/>
      <c r="BL1027" s="83"/>
    </row>
    <row r="1028" spans="1:64" x14ac:dyDescent="0.35">
      <c r="A1028" s="115" t="s">
        <v>396</v>
      </c>
      <c r="B1028" s="194" t="s">
        <v>796</v>
      </c>
      <c r="C1028" s="193" t="s">
        <v>230</v>
      </c>
      <c r="D1028" s="90">
        <v>8.8879999999999999</v>
      </c>
      <c r="E1028" s="90">
        <v>7.2160000000000002</v>
      </c>
      <c r="F1028" s="90">
        <v>6.1710000000000003</v>
      </c>
      <c r="G1028" s="89">
        <v>4.62</v>
      </c>
      <c r="H1028" s="90">
        <v>3.4510000000000001</v>
      </c>
      <c r="I1028" s="90">
        <v>2.4689999999999999</v>
      </c>
      <c r="J1028" s="90">
        <v>1.4850000000000001</v>
      </c>
      <c r="K1028" s="89">
        <v>1.99</v>
      </c>
      <c r="L1028" s="90">
        <v>28.567</v>
      </c>
      <c r="M1028" s="90">
        <v>26.879000000000001</v>
      </c>
      <c r="N1028" s="90">
        <v>30.568999999999999</v>
      </c>
      <c r="O1028" s="89">
        <v>28.486999999999998</v>
      </c>
      <c r="P1028" s="90">
        <v>27.530999999999999</v>
      </c>
      <c r="Q1028" s="90">
        <v>28.806000000000001</v>
      </c>
      <c r="R1028" s="90">
        <v>26.209</v>
      </c>
      <c r="S1028" s="89">
        <v>23.82</v>
      </c>
      <c r="T1028" s="90">
        <v>21.481999999999999</v>
      </c>
      <c r="U1028" s="90">
        <v>19.143999999999998</v>
      </c>
      <c r="V1028" s="90">
        <v>16.805</v>
      </c>
      <c r="W1028" s="89">
        <v>14.467000000000001</v>
      </c>
      <c r="X1028" s="90">
        <v>12.218</v>
      </c>
      <c r="Y1028" s="90">
        <v>10.073</v>
      </c>
      <c r="Z1028" s="90">
        <v>48.22</v>
      </c>
      <c r="AA1028" s="89">
        <v>21.187000000000001</v>
      </c>
      <c r="AB1028" s="90">
        <v>17.606000000000002</v>
      </c>
      <c r="AC1028" s="90">
        <v>15.321999999999999</v>
      </c>
      <c r="AD1028" s="90">
        <v>13.041</v>
      </c>
      <c r="AE1028" s="89">
        <v>10.8</v>
      </c>
      <c r="AF1028" s="90">
        <v>72</v>
      </c>
      <c r="AG1028" s="90">
        <v>53</v>
      </c>
      <c r="AH1028" s="90">
        <v>34</v>
      </c>
      <c r="AI1028" s="89">
        <v>19</v>
      </c>
      <c r="AJ1028" s="90">
        <v>50</v>
      </c>
      <c r="AK1028" s="90">
        <v>40</v>
      </c>
      <c r="AL1028" s="90">
        <v>34</v>
      </c>
      <c r="AM1028" s="89">
        <v>29</v>
      </c>
      <c r="AN1028" s="90">
        <v>23</v>
      </c>
      <c r="AO1028" s="90">
        <v>17</v>
      </c>
      <c r="AP1028" s="89">
        <v>11</v>
      </c>
      <c r="AQ1028" s="89">
        <v>7</v>
      </c>
      <c r="AR1028" s="250">
        <v>7</v>
      </c>
      <c r="AS1028" s="265">
        <v>6</v>
      </c>
      <c r="AT1028" s="265">
        <v>5</v>
      </c>
      <c r="AU1028" s="265">
        <v>7</v>
      </c>
      <c r="AV1028" s="265">
        <v>14</v>
      </c>
      <c r="AW1028" s="265">
        <v>19</v>
      </c>
      <c r="AX1028" s="265">
        <v>27</v>
      </c>
      <c r="AY1028" s="265">
        <v>34</v>
      </c>
      <c r="BA1028" s="83"/>
      <c r="BB1028" s="83"/>
      <c r="BC1028" s="83"/>
      <c r="BD1028" s="83"/>
      <c r="BE1028" s="83"/>
      <c r="BF1028" s="83"/>
      <c r="BG1028" s="83"/>
      <c r="BH1028" s="83"/>
      <c r="BI1028" s="83"/>
      <c r="BJ1028" s="83"/>
      <c r="BK1028" s="83"/>
      <c r="BL1028" s="83"/>
    </row>
    <row r="1029" spans="1:64" x14ac:dyDescent="0.35">
      <c r="A1029" s="116" t="s">
        <v>730</v>
      </c>
      <c r="B1029" s="192" t="s">
        <v>796</v>
      </c>
      <c r="C1029" s="191" t="s">
        <v>230</v>
      </c>
      <c r="D1029" s="126">
        <v>384.83800000000002</v>
      </c>
      <c r="E1029" s="127">
        <f>SUM(E1023:E1028)</f>
        <v>374.02199999999999</v>
      </c>
      <c r="F1029" s="127">
        <f>SUM(F1023:F1028)</f>
        <v>418.77800000000002</v>
      </c>
      <c r="G1029" s="143">
        <v>402.43099999999998</v>
      </c>
      <c r="H1029" s="126">
        <v>384.608</v>
      </c>
      <c r="I1029" s="126">
        <v>365.95400000000001</v>
      </c>
      <c r="J1029" s="127">
        <f>SUM(J1023:J1028)</f>
        <v>345.32</v>
      </c>
      <c r="K1029" s="129">
        <f>SUM(K1023:K1028)</f>
        <v>329.15100000000001</v>
      </c>
      <c r="L1029" s="127">
        <f>SUM(L1023:L1028)</f>
        <v>499.44</v>
      </c>
      <c r="M1029" s="126">
        <v>466.09500000000003</v>
      </c>
      <c r="N1029" s="127">
        <f>SUM(N1023:N1028)</f>
        <v>445.72699999999998</v>
      </c>
      <c r="O1029" s="143">
        <v>415.65800000000002</v>
      </c>
      <c r="P1029" s="126">
        <v>432.07100000000003</v>
      </c>
      <c r="Q1029" s="127">
        <f>SUM(Q1023:Q1028)</f>
        <v>409.38499999999999</v>
      </c>
      <c r="R1029" s="127">
        <f>SUM(R1023:R1028)</f>
        <v>378.25200000000001</v>
      </c>
      <c r="S1029" s="129">
        <f>SUM(S1023:S1028)</f>
        <v>347.24299999999999</v>
      </c>
      <c r="T1029" s="127">
        <f>SUM(T1023:T1028)</f>
        <v>348.15499999999997</v>
      </c>
      <c r="U1029" s="126">
        <v>323.51499999999999</v>
      </c>
      <c r="V1029" s="126">
        <v>298.80799999999999</v>
      </c>
      <c r="W1029" s="129">
        <f>SUM(W1023:W1028)</f>
        <v>272.839</v>
      </c>
      <c r="X1029" s="127">
        <f>SUM(X1023:X1028)</f>
        <v>249.744</v>
      </c>
      <c r="Y1029" s="126">
        <v>224.51499999999999</v>
      </c>
      <c r="Z1029" s="127">
        <f>SUM(Z1023:Z1028)</f>
        <v>463.20699999999999</v>
      </c>
      <c r="AA1029" s="143">
        <v>1437.527</v>
      </c>
      <c r="AB1029" s="126">
        <v>1380.829</v>
      </c>
      <c r="AC1029" s="126">
        <v>1313.5940000000001</v>
      </c>
      <c r="AD1029" s="126">
        <v>1248.154</v>
      </c>
      <c r="AE1029" s="103"/>
      <c r="AF1029" s="102"/>
      <c r="AG1029" s="102"/>
      <c r="AH1029" s="102"/>
      <c r="AI1029" s="103"/>
      <c r="AJ1029" s="102"/>
      <c r="AK1029" s="102"/>
      <c r="AL1029" s="102"/>
      <c r="AM1029" s="103"/>
      <c r="AN1029" s="102"/>
      <c r="AO1029" s="102"/>
      <c r="AP1029" s="103"/>
      <c r="AQ1029" s="103"/>
      <c r="AR1029" s="103"/>
      <c r="AS1029" s="233"/>
      <c r="AT1029" s="233"/>
      <c r="AU1029" s="233"/>
      <c r="AV1029" s="233"/>
      <c r="AW1029" s="233"/>
      <c r="AX1029" s="233"/>
      <c r="AY1029" s="233"/>
      <c r="BA1029" s="108"/>
      <c r="BB1029" s="108"/>
      <c r="BC1029" s="108"/>
      <c r="BD1029" s="108"/>
      <c r="BE1029" s="108"/>
      <c r="BF1029" s="108"/>
      <c r="BG1029" s="108"/>
      <c r="BH1029" s="108"/>
      <c r="BI1029" s="108"/>
      <c r="BJ1029" s="108"/>
      <c r="BK1029" s="108"/>
      <c r="BL1029" s="108"/>
    </row>
    <row r="1030" spans="1:64" x14ac:dyDescent="0.35">
      <c r="B1030" s="186"/>
      <c r="C1030" s="186"/>
      <c r="D1030" s="81"/>
      <c r="E1030" s="81"/>
      <c r="F1030" s="81"/>
      <c r="G1030" s="82"/>
      <c r="H1030" s="81"/>
      <c r="I1030" s="81"/>
      <c r="J1030" s="81"/>
      <c r="K1030" s="82"/>
      <c r="L1030" s="81"/>
      <c r="M1030" s="81"/>
      <c r="N1030" s="81"/>
      <c r="O1030" s="82"/>
      <c r="P1030" s="81"/>
      <c r="Q1030" s="81"/>
      <c r="R1030" s="81"/>
      <c r="S1030" s="82"/>
      <c r="T1030" s="81"/>
      <c r="U1030" s="81"/>
      <c r="V1030" s="81"/>
      <c r="W1030" s="82"/>
      <c r="X1030" s="81"/>
      <c r="Y1030" s="81"/>
      <c r="Z1030" s="81"/>
      <c r="AA1030" s="82"/>
      <c r="AB1030" s="81"/>
      <c r="AC1030" s="81"/>
      <c r="AD1030" s="81"/>
      <c r="AE1030" s="82"/>
      <c r="AF1030" s="81"/>
      <c r="AG1030" s="81"/>
      <c r="AH1030" s="81"/>
      <c r="AI1030" s="82"/>
      <c r="AJ1030" s="81"/>
      <c r="AK1030" s="81"/>
      <c r="AL1030" s="81"/>
      <c r="AM1030" s="82"/>
      <c r="AN1030" s="81"/>
      <c r="AO1030" s="81"/>
      <c r="AP1030" s="82"/>
      <c r="AQ1030" s="82"/>
      <c r="AR1030" s="82"/>
      <c r="AS1030" s="230"/>
      <c r="AT1030" s="230"/>
      <c r="AU1030" s="230"/>
      <c r="AV1030" s="230"/>
      <c r="AW1030" s="230"/>
      <c r="AX1030" s="230"/>
      <c r="AY1030" s="230"/>
      <c r="BA1030" s="83"/>
      <c r="BB1030" s="83"/>
      <c r="BC1030" s="83"/>
      <c r="BD1030" s="83"/>
      <c r="BE1030" s="83"/>
      <c r="BF1030" s="83"/>
      <c r="BG1030" s="83"/>
      <c r="BH1030" s="83"/>
      <c r="BI1030" s="83"/>
      <c r="BJ1030" s="83"/>
      <c r="BK1030" s="83"/>
      <c r="BL1030" s="83"/>
    </row>
    <row r="1031" spans="1:64" x14ac:dyDescent="0.35">
      <c r="A1031" s="101" t="s">
        <v>731</v>
      </c>
      <c r="B1031" s="192" t="s">
        <v>796</v>
      </c>
      <c r="C1031" s="191" t="s">
        <v>230</v>
      </c>
      <c r="D1031" s="127">
        <f>SUM(D1022:D1028)</f>
        <v>580.56799999999998</v>
      </c>
      <c r="E1031" s="126">
        <v>551.26499999999999</v>
      </c>
      <c r="F1031" s="127">
        <f>SUM(F1022:F1028)</f>
        <v>637.95699999999999</v>
      </c>
      <c r="G1031" s="143">
        <v>605.25400000000002</v>
      </c>
      <c r="H1031" s="126">
        <v>570.17100000000005</v>
      </c>
      <c r="I1031" s="127">
        <f>SUM(I1022:I1028)</f>
        <v>532.31700000000001</v>
      </c>
      <c r="J1031" s="127">
        <f>SUM(J1022:J1028)</f>
        <v>490.839</v>
      </c>
      <c r="K1031" s="129">
        <f>SUM(K1022:K1028)</f>
        <v>469.66199999999998</v>
      </c>
      <c r="L1031" s="127">
        <f>SUM(L1022:L1028)</f>
        <v>629.31700000000001</v>
      </c>
      <c r="M1031" s="127">
        <f>SUM(M1022:M1028)</f>
        <v>583.19799999999998</v>
      </c>
      <c r="N1031" s="126">
        <v>556.80999999999995</v>
      </c>
      <c r="O1031" s="143">
        <v>510.00700000000001</v>
      </c>
      <c r="P1031" s="126">
        <v>518.68600000000004</v>
      </c>
      <c r="Q1031" s="127">
        <f>SUM(Q1022:Q1028)</f>
        <v>494.19299999999998</v>
      </c>
      <c r="R1031" s="127">
        <f>SUM(R1022:R1028)</f>
        <v>454.23</v>
      </c>
      <c r="S1031" s="143">
        <v>414.40499999999997</v>
      </c>
      <c r="T1031" s="127">
        <f>SUM(T1022:T1028)</f>
        <v>489.202</v>
      </c>
      <c r="U1031" s="126">
        <v>453.834</v>
      </c>
      <c r="V1031" s="127">
        <f>SUM(V1022:V1028)</f>
        <v>420.66699999999997</v>
      </c>
      <c r="W1031" s="143">
        <v>385.65800000000002</v>
      </c>
      <c r="X1031" s="127">
        <f>SUM(X1022:X1028)</f>
        <v>353.74</v>
      </c>
      <c r="Y1031" s="127">
        <f>SUM(Y1022:Y1028)</f>
        <v>320.47800000000001</v>
      </c>
      <c r="Z1031" s="127">
        <f>SUM(Z1022:Z1028)</f>
        <v>669.476</v>
      </c>
      <c r="AA1031" s="143">
        <v>2069.0010000000002</v>
      </c>
      <c r="AB1031" s="127">
        <f>SUM(AB1022:AB1028)</f>
        <v>2017.1030000000001</v>
      </c>
      <c r="AC1031" s="127">
        <f>SUM(AC1022:AC1028)</f>
        <v>1917.1489999999999</v>
      </c>
      <c r="AD1031" s="126">
        <v>1815.625</v>
      </c>
      <c r="AE1031" s="143">
        <v>1720.5650000000001</v>
      </c>
      <c r="AF1031" s="127">
        <f t="shared" ref="AF1031:AP1031" si="69">SUM(AF1022:AF1028)</f>
        <v>1626</v>
      </c>
      <c r="AG1031" s="127">
        <f t="shared" si="69"/>
        <v>1535</v>
      </c>
      <c r="AH1031" s="127">
        <f t="shared" si="69"/>
        <v>1445</v>
      </c>
      <c r="AI1031" s="129">
        <f t="shared" si="69"/>
        <v>1359</v>
      </c>
      <c r="AJ1031" s="127">
        <f t="shared" si="69"/>
        <v>1729</v>
      </c>
      <c r="AK1031" s="127">
        <f t="shared" si="69"/>
        <v>1641</v>
      </c>
      <c r="AL1031" s="127">
        <f t="shared" si="69"/>
        <v>1557</v>
      </c>
      <c r="AM1031" s="129">
        <f t="shared" si="69"/>
        <v>1820</v>
      </c>
      <c r="AN1031" s="127">
        <f t="shared" si="69"/>
        <v>1743</v>
      </c>
      <c r="AO1031" s="127">
        <f t="shared" si="69"/>
        <v>1650</v>
      </c>
      <c r="AP1031" s="129">
        <f t="shared" si="69"/>
        <v>1548</v>
      </c>
      <c r="AQ1031" s="129">
        <v>1449</v>
      </c>
      <c r="AR1031" s="249">
        <v>1354</v>
      </c>
      <c r="AS1031" s="264">
        <v>1258</v>
      </c>
      <c r="AT1031" s="264">
        <v>1167</v>
      </c>
      <c r="AU1031" s="264">
        <v>1088</v>
      </c>
      <c r="AV1031" s="264">
        <v>1011</v>
      </c>
      <c r="AW1031" s="264">
        <v>933</v>
      </c>
      <c r="AX1031" s="264">
        <v>858</v>
      </c>
      <c r="AY1031" s="264">
        <v>782</v>
      </c>
      <c r="BA1031" s="108"/>
      <c r="BB1031" s="108"/>
      <c r="BC1031" s="108"/>
      <c r="BD1031" s="108"/>
      <c r="BE1031" s="108"/>
      <c r="BF1031" s="108"/>
      <c r="BG1031" s="108"/>
      <c r="BH1031" s="108"/>
      <c r="BI1031" s="108"/>
      <c r="BJ1031" s="209">
        <v>1449</v>
      </c>
      <c r="BK1031" s="209">
        <v>1088</v>
      </c>
      <c r="BL1031" s="209">
        <v>782</v>
      </c>
    </row>
    <row r="1032" spans="1:64" x14ac:dyDescent="0.35">
      <c r="B1032" s="186"/>
      <c r="C1032" s="186"/>
      <c r="G1032" s="91"/>
      <c r="K1032" s="91"/>
      <c r="O1032" s="91"/>
      <c r="S1032" s="91"/>
      <c r="W1032" s="91"/>
      <c r="AA1032" s="91"/>
      <c r="AE1032" s="91"/>
      <c r="AI1032" s="91"/>
      <c r="AM1032" s="91"/>
      <c r="AP1032" s="91"/>
      <c r="AQ1032" s="91"/>
      <c r="AR1032" s="91"/>
      <c r="AS1032" s="232"/>
      <c r="AT1032" s="232"/>
      <c r="AU1032" s="232"/>
      <c r="AV1032" s="232"/>
      <c r="AW1032" s="232"/>
      <c r="AX1032" s="232"/>
      <c r="AY1032" s="232"/>
      <c r="BA1032" s="135"/>
      <c r="BB1032" s="135"/>
      <c r="BC1032" s="135"/>
      <c r="BD1032" s="135"/>
      <c r="BE1032" s="135"/>
      <c r="BF1032" s="135"/>
      <c r="BG1032" s="135"/>
      <c r="BH1032" s="135"/>
      <c r="BI1032" s="135"/>
      <c r="BJ1032" s="135"/>
      <c r="BK1032" s="135"/>
      <c r="BL1032" s="135"/>
    </row>
    <row r="1033" spans="1:64" x14ac:dyDescent="0.35">
      <c r="A1033" s="96" t="s">
        <v>164</v>
      </c>
      <c r="B1033" s="185"/>
      <c r="C1033" s="185"/>
      <c r="G1033" s="91"/>
      <c r="K1033" s="91"/>
      <c r="O1033" s="91"/>
      <c r="S1033" s="91"/>
      <c r="W1033" s="91"/>
      <c r="X1033" s="171"/>
      <c r="Y1033" s="171"/>
      <c r="Z1033" s="171"/>
      <c r="AA1033" s="172"/>
      <c r="AB1033" s="171"/>
      <c r="AC1033" s="171"/>
      <c r="AD1033" s="171"/>
      <c r="AE1033" s="172"/>
      <c r="AF1033" s="171"/>
      <c r="AG1033" s="171"/>
      <c r="AH1033" s="171"/>
      <c r="AI1033" s="172"/>
      <c r="AJ1033" s="171"/>
      <c r="AK1033" s="171"/>
      <c r="AL1033" s="171"/>
      <c r="AM1033" s="172"/>
      <c r="AN1033" s="171"/>
      <c r="AO1033" s="171"/>
      <c r="AP1033" s="172"/>
      <c r="AQ1033" s="172"/>
      <c r="AR1033" s="172"/>
      <c r="AS1033" s="246"/>
      <c r="AT1033" s="246"/>
      <c r="AU1033" s="246"/>
      <c r="AV1033" s="246"/>
      <c r="AW1033" s="246"/>
      <c r="AX1033" s="246"/>
      <c r="AY1033" s="246"/>
      <c r="BA1033" s="135"/>
      <c r="BB1033" s="135"/>
      <c r="BC1033" s="135"/>
      <c r="BD1033" s="135"/>
      <c r="BE1033" s="135"/>
      <c r="BF1033" s="173"/>
      <c r="BG1033" s="173"/>
      <c r="BH1033" s="173"/>
      <c r="BI1033" s="135"/>
      <c r="BJ1033" s="135"/>
      <c r="BK1033" s="135"/>
      <c r="BL1033" s="135"/>
    </row>
    <row r="1034" spans="1:64" x14ac:dyDescent="0.35">
      <c r="A1034" s="88" t="s">
        <v>108</v>
      </c>
      <c r="B1034" s="184" t="s">
        <v>794</v>
      </c>
      <c r="C1034" s="183" t="s">
        <v>791</v>
      </c>
      <c r="G1034" s="91"/>
      <c r="K1034" s="91"/>
      <c r="O1034" s="91"/>
      <c r="S1034" s="91"/>
      <c r="W1034" s="91"/>
      <c r="X1034" s="90">
        <v>2079</v>
      </c>
      <c r="Y1034" s="90">
        <v>2195</v>
      </c>
      <c r="Z1034" s="90">
        <v>2291</v>
      </c>
      <c r="AA1034" s="89">
        <v>2465</v>
      </c>
      <c r="AB1034" s="90">
        <v>2601</v>
      </c>
      <c r="AC1034" s="90">
        <v>2744</v>
      </c>
      <c r="AD1034" s="90">
        <v>2834</v>
      </c>
      <c r="AE1034" s="89">
        <v>2992</v>
      </c>
      <c r="AF1034" s="90">
        <v>3091</v>
      </c>
      <c r="AG1034" s="90">
        <v>3128</v>
      </c>
      <c r="AH1034" s="90">
        <v>3225</v>
      </c>
      <c r="AI1034" s="89">
        <v>3424</v>
      </c>
      <c r="AJ1034" s="90">
        <v>3905</v>
      </c>
      <c r="AK1034" s="90">
        <v>3835</v>
      </c>
      <c r="AL1034" s="90">
        <v>3935</v>
      </c>
      <c r="AM1034" s="89">
        <v>4110</v>
      </c>
      <c r="AN1034" s="90">
        <v>4262</v>
      </c>
      <c r="AO1034" s="90">
        <v>4386</v>
      </c>
      <c r="AP1034" s="89">
        <v>4433</v>
      </c>
      <c r="AQ1034" s="89">
        <v>4525</v>
      </c>
      <c r="AR1034" s="250">
        <v>4655</v>
      </c>
      <c r="AS1034" s="265">
        <v>4816</v>
      </c>
      <c r="AT1034" s="265">
        <v>4890</v>
      </c>
      <c r="AU1034" s="265">
        <v>5048</v>
      </c>
      <c r="AV1034" s="265">
        <v>5182</v>
      </c>
      <c r="AW1034" s="265">
        <v>5309</v>
      </c>
      <c r="AX1034" s="265">
        <v>5408</v>
      </c>
      <c r="AY1034" s="265">
        <v>5606</v>
      </c>
      <c r="BA1034" s="135"/>
      <c r="BB1034" s="135"/>
      <c r="BC1034" s="135"/>
      <c r="BD1034" s="135"/>
      <c r="BE1034" s="135"/>
      <c r="BF1034" s="124">
        <v>9030</v>
      </c>
      <c r="BG1034" s="124">
        <v>11171</v>
      </c>
      <c r="BH1034" s="124">
        <v>12868</v>
      </c>
      <c r="BI1034" s="124">
        <v>15785</v>
      </c>
      <c r="BJ1034" s="207">
        <v>17606</v>
      </c>
      <c r="BK1034" s="207">
        <v>19409</v>
      </c>
      <c r="BL1034" s="207">
        <v>21505</v>
      </c>
    </row>
    <row r="1035" spans="1:64" x14ac:dyDescent="0.35">
      <c r="B1035" s="186"/>
      <c r="C1035" s="186"/>
      <c r="G1035" s="91"/>
      <c r="K1035" s="91"/>
      <c r="O1035" s="91"/>
      <c r="S1035" s="91"/>
      <c r="W1035" s="91"/>
      <c r="AA1035" s="91"/>
      <c r="AE1035" s="91"/>
      <c r="AI1035" s="91"/>
      <c r="AM1035" s="91"/>
      <c r="AP1035" s="91"/>
      <c r="AQ1035" s="91"/>
      <c r="AR1035" s="91"/>
      <c r="AS1035" s="232"/>
      <c r="AT1035" s="232"/>
      <c r="AU1035" s="232"/>
      <c r="AV1035" s="232"/>
      <c r="AW1035" s="232"/>
      <c r="AX1035" s="232"/>
      <c r="AY1035" s="232"/>
      <c r="BA1035" s="135"/>
      <c r="BB1035" s="135"/>
      <c r="BC1035" s="135"/>
      <c r="BD1035" s="135"/>
      <c r="BE1035" s="135"/>
      <c r="BF1035" s="135"/>
      <c r="BG1035" s="135"/>
      <c r="BH1035" s="135"/>
      <c r="BI1035" s="135"/>
      <c r="BJ1035" s="135"/>
      <c r="BK1035" s="135"/>
      <c r="BL1035" s="135"/>
    </row>
    <row r="1036" spans="1:64" x14ac:dyDescent="0.35">
      <c r="A1036" s="96" t="s">
        <v>734</v>
      </c>
      <c r="B1036" s="185"/>
      <c r="C1036" s="185"/>
      <c r="G1036" s="91"/>
      <c r="K1036" s="91"/>
      <c r="O1036" s="91"/>
      <c r="S1036" s="91"/>
      <c r="W1036" s="91"/>
      <c r="AA1036" s="91"/>
      <c r="AE1036" s="91"/>
      <c r="AI1036" s="91"/>
      <c r="AM1036" s="91"/>
      <c r="AP1036" s="91"/>
      <c r="AQ1036" s="91"/>
      <c r="AR1036" s="91"/>
      <c r="AS1036" s="232"/>
      <c r="AT1036" s="232"/>
      <c r="AU1036" s="232"/>
      <c r="AV1036" s="232"/>
      <c r="AW1036" s="232"/>
      <c r="AX1036" s="232"/>
      <c r="AY1036" s="232"/>
      <c r="BA1036" s="135"/>
      <c r="BB1036" s="135"/>
      <c r="BC1036" s="135"/>
      <c r="BD1036" s="135"/>
      <c r="BE1036" s="135"/>
      <c r="BF1036" s="135"/>
      <c r="BG1036" s="135"/>
      <c r="BH1036" s="135"/>
      <c r="BI1036" s="135"/>
      <c r="BJ1036" s="135"/>
      <c r="BK1036" s="135"/>
      <c r="BL1036" s="135"/>
    </row>
    <row r="1037" spans="1:64" x14ac:dyDescent="0.35">
      <c r="A1037" s="88" t="s">
        <v>338</v>
      </c>
      <c r="B1037" s="184" t="s">
        <v>794</v>
      </c>
      <c r="C1037" s="183" t="s">
        <v>791</v>
      </c>
      <c r="G1037" s="91"/>
      <c r="K1037" s="91"/>
      <c r="O1037" s="91"/>
      <c r="S1037" s="91"/>
      <c r="W1037" s="91"/>
      <c r="X1037" s="90">
        <v>1461</v>
      </c>
      <c r="Y1037" s="90">
        <v>1546</v>
      </c>
      <c r="Z1037" s="90">
        <v>1609</v>
      </c>
      <c r="AA1037" s="89">
        <v>1710</v>
      </c>
      <c r="AB1037" s="90">
        <v>1777</v>
      </c>
      <c r="AC1037" s="90">
        <v>1890</v>
      </c>
      <c r="AD1037" s="90">
        <v>1962</v>
      </c>
      <c r="AE1037" s="89">
        <v>2078</v>
      </c>
      <c r="AF1037" s="90">
        <v>2169</v>
      </c>
      <c r="AG1037" s="90">
        <v>2232</v>
      </c>
      <c r="AH1037" s="90">
        <v>2337</v>
      </c>
      <c r="AI1037" s="89">
        <v>2495</v>
      </c>
      <c r="AJ1037" s="90">
        <v>2859</v>
      </c>
      <c r="AK1037" s="90">
        <v>2787</v>
      </c>
      <c r="AL1037" s="90">
        <v>2865</v>
      </c>
      <c r="AM1037" s="89">
        <v>3009</v>
      </c>
      <c r="AN1037" s="90">
        <v>3110</v>
      </c>
      <c r="AO1037" s="90">
        <v>3200</v>
      </c>
      <c r="AP1037" s="89">
        <v>3232</v>
      </c>
      <c r="AQ1037" s="89">
        <v>3300</v>
      </c>
      <c r="AR1037" s="250">
        <v>3395</v>
      </c>
      <c r="AS1037" s="265">
        <v>3511</v>
      </c>
      <c r="AT1037" s="265">
        <v>3594</v>
      </c>
      <c r="AU1037" s="265">
        <v>3716</v>
      </c>
      <c r="AV1037" s="265">
        <v>3816</v>
      </c>
      <c r="AW1037" s="265">
        <v>3908</v>
      </c>
      <c r="AX1037" s="265">
        <v>3995</v>
      </c>
      <c r="AY1037" s="265">
        <v>4145</v>
      </c>
      <c r="BA1037" s="135"/>
      <c r="BB1037" s="135"/>
      <c r="BC1037" s="135"/>
      <c r="BD1037" s="135"/>
      <c r="BE1037" s="135"/>
      <c r="BF1037" s="124">
        <v>6325</v>
      </c>
      <c r="BG1037" s="124">
        <v>7707</v>
      </c>
      <c r="BH1037" s="124">
        <v>9233</v>
      </c>
      <c r="BI1037" s="124">
        <v>11520</v>
      </c>
      <c r="BJ1037" s="207">
        <v>12842</v>
      </c>
      <c r="BK1037" s="207">
        <v>14216</v>
      </c>
      <c r="BL1037" s="207">
        <v>15864</v>
      </c>
    </row>
    <row r="1038" spans="1:64" x14ac:dyDescent="0.35">
      <c r="A1038" s="88" t="s">
        <v>376</v>
      </c>
      <c r="B1038" s="184" t="s">
        <v>794</v>
      </c>
      <c r="C1038" s="183" t="s">
        <v>791</v>
      </c>
      <c r="G1038" s="91"/>
      <c r="K1038" s="91"/>
      <c r="O1038" s="91"/>
      <c r="S1038" s="91"/>
      <c r="W1038" s="91"/>
      <c r="X1038" s="90">
        <v>554</v>
      </c>
      <c r="Y1038" s="90">
        <v>586</v>
      </c>
      <c r="Z1038" s="90">
        <v>614</v>
      </c>
      <c r="AA1038" s="89">
        <v>690</v>
      </c>
      <c r="AB1038" s="90">
        <v>743</v>
      </c>
      <c r="AC1038" s="90">
        <v>784</v>
      </c>
      <c r="AD1038" s="90">
        <v>821</v>
      </c>
      <c r="AE1038" s="89">
        <v>859</v>
      </c>
      <c r="AF1038" s="90">
        <v>753</v>
      </c>
      <c r="AG1038" s="90">
        <v>774</v>
      </c>
      <c r="AH1038" s="90">
        <v>779</v>
      </c>
      <c r="AI1038" s="89">
        <v>819</v>
      </c>
      <c r="AJ1038" s="90">
        <v>934</v>
      </c>
      <c r="AK1038" s="90">
        <v>938</v>
      </c>
      <c r="AL1038" s="90">
        <v>985</v>
      </c>
      <c r="AM1038" s="89">
        <v>1010</v>
      </c>
      <c r="AN1038" s="90">
        <v>1057</v>
      </c>
      <c r="AO1038" s="90">
        <v>1095</v>
      </c>
      <c r="AP1038" s="89">
        <v>1120</v>
      </c>
      <c r="AQ1038" s="89">
        <v>1150</v>
      </c>
      <c r="AR1038" s="250">
        <v>1176</v>
      </c>
      <c r="AS1038" s="265">
        <v>1222</v>
      </c>
      <c r="AT1038" s="265">
        <v>1229</v>
      </c>
      <c r="AU1038" s="265">
        <v>1266</v>
      </c>
      <c r="AV1038" s="265">
        <v>1289</v>
      </c>
      <c r="AW1038" s="265">
        <v>1327</v>
      </c>
      <c r="AX1038" s="265">
        <v>1354</v>
      </c>
      <c r="AY1038" s="265">
        <v>1396</v>
      </c>
      <c r="BA1038" s="135"/>
      <c r="BB1038" s="135"/>
      <c r="BC1038" s="135"/>
      <c r="BD1038" s="135"/>
      <c r="BE1038" s="135"/>
      <c r="BF1038" s="124">
        <v>2444</v>
      </c>
      <c r="BG1038" s="124">
        <v>3206</v>
      </c>
      <c r="BH1038" s="124">
        <v>3125</v>
      </c>
      <c r="BI1038" s="124">
        <v>3867</v>
      </c>
      <c r="BJ1038" s="207">
        <v>4422</v>
      </c>
      <c r="BK1038" s="207">
        <v>4893</v>
      </c>
      <c r="BL1038" s="207">
        <v>5366</v>
      </c>
    </row>
    <row r="1039" spans="1:64" x14ac:dyDescent="0.35">
      <c r="A1039" s="88" t="s">
        <v>377</v>
      </c>
      <c r="B1039" s="184" t="s">
        <v>794</v>
      </c>
      <c r="C1039" s="183" t="s">
        <v>791</v>
      </c>
      <c r="G1039" s="91"/>
      <c r="K1039" s="91"/>
      <c r="O1039" s="91"/>
      <c r="S1039" s="91"/>
      <c r="W1039" s="91"/>
      <c r="X1039" s="90">
        <v>64</v>
      </c>
      <c r="Y1039" s="90">
        <v>63</v>
      </c>
      <c r="Z1039" s="90">
        <v>68</v>
      </c>
      <c r="AA1039" s="89">
        <v>65</v>
      </c>
      <c r="AB1039" s="90">
        <v>81</v>
      </c>
      <c r="AC1039" s="90">
        <v>70</v>
      </c>
      <c r="AD1039" s="90">
        <v>51</v>
      </c>
      <c r="AE1039" s="89">
        <v>55</v>
      </c>
      <c r="AF1039" s="90">
        <v>169</v>
      </c>
      <c r="AG1039" s="90">
        <v>122</v>
      </c>
      <c r="AH1039" s="90">
        <v>109</v>
      </c>
      <c r="AI1039" s="89">
        <v>110</v>
      </c>
      <c r="AJ1039" s="90">
        <v>112</v>
      </c>
      <c r="AK1039" s="90">
        <v>110</v>
      </c>
      <c r="AL1039" s="90">
        <v>85</v>
      </c>
      <c r="AM1039" s="89">
        <v>91</v>
      </c>
      <c r="AN1039" s="90">
        <v>95</v>
      </c>
      <c r="AO1039" s="90">
        <v>91</v>
      </c>
      <c r="AP1039" s="89">
        <v>81</v>
      </c>
      <c r="AQ1039" s="89">
        <v>75</v>
      </c>
      <c r="AR1039" s="250">
        <v>84</v>
      </c>
      <c r="AS1039" s="265">
        <v>83</v>
      </c>
      <c r="AT1039" s="265">
        <v>67</v>
      </c>
      <c r="AU1039" s="265">
        <v>66</v>
      </c>
      <c r="AV1039" s="265">
        <v>77</v>
      </c>
      <c r="AW1039" s="265">
        <v>74</v>
      </c>
      <c r="AX1039" s="265">
        <v>59</v>
      </c>
      <c r="AY1039" s="265">
        <v>65</v>
      </c>
      <c r="BA1039" s="135"/>
      <c r="BB1039" s="135"/>
      <c r="BC1039" s="135"/>
      <c r="BD1039" s="135"/>
      <c r="BE1039" s="135"/>
      <c r="BF1039" s="124">
        <v>261</v>
      </c>
      <c r="BG1039" s="124">
        <v>258</v>
      </c>
      <c r="BH1039" s="124">
        <v>510</v>
      </c>
      <c r="BI1039" s="124">
        <v>398</v>
      </c>
      <c r="BJ1039" s="207">
        <v>342</v>
      </c>
      <c r="BK1039" s="207">
        <v>300</v>
      </c>
      <c r="BL1039" s="207">
        <v>275</v>
      </c>
    </row>
    <row r="1040" spans="1:64" x14ac:dyDescent="0.35">
      <c r="B1040" s="186"/>
      <c r="C1040" s="186"/>
      <c r="G1040" s="91"/>
      <c r="K1040" s="91"/>
      <c r="O1040" s="91"/>
      <c r="S1040" s="91"/>
      <c r="W1040" s="91"/>
      <c r="AA1040" s="91"/>
      <c r="AE1040" s="91"/>
      <c r="AI1040" s="91"/>
      <c r="AM1040" s="91"/>
      <c r="AP1040" s="91"/>
      <c r="AQ1040" s="91"/>
      <c r="AR1040" s="91"/>
      <c r="AS1040" s="232"/>
      <c r="AT1040" s="232"/>
      <c r="AU1040" s="232"/>
      <c r="AV1040" s="232"/>
      <c r="AW1040" s="232"/>
      <c r="AX1040" s="232"/>
      <c r="AY1040" s="232"/>
      <c r="BA1040" s="135"/>
      <c r="BB1040" s="135"/>
      <c r="BC1040" s="135"/>
      <c r="BD1040" s="135"/>
      <c r="BE1040" s="135"/>
      <c r="BF1040" s="135"/>
      <c r="BG1040" s="135"/>
      <c r="BH1040" s="135"/>
      <c r="BI1040" s="135"/>
      <c r="BJ1040" s="135"/>
      <c r="BK1040" s="135"/>
      <c r="BL1040" s="135"/>
    </row>
    <row r="1041" spans="1:64" x14ac:dyDescent="0.35">
      <c r="A1041" s="96" t="s">
        <v>735</v>
      </c>
      <c r="B1041" s="185"/>
      <c r="C1041" s="185"/>
      <c r="G1041" s="91"/>
      <c r="K1041" s="91"/>
      <c r="O1041" s="91"/>
      <c r="S1041" s="91"/>
      <c r="W1041" s="91"/>
      <c r="AA1041" s="91"/>
      <c r="AE1041" s="91"/>
      <c r="AI1041" s="91"/>
      <c r="AM1041" s="91"/>
      <c r="AP1041" s="91"/>
      <c r="AQ1041" s="91"/>
      <c r="AR1041" s="91"/>
      <c r="AS1041" s="232"/>
      <c r="AT1041" s="232"/>
      <c r="AU1041" s="232"/>
      <c r="AV1041" s="232"/>
      <c r="AW1041" s="232"/>
      <c r="AX1041" s="232"/>
      <c r="AY1041" s="232"/>
      <c r="BA1041" s="135"/>
      <c r="BB1041" s="135"/>
      <c r="BC1041" s="135"/>
      <c r="BD1041" s="135"/>
      <c r="BE1041" s="135"/>
      <c r="BF1041" s="135"/>
      <c r="BG1041" s="135"/>
      <c r="BH1041" s="135"/>
      <c r="BI1041" s="135"/>
      <c r="BJ1041" s="135"/>
      <c r="BK1041" s="135"/>
      <c r="BL1041" s="135"/>
    </row>
    <row r="1042" spans="1:64" x14ac:dyDescent="0.35">
      <c r="A1042" s="88" t="s">
        <v>338</v>
      </c>
      <c r="B1042" s="184" t="s">
        <v>792</v>
      </c>
      <c r="C1042" s="183" t="s">
        <v>791</v>
      </c>
      <c r="G1042" s="91"/>
      <c r="K1042" s="91"/>
      <c r="O1042" s="91"/>
      <c r="S1042" s="91"/>
      <c r="W1042" s="91"/>
      <c r="X1042" s="93">
        <v>0.7</v>
      </c>
      <c r="Y1042" s="93">
        <v>0.7</v>
      </c>
      <c r="Z1042" s="93">
        <v>0.7</v>
      </c>
      <c r="AA1042" s="92">
        <v>0.69</v>
      </c>
      <c r="AB1042" s="93">
        <v>0.68</v>
      </c>
      <c r="AC1042" s="93">
        <v>0.69</v>
      </c>
      <c r="AD1042" s="93">
        <v>0.69</v>
      </c>
      <c r="AE1042" s="92">
        <v>0.69</v>
      </c>
      <c r="AF1042" s="93">
        <v>0.7</v>
      </c>
      <c r="AG1042" s="93">
        <v>0.71</v>
      </c>
      <c r="AH1042" s="93">
        <v>0.72</v>
      </c>
      <c r="AI1042" s="92">
        <v>0.73</v>
      </c>
      <c r="AJ1042" s="93">
        <v>0.73</v>
      </c>
      <c r="AK1042" s="93">
        <v>0.73</v>
      </c>
      <c r="AL1042" s="93">
        <v>0.73</v>
      </c>
      <c r="AM1042" s="92">
        <v>0.73</v>
      </c>
      <c r="AN1042" s="93">
        <v>0.73</v>
      </c>
      <c r="AO1042" s="93">
        <v>0.73</v>
      </c>
      <c r="AP1042" s="92">
        <v>0.73</v>
      </c>
      <c r="AQ1042" s="92">
        <v>0.73</v>
      </c>
      <c r="AR1042" s="251">
        <v>0.73</v>
      </c>
      <c r="AS1042" s="266">
        <v>0.73</v>
      </c>
      <c r="AT1042" s="266">
        <v>0.74</v>
      </c>
      <c r="AU1042" s="266">
        <v>0.74</v>
      </c>
      <c r="AV1042" s="266">
        <v>0.74</v>
      </c>
      <c r="AW1042" s="266">
        <v>0.74</v>
      </c>
      <c r="AX1042" s="266">
        <v>0.74</v>
      </c>
      <c r="AY1042" s="266">
        <v>0.74</v>
      </c>
      <c r="BA1042" s="135"/>
      <c r="BB1042" s="135"/>
      <c r="BC1042" s="135"/>
      <c r="BD1042" s="135"/>
      <c r="BE1042" s="135"/>
      <c r="BF1042" s="136">
        <v>0.7</v>
      </c>
      <c r="BG1042" s="136">
        <v>0.69</v>
      </c>
      <c r="BH1042" s="136">
        <v>0.72</v>
      </c>
      <c r="BI1042" s="136">
        <v>0.73</v>
      </c>
      <c r="BJ1042" s="210">
        <v>0.73</v>
      </c>
      <c r="BK1042" s="210">
        <v>0.73</v>
      </c>
      <c r="BL1042" s="210">
        <v>0.74</v>
      </c>
    </row>
    <row r="1043" spans="1:64" x14ac:dyDescent="0.35">
      <c r="A1043" s="88" t="s">
        <v>376</v>
      </c>
      <c r="B1043" s="184" t="s">
        <v>792</v>
      </c>
      <c r="C1043" s="183" t="s">
        <v>791</v>
      </c>
      <c r="G1043" s="91"/>
      <c r="K1043" s="91"/>
      <c r="O1043" s="91"/>
      <c r="S1043" s="91"/>
      <c r="W1043" s="91"/>
      <c r="X1043" s="93">
        <v>0.27</v>
      </c>
      <c r="Y1043" s="93">
        <v>0.27</v>
      </c>
      <c r="Z1043" s="93">
        <v>0.27</v>
      </c>
      <c r="AA1043" s="92">
        <v>0.28000000000000003</v>
      </c>
      <c r="AB1043" s="93">
        <v>0.28999999999999998</v>
      </c>
      <c r="AC1043" s="93">
        <v>0.28000000000000003</v>
      </c>
      <c r="AD1043" s="93">
        <v>0.28999999999999998</v>
      </c>
      <c r="AE1043" s="92">
        <v>0.28999999999999998</v>
      </c>
      <c r="AF1043" s="93">
        <v>0.24</v>
      </c>
      <c r="AG1043" s="93">
        <v>0.25</v>
      </c>
      <c r="AH1043" s="93">
        <v>0.24</v>
      </c>
      <c r="AI1043" s="92">
        <v>0.24</v>
      </c>
      <c r="AJ1043" s="93">
        <v>0.24</v>
      </c>
      <c r="AK1043" s="93">
        <v>0.24</v>
      </c>
      <c r="AL1043" s="93">
        <v>0.25</v>
      </c>
      <c r="AM1043" s="92">
        <v>0.25</v>
      </c>
      <c r="AN1043" s="93">
        <v>0.25</v>
      </c>
      <c r="AO1043" s="93">
        <v>0.25</v>
      </c>
      <c r="AP1043" s="92">
        <v>0.25</v>
      </c>
      <c r="AQ1043" s="92">
        <v>0.25</v>
      </c>
      <c r="AR1043" s="251">
        <v>0.25</v>
      </c>
      <c r="AS1043" s="266">
        <v>0.25</v>
      </c>
      <c r="AT1043" s="266">
        <v>0.25</v>
      </c>
      <c r="AU1043" s="266">
        <v>0.25</v>
      </c>
      <c r="AV1043" s="266">
        <v>0.25</v>
      </c>
      <c r="AW1043" s="266">
        <v>0.25</v>
      </c>
      <c r="AX1043" s="266">
        <v>0.25</v>
      </c>
      <c r="AY1043" s="266">
        <v>0.25</v>
      </c>
      <c r="BA1043" s="135"/>
      <c r="BB1043" s="135"/>
      <c r="BC1043" s="135"/>
      <c r="BD1043" s="135"/>
      <c r="BE1043" s="135"/>
      <c r="BF1043" s="136">
        <v>0.27</v>
      </c>
      <c r="BG1043" s="136">
        <v>0.28999999999999998</v>
      </c>
      <c r="BH1043" s="136">
        <v>0.24</v>
      </c>
      <c r="BI1043" s="136">
        <v>0.24</v>
      </c>
      <c r="BJ1043" s="210">
        <v>0.25</v>
      </c>
      <c r="BK1043" s="210">
        <v>0.25</v>
      </c>
      <c r="BL1043" s="210">
        <v>0.25</v>
      </c>
    </row>
    <row r="1044" spans="1:64" x14ac:dyDescent="0.35">
      <c r="A1044" s="88" t="s">
        <v>377</v>
      </c>
      <c r="B1044" s="184" t="s">
        <v>792</v>
      </c>
      <c r="C1044" s="183" t="s">
        <v>791</v>
      </c>
      <c r="G1044" s="91"/>
      <c r="K1044" s="91"/>
      <c r="O1044" s="91"/>
      <c r="S1044" s="91"/>
      <c r="W1044" s="91"/>
      <c r="X1044" s="93">
        <v>0.03</v>
      </c>
      <c r="Y1044" s="93">
        <v>0.03</v>
      </c>
      <c r="Z1044" s="93">
        <v>0.03</v>
      </c>
      <c r="AA1044" s="92">
        <v>0.03</v>
      </c>
      <c r="AB1044" s="93">
        <v>0.03</v>
      </c>
      <c r="AC1044" s="93">
        <v>0.03</v>
      </c>
      <c r="AD1044" s="93">
        <v>0.02</v>
      </c>
      <c r="AE1044" s="92">
        <v>0.02</v>
      </c>
      <c r="AF1044" s="93">
        <v>0.06</v>
      </c>
      <c r="AG1044" s="93">
        <v>0.04</v>
      </c>
      <c r="AH1044" s="93">
        <v>0.04</v>
      </c>
      <c r="AI1044" s="92">
        <v>0.03</v>
      </c>
      <c r="AJ1044" s="93">
        <v>0.03</v>
      </c>
      <c r="AK1044" s="93">
        <v>0.03</v>
      </c>
      <c r="AL1044" s="93">
        <v>0.02</v>
      </c>
      <c r="AM1044" s="92">
        <v>0.02</v>
      </c>
      <c r="AN1044" s="93">
        <v>0.02</v>
      </c>
      <c r="AO1044" s="93">
        <v>0.02</v>
      </c>
      <c r="AP1044" s="92">
        <v>0.02</v>
      </c>
      <c r="AQ1044" s="92">
        <v>0.02</v>
      </c>
      <c r="AR1044" s="251">
        <v>0.02</v>
      </c>
      <c r="AS1044" s="266">
        <v>0.02</v>
      </c>
      <c r="AT1044" s="266">
        <v>0.01</v>
      </c>
      <c r="AU1044" s="266">
        <v>0.01</v>
      </c>
      <c r="AV1044" s="266">
        <v>0.01</v>
      </c>
      <c r="AW1044" s="266">
        <v>0.01</v>
      </c>
      <c r="AX1044" s="266">
        <v>0.01</v>
      </c>
      <c r="AY1044" s="266">
        <v>0.01</v>
      </c>
      <c r="BA1044" s="135"/>
      <c r="BB1044" s="135"/>
      <c r="BC1044" s="135"/>
      <c r="BD1044" s="135"/>
      <c r="BE1044" s="135"/>
      <c r="BF1044" s="136">
        <v>0.03</v>
      </c>
      <c r="BG1044" s="136">
        <v>0.02</v>
      </c>
      <c r="BH1044" s="136">
        <v>0.04</v>
      </c>
      <c r="BI1044" s="136">
        <v>0.03</v>
      </c>
      <c r="BJ1044" s="210">
        <v>0.02</v>
      </c>
      <c r="BK1044" s="210">
        <v>0.02</v>
      </c>
      <c r="BL1044" s="210">
        <v>0.01</v>
      </c>
    </row>
    <row r="1045" spans="1:64" x14ac:dyDescent="0.35">
      <c r="B1045" s="186"/>
      <c r="C1045" s="186"/>
      <c r="G1045" s="91"/>
      <c r="K1045" s="91"/>
      <c r="O1045" s="91"/>
      <c r="S1045" s="91"/>
      <c r="W1045" s="91"/>
      <c r="AA1045" s="91"/>
      <c r="AE1045" s="91"/>
      <c r="AI1045" s="91"/>
      <c r="AM1045" s="91"/>
      <c r="AP1045" s="91"/>
      <c r="AQ1045" s="91"/>
      <c r="AR1045" s="91"/>
      <c r="AS1045" s="232"/>
      <c r="AT1045" s="232"/>
      <c r="AU1045" s="232"/>
      <c r="AV1045" s="232"/>
      <c r="AW1045" s="232"/>
      <c r="AX1045" s="232"/>
      <c r="AY1045" s="232"/>
      <c r="BA1045" s="135"/>
      <c r="BB1045" s="135"/>
      <c r="BC1045" s="135"/>
      <c r="BD1045" s="135"/>
      <c r="BE1045" s="135"/>
      <c r="BF1045" s="135"/>
      <c r="BG1045" s="135"/>
      <c r="BH1045" s="135"/>
      <c r="BI1045" s="135"/>
      <c r="BJ1045" s="135"/>
      <c r="BK1045" s="135"/>
      <c r="BL1045" s="135"/>
    </row>
    <row r="1046" spans="1:64" x14ac:dyDescent="0.35">
      <c r="A1046" s="96" t="s">
        <v>736</v>
      </c>
      <c r="B1046" s="185"/>
      <c r="C1046" s="185"/>
      <c r="G1046" s="91"/>
      <c r="K1046" s="91"/>
      <c r="O1046" s="91"/>
      <c r="S1046" s="91"/>
      <c r="W1046" s="91"/>
      <c r="AA1046" s="91"/>
      <c r="AE1046" s="91"/>
      <c r="AI1046" s="91"/>
      <c r="AM1046" s="91"/>
      <c r="AP1046" s="91"/>
      <c r="AQ1046" s="91"/>
      <c r="AR1046" s="91"/>
      <c r="AS1046" s="232"/>
      <c r="AT1046" s="232"/>
      <c r="AU1046" s="232"/>
      <c r="AV1046" s="232"/>
      <c r="AW1046" s="232"/>
      <c r="AX1046" s="232"/>
      <c r="AY1046" s="232"/>
      <c r="BA1046" s="135"/>
      <c r="BB1046" s="135"/>
      <c r="BC1046" s="135"/>
      <c r="BD1046" s="135"/>
      <c r="BE1046" s="135"/>
      <c r="BF1046" s="135"/>
      <c r="BG1046" s="135"/>
      <c r="BH1046" s="135"/>
      <c r="BI1046" s="135"/>
      <c r="BJ1046" s="135"/>
      <c r="BK1046" s="135"/>
      <c r="BL1046" s="135"/>
    </row>
    <row r="1047" spans="1:64" x14ac:dyDescent="0.35">
      <c r="A1047" s="114" t="s">
        <v>338</v>
      </c>
      <c r="B1047" s="188"/>
      <c r="C1047" s="188"/>
      <c r="G1047" s="91"/>
      <c r="K1047" s="91"/>
      <c r="O1047" s="91"/>
      <c r="S1047" s="91"/>
      <c r="W1047" s="91"/>
      <c r="AA1047" s="91"/>
      <c r="AE1047" s="91"/>
      <c r="AI1047" s="91"/>
      <c r="AM1047" s="91"/>
      <c r="AP1047" s="91"/>
      <c r="AQ1047" s="91"/>
      <c r="AR1047" s="91"/>
      <c r="AS1047" s="232"/>
      <c r="AT1047" s="232"/>
      <c r="AU1047" s="232"/>
      <c r="AV1047" s="232"/>
      <c r="AW1047" s="232"/>
      <c r="AX1047" s="232"/>
      <c r="AY1047" s="232"/>
      <c r="BA1047" s="135"/>
      <c r="BB1047" s="135"/>
      <c r="BC1047" s="135"/>
      <c r="BD1047" s="135"/>
      <c r="BE1047" s="135"/>
      <c r="BF1047" s="135"/>
      <c r="BG1047" s="135"/>
      <c r="BH1047" s="135"/>
      <c r="BI1047" s="135"/>
      <c r="BJ1047" s="135"/>
      <c r="BK1047" s="135"/>
      <c r="BL1047" s="135"/>
    </row>
    <row r="1048" spans="1:64" x14ac:dyDescent="0.35">
      <c r="A1048" s="155" t="s">
        <v>737</v>
      </c>
      <c r="B1048" s="184" t="s">
        <v>794</v>
      </c>
      <c r="C1048" s="183" t="s">
        <v>791</v>
      </c>
      <c r="G1048" s="91"/>
      <c r="K1048" s="91"/>
      <c r="O1048" s="91"/>
      <c r="S1048" s="91"/>
      <c r="W1048" s="91"/>
      <c r="X1048" s="90">
        <v>1230</v>
      </c>
      <c r="Y1048" s="90">
        <v>1303</v>
      </c>
      <c r="Z1048" s="90">
        <v>1360</v>
      </c>
      <c r="AA1048" s="89">
        <v>1451</v>
      </c>
      <c r="AB1048" s="90">
        <v>1495</v>
      </c>
      <c r="AC1048" s="90">
        <v>1594</v>
      </c>
      <c r="AD1048" s="90">
        <v>1655</v>
      </c>
      <c r="AE1048" s="89">
        <v>1739</v>
      </c>
      <c r="AF1048" s="90">
        <v>1818</v>
      </c>
      <c r="AG1048" s="90">
        <v>1872</v>
      </c>
      <c r="AH1048" s="90">
        <v>1962</v>
      </c>
      <c r="AI1048" s="89">
        <v>2084</v>
      </c>
      <c r="AJ1048" s="90">
        <v>2379</v>
      </c>
      <c r="AK1048" s="90">
        <v>2318</v>
      </c>
      <c r="AL1048" s="90">
        <v>2372</v>
      </c>
      <c r="AM1048" s="89">
        <v>2477</v>
      </c>
      <c r="AN1048" s="90">
        <v>2548</v>
      </c>
      <c r="AO1048" s="90">
        <v>2605</v>
      </c>
      <c r="AP1048" s="89">
        <v>2625</v>
      </c>
      <c r="AQ1048" s="89">
        <v>2681</v>
      </c>
      <c r="AR1048" s="250">
        <v>2761</v>
      </c>
      <c r="AS1048" s="265">
        <v>2852</v>
      </c>
      <c r="AT1048" s="265">
        <v>2909</v>
      </c>
      <c r="AU1048" s="265">
        <v>2995</v>
      </c>
      <c r="AV1048" s="265">
        <v>3066</v>
      </c>
      <c r="AW1048" s="265">
        <v>3126</v>
      </c>
      <c r="AX1048" s="265">
        <v>3188</v>
      </c>
      <c r="AY1048" s="265">
        <v>3302</v>
      </c>
      <c r="BA1048" s="135"/>
      <c r="BB1048" s="135"/>
      <c r="BC1048" s="135"/>
      <c r="BD1048" s="135"/>
      <c r="BE1048" s="135"/>
      <c r="BF1048" s="124">
        <v>5343</v>
      </c>
      <c r="BG1048" s="124">
        <v>6482</v>
      </c>
      <c r="BH1048" s="124">
        <v>7736</v>
      </c>
      <c r="BI1048" s="124">
        <v>9546</v>
      </c>
      <c r="BJ1048" s="207">
        <v>10459</v>
      </c>
      <c r="BK1048" s="207">
        <v>11517</v>
      </c>
      <c r="BL1048" s="207">
        <v>12682</v>
      </c>
    </row>
    <row r="1049" spans="1:64" x14ac:dyDescent="0.35">
      <c r="A1049" s="100" t="s">
        <v>738</v>
      </c>
      <c r="B1049" s="184" t="s">
        <v>794</v>
      </c>
      <c r="C1049" s="183" t="s">
        <v>791</v>
      </c>
      <c r="G1049" s="91"/>
      <c r="K1049" s="91"/>
      <c r="O1049" s="91"/>
      <c r="S1049" s="91"/>
      <c r="W1049" s="91"/>
      <c r="X1049" s="90">
        <v>5074</v>
      </c>
      <c r="Y1049" s="90">
        <v>5370</v>
      </c>
      <c r="Z1049" s="90">
        <v>5659</v>
      </c>
      <c r="AA1049" s="89">
        <v>6032</v>
      </c>
      <c r="AE1049" s="91"/>
      <c r="AI1049" s="91"/>
      <c r="AM1049" s="91"/>
      <c r="AP1049" s="91"/>
      <c r="AQ1049" s="91"/>
      <c r="AR1049" s="91"/>
      <c r="AS1049" s="232"/>
      <c r="AT1049" s="232"/>
      <c r="AU1049" s="232"/>
      <c r="AV1049" s="232"/>
      <c r="AW1049" s="232"/>
      <c r="AX1049" s="232"/>
      <c r="AY1049" s="232"/>
      <c r="BA1049" s="135"/>
      <c r="BB1049" s="135"/>
      <c r="BC1049" s="135"/>
      <c r="BD1049" s="135"/>
      <c r="BE1049" s="135"/>
      <c r="BF1049" s="135"/>
      <c r="BG1049" s="135"/>
      <c r="BH1049" s="135"/>
      <c r="BI1049" s="135"/>
      <c r="BJ1049" s="135"/>
      <c r="BK1049" s="135"/>
      <c r="BL1049" s="135"/>
    </row>
    <row r="1050" spans="1:64" x14ac:dyDescent="0.35">
      <c r="A1050" s="100" t="s">
        <v>739</v>
      </c>
      <c r="B1050" s="184" t="s">
        <v>794</v>
      </c>
      <c r="C1050" s="183" t="s">
        <v>791</v>
      </c>
      <c r="G1050" s="91"/>
      <c r="K1050" s="91"/>
      <c r="O1050" s="91"/>
      <c r="S1050" s="91"/>
      <c r="W1050" s="91"/>
      <c r="AA1050" s="89">
        <v>5919</v>
      </c>
      <c r="AB1050" s="90">
        <v>6211</v>
      </c>
      <c r="AC1050" s="90">
        <v>6552</v>
      </c>
      <c r="AD1050" s="90">
        <v>6866</v>
      </c>
      <c r="AE1050" s="89">
        <v>7311</v>
      </c>
      <c r="AI1050" s="91"/>
      <c r="AM1050" s="91"/>
      <c r="AP1050" s="91"/>
      <c r="AQ1050" s="91"/>
      <c r="AR1050" s="91"/>
      <c r="AS1050" s="232"/>
      <c r="AT1050" s="232"/>
      <c r="AU1050" s="232"/>
      <c r="AV1050" s="232"/>
      <c r="AW1050" s="232"/>
      <c r="AX1050" s="232"/>
      <c r="AY1050" s="232"/>
      <c r="BA1050" s="135"/>
      <c r="BB1050" s="135"/>
      <c r="BC1050" s="135"/>
      <c r="BD1050" s="135"/>
      <c r="BE1050" s="135"/>
      <c r="BF1050" s="135"/>
      <c r="BG1050" s="135"/>
      <c r="BH1050" s="135"/>
      <c r="BI1050" s="135"/>
      <c r="BJ1050" s="135"/>
      <c r="BK1050" s="135"/>
      <c r="BL1050" s="135"/>
    </row>
    <row r="1051" spans="1:64" x14ac:dyDescent="0.35">
      <c r="A1051" s="100" t="s">
        <v>740</v>
      </c>
      <c r="B1051" s="184" t="s">
        <v>794</v>
      </c>
      <c r="C1051" s="183" t="s">
        <v>791</v>
      </c>
      <c r="G1051" s="91"/>
      <c r="K1051" s="91"/>
      <c r="O1051" s="91"/>
      <c r="S1051" s="91"/>
      <c r="W1051" s="91"/>
      <c r="AA1051" s="91"/>
      <c r="AE1051" s="89">
        <v>7253</v>
      </c>
      <c r="AF1051" s="90">
        <v>7582</v>
      </c>
      <c r="AG1051" s="90">
        <v>7934</v>
      </c>
      <c r="AH1051" s="90">
        <v>8294</v>
      </c>
      <c r="AI1051" s="89">
        <v>8719</v>
      </c>
      <c r="AM1051" s="91"/>
      <c r="AP1051" s="91"/>
      <c r="AQ1051" s="91"/>
      <c r="AR1051" s="91"/>
      <c r="AS1051" s="232"/>
      <c r="AT1051" s="232"/>
      <c r="AU1051" s="232"/>
      <c r="AV1051" s="232"/>
      <c r="AW1051" s="232"/>
      <c r="AX1051" s="232"/>
      <c r="AY1051" s="232"/>
      <c r="BA1051" s="135"/>
      <c r="BB1051" s="135"/>
      <c r="BC1051" s="135"/>
      <c r="BD1051" s="135"/>
      <c r="BE1051" s="135"/>
      <c r="BF1051" s="135"/>
      <c r="BG1051" s="135"/>
      <c r="BH1051" s="135"/>
      <c r="BI1051" s="135"/>
      <c r="BJ1051" s="135"/>
      <c r="BK1051" s="135"/>
      <c r="BL1051" s="135"/>
    </row>
    <row r="1052" spans="1:64" x14ac:dyDescent="0.35">
      <c r="A1052" s="100" t="s">
        <v>741</v>
      </c>
      <c r="B1052" s="184" t="s">
        <v>794</v>
      </c>
      <c r="C1052" s="183" t="s">
        <v>791</v>
      </c>
      <c r="G1052" s="91"/>
      <c r="K1052" s="91"/>
      <c r="O1052" s="91"/>
      <c r="S1052" s="91"/>
      <c r="W1052" s="91"/>
      <c r="AA1052" s="91"/>
      <c r="AE1052" s="91"/>
      <c r="AI1052" s="89">
        <v>8784</v>
      </c>
      <c r="AJ1052" s="90">
        <v>9121</v>
      </c>
      <c r="AK1052" s="90">
        <v>9526</v>
      </c>
      <c r="AL1052" s="90">
        <v>9874</v>
      </c>
      <c r="AM1052" s="89">
        <v>10304</v>
      </c>
      <c r="AP1052" s="91"/>
      <c r="AQ1052" s="91"/>
      <c r="AR1052" s="91"/>
      <c r="AS1052" s="232"/>
      <c r="AT1052" s="232"/>
      <c r="AU1052" s="232"/>
      <c r="AV1052" s="232"/>
      <c r="AW1052" s="232"/>
      <c r="AX1052" s="232"/>
      <c r="AY1052" s="232"/>
      <c r="BA1052" s="135"/>
      <c r="BB1052" s="135"/>
      <c r="BC1052" s="135"/>
      <c r="BD1052" s="135"/>
      <c r="BE1052" s="135"/>
      <c r="BF1052" s="135"/>
      <c r="BG1052" s="135"/>
      <c r="BH1052" s="135"/>
      <c r="BI1052" s="135"/>
      <c r="BJ1052" s="135"/>
      <c r="BK1052" s="135"/>
      <c r="BL1052" s="135"/>
    </row>
    <row r="1053" spans="1:64" x14ac:dyDescent="0.35">
      <c r="A1053" s="174" t="s">
        <v>742</v>
      </c>
      <c r="B1053" s="184" t="s">
        <v>794</v>
      </c>
      <c r="C1053" s="183" t="s">
        <v>791</v>
      </c>
      <c r="G1053" s="91"/>
      <c r="K1053" s="91"/>
      <c r="O1053" s="91"/>
      <c r="S1053" s="91"/>
      <c r="W1053" s="91"/>
      <c r="AA1053" s="91"/>
      <c r="AE1053" s="91"/>
      <c r="AI1053" s="91"/>
      <c r="AM1053" s="89">
        <v>10224</v>
      </c>
      <c r="AN1053" s="90">
        <v>10539</v>
      </c>
      <c r="AP1053" s="91"/>
      <c r="AQ1053" s="91"/>
      <c r="AR1053" s="91"/>
      <c r="AS1053" s="232"/>
      <c r="AT1053" s="232"/>
      <c r="AU1053" s="232"/>
      <c r="AV1053" s="232"/>
      <c r="AW1053" s="232"/>
      <c r="AX1053" s="232"/>
      <c r="AY1053" s="232"/>
      <c r="BA1053" s="135"/>
      <c r="BB1053" s="135"/>
      <c r="BC1053" s="135"/>
      <c r="BD1053" s="135"/>
      <c r="BE1053" s="135"/>
      <c r="BF1053" s="135"/>
      <c r="BG1053" s="135"/>
      <c r="BH1053" s="135"/>
      <c r="BI1053" s="135"/>
      <c r="BJ1053" s="135"/>
      <c r="BK1053" s="135"/>
      <c r="BL1053" s="135"/>
    </row>
    <row r="1054" spans="1:64" x14ac:dyDescent="0.35">
      <c r="A1054" s="174" t="s">
        <v>743</v>
      </c>
      <c r="B1054" s="184" t="s">
        <v>794</v>
      </c>
      <c r="C1054" s="183" t="s">
        <v>791</v>
      </c>
      <c r="G1054" s="91"/>
      <c r="K1054" s="91"/>
      <c r="O1054" s="91"/>
      <c r="S1054" s="91"/>
      <c r="W1054" s="91"/>
      <c r="AA1054" s="91"/>
      <c r="AE1054" s="91"/>
      <c r="AI1054" s="91"/>
      <c r="AM1054" s="91"/>
      <c r="AN1054" s="90">
        <v>10459</v>
      </c>
      <c r="AO1054" s="90">
        <v>10816</v>
      </c>
      <c r="AP1054" s="89">
        <v>11146</v>
      </c>
      <c r="AQ1054" s="89">
        <v>11599</v>
      </c>
      <c r="AR1054" s="89"/>
      <c r="AS1054" s="234"/>
      <c r="AT1054" s="234"/>
      <c r="AU1054" s="234"/>
      <c r="AV1054" s="234"/>
      <c r="AW1054" s="234"/>
      <c r="AX1054" s="234"/>
      <c r="AY1054" s="234"/>
      <c r="BA1054" s="135"/>
      <c r="BB1054" s="135"/>
      <c r="BC1054" s="135"/>
      <c r="BD1054" s="135"/>
      <c r="BE1054" s="135"/>
      <c r="BF1054" s="135"/>
      <c r="BG1054" s="135"/>
      <c r="BH1054" s="135"/>
      <c r="BI1054" s="135"/>
      <c r="BJ1054" s="135"/>
      <c r="BK1054" s="135"/>
      <c r="BL1054" s="135"/>
    </row>
    <row r="1055" spans="1:64" x14ac:dyDescent="0.35">
      <c r="A1055" s="155" t="s">
        <v>343</v>
      </c>
      <c r="B1055" s="184" t="s">
        <v>794</v>
      </c>
      <c r="C1055" s="183" t="s">
        <v>791</v>
      </c>
      <c r="G1055" s="91"/>
      <c r="K1055" s="91"/>
      <c r="O1055" s="91"/>
      <c r="S1055" s="91"/>
      <c r="W1055" s="91"/>
      <c r="X1055" s="90">
        <v>231</v>
      </c>
      <c r="Y1055" s="90">
        <v>243</v>
      </c>
      <c r="Z1055" s="90">
        <v>249</v>
      </c>
      <c r="AA1055" s="89">
        <v>259</v>
      </c>
      <c r="AB1055" s="90">
        <v>282</v>
      </c>
      <c r="AC1055" s="90">
        <v>296</v>
      </c>
      <c r="AD1055" s="90">
        <v>307</v>
      </c>
      <c r="AE1055" s="89">
        <v>339</v>
      </c>
      <c r="AF1055" s="90">
        <v>351</v>
      </c>
      <c r="AG1055" s="90">
        <v>360</v>
      </c>
      <c r="AH1055" s="90">
        <v>375</v>
      </c>
      <c r="AI1055" s="89">
        <v>411</v>
      </c>
      <c r="AJ1055" s="90">
        <v>480</v>
      </c>
      <c r="AK1055" s="90">
        <v>469</v>
      </c>
      <c r="AL1055" s="90">
        <v>493</v>
      </c>
      <c r="AM1055" s="89">
        <v>532</v>
      </c>
      <c r="AN1055" s="90">
        <v>562</v>
      </c>
      <c r="AO1055" s="90">
        <v>595</v>
      </c>
      <c r="AP1055" s="89">
        <v>607</v>
      </c>
      <c r="AQ1055" s="89">
        <v>619</v>
      </c>
      <c r="AR1055" s="250">
        <v>634</v>
      </c>
      <c r="AS1055" s="265">
        <v>659</v>
      </c>
      <c r="AT1055" s="265">
        <v>685</v>
      </c>
      <c r="AU1055" s="265">
        <v>721</v>
      </c>
      <c r="AV1055" s="265">
        <v>750</v>
      </c>
      <c r="AW1055" s="265">
        <v>782</v>
      </c>
      <c r="AX1055" s="265">
        <v>807</v>
      </c>
      <c r="AY1055" s="265">
        <v>843</v>
      </c>
      <c r="BA1055" s="135"/>
      <c r="BB1055" s="135"/>
      <c r="BC1055" s="135"/>
      <c r="BD1055" s="135"/>
      <c r="BE1055" s="135"/>
      <c r="BF1055" s="124">
        <v>982</v>
      </c>
      <c r="BG1055" s="124">
        <v>1225</v>
      </c>
      <c r="BH1055" s="124">
        <v>1497</v>
      </c>
      <c r="BI1055" s="124">
        <v>1974</v>
      </c>
      <c r="BJ1055" s="207">
        <v>2383</v>
      </c>
      <c r="BK1055" s="207">
        <v>2699</v>
      </c>
      <c r="BL1055" s="207">
        <v>3182</v>
      </c>
    </row>
    <row r="1056" spans="1:64" x14ac:dyDescent="0.35">
      <c r="A1056" s="100" t="s">
        <v>744</v>
      </c>
      <c r="B1056" s="184" t="s">
        <v>794</v>
      </c>
      <c r="C1056" s="183" t="s">
        <v>791</v>
      </c>
      <c r="G1056" s="91"/>
      <c r="K1056" s="91"/>
      <c r="O1056" s="91"/>
      <c r="S1056" s="91"/>
      <c r="W1056" s="91"/>
      <c r="X1056" s="90">
        <v>647</v>
      </c>
      <c r="Y1056" s="90">
        <v>694</v>
      </c>
      <c r="Z1056" s="90">
        <v>744</v>
      </c>
      <c r="AA1056" s="89">
        <v>801</v>
      </c>
      <c r="AE1056" s="91"/>
      <c r="AI1056" s="91"/>
      <c r="AM1056" s="91"/>
      <c r="AP1056" s="91"/>
      <c r="AQ1056" s="91"/>
      <c r="AR1056" s="91"/>
      <c r="AS1056" s="232"/>
      <c r="AT1056" s="232"/>
      <c r="AU1056" s="232"/>
      <c r="AV1056" s="232"/>
      <c r="AW1056" s="232"/>
      <c r="AX1056" s="232"/>
      <c r="AY1056" s="232"/>
      <c r="BA1056" s="135"/>
      <c r="BB1056" s="135"/>
      <c r="BC1056" s="135"/>
      <c r="BD1056" s="135"/>
      <c r="BE1056" s="135"/>
      <c r="BF1056" s="135"/>
      <c r="BG1056" s="135"/>
      <c r="BH1056" s="135"/>
      <c r="BI1056" s="135"/>
      <c r="BJ1056" s="135"/>
      <c r="BK1056" s="135"/>
      <c r="BL1056" s="135"/>
    </row>
    <row r="1057" spans="1:64" x14ac:dyDescent="0.35">
      <c r="A1057" s="100" t="s">
        <v>745</v>
      </c>
      <c r="B1057" s="184" t="s">
        <v>794</v>
      </c>
      <c r="C1057" s="183" t="s">
        <v>791</v>
      </c>
      <c r="G1057" s="91"/>
      <c r="K1057" s="91"/>
      <c r="O1057" s="91"/>
      <c r="S1057" s="91"/>
      <c r="W1057" s="91"/>
      <c r="AA1057" s="89">
        <v>791</v>
      </c>
      <c r="AB1057" s="90">
        <v>856</v>
      </c>
      <c r="AC1057" s="90">
        <v>921</v>
      </c>
      <c r="AD1057" s="90">
        <v>993</v>
      </c>
      <c r="AE1057" s="89">
        <v>1087</v>
      </c>
      <c r="AI1057" s="91"/>
      <c r="AM1057" s="91"/>
      <c r="AP1057" s="91"/>
      <c r="AQ1057" s="91"/>
      <c r="AR1057" s="91"/>
      <c r="AS1057" s="232"/>
      <c r="AT1057" s="232"/>
      <c r="AU1057" s="232"/>
      <c r="AV1057" s="232"/>
      <c r="AW1057" s="232"/>
      <c r="AX1057" s="232"/>
      <c r="AY1057" s="232"/>
      <c r="BA1057" s="135"/>
      <c r="BB1057" s="135"/>
      <c r="BC1057" s="135"/>
      <c r="BD1057" s="135"/>
      <c r="BE1057" s="135"/>
      <c r="BF1057" s="135"/>
      <c r="BG1057" s="135"/>
      <c r="BH1057" s="135"/>
      <c r="BI1057" s="135"/>
      <c r="BJ1057" s="135"/>
      <c r="BK1057" s="135"/>
      <c r="BL1057" s="135"/>
    </row>
    <row r="1058" spans="1:64" x14ac:dyDescent="0.35">
      <c r="A1058" s="100" t="s">
        <v>746</v>
      </c>
      <c r="B1058" s="184" t="s">
        <v>794</v>
      </c>
      <c r="C1058" s="183" t="s">
        <v>791</v>
      </c>
      <c r="G1058" s="91"/>
      <c r="K1058" s="91"/>
      <c r="O1058" s="91"/>
      <c r="S1058" s="91"/>
      <c r="W1058" s="91"/>
      <c r="AA1058" s="91"/>
      <c r="AE1058" s="89">
        <v>1079</v>
      </c>
      <c r="AF1058" s="90">
        <v>1150</v>
      </c>
      <c r="AG1058" s="90">
        <v>1241</v>
      </c>
      <c r="AH1058" s="90">
        <v>1339</v>
      </c>
      <c r="AI1058" s="89">
        <v>1462</v>
      </c>
      <c r="AM1058" s="91"/>
      <c r="AP1058" s="91"/>
      <c r="AQ1058" s="91"/>
      <c r="AR1058" s="91"/>
      <c r="AS1058" s="232"/>
      <c r="AT1058" s="232"/>
      <c r="AU1058" s="232"/>
      <c r="AV1058" s="232"/>
      <c r="AW1058" s="232"/>
      <c r="AX1058" s="232"/>
      <c r="AY1058" s="232"/>
      <c r="BA1058" s="135"/>
      <c r="BB1058" s="135"/>
      <c r="BC1058" s="135"/>
      <c r="BD1058" s="135"/>
      <c r="BE1058" s="135"/>
      <c r="BF1058" s="135"/>
      <c r="BG1058" s="135"/>
      <c r="BH1058" s="135"/>
      <c r="BI1058" s="135"/>
      <c r="BJ1058" s="135"/>
      <c r="BK1058" s="135"/>
      <c r="BL1058" s="135"/>
    </row>
    <row r="1059" spans="1:64" x14ac:dyDescent="0.35">
      <c r="A1059" s="100" t="s">
        <v>747</v>
      </c>
      <c r="B1059" s="184" t="s">
        <v>794</v>
      </c>
      <c r="C1059" s="183" t="s">
        <v>791</v>
      </c>
      <c r="G1059" s="91"/>
      <c r="K1059" s="91"/>
      <c r="O1059" s="91"/>
      <c r="S1059" s="91"/>
      <c r="W1059" s="91"/>
      <c r="AA1059" s="91"/>
      <c r="AE1059" s="91"/>
      <c r="AI1059" s="89">
        <v>1474</v>
      </c>
      <c r="AJ1059" s="90">
        <v>1572</v>
      </c>
      <c r="AK1059" s="90">
        <v>1685</v>
      </c>
      <c r="AL1059" s="90">
        <v>1792</v>
      </c>
      <c r="AM1059" s="89">
        <v>1933</v>
      </c>
      <c r="AP1059" s="91"/>
      <c r="AQ1059" s="91"/>
      <c r="AR1059" s="91"/>
      <c r="AS1059" s="232"/>
      <c r="AT1059" s="232"/>
      <c r="AU1059" s="232"/>
      <c r="AV1059" s="232"/>
      <c r="AW1059" s="232"/>
      <c r="AX1059" s="232"/>
      <c r="AY1059" s="232"/>
      <c r="BA1059" s="135"/>
      <c r="BB1059" s="135"/>
      <c r="BC1059" s="135"/>
      <c r="BD1059" s="135"/>
      <c r="BE1059" s="135"/>
      <c r="BF1059" s="135"/>
      <c r="BG1059" s="135"/>
      <c r="BH1059" s="135"/>
      <c r="BI1059" s="135"/>
      <c r="BJ1059" s="135"/>
      <c r="BK1059" s="135"/>
      <c r="BL1059" s="135"/>
    </row>
    <row r="1060" spans="1:64" x14ac:dyDescent="0.35">
      <c r="A1060" s="174" t="s">
        <v>748</v>
      </c>
      <c r="B1060" s="184" t="s">
        <v>794</v>
      </c>
      <c r="C1060" s="183" t="s">
        <v>791</v>
      </c>
      <c r="G1060" s="91"/>
      <c r="K1060" s="91"/>
      <c r="O1060" s="91"/>
      <c r="S1060" s="91"/>
      <c r="W1060" s="91"/>
      <c r="AA1060" s="91"/>
      <c r="AE1060" s="91"/>
      <c r="AI1060" s="91"/>
      <c r="AM1060" s="89">
        <v>1927</v>
      </c>
      <c r="AN1060" s="90">
        <v>2030</v>
      </c>
      <c r="AP1060" s="91"/>
      <c r="AQ1060" s="91"/>
      <c r="AR1060" s="91"/>
      <c r="AS1060" s="232"/>
      <c r="AT1060" s="232"/>
      <c r="AU1060" s="232"/>
      <c r="AV1060" s="232"/>
      <c r="AW1060" s="232"/>
      <c r="AX1060" s="232"/>
      <c r="AY1060" s="232"/>
      <c r="BA1060" s="135"/>
      <c r="BB1060" s="135"/>
      <c r="BC1060" s="135"/>
      <c r="BD1060" s="135"/>
      <c r="BE1060" s="135"/>
      <c r="BF1060" s="135"/>
      <c r="BG1060" s="135"/>
      <c r="BH1060" s="135"/>
      <c r="BI1060" s="135"/>
      <c r="BJ1060" s="135"/>
      <c r="BK1060" s="135"/>
      <c r="BL1060" s="135"/>
    </row>
    <row r="1061" spans="1:64" x14ac:dyDescent="0.35">
      <c r="A1061" s="174" t="s">
        <v>743</v>
      </c>
      <c r="B1061" s="184" t="s">
        <v>794</v>
      </c>
      <c r="C1061" s="183" t="s">
        <v>791</v>
      </c>
      <c r="G1061" s="91"/>
      <c r="K1061" s="91"/>
      <c r="O1061" s="91"/>
      <c r="S1061" s="91"/>
      <c r="W1061" s="91"/>
      <c r="AA1061" s="91"/>
      <c r="AE1061" s="91"/>
      <c r="AI1061" s="91"/>
      <c r="AM1061" s="91"/>
      <c r="AN1061" s="90">
        <v>2023</v>
      </c>
      <c r="AO1061" s="90">
        <v>2130</v>
      </c>
      <c r="AP1061" s="89">
        <v>2249</v>
      </c>
      <c r="AQ1061" s="89">
        <v>2372</v>
      </c>
      <c r="AR1061" s="89"/>
      <c r="AS1061" s="234"/>
      <c r="AT1061" s="234"/>
      <c r="AU1061" s="234"/>
      <c r="AV1061" s="234"/>
      <c r="AW1061" s="234"/>
      <c r="AX1061" s="234"/>
      <c r="AY1061" s="234"/>
      <c r="BA1061" s="135"/>
      <c r="BB1061" s="135"/>
      <c r="BC1061" s="135"/>
      <c r="BD1061" s="135"/>
      <c r="BE1061" s="135"/>
      <c r="BF1061" s="135"/>
      <c r="BG1061" s="135"/>
      <c r="BH1061" s="135"/>
      <c r="BI1061" s="135"/>
      <c r="BJ1061" s="135"/>
      <c r="BK1061" s="135"/>
      <c r="BL1061" s="135"/>
    </row>
    <row r="1062" spans="1:64" x14ac:dyDescent="0.35">
      <c r="A1062" s="156" t="s">
        <v>749</v>
      </c>
      <c r="B1062" s="181" t="s">
        <v>794</v>
      </c>
      <c r="C1062" s="182" t="s">
        <v>791</v>
      </c>
      <c r="D1062" s="138"/>
      <c r="E1062" s="138"/>
      <c r="F1062" s="138"/>
      <c r="G1062" s="139"/>
      <c r="H1062" s="138"/>
      <c r="I1062" s="138"/>
      <c r="J1062" s="138"/>
      <c r="K1062" s="139"/>
      <c r="L1062" s="138"/>
      <c r="M1062" s="138"/>
      <c r="N1062" s="138"/>
      <c r="O1062" s="139"/>
      <c r="P1062" s="138"/>
      <c r="Q1062" s="138"/>
      <c r="R1062" s="138"/>
      <c r="S1062" s="139"/>
      <c r="T1062" s="138"/>
      <c r="U1062" s="138"/>
      <c r="V1062" s="138"/>
      <c r="W1062" s="139"/>
      <c r="X1062" s="163">
        <f>X1049+X1056</f>
        <v>5721</v>
      </c>
      <c r="Y1062" s="163">
        <f>Y1049+Y1056</f>
        <v>6064</v>
      </c>
      <c r="Z1062" s="163">
        <f>Z1049+Z1056</f>
        <v>6403</v>
      </c>
      <c r="AA1062" s="162">
        <f>AA1049+AA1056</f>
        <v>6833</v>
      </c>
      <c r="AB1062" s="175"/>
      <c r="AC1062" s="175"/>
      <c r="AD1062" s="175"/>
      <c r="AE1062" s="176"/>
      <c r="AF1062" s="175"/>
      <c r="AG1062" s="175"/>
      <c r="AH1062" s="175"/>
      <c r="AI1062" s="176"/>
      <c r="AJ1062" s="175"/>
      <c r="AK1062" s="175"/>
      <c r="AL1062" s="175"/>
      <c r="AM1062" s="176"/>
      <c r="AN1062" s="175"/>
      <c r="AO1062" s="175"/>
      <c r="AP1062" s="176"/>
      <c r="AQ1062" s="176"/>
      <c r="AR1062" s="176"/>
      <c r="AS1062" s="247"/>
      <c r="AT1062" s="247"/>
      <c r="AU1062" s="247"/>
      <c r="AV1062" s="247"/>
      <c r="AW1062" s="247"/>
      <c r="AX1062" s="247"/>
      <c r="AY1062" s="247"/>
      <c r="BA1062" s="177"/>
      <c r="BB1062" s="177"/>
      <c r="BC1062" s="177"/>
      <c r="BD1062" s="177"/>
      <c r="BE1062" s="177"/>
      <c r="BF1062" s="178"/>
      <c r="BG1062" s="178"/>
      <c r="BH1062" s="178"/>
      <c r="BI1062" s="178"/>
      <c r="BJ1062" s="178"/>
      <c r="BK1062" s="178"/>
      <c r="BL1062" s="178"/>
    </row>
    <row r="1063" spans="1:64" x14ac:dyDescent="0.35">
      <c r="A1063" s="174"/>
      <c r="B1063" s="190"/>
      <c r="C1063" s="190"/>
      <c r="G1063" s="91"/>
      <c r="K1063" s="91"/>
      <c r="O1063" s="91"/>
      <c r="S1063" s="91"/>
      <c r="W1063" s="91"/>
      <c r="AA1063" s="91"/>
      <c r="AE1063" s="91"/>
      <c r="AI1063" s="91"/>
      <c r="AM1063" s="91"/>
      <c r="AP1063" s="91"/>
      <c r="AQ1063" s="91"/>
      <c r="AR1063" s="91"/>
      <c r="AS1063" s="232"/>
      <c r="AT1063" s="232"/>
      <c r="AU1063" s="232"/>
      <c r="AV1063" s="232"/>
      <c r="AW1063" s="232"/>
      <c r="AX1063" s="232"/>
      <c r="AY1063" s="232"/>
      <c r="BA1063" s="135"/>
      <c r="BB1063" s="135"/>
      <c r="BC1063" s="135"/>
      <c r="BD1063" s="135"/>
      <c r="BE1063" s="135"/>
      <c r="BF1063" s="135"/>
      <c r="BG1063" s="135"/>
      <c r="BH1063" s="135"/>
      <c r="BI1063" s="135"/>
      <c r="BJ1063" s="135"/>
      <c r="BK1063" s="135"/>
      <c r="BL1063" s="135"/>
    </row>
    <row r="1064" spans="1:64" x14ac:dyDescent="0.35">
      <c r="A1064" s="156" t="s">
        <v>750</v>
      </c>
      <c r="B1064" s="181" t="s">
        <v>794</v>
      </c>
      <c r="C1064" s="182" t="s">
        <v>791</v>
      </c>
      <c r="D1064" s="138"/>
      <c r="E1064" s="138"/>
      <c r="F1064" s="138"/>
      <c r="G1064" s="139"/>
      <c r="H1064" s="138"/>
      <c r="I1064" s="138"/>
      <c r="J1064" s="138"/>
      <c r="K1064" s="139"/>
      <c r="L1064" s="138"/>
      <c r="M1064" s="138"/>
      <c r="N1064" s="138"/>
      <c r="O1064" s="139"/>
      <c r="P1064" s="138"/>
      <c r="Q1064" s="138"/>
      <c r="R1064" s="138"/>
      <c r="S1064" s="139"/>
      <c r="T1064" s="138"/>
      <c r="U1064" s="138"/>
      <c r="V1064" s="138"/>
      <c r="W1064" s="139"/>
      <c r="X1064" s="175"/>
      <c r="Y1064" s="175"/>
      <c r="Z1064" s="175"/>
      <c r="AA1064" s="162">
        <f>AA1050+AA1057</f>
        <v>6710</v>
      </c>
      <c r="AB1064" s="163">
        <f>AB1050+AB1057</f>
        <v>7067</v>
      </c>
      <c r="AC1064" s="163">
        <f>AC1050+AC1057</f>
        <v>7473</v>
      </c>
      <c r="AD1064" s="163">
        <f>AD1050+AD1057</f>
        <v>7859</v>
      </c>
      <c r="AE1064" s="162">
        <f>AE1050+AE1057</f>
        <v>8398</v>
      </c>
      <c r="AF1064" s="175"/>
      <c r="AG1064" s="175"/>
      <c r="AH1064" s="175"/>
      <c r="AI1064" s="176"/>
      <c r="AJ1064" s="175"/>
      <c r="AK1064" s="175"/>
      <c r="AL1064" s="175"/>
      <c r="AM1064" s="176"/>
      <c r="AN1064" s="175"/>
      <c r="AO1064" s="175"/>
      <c r="AP1064" s="176"/>
      <c r="AQ1064" s="176"/>
      <c r="AR1064" s="176"/>
      <c r="AS1064" s="247"/>
      <c r="AT1064" s="247"/>
      <c r="AU1064" s="247"/>
      <c r="AV1064" s="247"/>
      <c r="AW1064" s="247"/>
      <c r="AX1064" s="247"/>
      <c r="AY1064" s="247"/>
      <c r="BA1064" s="177"/>
      <c r="BB1064" s="177"/>
      <c r="BC1064" s="177"/>
      <c r="BD1064" s="177"/>
      <c r="BE1064" s="177"/>
      <c r="BF1064" s="178"/>
      <c r="BG1064" s="178"/>
      <c r="BH1064" s="178"/>
      <c r="BI1064" s="178"/>
      <c r="BJ1064" s="178"/>
      <c r="BK1064" s="178"/>
      <c r="BL1064" s="178"/>
    </row>
    <row r="1065" spans="1:64" x14ac:dyDescent="0.35">
      <c r="A1065" s="174"/>
      <c r="B1065" s="190"/>
      <c r="C1065" s="190"/>
      <c r="G1065" s="91"/>
      <c r="K1065" s="91"/>
      <c r="O1065" s="91"/>
      <c r="S1065" s="91"/>
      <c r="W1065" s="91"/>
      <c r="AA1065" s="91"/>
      <c r="AE1065" s="91"/>
      <c r="AI1065" s="91"/>
      <c r="AM1065" s="91"/>
      <c r="AP1065" s="91"/>
      <c r="AQ1065" s="91"/>
      <c r="AR1065" s="91"/>
      <c r="AS1065" s="232"/>
      <c r="AT1065" s="232"/>
      <c r="AU1065" s="232"/>
      <c r="AV1065" s="232"/>
      <c r="AW1065" s="232"/>
      <c r="AX1065" s="232"/>
      <c r="AY1065" s="232"/>
      <c r="BA1065" s="135"/>
      <c r="BB1065" s="135"/>
      <c r="BC1065" s="135"/>
      <c r="BD1065" s="135"/>
      <c r="BE1065" s="135"/>
      <c r="BF1065" s="135"/>
      <c r="BG1065" s="135"/>
      <c r="BH1065" s="135"/>
      <c r="BI1065" s="135"/>
      <c r="BJ1065" s="135"/>
      <c r="BK1065" s="135"/>
      <c r="BL1065" s="135"/>
    </row>
    <row r="1066" spans="1:64" x14ac:dyDescent="0.35">
      <c r="A1066" s="174"/>
      <c r="B1066" s="190"/>
      <c r="C1066" s="190"/>
      <c r="G1066" s="91"/>
      <c r="K1066" s="91"/>
      <c r="O1066" s="91"/>
      <c r="S1066" s="91"/>
      <c r="W1066" s="91"/>
      <c r="AA1066" s="91"/>
      <c r="AE1066" s="91"/>
      <c r="AI1066" s="91"/>
      <c r="AM1066" s="91"/>
      <c r="AP1066" s="91"/>
      <c r="AQ1066" s="91"/>
      <c r="AR1066" s="91"/>
      <c r="AS1066" s="232"/>
      <c r="AT1066" s="232"/>
      <c r="AU1066" s="232"/>
      <c r="AV1066" s="232"/>
      <c r="AW1066" s="232"/>
      <c r="AX1066" s="232"/>
      <c r="AY1066" s="232"/>
      <c r="BA1066" s="135"/>
      <c r="BB1066" s="135"/>
      <c r="BC1066" s="135"/>
      <c r="BD1066" s="135"/>
      <c r="BE1066" s="135"/>
      <c r="BF1066" s="135"/>
      <c r="BG1066" s="135"/>
      <c r="BH1066" s="135"/>
      <c r="BI1066" s="135"/>
      <c r="BJ1066" s="135"/>
      <c r="BK1066" s="135"/>
      <c r="BL1066" s="135"/>
    </row>
    <row r="1067" spans="1:64" x14ac:dyDescent="0.35">
      <c r="A1067" s="156" t="s">
        <v>751</v>
      </c>
      <c r="B1067" s="181" t="s">
        <v>794</v>
      </c>
      <c r="C1067" s="182" t="s">
        <v>791</v>
      </c>
      <c r="D1067" s="138"/>
      <c r="E1067" s="138"/>
      <c r="F1067" s="138"/>
      <c r="G1067" s="139"/>
      <c r="H1067" s="138"/>
      <c r="I1067" s="138"/>
      <c r="J1067" s="138"/>
      <c r="K1067" s="139"/>
      <c r="L1067" s="138"/>
      <c r="M1067" s="138"/>
      <c r="N1067" s="138"/>
      <c r="O1067" s="139"/>
      <c r="P1067" s="138"/>
      <c r="Q1067" s="138"/>
      <c r="R1067" s="138"/>
      <c r="S1067" s="139"/>
      <c r="T1067" s="138"/>
      <c r="U1067" s="138"/>
      <c r="V1067" s="138"/>
      <c r="W1067" s="139"/>
      <c r="X1067" s="175"/>
      <c r="Y1067" s="175"/>
      <c r="Z1067" s="175"/>
      <c r="AA1067" s="176"/>
      <c r="AB1067" s="175"/>
      <c r="AC1067" s="175"/>
      <c r="AD1067" s="175"/>
      <c r="AE1067" s="162">
        <f>AE1051+AE1058</f>
        <v>8332</v>
      </c>
      <c r="AF1067" s="163">
        <f>AF1051+AF1058</f>
        <v>8732</v>
      </c>
      <c r="AG1067" s="163">
        <f>AG1051+AG1058</f>
        <v>9175</v>
      </c>
      <c r="AH1067" s="163">
        <f>AH1051+AH1058</f>
        <v>9633</v>
      </c>
      <c r="AI1067" s="162">
        <f>AI1051+AI1058</f>
        <v>10181</v>
      </c>
      <c r="AJ1067" s="175"/>
      <c r="AK1067" s="175"/>
      <c r="AL1067" s="175"/>
      <c r="AM1067" s="176"/>
      <c r="AN1067" s="175"/>
      <c r="AO1067" s="175"/>
      <c r="AP1067" s="176"/>
      <c r="AQ1067" s="176"/>
      <c r="AR1067" s="176"/>
      <c r="AS1067" s="247"/>
      <c r="AT1067" s="247"/>
      <c r="AU1067" s="247"/>
      <c r="AV1067" s="247"/>
      <c r="AW1067" s="247"/>
      <c r="AX1067" s="247"/>
      <c r="AY1067" s="247"/>
      <c r="BA1067" s="177"/>
      <c r="BB1067" s="177"/>
      <c r="BC1067" s="177"/>
      <c r="BD1067" s="177"/>
      <c r="BE1067" s="177"/>
      <c r="BF1067" s="178"/>
      <c r="BG1067" s="178"/>
      <c r="BH1067" s="178"/>
      <c r="BI1067" s="178"/>
      <c r="BJ1067" s="178"/>
      <c r="BK1067" s="178"/>
      <c r="BL1067" s="178"/>
    </row>
    <row r="1068" spans="1:64" x14ac:dyDescent="0.35">
      <c r="A1068" s="115"/>
      <c r="B1068" s="189"/>
      <c r="C1068" s="189"/>
      <c r="G1068" s="91"/>
      <c r="K1068" s="91"/>
      <c r="O1068" s="91"/>
      <c r="S1068" s="91"/>
      <c r="W1068" s="91"/>
      <c r="AA1068" s="91"/>
      <c r="AE1068" s="91"/>
      <c r="AI1068" s="91"/>
      <c r="AM1068" s="91"/>
      <c r="AP1068" s="91"/>
      <c r="AQ1068" s="91"/>
      <c r="AR1068" s="91"/>
      <c r="AS1068" s="232"/>
      <c r="AT1068" s="232"/>
      <c r="AU1068" s="232"/>
      <c r="AV1068" s="232"/>
      <c r="AW1068" s="232"/>
      <c r="AX1068" s="232"/>
      <c r="AY1068" s="232"/>
      <c r="BA1068" s="135"/>
      <c r="BB1068" s="135"/>
      <c r="BC1068" s="135"/>
      <c r="BD1068" s="135"/>
      <c r="BE1068" s="135"/>
      <c r="BF1068" s="135"/>
      <c r="BG1068" s="135"/>
      <c r="BH1068" s="135"/>
      <c r="BI1068" s="135"/>
      <c r="BJ1068" s="135"/>
      <c r="BK1068" s="135"/>
      <c r="BL1068" s="135"/>
    </row>
    <row r="1069" spans="1:64" x14ac:dyDescent="0.35">
      <c r="A1069" s="156" t="s">
        <v>752</v>
      </c>
      <c r="B1069" s="181" t="s">
        <v>794</v>
      </c>
      <c r="C1069" s="182" t="s">
        <v>791</v>
      </c>
      <c r="D1069" s="138"/>
      <c r="E1069" s="138"/>
      <c r="F1069" s="138"/>
      <c r="G1069" s="139"/>
      <c r="H1069" s="138"/>
      <c r="I1069" s="138"/>
      <c r="J1069" s="138"/>
      <c r="K1069" s="139"/>
      <c r="L1069" s="138"/>
      <c r="M1069" s="138"/>
      <c r="N1069" s="138"/>
      <c r="O1069" s="139"/>
      <c r="P1069" s="138"/>
      <c r="Q1069" s="138"/>
      <c r="R1069" s="138"/>
      <c r="S1069" s="139"/>
      <c r="T1069" s="138"/>
      <c r="U1069" s="138"/>
      <c r="V1069" s="138"/>
      <c r="W1069" s="139"/>
      <c r="X1069" s="175"/>
      <c r="Y1069" s="175"/>
      <c r="Z1069" s="175"/>
      <c r="AA1069" s="176"/>
      <c r="AB1069" s="175"/>
      <c r="AC1069" s="175"/>
      <c r="AD1069" s="175"/>
      <c r="AE1069" s="176"/>
      <c r="AF1069" s="175"/>
      <c r="AG1069" s="175"/>
      <c r="AH1069" s="175"/>
      <c r="AI1069" s="162">
        <f>AI1052+AI1059</f>
        <v>10258</v>
      </c>
      <c r="AJ1069" s="163">
        <f>AJ1052+AJ1059</f>
        <v>10693</v>
      </c>
      <c r="AK1069" s="163">
        <f>AK1052+AK1059</f>
        <v>11211</v>
      </c>
      <c r="AL1069" s="163">
        <f>AL1052+AL1059</f>
        <v>11666</v>
      </c>
      <c r="AM1069" s="162">
        <f>AM1052+AM1059</f>
        <v>12237</v>
      </c>
      <c r="AN1069" s="175"/>
      <c r="AO1069" s="175"/>
      <c r="AP1069" s="176"/>
      <c r="AQ1069" s="176"/>
      <c r="AR1069" s="176"/>
      <c r="AS1069" s="247"/>
      <c r="AT1069" s="247"/>
      <c r="AU1069" s="247"/>
      <c r="AV1069" s="247"/>
      <c r="AW1069" s="247"/>
      <c r="AX1069" s="247"/>
      <c r="AY1069" s="247"/>
      <c r="BA1069" s="177"/>
      <c r="BB1069" s="177"/>
      <c r="BC1069" s="177"/>
      <c r="BD1069" s="177"/>
      <c r="BE1069" s="177"/>
      <c r="BF1069" s="178"/>
      <c r="BG1069" s="178"/>
      <c r="BH1069" s="178"/>
      <c r="BI1069" s="178"/>
      <c r="BJ1069" s="178"/>
      <c r="BK1069" s="178"/>
      <c r="BL1069" s="178"/>
    </row>
    <row r="1070" spans="1:64" x14ac:dyDescent="0.35">
      <c r="A1070" s="115"/>
      <c r="B1070" s="189"/>
      <c r="C1070" s="189"/>
      <c r="G1070" s="91"/>
      <c r="K1070" s="91"/>
      <c r="O1070" s="91"/>
      <c r="S1070" s="91"/>
      <c r="W1070" s="91"/>
      <c r="AA1070" s="91"/>
      <c r="AE1070" s="91"/>
      <c r="AI1070" s="91"/>
      <c r="AM1070" s="91"/>
      <c r="AP1070" s="91"/>
      <c r="AQ1070" s="91"/>
      <c r="AR1070" s="91"/>
      <c r="AS1070" s="232"/>
      <c r="AT1070" s="232"/>
      <c r="AU1070" s="232"/>
      <c r="AV1070" s="232"/>
      <c r="AW1070" s="232"/>
      <c r="AX1070" s="232"/>
      <c r="AY1070" s="232"/>
      <c r="BA1070" s="135"/>
      <c r="BB1070" s="135"/>
      <c r="BC1070" s="135"/>
      <c r="BD1070" s="135"/>
      <c r="BE1070" s="135"/>
      <c r="BF1070" s="135"/>
      <c r="BG1070" s="135"/>
      <c r="BH1070" s="135"/>
      <c r="BI1070" s="135"/>
      <c r="BJ1070" s="135"/>
      <c r="BK1070" s="135"/>
      <c r="BL1070" s="135"/>
    </row>
    <row r="1071" spans="1:64" x14ac:dyDescent="0.35">
      <c r="A1071" s="156" t="s">
        <v>753</v>
      </c>
      <c r="B1071" s="181" t="s">
        <v>794</v>
      </c>
      <c r="C1071" s="182" t="s">
        <v>791</v>
      </c>
      <c r="D1071" s="138"/>
      <c r="E1071" s="138"/>
      <c r="F1071" s="138"/>
      <c r="G1071" s="139"/>
      <c r="H1071" s="138"/>
      <c r="I1071" s="138"/>
      <c r="J1071" s="138"/>
      <c r="K1071" s="139"/>
      <c r="L1071" s="138"/>
      <c r="M1071" s="138"/>
      <c r="N1071" s="138"/>
      <c r="O1071" s="139"/>
      <c r="P1071" s="138"/>
      <c r="Q1071" s="138"/>
      <c r="R1071" s="138"/>
      <c r="S1071" s="139"/>
      <c r="T1071" s="138"/>
      <c r="U1071" s="138"/>
      <c r="V1071" s="138"/>
      <c r="W1071" s="139"/>
      <c r="X1071" s="175"/>
      <c r="Y1071" s="175"/>
      <c r="Z1071" s="175"/>
      <c r="AA1071" s="176"/>
      <c r="AB1071" s="175"/>
      <c r="AC1071" s="175"/>
      <c r="AD1071" s="175"/>
      <c r="AE1071" s="176"/>
      <c r="AF1071" s="175"/>
      <c r="AG1071" s="175"/>
      <c r="AH1071" s="175"/>
      <c r="AI1071" s="176"/>
      <c r="AJ1071" s="175"/>
      <c r="AK1071" s="175"/>
      <c r="AL1071" s="175"/>
      <c r="AM1071" s="162">
        <f>AM1053+AM1060</f>
        <v>12151</v>
      </c>
      <c r="AN1071" s="163">
        <f>AN1053+AN1060</f>
        <v>12569</v>
      </c>
      <c r="AO1071" s="175"/>
      <c r="AP1071" s="176"/>
      <c r="AQ1071" s="176"/>
      <c r="AR1071" s="176"/>
      <c r="AS1071" s="247"/>
      <c r="AT1071" s="247"/>
      <c r="AU1071" s="247"/>
      <c r="AV1071" s="247"/>
      <c r="AW1071" s="247"/>
      <c r="AX1071" s="247"/>
      <c r="AY1071" s="247"/>
      <c r="BA1071" s="177"/>
      <c r="BB1071" s="177"/>
      <c r="BC1071" s="177"/>
      <c r="BD1071" s="177"/>
      <c r="BE1071" s="177"/>
      <c r="BF1071" s="178"/>
      <c r="BG1071" s="178"/>
      <c r="BH1071" s="178"/>
      <c r="BI1071" s="178"/>
      <c r="BJ1071" s="178"/>
      <c r="BK1071" s="178"/>
      <c r="BL1071" s="178"/>
    </row>
    <row r="1072" spans="1:64" x14ac:dyDescent="0.35">
      <c r="A1072" s="174"/>
      <c r="B1072" s="190"/>
      <c r="C1072" s="190"/>
      <c r="G1072" s="91"/>
      <c r="K1072" s="91"/>
      <c r="O1072" s="91"/>
      <c r="S1072" s="91"/>
      <c r="W1072" s="91"/>
      <c r="AA1072" s="91"/>
      <c r="AE1072" s="91"/>
      <c r="AI1072" s="91"/>
      <c r="AM1072" s="91"/>
      <c r="AP1072" s="91"/>
      <c r="AQ1072" s="91"/>
      <c r="AR1072" s="91"/>
      <c r="AS1072" s="232"/>
      <c r="AT1072" s="232"/>
      <c r="AU1072" s="232"/>
      <c r="AV1072" s="232"/>
      <c r="AW1072" s="232"/>
      <c r="AX1072" s="232"/>
      <c r="AY1072" s="232"/>
      <c r="BA1072" s="135"/>
      <c r="BB1072" s="135"/>
      <c r="BC1072" s="135"/>
      <c r="BD1072" s="135"/>
      <c r="BE1072" s="135"/>
      <c r="BF1072" s="135"/>
      <c r="BG1072" s="135"/>
      <c r="BH1072" s="135"/>
      <c r="BI1072" s="135"/>
      <c r="BJ1072" s="135"/>
      <c r="BK1072" s="135"/>
      <c r="BL1072" s="135"/>
    </row>
    <row r="1073" spans="1:64" x14ac:dyDescent="0.35">
      <c r="A1073" s="156" t="s">
        <v>754</v>
      </c>
      <c r="B1073" s="181" t="s">
        <v>794</v>
      </c>
      <c r="C1073" s="182" t="s">
        <v>791</v>
      </c>
      <c r="D1073" s="138"/>
      <c r="E1073" s="138"/>
      <c r="F1073" s="138"/>
      <c r="G1073" s="139"/>
      <c r="H1073" s="138"/>
      <c r="I1073" s="138"/>
      <c r="J1073" s="138"/>
      <c r="K1073" s="139"/>
      <c r="L1073" s="138"/>
      <c r="M1073" s="138"/>
      <c r="N1073" s="138"/>
      <c r="O1073" s="139"/>
      <c r="P1073" s="138"/>
      <c r="Q1073" s="138"/>
      <c r="R1073" s="138"/>
      <c r="S1073" s="139"/>
      <c r="T1073" s="138"/>
      <c r="U1073" s="138"/>
      <c r="V1073" s="138"/>
      <c r="W1073" s="139"/>
      <c r="X1073" s="175"/>
      <c r="Y1073" s="175"/>
      <c r="Z1073" s="175"/>
      <c r="AA1073" s="176"/>
      <c r="AB1073" s="175"/>
      <c r="AC1073" s="175"/>
      <c r="AD1073" s="175"/>
      <c r="AE1073" s="176"/>
      <c r="AF1073" s="175"/>
      <c r="AG1073" s="175"/>
      <c r="AH1073" s="175"/>
      <c r="AI1073" s="176"/>
      <c r="AJ1073" s="175"/>
      <c r="AK1073" s="175"/>
      <c r="AL1073" s="175"/>
      <c r="AM1073" s="176"/>
      <c r="AN1073" s="163">
        <f>AN1054+AN1061</f>
        <v>12482</v>
      </c>
      <c r="AO1073" s="163">
        <f>AO1054+AO1061</f>
        <v>12946</v>
      </c>
      <c r="AP1073" s="162">
        <f>AP1054+AP1061</f>
        <v>13395</v>
      </c>
      <c r="AQ1073" s="162">
        <v>13971</v>
      </c>
      <c r="AR1073" s="162"/>
      <c r="AS1073" s="245"/>
      <c r="AT1073" s="245"/>
      <c r="AU1073" s="245"/>
      <c r="AV1073" s="245"/>
      <c r="AW1073" s="245"/>
      <c r="AX1073" s="245"/>
      <c r="AY1073" s="245"/>
      <c r="BA1073" s="177"/>
      <c r="BB1073" s="177"/>
      <c r="BC1073" s="177"/>
      <c r="BD1073" s="177"/>
      <c r="BE1073" s="177"/>
      <c r="BF1073" s="178"/>
      <c r="BG1073" s="178"/>
      <c r="BH1073" s="178"/>
      <c r="BI1073" s="178"/>
      <c r="BJ1073" s="178"/>
      <c r="BK1073" s="178"/>
      <c r="BL1073" s="178"/>
    </row>
    <row r="1074" spans="1:64" x14ac:dyDescent="0.35">
      <c r="A1074" s="174"/>
      <c r="B1074" s="190"/>
      <c r="C1074" s="190"/>
      <c r="G1074" s="91"/>
      <c r="K1074" s="91"/>
      <c r="O1074" s="91"/>
      <c r="S1074" s="91"/>
      <c r="W1074" s="91"/>
      <c r="AA1074" s="91"/>
      <c r="AE1074" s="91"/>
      <c r="AI1074" s="91"/>
      <c r="AM1074" s="91"/>
      <c r="AP1074" s="91"/>
      <c r="AQ1074" s="91"/>
      <c r="AR1074" s="91"/>
      <c r="AS1074" s="232"/>
      <c r="AT1074" s="232"/>
      <c r="AU1074" s="232"/>
      <c r="AV1074" s="232"/>
      <c r="AW1074" s="232"/>
      <c r="AX1074" s="232"/>
      <c r="AY1074" s="232"/>
      <c r="BA1074" s="135"/>
      <c r="BB1074" s="135"/>
      <c r="BC1074" s="135"/>
      <c r="BD1074" s="135"/>
      <c r="BE1074" s="135"/>
      <c r="BF1074" s="135"/>
      <c r="BG1074" s="135"/>
      <c r="BH1074" s="135"/>
      <c r="BI1074" s="135"/>
      <c r="BJ1074" s="135"/>
      <c r="BK1074" s="135"/>
      <c r="BL1074" s="135"/>
    </row>
    <row r="1075" spans="1:64" x14ac:dyDescent="0.35">
      <c r="A1075" s="96" t="s">
        <v>755</v>
      </c>
      <c r="B1075" s="185"/>
      <c r="C1075" s="185"/>
      <c r="G1075" s="91"/>
      <c r="K1075" s="91"/>
      <c r="O1075" s="91"/>
      <c r="S1075" s="91"/>
      <c r="W1075" s="91"/>
      <c r="AA1075" s="91"/>
      <c r="AE1075" s="91"/>
      <c r="AI1075" s="91"/>
      <c r="AM1075" s="91"/>
      <c r="AP1075" s="91"/>
      <c r="AQ1075" s="91"/>
      <c r="AR1075" s="91"/>
      <c r="AS1075" s="232"/>
      <c r="AT1075" s="232"/>
      <c r="AU1075" s="232"/>
      <c r="AV1075" s="232"/>
      <c r="AW1075" s="232"/>
      <c r="AX1075" s="232"/>
      <c r="AY1075" s="232"/>
      <c r="BA1075" s="135"/>
      <c r="BB1075" s="135"/>
      <c r="BC1075" s="135"/>
      <c r="BD1075" s="135"/>
      <c r="BE1075" s="135"/>
      <c r="BF1075" s="135"/>
      <c r="BG1075" s="135"/>
      <c r="BH1075" s="135"/>
      <c r="BI1075" s="135"/>
      <c r="BJ1075" s="135"/>
      <c r="BK1075" s="135"/>
      <c r="BL1075" s="135"/>
    </row>
    <row r="1076" spans="1:64" x14ac:dyDescent="0.35">
      <c r="A1076" s="88" t="s">
        <v>275</v>
      </c>
      <c r="B1076" s="184" t="s">
        <v>794</v>
      </c>
      <c r="C1076" s="183" t="s">
        <v>791</v>
      </c>
      <c r="G1076" s="91"/>
      <c r="K1076" s="91"/>
      <c r="O1076" s="91"/>
      <c r="S1076" s="91"/>
      <c r="W1076" s="91"/>
      <c r="X1076" s="90">
        <v>431</v>
      </c>
      <c r="Y1076" s="90">
        <v>469</v>
      </c>
      <c r="Z1076" s="90">
        <v>495</v>
      </c>
      <c r="AA1076" s="89">
        <v>554</v>
      </c>
      <c r="AB1076" s="90">
        <v>612</v>
      </c>
      <c r="AC1076" s="90">
        <v>654</v>
      </c>
      <c r="AD1076" s="90">
        <v>679</v>
      </c>
      <c r="AE1076" s="89">
        <v>726</v>
      </c>
      <c r="AF1076" s="90">
        <v>639</v>
      </c>
      <c r="AG1076" s="90">
        <v>656</v>
      </c>
      <c r="AH1076" s="90">
        <v>669</v>
      </c>
      <c r="AI1076" s="89">
        <v>696</v>
      </c>
      <c r="AJ1076" s="90">
        <v>812</v>
      </c>
      <c r="AK1076" s="90">
        <v>817</v>
      </c>
      <c r="AL1076" s="90">
        <v>864</v>
      </c>
      <c r="AM1076" s="89">
        <v>886</v>
      </c>
      <c r="AN1076" s="90">
        <v>932</v>
      </c>
      <c r="AO1076" s="90">
        <v>961</v>
      </c>
      <c r="AP1076" s="89">
        <v>981</v>
      </c>
      <c r="AQ1076" s="89">
        <v>1006</v>
      </c>
      <c r="AR1076" s="250">
        <v>1042</v>
      </c>
      <c r="AS1076" s="265">
        <v>1070</v>
      </c>
      <c r="AT1076" s="265">
        <v>1096</v>
      </c>
      <c r="AU1076" s="265">
        <v>1123</v>
      </c>
      <c r="AV1076" s="265">
        <v>1164</v>
      </c>
      <c r="AW1076" s="265">
        <v>1204</v>
      </c>
      <c r="AX1076" s="265">
        <v>1231</v>
      </c>
      <c r="AY1076" s="265">
        <v>1265</v>
      </c>
      <c r="BA1076" s="135"/>
      <c r="BB1076" s="135"/>
      <c r="BC1076" s="135"/>
      <c r="BD1076" s="135"/>
      <c r="BE1076" s="135"/>
      <c r="BF1076" s="124">
        <v>1949</v>
      </c>
      <c r="BG1076" s="124">
        <v>2671</v>
      </c>
      <c r="BH1076" s="124">
        <v>2660</v>
      </c>
      <c r="BI1076" s="124">
        <v>3379</v>
      </c>
      <c r="BJ1076" s="207">
        <v>3880</v>
      </c>
      <c r="BK1076" s="207">
        <v>4331</v>
      </c>
      <c r="BL1076" s="207">
        <v>4864</v>
      </c>
    </row>
    <row r="1077" spans="1:64" x14ac:dyDescent="0.35">
      <c r="A1077" s="88"/>
      <c r="B1077" s="187"/>
      <c r="C1077" s="187"/>
      <c r="G1077" s="91"/>
      <c r="K1077" s="91"/>
      <c r="O1077" s="91"/>
      <c r="S1077" s="91"/>
      <c r="W1077" s="91"/>
      <c r="AA1077" s="91"/>
      <c r="AE1077" s="91"/>
      <c r="AI1077" s="91"/>
      <c r="AM1077" s="91"/>
      <c r="AP1077" s="91"/>
      <c r="AQ1077" s="91"/>
      <c r="AR1077" s="91"/>
      <c r="AS1077" s="232"/>
      <c r="AT1077" s="232"/>
      <c r="AU1077" s="232"/>
      <c r="AV1077" s="232"/>
      <c r="AW1077" s="232"/>
      <c r="AX1077" s="232"/>
      <c r="AY1077" s="232"/>
      <c r="BA1077" s="135"/>
      <c r="BB1077" s="135"/>
      <c r="BC1077" s="135"/>
      <c r="BD1077" s="135"/>
      <c r="BE1077" s="135"/>
      <c r="BF1077" s="135"/>
      <c r="BG1077" s="135"/>
      <c r="BH1077" s="135"/>
      <c r="BI1077" s="135"/>
      <c r="BJ1077" s="135"/>
      <c r="BK1077" s="135"/>
      <c r="BL1077" s="135"/>
    </row>
    <row r="1078" spans="1:64" x14ac:dyDescent="0.35">
      <c r="A1078" s="87" t="s">
        <v>756</v>
      </c>
      <c r="B1078" s="185"/>
      <c r="C1078" s="185"/>
      <c r="G1078" s="91"/>
      <c r="K1078" s="91"/>
      <c r="O1078" s="91"/>
      <c r="S1078" s="91"/>
      <c r="W1078" s="91"/>
      <c r="AA1078" s="91"/>
      <c r="AE1078" s="91"/>
      <c r="AI1078" s="91"/>
      <c r="AM1078" s="91"/>
      <c r="AP1078" s="91"/>
      <c r="AQ1078" s="91"/>
      <c r="AR1078" s="91"/>
      <c r="AS1078" s="232"/>
      <c r="AT1078" s="232"/>
      <c r="AU1078" s="232"/>
      <c r="AV1078" s="232"/>
      <c r="AW1078" s="232"/>
      <c r="AX1078" s="232"/>
      <c r="AY1078" s="232"/>
      <c r="BA1078" s="135"/>
      <c r="BB1078" s="135"/>
      <c r="BC1078" s="135"/>
      <c r="BD1078" s="135"/>
      <c r="BE1078" s="135"/>
      <c r="BF1078" s="135"/>
      <c r="BG1078" s="135"/>
      <c r="BH1078" s="135"/>
      <c r="BI1078" s="135"/>
      <c r="BJ1078" s="135"/>
      <c r="BK1078" s="135"/>
      <c r="BL1078" s="135"/>
    </row>
    <row r="1079" spans="1:64" x14ac:dyDescent="0.35">
      <c r="A1079" s="88" t="s">
        <v>391</v>
      </c>
      <c r="B1079" s="184" t="s">
        <v>794</v>
      </c>
      <c r="C1079" s="183" t="s">
        <v>791</v>
      </c>
      <c r="G1079" s="91"/>
      <c r="K1079" s="91"/>
      <c r="O1079" s="91"/>
      <c r="S1079" s="91"/>
      <c r="W1079" s="91"/>
      <c r="X1079" s="90">
        <v>1171</v>
      </c>
      <c r="Y1079" s="90">
        <v>1239</v>
      </c>
      <c r="Z1079" s="90">
        <v>1299</v>
      </c>
      <c r="AA1079" s="89">
        <v>1407</v>
      </c>
      <c r="AB1079" s="90">
        <v>1510</v>
      </c>
      <c r="AC1079" s="90">
        <v>1599</v>
      </c>
      <c r="AD1079" s="90">
        <v>1639</v>
      </c>
      <c r="AE1079" s="89">
        <v>1758</v>
      </c>
      <c r="AF1079" s="90">
        <v>1797</v>
      </c>
      <c r="AG1079" s="90">
        <v>1811</v>
      </c>
      <c r="AH1079" s="90">
        <v>1873</v>
      </c>
      <c r="AI1079" s="89">
        <v>1973</v>
      </c>
      <c r="AJ1079" s="90">
        <v>2224</v>
      </c>
      <c r="AK1079" s="90">
        <v>2185</v>
      </c>
      <c r="AL1079" s="90">
        <v>2242</v>
      </c>
      <c r="AM1079" s="89">
        <v>2345</v>
      </c>
      <c r="AN1079" s="90">
        <v>2446</v>
      </c>
      <c r="AO1079" s="90">
        <v>2524</v>
      </c>
      <c r="AP1079" s="89">
        <v>2600</v>
      </c>
      <c r="AQ1079" s="89">
        <v>2681</v>
      </c>
      <c r="AR1079" s="250">
        <v>2779</v>
      </c>
      <c r="AS1079" s="265">
        <v>2879</v>
      </c>
      <c r="AT1079" s="265">
        <v>2943</v>
      </c>
      <c r="AU1079" s="265">
        <v>3053</v>
      </c>
      <c r="AV1079" s="265">
        <v>3110</v>
      </c>
      <c r="AW1079" s="265">
        <v>3188</v>
      </c>
      <c r="AX1079" s="265">
        <v>3241</v>
      </c>
      <c r="AY1079" s="265">
        <v>3352</v>
      </c>
      <c r="BA1079" s="135"/>
      <c r="BB1079" s="135"/>
      <c r="BC1079" s="135"/>
      <c r="BD1079" s="135"/>
      <c r="BE1079" s="135"/>
      <c r="BF1079" s="124">
        <v>5117</v>
      </c>
      <c r="BG1079" s="124">
        <v>6506</v>
      </c>
      <c r="BH1079" s="124">
        <v>7454</v>
      </c>
      <c r="BI1079" s="124">
        <v>8996</v>
      </c>
      <c r="BJ1079" s="207">
        <v>10251</v>
      </c>
      <c r="BK1079" s="207">
        <v>11654</v>
      </c>
      <c r="BL1079" s="207">
        <v>12891</v>
      </c>
    </row>
    <row r="1080" spans="1:64" x14ac:dyDescent="0.35">
      <c r="A1080" s="88" t="s">
        <v>392</v>
      </c>
      <c r="B1080" s="184" t="s">
        <v>794</v>
      </c>
      <c r="C1080" s="183" t="s">
        <v>791</v>
      </c>
      <c r="G1080" s="91"/>
      <c r="K1080" s="91"/>
      <c r="O1080" s="91"/>
      <c r="S1080" s="91"/>
      <c r="W1080" s="91"/>
      <c r="X1080" s="90">
        <v>587</v>
      </c>
      <c r="Y1080" s="90">
        <v>622</v>
      </c>
      <c r="Z1080" s="90">
        <v>647</v>
      </c>
      <c r="AA1080" s="89">
        <v>694</v>
      </c>
      <c r="AB1080" s="90">
        <v>703</v>
      </c>
      <c r="AC1080" s="90">
        <v>729</v>
      </c>
      <c r="AD1080" s="90">
        <v>755</v>
      </c>
      <c r="AE1080" s="89">
        <v>788</v>
      </c>
      <c r="AF1080" s="90">
        <v>817</v>
      </c>
      <c r="AG1080" s="90">
        <v>825</v>
      </c>
      <c r="AH1080" s="90">
        <v>851</v>
      </c>
      <c r="AI1080" s="89">
        <v>907</v>
      </c>
      <c r="AJ1080" s="90">
        <v>1052</v>
      </c>
      <c r="AK1080" s="90">
        <v>1026</v>
      </c>
      <c r="AL1080" s="90">
        <v>1061</v>
      </c>
      <c r="AM1080" s="89">
        <v>1113</v>
      </c>
      <c r="AN1080" s="90">
        <v>1136</v>
      </c>
      <c r="AO1080" s="90">
        <v>1157</v>
      </c>
      <c r="AP1080" s="89">
        <v>1143</v>
      </c>
      <c r="AQ1080" s="89">
        <v>1157</v>
      </c>
      <c r="AR1080" s="250">
        <v>1173</v>
      </c>
      <c r="AS1080" s="265">
        <v>1213</v>
      </c>
      <c r="AT1080" s="265">
        <v>1229</v>
      </c>
      <c r="AU1080" s="265">
        <v>1266</v>
      </c>
      <c r="AV1080" s="265">
        <v>1319</v>
      </c>
      <c r="AW1080" s="265">
        <v>1361</v>
      </c>
      <c r="AX1080" s="265">
        <v>1405</v>
      </c>
      <c r="AY1080" s="265">
        <v>1469</v>
      </c>
      <c r="BA1080" s="135"/>
      <c r="BB1080" s="135"/>
      <c r="BC1080" s="135"/>
      <c r="BD1080" s="135"/>
      <c r="BE1080" s="135"/>
      <c r="BF1080" s="124">
        <v>2550</v>
      </c>
      <c r="BG1080" s="124">
        <v>2975</v>
      </c>
      <c r="BH1080" s="124">
        <v>3400</v>
      </c>
      <c r="BI1080" s="124">
        <v>4252</v>
      </c>
      <c r="BJ1080" s="207">
        <v>4593</v>
      </c>
      <c r="BK1080" s="207">
        <v>4881</v>
      </c>
      <c r="BL1080" s="207">
        <v>5554</v>
      </c>
    </row>
    <row r="1081" spans="1:64" x14ac:dyDescent="0.35">
      <c r="A1081" s="88" t="s">
        <v>393</v>
      </c>
      <c r="B1081" s="184" t="s">
        <v>794</v>
      </c>
      <c r="C1081" s="183" t="s">
        <v>791</v>
      </c>
      <c r="G1081" s="91"/>
      <c r="K1081" s="91"/>
      <c r="O1081" s="91"/>
      <c r="S1081" s="91"/>
      <c r="W1081" s="91"/>
      <c r="X1081" s="90">
        <v>321</v>
      </c>
      <c r="Y1081" s="90">
        <v>334</v>
      </c>
      <c r="Z1081" s="90">
        <v>345</v>
      </c>
      <c r="AA1081" s="89">
        <v>364</v>
      </c>
      <c r="AB1081" s="90">
        <v>388</v>
      </c>
      <c r="AC1081" s="90">
        <v>416</v>
      </c>
      <c r="AD1081" s="90">
        <v>440</v>
      </c>
      <c r="AE1081" s="89">
        <v>446</v>
      </c>
      <c r="AF1081" s="90">
        <v>477</v>
      </c>
      <c r="AG1081" s="90">
        <v>492</v>
      </c>
      <c r="AH1081" s="90">
        <v>501</v>
      </c>
      <c r="AI1081" s="89">
        <v>544</v>
      </c>
      <c r="AJ1081" s="90">
        <v>629</v>
      </c>
      <c r="AK1081" s="90">
        <v>624</v>
      </c>
      <c r="AL1081" s="90">
        <v>632</v>
      </c>
      <c r="AM1081" s="89">
        <v>652</v>
      </c>
      <c r="AN1081" s="90">
        <v>680</v>
      </c>
      <c r="AO1081" s="90">
        <v>705</v>
      </c>
      <c r="AP1081" s="89">
        <v>690</v>
      </c>
      <c r="AQ1081" s="89">
        <v>687</v>
      </c>
      <c r="AR1081" s="250">
        <v>703</v>
      </c>
      <c r="AS1081" s="265">
        <v>724</v>
      </c>
      <c r="AT1081" s="265">
        <v>718</v>
      </c>
      <c r="AU1081" s="265">
        <v>729</v>
      </c>
      <c r="AV1081" s="265">
        <v>753</v>
      </c>
      <c r="AW1081" s="265">
        <v>760</v>
      </c>
      <c r="AX1081" s="265">
        <v>762</v>
      </c>
      <c r="AY1081" s="265">
        <v>785</v>
      </c>
      <c r="BA1081" s="135"/>
      <c r="BB1081" s="135"/>
      <c r="BC1081" s="135"/>
      <c r="BD1081" s="135"/>
      <c r="BE1081" s="135"/>
      <c r="BF1081" s="124">
        <v>1363</v>
      </c>
      <c r="BG1081" s="124">
        <v>1690</v>
      </c>
      <c r="BH1081" s="124">
        <v>2014</v>
      </c>
      <c r="BI1081" s="124">
        <v>2537</v>
      </c>
      <c r="BJ1081" s="207">
        <v>2762</v>
      </c>
      <c r="BK1081" s="207">
        <v>2874</v>
      </c>
      <c r="BL1081" s="207">
        <v>3060</v>
      </c>
    </row>
    <row r="1082" spans="1:64" x14ac:dyDescent="0.35">
      <c r="B1082" s="186"/>
      <c r="C1082" s="186"/>
      <c r="G1082" s="91"/>
      <c r="K1082" s="91"/>
      <c r="O1082" s="91"/>
      <c r="S1082" s="91"/>
      <c r="W1082" s="91"/>
      <c r="AA1082" s="91"/>
      <c r="AE1082" s="91"/>
      <c r="AI1082" s="91"/>
      <c r="AM1082" s="91"/>
      <c r="AP1082" s="91"/>
      <c r="AQ1082" s="91"/>
      <c r="AR1082" s="91"/>
      <c r="AS1082" s="232"/>
      <c r="AT1082" s="232"/>
      <c r="AU1082" s="232"/>
      <c r="AV1082" s="232"/>
      <c r="AW1082" s="232"/>
      <c r="AX1082" s="232"/>
      <c r="AY1082" s="232"/>
      <c r="BA1082" s="135"/>
      <c r="BB1082" s="135"/>
      <c r="BC1082" s="135"/>
      <c r="BD1082" s="135"/>
      <c r="BE1082" s="135"/>
      <c r="BF1082" s="135"/>
      <c r="BG1082" s="135"/>
      <c r="BH1082" s="135"/>
      <c r="BI1082" s="135"/>
      <c r="BJ1082" s="135"/>
      <c r="BK1082" s="135"/>
      <c r="BL1082" s="135"/>
    </row>
    <row r="1083" spans="1:64" x14ac:dyDescent="0.35">
      <c r="A1083" s="87" t="s">
        <v>756</v>
      </c>
      <c r="B1083" s="185"/>
      <c r="C1083" s="185"/>
      <c r="G1083" s="91"/>
      <c r="K1083" s="91"/>
      <c r="O1083" s="91"/>
      <c r="S1083" s="91"/>
      <c r="W1083" s="91"/>
      <c r="AA1083" s="91"/>
      <c r="AE1083" s="91"/>
      <c r="AI1083" s="91"/>
      <c r="AM1083" s="91"/>
      <c r="AP1083" s="91"/>
      <c r="AQ1083" s="91"/>
      <c r="AR1083" s="91"/>
      <c r="AS1083" s="232"/>
      <c r="AT1083" s="232"/>
      <c r="AU1083" s="232"/>
      <c r="AV1083" s="232"/>
      <c r="AW1083" s="232"/>
      <c r="AX1083" s="232"/>
      <c r="AY1083" s="232"/>
      <c r="BA1083" s="135"/>
      <c r="BB1083" s="135"/>
      <c r="BC1083" s="135"/>
      <c r="BD1083" s="135"/>
      <c r="BE1083" s="135"/>
      <c r="BF1083" s="135"/>
      <c r="BG1083" s="135"/>
      <c r="BH1083" s="135"/>
      <c r="BI1083" s="135"/>
      <c r="BJ1083" s="135"/>
      <c r="BK1083" s="135"/>
      <c r="BL1083" s="135"/>
    </row>
    <row r="1084" spans="1:64" x14ac:dyDescent="0.35">
      <c r="A1084" s="88" t="s">
        <v>391</v>
      </c>
      <c r="B1084" s="184" t="s">
        <v>792</v>
      </c>
      <c r="C1084" s="183" t="s">
        <v>791</v>
      </c>
      <c r="G1084" s="91"/>
      <c r="K1084" s="91"/>
      <c r="O1084" s="91"/>
      <c r="S1084" s="91"/>
      <c r="W1084" s="91"/>
      <c r="X1084" s="93">
        <v>0.56000000000000005</v>
      </c>
      <c r="Y1084" s="93">
        <v>0.56000000000000005</v>
      </c>
      <c r="Z1084" s="93">
        <v>0.56999999999999995</v>
      </c>
      <c r="AA1084" s="92">
        <v>0.56999999999999995</v>
      </c>
      <c r="AB1084" s="93">
        <v>0.57999999999999996</v>
      </c>
      <c r="AC1084" s="93">
        <v>0.57999999999999996</v>
      </c>
      <c r="AD1084" s="93">
        <v>0.57999999999999996</v>
      </c>
      <c r="AE1084" s="92">
        <v>0.59</v>
      </c>
      <c r="AF1084" s="93">
        <v>0.57999999999999996</v>
      </c>
      <c r="AG1084" s="93">
        <v>0.57999999999999996</v>
      </c>
      <c r="AH1084" s="93">
        <v>0.57999999999999996</v>
      </c>
      <c r="AI1084" s="92">
        <v>0.57999999999999996</v>
      </c>
      <c r="AJ1084" s="93">
        <v>0.56999999999999995</v>
      </c>
      <c r="AK1084" s="93">
        <v>0.56999999999999995</v>
      </c>
      <c r="AL1084" s="93">
        <v>0.56999999999999995</v>
      </c>
      <c r="AM1084" s="92">
        <v>0.56999999999999995</v>
      </c>
      <c r="AN1084" s="93">
        <v>0.56999999999999995</v>
      </c>
      <c r="AO1084" s="93">
        <v>0.57999999999999996</v>
      </c>
      <c r="AP1084" s="92">
        <v>0.59</v>
      </c>
      <c r="AQ1084" s="92">
        <v>0.59</v>
      </c>
      <c r="AR1084" s="251">
        <v>0.6</v>
      </c>
      <c r="AS1084" s="266">
        <v>0.6</v>
      </c>
      <c r="AT1084" s="266">
        <v>0.6</v>
      </c>
      <c r="AU1084" s="266">
        <v>0.61</v>
      </c>
      <c r="AV1084" s="266">
        <v>0.6</v>
      </c>
      <c r="AW1084" s="266">
        <v>0.6</v>
      </c>
      <c r="AX1084" s="266">
        <v>0.6</v>
      </c>
      <c r="AY1084" s="266">
        <v>0.6</v>
      </c>
      <c r="BA1084" s="135"/>
      <c r="BB1084" s="135"/>
      <c r="BC1084" s="135"/>
      <c r="BD1084" s="135"/>
      <c r="BE1084" s="135"/>
      <c r="BF1084" s="136">
        <v>0.56999999999999995</v>
      </c>
      <c r="BG1084" s="136">
        <v>0.57999999999999996</v>
      </c>
      <c r="BH1084" s="136">
        <v>0.57999999999999996</v>
      </c>
      <c r="BI1084" s="136">
        <v>0.56999999999999995</v>
      </c>
      <c r="BJ1084" s="210">
        <v>0.57999999999999996</v>
      </c>
      <c r="BK1084" s="210">
        <v>0.6</v>
      </c>
      <c r="BL1084" s="210">
        <v>0.6</v>
      </c>
    </row>
    <row r="1085" spans="1:64" x14ac:dyDescent="0.35">
      <c r="A1085" s="88" t="s">
        <v>392</v>
      </c>
      <c r="B1085" s="184" t="s">
        <v>792</v>
      </c>
      <c r="C1085" s="183" t="s">
        <v>791</v>
      </c>
      <c r="G1085" s="91"/>
      <c r="K1085" s="91"/>
      <c r="O1085" s="91"/>
      <c r="S1085" s="91"/>
      <c r="W1085" s="91"/>
      <c r="X1085" s="93">
        <v>0.28000000000000003</v>
      </c>
      <c r="Y1085" s="93">
        <v>0.28000000000000003</v>
      </c>
      <c r="Z1085" s="93">
        <v>0.28000000000000003</v>
      </c>
      <c r="AA1085" s="92">
        <v>0.28000000000000003</v>
      </c>
      <c r="AB1085" s="93">
        <v>0.27</v>
      </c>
      <c r="AC1085" s="93">
        <v>0.27</v>
      </c>
      <c r="AD1085" s="93">
        <v>0.27</v>
      </c>
      <c r="AE1085" s="92">
        <v>0.26</v>
      </c>
      <c r="AF1085" s="93">
        <v>0.27</v>
      </c>
      <c r="AG1085" s="93">
        <v>0.26</v>
      </c>
      <c r="AH1085" s="93">
        <v>0.26</v>
      </c>
      <c r="AI1085" s="92">
        <v>0.26</v>
      </c>
      <c r="AJ1085" s="93">
        <v>0.27</v>
      </c>
      <c r="AK1085" s="93">
        <v>0.27</v>
      </c>
      <c r="AL1085" s="93">
        <v>0.27</v>
      </c>
      <c r="AM1085" s="92">
        <v>0.27</v>
      </c>
      <c r="AN1085" s="93">
        <v>0.27</v>
      </c>
      <c r="AO1085" s="93">
        <v>0.26</v>
      </c>
      <c r="AP1085" s="92">
        <v>0.26</v>
      </c>
      <c r="AQ1085" s="92">
        <v>0.26</v>
      </c>
      <c r="AR1085" s="251">
        <v>0.25</v>
      </c>
      <c r="AS1085" s="266">
        <v>0.25</v>
      </c>
      <c r="AT1085" s="266">
        <v>0.25</v>
      </c>
      <c r="AU1085" s="266">
        <v>0.25</v>
      </c>
      <c r="AV1085" s="266">
        <v>0.25</v>
      </c>
      <c r="AW1085" s="266">
        <v>0.26</v>
      </c>
      <c r="AX1085" s="266">
        <v>0.26</v>
      </c>
      <c r="AY1085" s="266">
        <v>0.26</v>
      </c>
      <c r="BA1085" s="135"/>
      <c r="BB1085" s="135"/>
      <c r="BC1085" s="135"/>
      <c r="BD1085" s="135"/>
      <c r="BE1085" s="135"/>
      <c r="BF1085" s="136">
        <v>0.28000000000000003</v>
      </c>
      <c r="BG1085" s="136">
        <v>0.27</v>
      </c>
      <c r="BH1085" s="136">
        <v>0.26</v>
      </c>
      <c r="BI1085" s="136">
        <v>0.27</v>
      </c>
      <c r="BJ1085" s="210">
        <v>0.26</v>
      </c>
      <c r="BK1085" s="210">
        <v>0.25</v>
      </c>
      <c r="BL1085" s="210">
        <v>0.26</v>
      </c>
    </row>
    <row r="1086" spans="1:64" x14ac:dyDescent="0.35">
      <c r="A1086" s="88" t="s">
        <v>393</v>
      </c>
      <c r="B1086" s="184" t="s">
        <v>792</v>
      </c>
      <c r="C1086" s="183" t="s">
        <v>791</v>
      </c>
      <c r="G1086" s="91"/>
      <c r="K1086" s="91"/>
      <c r="O1086" s="91"/>
      <c r="S1086" s="91"/>
      <c r="W1086" s="91"/>
      <c r="X1086" s="93">
        <v>0.16</v>
      </c>
      <c r="Y1086" s="93">
        <v>0.16</v>
      </c>
      <c r="Z1086" s="93">
        <v>0.15</v>
      </c>
      <c r="AA1086" s="92">
        <v>0.15</v>
      </c>
      <c r="AB1086" s="93">
        <v>0.15</v>
      </c>
      <c r="AC1086" s="93">
        <v>0.15</v>
      </c>
      <c r="AD1086" s="93">
        <v>0.15</v>
      </c>
      <c r="AE1086" s="92">
        <v>0.15</v>
      </c>
      <c r="AF1086" s="93">
        <v>0.15</v>
      </c>
      <c r="AG1086" s="93">
        <v>0.16</v>
      </c>
      <c r="AH1086" s="93">
        <v>0.16</v>
      </c>
      <c r="AI1086" s="92">
        <v>0.16</v>
      </c>
      <c r="AJ1086" s="93">
        <v>0.16</v>
      </c>
      <c r="AK1086" s="93">
        <v>0.16</v>
      </c>
      <c r="AL1086" s="93">
        <v>0.16</v>
      </c>
      <c r="AM1086" s="92">
        <v>0.16</v>
      </c>
      <c r="AN1086" s="93">
        <v>0.16</v>
      </c>
      <c r="AO1086" s="93">
        <v>0.16</v>
      </c>
      <c r="AP1086" s="92">
        <v>0.15</v>
      </c>
      <c r="AQ1086" s="92">
        <v>0.15</v>
      </c>
      <c r="AR1086" s="251">
        <v>0.15</v>
      </c>
      <c r="AS1086" s="266">
        <v>0.15</v>
      </c>
      <c r="AT1086" s="266">
        <v>0.18</v>
      </c>
      <c r="AU1086" s="266">
        <v>0.14000000000000001</v>
      </c>
      <c r="AV1086" s="266">
        <v>0.15</v>
      </c>
      <c r="AW1086" s="266">
        <v>0.14000000000000001</v>
      </c>
      <c r="AX1086" s="266">
        <v>0.14000000000000001</v>
      </c>
      <c r="AY1086" s="266">
        <v>0.14000000000000001</v>
      </c>
      <c r="BA1086" s="135"/>
      <c r="BB1086" s="135"/>
      <c r="BC1086" s="135"/>
      <c r="BD1086" s="135"/>
      <c r="BE1086" s="135"/>
      <c r="BF1086" s="136">
        <v>0.15</v>
      </c>
      <c r="BG1086" s="136">
        <v>0.15</v>
      </c>
      <c r="BH1086" s="136">
        <v>0.16</v>
      </c>
      <c r="BI1086" s="136">
        <v>0.16</v>
      </c>
      <c r="BJ1086" s="210">
        <v>0.16</v>
      </c>
      <c r="BK1086" s="210">
        <v>0.15</v>
      </c>
      <c r="BL1086" s="210">
        <v>0.14000000000000001</v>
      </c>
    </row>
    <row r="1087" spans="1:64" x14ac:dyDescent="0.35">
      <c r="A1087" s="88"/>
      <c r="B1087" s="187"/>
      <c r="C1087" s="187"/>
      <c r="G1087" s="91"/>
      <c r="K1087" s="91"/>
      <c r="O1087" s="91"/>
      <c r="S1087" s="91"/>
      <c r="W1087" s="91"/>
      <c r="AA1087" s="91"/>
      <c r="AE1087" s="91"/>
      <c r="AI1087" s="91"/>
      <c r="AM1087" s="91"/>
      <c r="AP1087" s="91"/>
      <c r="AQ1087" s="91"/>
      <c r="AR1087" s="91"/>
      <c r="AS1087" s="232"/>
      <c r="AT1087" s="232"/>
      <c r="AU1087" s="232"/>
      <c r="AV1087" s="232"/>
      <c r="AW1087" s="232"/>
      <c r="AX1087" s="232"/>
      <c r="AY1087" s="232"/>
      <c r="BA1087" s="135"/>
      <c r="BB1087" s="135"/>
      <c r="BC1087" s="135"/>
      <c r="BD1087" s="135"/>
      <c r="BE1087" s="135"/>
      <c r="BF1087" s="135"/>
      <c r="BG1087" s="135"/>
      <c r="BH1087" s="135"/>
      <c r="BI1087" s="135"/>
      <c r="BJ1087" s="135"/>
      <c r="BK1087" s="135"/>
      <c r="BL1087" s="135"/>
    </row>
    <row r="1088" spans="1:64" x14ac:dyDescent="0.35">
      <c r="A1088" s="87" t="s">
        <v>757</v>
      </c>
      <c r="B1088" s="185"/>
      <c r="C1088" s="185"/>
      <c r="G1088" s="91"/>
      <c r="K1088" s="91"/>
      <c r="O1088" s="91"/>
      <c r="S1088" s="91"/>
      <c r="W1088" s="91"/>
      <c r="AA1088" s="91"/>
      <c r="AE1088" s="91"/>
      <c r="AI1088" s="91"/>
      <c r="AM1088" s="91"/>
      <c r="AP1088" s="91"/>
      <c r="AQ1088" s="91"/>
      <c r="AR1088" s="91"/>
      <c r="AS1088" s="232"/>
      <c r="AT1088" s="232"/>
      <c r="AU1088" s="232"/>
      <c r="AV1088" s="232"/>
      <c r="AW1088" s="232"/>
      <c r="AX1088" s="232"/>
      <c r="AY1088" s="232"/>
      <c r="BA1088" s="135"/>
      <c r="BB1088" s="135"/>
      <c r="BC1088" s="135"/>
      <c r="BD1088" s="135"/>
      <c r="BE1088" s="135"/>
      <c r="BF1088" s="135"/>
      <c r="BG1088" s="135"/>
      <c r="BH1088" s="135"/>
      <c r="BI1088" s="135"/>
      <c r="BJ1088" s="135"/>
      <c r="BK1088" s="135"/>
      <c r="BL1088" s="135"/>
    </row>
    <row r="1089" spans="1:64" x14ac:dyDescent="0.35">
      <c r="A1089" s="88" t="s">
        <v>338</v>
      </c>
      <c r="B1089" s="184" t="s">
        <v>794</v>
      </c>
      <c r="C1089" s="183" t="s">
        <v>791</v>
      </c>
      <c r="G1089" s="91"/>
      <c r="K1089" s="91"/>
      <c r="O1089" s="91"/>
      <c r="S1089" s="91"/>
      <c r="W1089" s="91"/>
      <c r="X1089" s="90">
        <v>55</v>
      </c>
      <c r="Y1089" s="90">
        <v>55</v>
      </c>
      <c r="Z1089" s="90">
        <v>61</v>
      </c>
      <c r="AA1089" s="89">
        <v>78</v>
      </c>
      <c r="AB1089" s="90">
        <v>68</v>
      </c>
      <c r="AC1089" s="90">
        <v>71</v>
      </c>
      <c r="AD1089" s="90">
        <v>74</v>
      </c>
      <c r="AE1089" s="89">
        <v>77</v>
      </c>
      <c r="AF1089" s="90">
        <v>87</v>
      </c>
      <c r="AG1089" s="90">
        <v>84</v>
      </c>
      <c r="AH1089" s="90">
        <v>87</v>
      </c>
      <c r="AI1089" s="89">
        <v>94</v>
      </c>
      <c r="AJ1089" s="90">
        <v>98</v>
      </c>
      <c r="AK1089" s="90">
        <v>99</v>
      </c>
      <c r="AL1089" s="90">
        <v>106</v>
      </c>
      <c r="AM1089" s="89">
        <v>126</v>
      </c>
      <c r="AN1089" s="90">
        <v>134</v>
      </c>
      <c r="AO1089" s="90">
        <v>141</v>
      </c>
      <c r="AP1089" s="89">
        <v>136</v>
      </c>
      <c r="AQ1089" s="89">
        <v>150</v>
      </c>
      <c r="AR1089" s="250">
        <v>142</v>
      </c>
      <c r="AS1089" s="265">
        <v>152</v>
      </c>
      <c r="AT1089" s="265">
        <v>161</v>
      </c>
      <c r="AU1089" s="265">
        <v>210</v>
      </c>
      <c r="AV1089" s="265">
        <v>171</v>
      </c>
      <c r="AW1089" s="265">
        <v>181</v>
      </c>
      <c r="AX1089" s="265">
        <v>137</v>
      </c>
      <c r="AY1089" s="265">
        <v>191</v>
      </c>
      <c r="BA1089" s="135"/>
      <c r="BB1089" s="135"/>
      <c r="BC1089" s="135"/>
      <c r="BD1089" s="135"/>
      <c r="BE1089" s="135"/>
      <c r="BF1089" s="124">
        <v>249</v>
      </c>
      <c r="BG1089" s="124">
        <v>290</v>
      </c>
      <c r="BH1089" s="124">
        <v>352</v>
      </c>
      <c r="BI1089" s="124">
        <v>429</v>
      </c>
      <c r="BJ1089" s="207">
        <v>561</v>
      </c>
      <c r="BK1089" s="207">
        <v>665</v>
      </c>
      <c r="BL1089" s="207">
        <v>680</v>
      </c>
    </row>
    <row r="1090" spans="1:64" x14ac:dyDescent="0.35">
      <c r="A1090" s="88" t="s">
        <v>376</v>
      </c>
      <c r="B1090" s="184" t="s">
        <v>794</v>
      </c>
      <c r="C1090" s="183" t="s">
        <v>791</v>
      </c>
      <c r="G1090" s="91"/>
      <c r="K1090" s="91"/>
      <c r="O1090" s="91"/>
      <c r="S1090" s="91"/>
      <c r="W1090" s="91"/>
      <c r="X1090" s="90">
        <v>199</v>
      </c>
      <c r="Y1090" s="90">
        <v>220</v>
      </c>
      <c r="Z1090" s="90">
        <v>228</v>
      </c>
      <c r="AA1090" s="89">
        <v>275</v>
      </c>
      <c r="AB1090" s="90">
        <v>324</v>
      </c>
      <c r="AC1090" s="90">
        <v>331</v>
      </c>
      <c r="AD1090" s="90">
        <v>337</v>
      </c>
      <c r="AE1090" s="89">
        <v>370</v>
      </c>
      <c r="AF1090" s="90">
        <v>277</v>
      </c>
      <c r="AG1090" s="90">
        <v>275</v>
      </c>
      <c r="AH1090" s="90">
        <v>285</v>
      </c>
      <c r="AI1090" s="89">
        <v>289</v>
      </c>
      <c r="AJ1090" s="90">
        <v>319</v>
      </c>
      <c r="AK1090" s="90">
        <v>319</v>
      </c>
      <c r="AL1090" s="90">
        <v>334</v>
      </c>
      <c r="AM1090" s="89">
        <v>349</v>
      </c>
      <c r="AN1090" s="90">
        <v>352</v>
      </c>
      <c r="AO1090" s="90">
        <v>374</v>
      </c>
      <c r="AP1090" s="89">
        <v>385</v>
      </c>
      <c r="AQ1090" s="89">
        <v>391</v>
      </c>
      <c r="AR1090" s="250">
        <v>404</v>
      </c>
      <c r="AS1090" s="265">
        <v>399</v>
      </c>
      <c r="AT1090" s="265">
        <v>397</v>
      </c>
      <c r="AU1090" s="265">
        <v>403</v>
      </c>
      <c r="AV1090" s="265">
        <v>397</v>
      </c>
      <c r="AW1090" s="265">
        <v>395</v>
      </c>
      <c r="AX1090" s="265">
        <v>395</v>
      </c>
      <c r="AY1090" s="265">
        <v>402</v>
      </c>
      <c r="BA1090" s="135"/>
      <c r="BB1090" s="135"/>
      <c r="BC1090" s="135"/>
      <c r="BD1090" s="135"/>
      <c r="BE1090" s="135"/>
      <c r="BF1090" s="124">
        <v>923</v>
      </c>
      <c r="BG1090" s="124">
        <v>1363</v>
      </c>
      <c r="BH1090" s="124">
        <v>1126</v>
      </c>
      <c r="BI1090" s="124">
        <v>1321</v>
      </c>
      <c r="BJ1090" s="207">
        <v>1502</v>
      </c>
      <c r="BK1090" s="207">
        <v>1603</v>
      </c>
      <c r="BL1090" s="207">
        <v>1589</v>
      </c>
    </row>
    <row r="1091" spans="1:64" x14ac:dyDescent="0.35">
      <c r="A1091" s="88" t="s">
        <v>377</v>
      </c>
      <c r="B1091" s="184" t="s">
        <v>794</v>
      </c>
      <c r="C1091" s="183" t="s">
        <v>791</v>
      </c>
      <c r="G1091" s="91"/>
      <c r="K1091" s="91"/>
      <c r="O1091" s="91"/>
      <c r="S1091" s="91"/>
      <c r="W1091" s="91"/>
      <c r="X1091" s="90">
        <v>5</v>
      </c>
      <c r="Y1091" s="90">
        <v>6</v>
      </c>
      <c r="Z1091" s="90">
        <v>6</v>
      </c>
      <c r="AA1091" s="89">
        <v>6</v>
      </c>
      <c r="AB1091" s="90">
        <v>5</v>
      </c>
      <c r="AC1091" s="90">
        <v>5</v>
      </c>
      <c r="AD1091" s="90">
        <v>5</v>
      </c>
      <c r="AE1091" s="89">
        <v>5</v>
      </c>
      <c r="AF1091" s="90">
        <v>88</v>
      </c>
      <c r="AG1091" s="90">
        <v>56</v>
      </c>
      <c r="AH1091" s="90">
        <v>55</v>
      </c>
      <c r="AI1091" s="89">
        <v>45</v>
      </c>
      <c r="AJ1091" s="90">
        <v>30</v>
      </c>
      <c r="AK1091" s="90">
        <v>26</v>
      </c>
      <c r="AL1091" s="90">
        <v>27</v>
      </c>
      <c r="AM1091" s="89">
        <v>32</v>
      </c>
      <c r="AN1091" s="90">
        <v>26</v>
      </c>
      <c r="AO1091" s="90">
        <v>24</v>
      </c>
      <c r="AP1091" s="89">
        <v>25</v>
      </c>
      <c r="AQ1091" s="89">
        <v>27</v>
      </c>
      <c r="AR1091" s="250">
        <v>22</v>
      </c>
      <c r="AS1091" s="265">
        <v>21</v>
      </c>
      <c r="AT1091" s="265">
        <v>22</v>
      </c>
      <c r="AU1091" s="265">
        <v>21</v>
      </c>
      <c r="AV1091" s="265">
        <v>22</v>
      </c>
      <c r="AW1091" s="265">
        <v>22</v>
      </c>
      <c r="AX1091" s="265">
        <v>22</v>
      </c>
      <c r="AY1091" s="265">
        <v>23</v>
      </c>
      <c r="BA1091" s="135"/>
      <c r="BB1091" s="135"/>
      <c r="BC1091" s="135"/>
      <c r="BD1091" s="135"/>
      <c r="BE1091" s="135"/>
      <c r="BF1091" s="124">
        <v>23</v>
      </c>
      <c r="BG1091" s="124">
        <v>20</v>
      </c>
      <c r="BH1091" s="124">
        <v>244</v>
      </c>
      <c r="BI1091" s="124">
        <v>115</v>
      </c>
      <c r="BJ1091" s="207">
        <v>102</v>
      </c>
      <c r="BK1091" s="207">
        <v>86</v>
      </c>
      <c r="BL1091" s="207">
        <v>89</v>
      </c>
    </row>
    <row r="1092" spans="1:64" x14ac:dyDescent="0.35">
      <c r="A1092" s="101" t="s">
        <v>389</v>
      </c>
      <c r="B1092" s="181" t="s">
        <v>794</v>
      </c>
      <c r="C1092" s="182" t="s">
        <v>791</v>
      </c>
      <c r="D1092" s="138"/>
      <c r="E1092" s="138"/>
      <c r="F1092" s="138"/>
      <c r="G1092" s="139"/>
      <c r="H1092" s="138"/>
      <c r="I1092" s="138"/>
      <c r="J1092" s="138"/>
      <c r="K1092" s="139"/>
      <c r="L1092" s="138"/>
      <c r="M1092" s="138"/>
      <c r="N1092" s="138"/>
      <c r="O1092" s="139"/>
      <c r="P1092" s="138"/>
      <c r="Q1092" s="138"/>
      <c r="R1092" s="138"/>
      <c r="S1092" s="139"/>
      <c r="T1092" s="138"/>
      <c r="U1092" s="138"/>
      <c r="V1092" s="138"/>
      <c r="W1092" s="139"/>
      <c r="X1092" s="163">
        <f t="shared" ref="X1092:AP1092" si="70">SUM(X1089:X1091)</f>
        <v>259</v>
      </c>
      <c r="Y1092" s="163">
        <f t="shared" si="70"/>
        <v>281</v>
      </c>
      <c r="Z1092" s="163">
        <f t="shared" si="70"/>
        <v>295</v>
      </c>
      <c r="AA1092" s="162">
        <f t="shared" si="70"/>
        <v>359</v>
      </c>
      <c r="AB1092" s="163">
        <f t="shared" si="70"/>
        <v>397</v>
      </c>
      <c r="AC1092" s="163">
        <f t="shared" si="70"/>
        <v>407</v>
      </c>
      <c r="AD1092" s="163">
        <f t="shared" si="70"/>
        <v>416</v>
      </c>
      <c r="AE1092" s="162">
        <f t="shared" si="70"/>
        <v>452</v>
      </c>
      <c r="AF1092" s="163">
        <f t="shared" si="70"/>
        <v>452</v>
      </c>
      <c r="AG1092" s="163">
        <f t="shared" si="70"/>
        <v>415</v>
      </c>
      <c r="AH1092" s="163">
        <f t="shared" si="70"/>
        <v>427</v>
      </c>
      <c r="AI1092" s="162">
        <f t="shared" si="70"/>
        <v>428</v>
      </c>
      <c r="AJ1092" s="163">
        <f t="shared" si="70"/>
        <v>447</v>
      </c>
      <c r="AK1092" s="163">
        <f t="shared" si="70"/>
        <v>444</v>
      </c>
      <c r="AL1092" s="163">
        <f t="shared" si="70"/>
        <v>467</v>
      </c>
      <c r="AM1092" s="162">
        <f t="shared" si="70"/>
        <v>507</v>
      </c>
      <c r="AN1092" s="163">
        <f t="shared" si="70"/>
        <v>512</v>
      </c>
      <c r="AO1092" s="163">
        <f t="shared" si="70"/>
        <v>539</v>
      </c>
      <c r="AP1092" s="162">
        <f t="shared" si="70"/>
        <v>546</v>
      </c>
      <c r="AQ1092" s="162">
        <v>568</v>
      </c>
      <c r="AR1092" s="258">
        <v>568</v>
      </c>
      <c r="AS1092" s="272">
        <v>572</v>
      </c>
      <c r="AT1092" s="272">
        <v>580</v>
      </c>
      <c r="AU1092" s="272">
        <v>634</v>
      </c>
      <c r="AV1092" s="272">
        <v>590</v>
      </c>
      <c r="AW1092" s="272">
        <v>598</v>
      </c>
      <c r="AX1092" s="272">
        <v>554</v>
      </c>
      <c r="AY1092" s="272">
        <v>616</v>
      </c>
      <c r="BA1092" s="177"/>
      <c r="BB1092" s="177"/>
      <c r="BC1092" s="177"/>
      <c r="BD1092" s="177"/>
      <c r="BE1092" s="177"/>
      <c r="BF1092" s="132">
        <f>SUM(BF1089:BF1091)</f>
        <v>1195</v>
      </c>
      <c r="BG1092" s="132">
        <f>SUM(BG1089:BG1091)</f>
        <v>1673</v>
      </c>
      <c r="BH1092" s="132">
        <f>SUM(BH1089:BH1091)</f>
        <v>1722</v>
      </c>
      <c r="BI1092" s="132">
        <f>SUM(BI1089:BI1091)</f>
        <v>1865</v>
      </c>
      <c r="BJ1092" s="208">
        <v>2165</v>
      </c>
      <c r="BK1092" s="208">
        <v>2354</v>
      </c>
      <c r="BL1092" s="208">
        <v>2358</v>
      </c>
    </row>
    <row r="1093" spans="1:64" x14ac:dyDescent="0.35">
      <c r="B1093" s="186"/>
      <c r="C1093" s="186"/>
      <c r="G1093" s="91"/>
      <c r="K1093" s="91"/>
      <c r="O1093" s="91"/>
      <c r="S1093" s="91"/>
      <c r="W1093" s="91"/>
      <c r="AA1093" s="91"/>
      <c r="AE1093" s="91"/>
      <c r="AI1093" s="91"/>
      <c r="AM1093" s="91"/>
      <c r="AP1093" s="91"/>
      <c r="AQ1093" s="91"/>
      <c r="AR1093" s="91"/>
      <c r="AS1093" s="232"/>
      <c r="AT1093" s="232"/>
      <c r="AU1093" s="232"/>
      <c r="AV1093" s="232"/>
      <c r="AW1093" s="232"/>
      <c r="AX1093" s="232"/>
      <c r="AY1093" s="232"/>
      <c r="BA1093" s="135"/>
      <c r="BB1093" s="135"/>
      <c r="BC1093" s="135"/>
      <c r="BD1093" s="135"/>
      <c r="BE1093" s="135"/>
      <c r="BF1093" s="135"/>
      <c r="BG1093" s="135"/>
      <c r="BH1093" s="135"/>
      <c r="BI1093" s="135"/>
      <c r="BJ1093" s="135"/>
      <c r="BK1093" s="135"/>
      <c r="BL1093" s="135"/>
    </row>
    <row r="1094" spans="1:64" x14ac:dyDescent="0.35">
      <c r="A1094" s="96" t="s">
        <v>758</v>
      </c>
      <c r="B1094" s="185"/>
      <c r="C1094" s="185"/>
      <c r="G1094" s="91"/>
      <c r="K1094" s="91"/>
      <c r="O1094" s="91"/>
      <c r="S1094" s="91"/>
      <c r="W1094" s="91"/>
      <c r="AA1094" s="91"/>
      <c r="AE1094" s="91"/>
      <c r="AI1094" s="91"/>
      <c r="AM1094" s="91"/>
      <c r="AP1094" s="91"/>
      <c r="AQ1094" s="91"/>
      <c r="AR1094" s="91"/>
      <c r="AS1094" s="232"/>
      <c r="AT1094" s="232"/>
      <c r="AU1094" s="232"/>
      <c r="AV1094" s="232"/>
      <c r="AW1094" s="232"/>
      <c r="AX1094" s="232"/>
      <c r="AY1094" s="232"/>
      <c r="BA1094" s="135"/>
      <c r="BB1094" s="135"/>
      <c r="BC1094" s="135"/>
      <c r="BD1094" s="135"/>
      <c r="BE1094" s="135"/>
      <c r="BF1094" s="135"/>
      <c r="BG1094" s="135"/>
      <c r="BH1094" s="135"/>
      <c r="BI1094" s="135"/>
      <c r="BJ1094" s="135"/>
      <c r="BK1094" s="135"/>
      <c r="BL1094" s="135"/>
    </row>
    <row r="1095" spans="1:64" x14ac:dyDescent="0.35">
      <c r="A1095" s="88" t="s">
        <v>759</v>
      </c>
      <c r="B1095" s="184" t="s">
        <v>794</v>
      </c>
      <c r="C1095" s="183" t="s">
        <v>791</v>
      </c>
      <c r="G1095" s="91"/>
      <c r="K1095" s="91"/>
      <c r="O1095" s="91"/>
      <c r="S1095" s="91"/>
      <c r="W1095" s="91"/>
      <c r="X1095" s="90">
        <v>10</v>
      </c>
      <c r="Y1095" s="90">
        <v>9</v>
      </c>
      <c r="Z1095" s="90">
        <v>10</v>
      </c>
      <c r="AA1095" s="89">
        <v>12</v>
      </c>
      <c r="AB1095" s="90">
        <v>12</v>
      </c>
      <c r="AC1095" s="90">
        <v>14</v>
      </c>
      <c r="AD1095" s="90">
        <v>14</v>
      </c>
      <c r="AE1095" s="89">
        <v>15</v>
      </c>
      <c r="AF1095" s="90">
        <v>15</v>
      </c>
      <c r="AG1095" s="90">
        <v>17</v>
      </c>
      <c r="AH1095" s="90">
        <v>14</v>
      </c>
      <c r="AI1095" s="89">
        <v>15</v>
      </c>
      <c r="AJ1095" s="90">
        <v>17</v>
      </c>
      <c r="AK1095" s="90">
        <v>17</v>
      </c>
      <c r="AL1095" s="90">
        <v>22</v>
      </c>
      <c r="AM1095" s="89">
        <v>16</v>
      </c>
      <c r="AN1095" s="90">
        <v>20</v>
      </c>
      <c r="AO1095" s="90">
        <v>24</v>
      </c>
      <c r="AP1095" s="89">
        <v>26</v>
      </c>
      <c r="AQ1095" s="89">
        <v>25</v>
      </c>
      <c r="AR1095" s="250">
        <v>30</v>
      </c>
      <c r="AS1095" s="265">
        <v>29</v>
      </c>
      <c r="AT1095" s="265">
        <v>30</v>
      </c>
      <c r="AU1095" s="265">
        <v>27</v>
      </c>
      <c r="AV1095" s="265">
        <v>30</v>
      </c>
      <c r="AW1095" s="265">
        <v>31</v>
      </c>
      <c r="AX1095" s="265">
        <v>32</v>
      </c>
      <c r="AY1095" s="265">
        <v>28</v>
      </c>
      <c r="BA1095" s="135"/>
      <c r="BB1095" s="135"/>
      <c r="BC1095" s="135"/>
      <c r="BD1095" s="135"/>
      <c r="BE1095" s="135"/>
      <c r="BF1095" s="124">
        <v>41</v>
      </c>
      <c r="BG1095" s="124">
        <v>55</v>
      </c>
      <c r="BH1095" s="124">
        <v>61</v>
      </c>
      <c r="BI1095" s="124">
        <v>72</v>
      </c>
      <c r="BJ1095" s="207">
        <v>95</v>
      </c>
      <c r="BK1095" s="207">
        <v>116</v>
      </c>
      <c r="BL1095" s="207">
        <v>121</v>
      </c>
    </row>
    <row r="1096" spans="1:64" x14ac:dyDescent="0.35">
      <c r="A1096" s="88" t="s">
        <v>760</v>
      </c>
      <c r="B1096" s="184" t="s">
        <v>794</v>
      </c>
      <c r="C1096" s="183" t="s">
        <v>791</v>
      </c>
      <c r="G1096" s="91"/>
      <c r="K1096" s="91"/>
      <c r="O1096" s="91"/>
      <c r="S1096" s="91"/>
      <c r="W1096" s="91"/>
      <c r="X1096" s="90">
        <v>60</v>
      </c>
      <c r="Y1096" s="90">
        <v>70</v>
      </c>
      <c r="Z1096" s="90">
        <v>74</v>
      </c>
      <c r="AA1096" s="89">
        <v>74</v>
      </c>
      <c r="AB1096" s="90">
        <v>86</v>
      </c>
      <c r="AC1096" s="90">
        <v>95</v>
      </c>
      <c r="AD1096" s="90">
        <v>96</v>
      </c>
      <c r="AE1096" s="89">
        <v>105</v>
      </c>
      <c r="AF1096" s="90">
        <v>109</v>
      </c>
      <c r="AG1096" s="90">
        <v>116</v>
      </c>
      <c r="AH1096" s="90">
        <v>128</v>
      </c>
      <c r="AI1096" s="89">
        <v>123</v>
      </c>
      <c r="AJ1096" s="90">
        <v>137</v>
      </c>
      <c r="AK1096" s="90">
        <v>137</v>
      </c>
      <c r="AL1096" s="90">
        <v>142</v>
      </c>
      <c r="AM1096" s="89">
        <v>140</v>
      </c>
      <c r="AN1096" s="90">
        <v>156</v>
      </c>
      <c r="AO1096" s="90">
        <v>174</v>
      </c>
      <c r="AP1096" s="89">
        <v>186</v>
      </c>
      <c r="AQ1096" s="89">
        <v>201</v>
      </c>
      <c r="AR1096" s="250">
        <v>209</v>
      </c>
      <c r="AS1096" s="265">
        <v>227</v>
      </c>
      <c r="AT1096" s="265">
        <v>227</v>
      </c>
      <c r="AU1096" s="265">
        <v>219</v>
      </c>
      <c r="AV1096" s="265">
        <v>236</v>
      </c>
      <c r="AW1096" s="265">
        <v>237</v>
      </c>
      <c r="AX1096" s="265">
        <v>245</v>
      </c>
      <c r="AY1096" s="265">
        <v>234</v>
      </c>
      <c r="BA1096" s="135"/>
      <c r="BB1096" s="135"/>
      <c r="BC1096" s="135"/>
      <c r="BD1096" s="135"/>
      <c r="BE1096" s="135"/>
      <c r="BF1096" s="124">
        <v>278</v>
      </c>
      <c r="BG1096" s="124">
        <v>381</v>
      </c>
      <c r="BH1096" s="124">
        <v>476</v>
      </c>
      <c r="BI1096" s="124">
        <v>556</v>
      </c>
      <c r="BJ1096" s="207">
        <v>717</v>
      </c>
      <c r="BK1096" s="207">
        <v>882</v>
      </c>
      <c r="BL1096" s="207">
        <v>952</v>
      </c>
    </row>
    <row r="1097" spans="1:64" x14ac:dyDescent="0.35">
      <c r="A1097" s="88" t="s">
        <v>761</v>
      </c>
      <c r="B1097" s="184" t="s">
        <v>794</v>
      </c>
      <c r="C1097" s="183" t="s">
        <v>791</v>
      </c>
      <c r="G1097" s="91"/>
      <c r="K1097" s="91"/>
      <c r="O1097" s="91"/>
      <c r="S1097" s="91"/>
      <c r="W1097" s="91"/>
      <c r="X1097" s="90">
        <v>45</v>
      </c>
      <c r="Y1097" s="90">
        <v>48</v>
      </c>
      <c r="Z1097" s="90">
        <v>56</v>
      </c>
      <c r="AA1097" s="89">
        <v>57</v>
      </c>
      <c r="AB1097" s="90">
        <v>63</v>
      </c>
      <c r="AC1097" s="90">
        <v>68</v>
      </c>
      <c r="AD1097" s="90">
        <v>61</v>
      </c>
      <c r="AE1097" s="89">
        <v>58</v>
      </c>
      <c r="AF1097" s="90">
        <v>64</v>
      </c>
      <c r="AG1097" s="90">
        <v>65</v>
      </c>
      <c r="AH1097" s="90">
        <v>68</v>
      </c>
      <c r="AI1097" s="89">
        <v>68</v>
      </c>
      <c r="AJ1097" s="90">
        <v>75</v>
      </c>
      <c r="AK1097" s="90">
        <v>76</v>
      </c>
      <c r="AL1097" s="90">
        <v>83</v>
      </c>
      <c r="AM1097" s="89">
        <v>79</v>
      </c>
      <c r="AN1097" s="90">
        <v>90</v>
      </c>
      <c r="AO1097" s="90">
        <v>97</v>
      </c>
      <c r="AP1097" s="89">
        <v>110</v>
      </c>
      <c r="AQ1097" s="89">
        <v>114</v>
      </c>
      <c r="AR1097" s="250">
        <v>122</v>
      </c>
      <c r="AS1097" s="265">
        <v>125</v>
      </c>
      <c r="AT1097" s="265">
        <v>132</v>
      </c>
      <c r="AU1097" s="265">
        <v>121</v>
      </c>
      <c r="AV1097" s="265">
        <v>136</v>
      </c>
      <c r="AW1097" s="265">
        <v>135</v>
      </c>
      <c r="AX1097" s="265">
        <v>143</v>
      </c>
      <c r="AY1097" s="265">
        <v>137</v>
      </c>
      <c r="BA1097" s="135"/>
      <c r="BB1097" s="135"/>
      <c r="BC1097" s="135"/>
      <c r="BD1097" s="135"/>
      <c r="BE1097" s="135"/>
      <c r="BF1097" s="124">
        <v>206</v>
      </c>
      <c r="BG1097" s="124">
        <v>251</v>
      </c>
      <c r="BH1097" s="124">
        <v>265</v>
      </c>
      <c r="BI1097" s="124">
        <v>313</v>
      </c>
      <c r="BJ1097" s="207">
        <v>411</v>
      </c>
      <c r="BK1097" s="207">
        <v>500</v>
      </c>
      <c r="BL1097" s="207">
        <v>551</v>
      </c>
    </row>
    <row r="1098" spans="1:64" x14ac:dyDescent="0.35">
      <c r="A1098" s="88" t="s">
        <v>762</v>
      </c>
      <c r="B1098" s="184" t="s">
        <v>794</v>
      </c>
      <c r="C1098" s="183" t="s">
        <v>791</v>
      </c>
      <c r="G1098" s="91"/>
      <c r="K1098" s="91"/>
      <c r="O1098" s="91"/>
      <c r="S1098" s="91"/>
      <c r="W1098" s="91"/>
      <c r="X1098" s="90">
        <v>22</v>
      </c>
      <c r="Y1098" s="90">
        <v>19</v>
      </c>
      <c r="Z1098" s="90">
        <v>21</v>
      </c>
      <c r="AA1098" s="89">
        <v>23</v>
      </c>
      <c r="AB1098" s="90">
        <v>26</v>
      </c>
      <c r="AC1098" s="90">
        <v>27</v>
      </c>
      <c r="AD1098" s="90">
        <v>28</v>
      </c>
      <c r="AE1098" s="89">
        <v>30</v>
      </c>
      <c r="AF1098" s="90">
        <v>26</v>
      </c>
      <c r="AG1098" s="90">
        <v>29</v>
      </c>
      <c r="AH1098" s="90">
        <v>34</v>
      </c>
      <c r="AI1098" s="89">
        <v>33</v>
      </c>
      <c r="AJ1098" s="90">
        <v>57</v>
      </c>
      <c r="AK1098" s="90">
        <v>39</v>
      </c>
      <c r="AL1098" s="90">
        <v>40</v>
      </c>
      <c r="AM1098" s="89">
        <v>30</v>
      </c>
      <c r="AN1098" s="90">
        <v>46</v>
      </c>
      <c r="AO1098" s="90">
        <v>50</v>
      </c>
      <c r="AP1098" s="89">
        <v>49</v>
      </c>
      <c r="AQ1098" s="89">
        <v>52</v>
      </c>
      <c r="AR1098" s="250">
        <v>56</v>
      </c>
      <c r="AS1098" s="265">
        <v>58</v>
      </c>
      <c r="AT1098" s="265">
        <v>59</v>
      </c>
      <c r="AU1098" s="265">
        <v>64</v>
      </c>
      <c r="AV1098" s="265">
        <v>67</v>
      </c>
      <c r="AW1098" s="265">
        <v>69</v>
      </c>
      <c r="AX1098" s="265">
        <v>65</v>
      </c>
      <c r="AY1098" s="265">
        <v>56</v>
      </c>
      <c r="BA1098" s="135"/>
      <c r="BB1098" s="135"/>
      <c r="BC1098" s="135"/>
      <c r="BD1098" s="135"/>
      <c r="BE1098" s="135"/>
      <c r="BF1098" s="124">
        <v>85</v>
      </c>
      <c r="BG1098" s="124">
        <v>111</v>
      </c>
      <c r="BH1098" s="124">
        <v>122</v>
      </c>
      <c r="BI1098" s="124">
        <v>166</v>
      </c>
      <c r="BJ1098" s="207">
        <v>197</v>
      </c>
      <c r="BK1098" s="207">
        <v>237</v>
      </c>
      <c r="BL1098" s="207">
        <v>257</v>
      </c>
    </row>
    <row r="1099" spans="1:64" x14ac:dyDescent="0.35">
      <c r="A1099" s="101" t="s">
        <v>389</v>
      </c>
      <c r="B1099" s="181" t="s">
        <v>794</v>
      </c>
      <c r="C1099" s="182" t="s">
        <v>791</v>
      </c>
      <c r="D1099" s="138"/>
      <c r="E1099" s="138"/>
      <c r="F1099" s="138"/>
      <c r="G1099" s="139"/>
      <c r="H1099" s="138"/>
      <c r="I1099" s="138"/>
      <c r="J1099" s="138"/>
      <c r="K1099" s="139"/>
      <c r="L1099" s="138"/>
      <c r="M1099" s="138"/>
      <c r="N1099" s="138"/>
      <c r="O1099" s="139"/>
      <c r="P1099" s="138"/>
      <c r="Q1099" s="138"/>
      <c r="R1099" s="138"/>
      <c r="S1099" s="139"/>
      <c r="T1099" s="138"/>
      <c r="U1099" s="138"/>
      <c r="V1099" s="138"/>
      <c r="W1099" s="139"/>
      <c r="X1099" s="163">
        <f t="shared" ref="X1099:AP1099" si="71">SUM(X1095:X1098)</f>
        <v>137</v>
      </c>
      <c r="Y1099" s="163">
        <f t="shared" si="71"/>
        <v>146</v>
      </c>
      <c r="Z1099" s="163">
        <f t="shared" si="71"/>
        <v>161</v>
      </c>
      <c r="AA1099" s="162">
        <f t="shared" si="71"/>
        <v>166</v>
      </c>
      <c r="AB1099" s="163">
        <f t="shared" si="71"/>
        <v>187</v>
      </c>
      <c r="AC1099" s="163">
        <f t="shared" si="71"/>
        <v>204</v>
      </c>
      <c r="AD1099" s="163">
        <f t="shared" si="71"/>
        <v>199</v>
      </c>
      <c r="AE1099" s="162">
        <f t="shared" si="71"/>
        <v>208</v>
      </c>
      <c r="AF1099" s="163">
        <f t="shared" si="71"/>
        <v>214</v>
      </c>
      <c r="AG1099" s="163">
        <f t="shared" si="71"/>
        <v>227</v>
      </c>
      <c r="AH1099" s="163">
        <f t="shared" si="71"/>
        <v>244</v>
      </c>
      <c r="AI1099" s="162">
        <f t="shared" si="71"/>
        <v>239</v>
      </c>
      <c r="AJ1099" s="163">
        <f t="shared" si="71"/>
        <v>286</v>
      </c>
      <c r="AK1099" s="163">
        <f t="shared" si="71"/>
        <v>269</v>
      </c>
      <c r="AL1099" s="163">
        <f t="shared" si="71"/>
        <v>287</v>
      </c>
      <c r="AM1099" s="162">
        <f t="shared" si="71"/>
        <v>265</v>
      </c>
      <c r="AN1099" s="163">
        <f t="shared" si="71"/>
        <v>312</v>
      </c>
      <c r="AO1099" s="163">
        <f t="shared" si="71"/>
        <v>345</v>
      </c>
      <c r="AP1099" s="162">
        <f t="shared" si="71"/>
        <v>371</v>
      </c>
      <c r="AQ1099" s="162">
        <v>392</v>
      </c>
      <c r="AR1099" s="258">
        <v>417</v>
      </c>
      <c r="AS1099" s="272">
        <v>439</v>
      </c>
      <c r="AT1099" s="272">
        <v>448</v>
      </c>
      <c r="AU1099" s="272">
        <v>431</v>
      </c>
      <c r="AV1099" s="272">
        <v>469</v>
      </c>
      <c r="AW1099" s="272">
        <v>472</v>
      </c>
      <c r="AX1099" s="272">
        <v>485</v>
      </c>
      <c r="AY1099" s="272">
        <v>455</v>
      </c>
      <c r="BA1099" s="177"/>
      <c r="BB1099" s="177"/>
      <c r="BC1099" s="177"/>
      <c r="BD1099" s="177"/>
      <c r="BE1099" s="177"/>
      <c r="BF1099" s="132">
        <f>SUM(BF1095:BF1098)</f>
        <v>610</v>
      </c>
      <c r="BG1099" s="132">
        <f>SUM(BG1095:BG1098)</f>
        <v>798</v>
      </c>
      <c r="BH1099" s="132">
        <f>SUM(BH1095:BH1098)</f>
        <v>924</v>
      </c>
      <c r="BI1099" s="132">
        <f>SUM(BI1095:BI1098)</f>
        <v>1107</v>
      </c>
      <c r="BJ1099" s="208">
        <v>1420</v>
      </c>
      <c r="BK1099" s="208">
        <v>1735</v>
      </c>
      <c r="BL1099" s="208">
        <v>1881</v>
      </c>
    </row>
    <row r="1100" spans="1:64" x14ac:dyDescent="0.35">
      <c r="B1100" s="186"/>
      <c r="C1100" s="186"/>
      <c r="G1100" s="91"/>
      <c r="K1100" s="91"/>
      <c r="O1100" s="91"/>
      <c r="S1100" s="91"/>
      <c r="W1100" s="91"/>
      <c r="AA1100" s="91"/>
      <c r="AE1100" s="91"/>
      <c r="AI1100" s="91"/>
      <c r="AM1100" s="91"/>
      <c r="AP1100" s="91"/>
      <c r="AQ1100" s="91"/>
      <c r="AR1100" s="91"/>
      <c r="AS1100" s="232"/>
      <c r="AT1100" s="232"/>
      <c r="AU1100" s="232"/>
      <c r="AV1100" s="232"/>
      <c r="AW1100" s="232"/>
      <c r="AX1100" s="232"/>
      <c r="AY1100" s="232"/>
      <c r="BA1100" s="135"/>
      <c r="BB1100" s="135"/>
      <c r="BC1100" s="135"/>
      <c r="BD1100" s="135"/>
      <c r="BE1100" s="135"/>
      <c r="BF1100" s="135"/>
      <c r="BG1100" s="135"/>
      <c r="BH1100" s="135"/>
      <c r="BI1100" s="135"/>
      <c r="BJ1100" s="135"/>
      <c r="BK1100" s="135"/>
      <c r="BL1100" s="135"/>
    </row>
    <row r="1101" spans="1:64" x14ac:dyDescent="0.35">
      <c r="A1101" s="96" t="s">
        <v>763</v>
      </c>
      <c r="B1101" s="185"/>
      <c r="C1101" s="185"/>
      <c r="G1101" s="91"/>
      <c r="K1101" s="91"/>
      <c r="O1101" s="91"/>
      <c r="S1101" s="91"/>
      <c r="W1101" s="91"/>
      <c r="AA1101" s="91"/>
      <c r="AE1101" s="91"/>
      <c r="AI1101" s="91"/>
      <c r="AM1101" s="91"/>
      <c r="AP1101" s="91"/>
      <c r="AQ1101" s="91"/>
      <c r="AR1101" s="91"/>
      <c r="AS1101" s="232"/>
      <c r="AT1101" s="232"/>
      <c r="AU1101" s="232"/>
      <c r="AV1101" s="232"/>
      <c r="AW1101" s="232"/>
      <c r="AX1101" s="232"/>
      <c r="AY1101" s="232"/>
      <c r="BA1101" s="135"/>
      <c r="BB1101" s="135"/>
      <c r="BC1101" s="135"/>
      <c r="BD1101" s="135"/>
      <c r="BE1101" s="135"/>
      <c r="BF1101" s="135"/>
      <c r="BG1101" s="135"/>
      <c r="BH1101" s="135"/>
      <c r="BI1101" s="135"/>
      <c r="BJ1101" s="135"/>
      <c r="BK1101" s="135"/>
      <c r="BL1101" s="135"/>
    </row>
    <row r="1102" spans="1:64" x14ac:dyDescent="0.35">
      <c r="A1102" s="88" t="s">
        <v>764</v>
      </c>
      <c r="B1102" s="184" t="s">
        <v>795</v>
      </c>
      <c r="C1102" s="183" t="s">
        <v>791</v>
      </c>
      <c r="G1102" s="91"/>
      <c r="K1102" s="91"/>
      <c r="O1102" s="91"/>
      <c r="S1102" s="91"/>
      <c r="W1102" s="91"/>
      <c r="X1102" s="90">
        <v>18133</v>
      </c>
      <c r="Y1102" s="90">
        <v>18681</v>
      </c>
      <c r="Z1102" s="90">
        <v>19560</v>
      </c>
      <c r="AA1102" s="89">
        <v>21357</v>
      </c>
      <c r="AB1102" s="90">
        <v>21428</v>
      </c>
      <c r="AC1102" s="90">
        <v>22124</v>
      </c>
      <c r="AD1102" s="90">
        <v>22496</v>
      </c>
      <c r="AE1102" s="89">
        <v>22634</v>
      </c>
      <c r="AF1102" s="90">
        <v>22381</v>
      </c>
      <c r="AG1102" s="90">
        <v>22955</v>
      </c>
      <c r="AH1102" s="90">
        <v>22656</v>
      </c>
      <c r="AI1102" s="89">
        <v>22516</v>
      </c>
      <c r="AJ1102" s="90">
        <v>23589</v>
      </c>
      <c r="AK1102" s="90">
        <v>24710</v>
      </c>
      <c r="AL1102" s="90">
        <v>25091</v>
      </c>
      <c r="AM1102" s="89">
        <v>25988</v>
      </c>
      <c r="AN1102" s="90">
        <v>26527</v>
      </c>
      <c r="AO1102" s="90">
        <v>28066</v>
      </c>
      <c r="AP1102" s="89">
        <v>28783</v>
      </c>
      <c r="AQ1102" s="89">
        <v>29239</v>
      </c>
      <c r="AR1102" s="250">
        <v>29328</v>
      </c>
      <c r="AS1102" s="265">
        <v>30078</v>
      </c>
      <c r="AT1102" s="265">
        <v>30007</v>
      </c>
      <c r="AU1102" s="265">
        <v>29945</v>
      </c>
      <c r="AV1102" s="265">
        <v>30076</v>
      </c>
      <c r="AW1102" s="265">
        <v>31020</v>
      </c>
      <c r="AX1102" s="265">
        <v>30830</v>
      </c>
      <c r="AY1102" s="265">
        <v>30709</v>
      </c>
      <c r="BA1102" s="135"/>
      <c r="BB1102" s="135"/>
      <c r="BC1102" s="135"/>
      <c r="BD1102" s="135"/>
      <c r="BE1102" s="135"/>
      <c r="BF1102" s="135"/>
      <c r="BG1102" s="135"/>
      <c r="BH1102" s="135"/>
      <c r="BI1102" s="135"/>
      <c r="BJ1102" s="135"/>
      <c r="BK1102" s="135"/>
      <c r="BL1102" s="135"/>
    </row>
    <row r="1103" spans="1:64" x14ac:dyDescent="0.35">
      <c r="A1103" s="88" t="s">
        <v>765</v>
      </c>
      <c r="B1103" s="184" t="s">
        <v>795</v>
      </c>
      <c r="C1103" s="183" t="s">
        <v>791</v>
      </c>
      <c r="G1103" s="91"/>
      <c r="K1103" s="91"/>
      <c r="O1103" s="91"/>
      <c r="S1103" s="91"/>
      <c r="W1103" s="91"/>
      <c r="X1103" s="90">
        <v>47</v>
      </c>
      <c r="Y1103" s="90">
        <v>44</v>
      </c>
      <c r="Z1103" s="90">
        <v>41</v>
      </c>
      <c r="AA1103" s="89">
        <v>49</v>
      </c>
      <c r="AB1103" s="90">
        <v>46</v>
      </c>
      <c r="AC1103" s="90">
        <v>42</v>
      </c>
      <c r="AD1103" s="90">
        <v>44</v>
      </c>
      <c r="AE1103" s="89">
        <v>47</v>
      </c>
      <c r="AF1103" s="90">
        <v>41</v>
      </c>
      <c r="AG1103" s="90">
        <v>40</v>
      </c>
      <c r="AH1103" s="90">
        <v>37</v>
      </c>
      <c r="AI1103" s="89">
        <v>37</v>
      </c>
      <c r="AJ1103" s="90">
        <v>38</v>
      </c>
      <c r="AK1103" s="90">
        <v>35</v>
      </c>
      <c r="AL1103" s="90">
        <v>36</v>
      </c>
      <c r="AM1103" s="89">
        <v>42</v>
      </c>
      <c r="AN1103" s="90">
        <v>36</v>
      </c>
      <c r="AO1103" s="90">
        <v>33</v>
      </c>
      <c r="AP1103" s="89">
        <v>35</v>
      </c>
      <c r="AQ1103" s="89">
        <v>42</v>
      </c>
      <c r="AR1103" s="250">
        <v>35</v>
      </c>
      <c r="AS1103" s="265">
        <v>32</v>
      </c>
      <c r="AT1103" s="265">
        <v>34</v>
      </c>
      <c r="AU1103" s="265">
        <v>40</v>
      </c>
      <c r="AV1103" s="234"/>
      <c r="AW1103" s="234"/>
      <c r="AX1103" s="234"/>
      <c r="AY1103" s="234"/>
      <c r="BA1103" s="135"/>
      <c r="BB1103" s="135"/>
      <c r="BC1103" s="135"/>
      <c r="BD1103" s="135"/>
      <c r="BE1103" s="135"/>
      <c r="BF1103" s="135"/>
      <c r="BG1103" s="135"/>
      <c r="BH1103" s="135"/>
      <c r="BI1103" s="135"/>
      <c r="BJ1103" s="135"/>
      <c r="BK1103" s="135"/>
      <c r="BL1103" s="135"/>
    </row>
    <row r="1104" spans="1:64" x14ac:dyDescent="0.35">
      <c r="A1104" s="88" t="s">
        <v>766</v>
      </c>
      <c r="B1104" s="184" t="s">
        <v>794</v>
      </c>
      <c r="C1104" s="183" t="s">
        <v>791</v>
      </c>
      <c r="G1104" s="91"/>
      <c r="K1104" s="91"/>
      <c r="O1104" s="91"/>
      <c r="S1104" s="91"/>
      <c r="W1104" s="91"/>
      <c r="X1104" s="90">
        <v>499</v>
      </c>
      <c r="Y1104" s="90">
        <v>498</v>
      </c>
      <c r="Z1104" s="90">
        <v>497</v>
      </c>
      <c r="AA1104" s="89">
        <v>495</v>
      </c>
      <c r="AB1104" s="90">
        <v>494</v>
      </c>
      <c r="AC1104" s="90">
        <v>492</v>
      </c>
      <c r="AD1104" s="90">
        <v>491</v>
      </c>
      <c r="AE1104" s="89">
        <v>489</v>
      </c>
      <c r="AF1104" s="90">
        <v>488</v>
      </c>
      <c r="AG1104" s="90">
        <v>485</v>
      </c>
      <c r="AH1104" s="90">
        <v>485</v>
      </c>
      <c r="AI1104" s="89">
        <v>484</v>
      </c>
      <c r="AJ1104" s="90">
        <v>483</v>
      </c>
      <c r="AK1104" s="90">
        <v>481</v>
      </c>
      <c r="AL1104" s="90">
        <v>481</v>
      </c>
      <c r="AM1104" s="89">
        <v>480</v>
      </c>
      <c r="AN1104" s="90">
        <v>475</v>
      </c>
      <c r="AO1104" s="90">
        <v>473</v>
      </c>
      <c r="AP1104" s="89">
        <v>469</v>
      </c>
      <c r="AQ1104" s="89">
        <v>466</v>
      </c>
      <c r="AR1104" s="250">
        <v>460</v>
      </c>
      <c r="AS1104" s="265">
        <v>459</v>
      </c>
      <c r="AT1104" s="265">
        <v>459</v>
      </c>
      <c r="AU1104" s="265">
        <v>459</v>
      </c>
      <c r="AV1104" s="265">
        <v>456</v>
      </c>
      <c r="AW1104" s="265">
        <v>451</v>
      </c>
      <c r="AX1104" s="265">
        <v>448</v>
      </c>
      <c r="AY1104" s="265">
        <v>443</v>
      </c>
      <c r="BA1104" s="135"/>
      <c r="BB1104" s="135"/>
      <c r="BC1104" s="135"/>
      <c r="BD1104" s="135"/>
      <c r="BE1104" s="135"/>
      <c r="BF1104" s="124">
        <v>498</v>
      </c>
      <c r="BG1104" s="124">
        <v>492</v>
      </c>
      <c r="BH1104" s="124">
        <v>485</v>
      </c>
      <c r="BI1104" s="124">
        <v>481</v>
      </c>
      <c r="BJ1104" s="207">
        <v>471</v>
      </c>
      <c r="BK1104" s="207">
        <v>459</v>
      </c>
      <c r="BL1104" s="207">
        <v>450</v>
      </c>
    </row>
    <row r="1105" spans="1:64" x14ac:dyDescent="0.35">
      <c r="B1105" s="186"/>
      <c r="C1105" s="186"/>
      <c r="G1105" s="91"/>
      <c r="K1105" s="91"/>
      <c r="O1105" s="91"/>
      <c r="S1105" s="91"/>
      <c r="W1105" s="91"/>
      <c r="AA1105" s="91"/>
      <c r="AE1105" s="91"/>
      <c r="AI1105" s="91"/>
      <c r="AM1105" s="91"/>
      <c r="AP1105" s="91"/>
      <c r="AQ1105" s="91"/>
      <c r="AR1105" s="91"/>
      <c r="AS1105" s="232"/>
      <c r="AT1105" s="232"/>
      <c r="AU1105" s="232"/>
      <c r="AV1105" s="232"/>
      <c r="AW1105" s="232"/>
      <c r="AX1105" s="232"/>
      <c r="AY1105" s="232"/>
      <c r="BA1105" s="135"/>
      <c r="BB1105" s="135"/>
      <c r="BC1105" s="135"/>
      <c r="BD1105" s="135"/>
      <c r="BE1105" s="135"/>
      <c r="BF1105" s="135"/>
      <c r="BG1105" s="135"/>
      <c r="BH1105" s="135"/>
      <c r="BI1105" s="135"/>
      <c r="BJ1105" s="135"/>
      <c r="BK1105" s="135"/>
      <c r="BL1105" s="135"/>
    </row>
    <row r="1106" spans="1:64" x14ac:dyDescent="0.35">
      <c r="A1106" s="96" t="s">
        <v>767</v>
      </c>
      <c r="B1106" s="185"/>
      <c r="C1106" s="185"/>
      <c r="G1106" s="91"/>
      <c r="K1106" s="91"/>
      <c r="O1106" s="91"/>
      <c r="S1106" s="91"/>
      <c r="W1106" s="91"/>
      <c r="AA1106" s="91"/>
      <c r="AE1106" s="91"/>
      <c r="AI1106" s="91"/>
      <c r="AM1106" s="91"/>
      <c r="AP1106" s="91"/>
      <c r="AQ1106" s="91"/>
      <c r="AR1106" s="91"/>
      <c r="AS1106" s="232"/>
      <c r="AT1106" s="232"/>
      <c r="AU1106" s="232"/>
      <c r="AV1106" s="232"/>
      <c r="AW1106" s="232"/>
      <c r="AX1106" s="232"/>
      <c r="AY1106" s="232"/>
      <c r="BA1106" s="135"/>
      <c r="BB1106" s="135"/>
      <c r="BC1106" s="135"/>
      <c r="BD1106" s="135"/>
      <c r="BE1106" s="135"/>
      <c r="BF1106" s="135"/>
      <c r="BG1106" s="135"/>
      <c r="BH1106" s="135"/>
      <c r="BI1106" s="135"/>
      <c r="BJ1106" s="135"/>
      <c r="BK1106" s="135"/>
      <c r="BL1106" s="135"/>
    </row>
    <row r="1107" spans="1:64" x14ac:dyDescent="0.35">
      <c r="A1107" s="115" t="s">
        <v>768</v>
      </c>
      <c r="B1107" s="184" t="s">
        <v>794</v>
      </c>
      <c r="C1107" s="183" t="s">
        <v>791</v>
      </c>
      <c r="G1107" s="91"/>
      <c r="K1107" s="91"/>
      <c r="O1107" s="91"/>
      <c r="S1107" s="91"/>
      <c r="W1107" s="91"/>
      <c r="X1107" s="90">
        <v>2079</v>
      </c>
      <c r="Y1107" s="90">
        <v>2195</v>
      </c>
      <c r="Z1107" s="90">
        <v>2291</v>
      </c>
      <c r="AA1107" s="89">
        <v>2465</v>
      </c>
      <c r="AB1107" s="90">
        <v>2601</v>
      </c>
      <c r="AC1107" s="90">
        <v>2744</v>
      </c>
      <c r="AD1107" s="90">
        <v>2834</v>
      </c>
      <c r="AE1107" s="89">
        <v>2992</v>
      </c>
      <c r="AF1107" s="90">
        <v>3091</v>
      </c>
      <c r="AG1107" s="90">
        <v>3128</v>
      </c>
      <c r="AH1107" s="90">
        <v>3225</v>
      </c>
      <c r="AI1107" s="89">
        <v>3424</v>
      </c>
      <c r="AJ1107" s="90">
        <v>3905</v>
      </c>
      <c r="AK1107" s="90">
        <v>3835</v>
      </c>
      <c r="AL1107" s="90">
        <v>3935</v>
      </c>
      <c r="AM1107" s="89">
        <v>4110</v>
      </c>
      <c r="AN1107" s="90">
        <v>4262</v>
      </c>
      <c r="AO1107" s="90">
        <v>4386</v>
      </c>
      <c r="AP1107" s="89">
        <v>4433</v>
      </c>
      <c r="AQ1107" s="89">
        <v>4525</v>
      </c>
      <c r="AR1107" s="250">
        <v>4655</v>
      </c>
      <c r="AS1107" s="265">
        <v>4816</v>
      </c>
      <c r="AT1107" s="265">
        <v>4890</v>
      </c>
      <c r="AU1107" s="265">
        <v>5048</v>
      </c>
      <c r="AV1107" s="265">
        <v>5182</v>
      </c>
      <c r="AW1107" s="265">
        <v>5309</v>
      </c>
      <c r="AX1107" s="265">
        <v>5408</v>
      </c>
      <c r="AY1107" s="265">
        <v>5606</v>
      </c>
      <c r="BA1107" s="135"/>
      <c r="BB1107" s="135"/>
      <c r="BC1107" s="135"/>
      <c r="BD1107" s="135"/>
      <c r="BE1107" s="135"/>
      <c r="BF1107" s="124">
        <v>9030</v>
      </c>
      <c r="BG1107" s="124">
        <v>11171</v>
      </c>
      <c r="BH1107" s="124">
        <v>12868</v>
      </c>
      <c r="BI1107" s="124">
        <v>15785</v>
      </c>
      <c r="BJ1107" s="207">
        <v>17606</v>
      </c>
      <c r="BK1107" s="207">
        <v>19409</v>
      </c>
      <c r="BL1107" s="207">
        <v>21505</v>
      </c>
    </row>
    <row r="1108" spans="1:64" x14ac:dyDescent="0.35">
      <c r="A1108" s="115" t="s">
        <v>382</v>
      </c>
      <c r="B1108" s="184" t="s">
        <v>794</v>
      </c>
      <c r="C1108" s="183" t="s">
        <v>791</v>
      </c>
      <c r="G1108" s="91"/>
      <c r="K1108" s="91"/>
      <c r="O1108" s="91"/>
      <c r="S1108" s="91"/>
      <c r="W1108" s="91"/>
      <c r="X1108" s="90">
        <v>259</v>
      </c>
      <c r="Y1108" s="90">
        <v>281</v>
      </c>
      <c r="Z1108" s="90">
        <v>295</v>
      </c>
      <c r="AA1108" s="89">
        <v>359</v>
      </c>
      <c r="AB1108" s="90">
        <v>397</v>
      </c>
      <c r="AC1108" s="90">
        <v>407</v>
      </c>
      <c r="AD1108" s="90">
        <v>416</v>
      </c>
      <c r="AE1108" s="89">
        <v>452</v>
      </c>
      <c r="AF1108" s="90">
        <v>452</v>
      </c>
      <c r="AG1108" s="90">
        <v>415</v>
      </c>
      <c r="AH1108" s="90">
        <v>427</v>
      </c>
      <c r="AI1108" s="89">
        <v>428</v>
      </c>
      <c r="AJ1108" s="90">
        <v>447</v>
      </c>
      <c r="AK1108" s="90">
        <v>444</v>
      </c>
      <c r="AL1108" s="90">
        <v>467</v>
      </c>
      <c r="AM1108" s="89">
        <v>507</v>
      </c>
      <c r="AN1108" s="90">
        <v>512</v>
      </c>
      <c r="AO1108" s="90">
        <v>539</v>
      </c>
      <c r="AP1108" s="89">
        <v>546</v>
      </c>
      <c r="AQ1108" s="89">
        <v>568</v>
      </c>
      <c r="AR1108" s="250">
        <v>568</v>
      </c>
      <c r="AS1108" s="265">
        <v>572</v>
      </c>
      <c r="AT1108" s="265">
        <v>580</v>
      </c>
      <c r="AU1108" s="265">
        <v>634</v>
      </c>
      <c r="AV1108" s="265">
        <v>590</v>
      </c>
      <c r="AW1108" s="265">
        <v>598</v>
      </c>
      <c r="AX1108" s="265">
        <v>554</v>
      </c>
      <c r="AY1108" s="265">
        <v>616</v>
      </c>
      <c r="BA1108" s="135"/>
      <c r="BB1108" s="135"/>
      <c r="BC1108" s="135"/>
      <c r="BD1108" s="135"/>
      <c r="BE1108" s="135"/>
      <c r="BF1108" s="124">
        <v>1195</v>
      </c>
      <c r="BG1108" s="124">
        <v>1673</v>
      </c>
      <c r="BH1108" s="124">
        <v>1722</v>
      </c>
      <c r="BI1108" s="124">
        <v>1865</v>
      </c>
      <c r="BJ1108" s="207">
        <v>2165</v>
      </c>
      <c r="BK1108" s="207">
        <v>2354</v>
      </c>
      <c r="BL1108" s="207">
        <v>2358</v>
      </c>
    </row>
    <row r="1109" spans="1:64" x14ac:dyDescent="0.35">
      <c r="A1109" s="116" t="s">
        <v>769</v>
      </c>
      <c r="B1109" s="181" t="s">
        <v>794</v>
      </c>
      <c r="C1109" s="182" t="s">
        <v>791</v>
      </c>
      <c r="D1109" s="138"/>
      <c r="E1109" s="138"/>
      <c r="F1109" s="138"/>
      <c r="G1109" s="139"/>
      <c r="H1109" s="138"/>
      <c r="I1109" s="138"/>
      <c r="J1109" s="138"/>
      <c r="K1109" s="139"/>
      <c r="L1109" s="138"/>
      <c r="M1109" s="138"/>
      <c r="N1109" s="138"/>
      <c r="O1109" s="139"/>
      <c r="P1109" s="138"/>
      <c r="Q1109" s="138"/>
      <c r="R1109" s="138"/>
      <c r="S1109" s="139"/>
      <c r="T1109" s="138"/>
      <c r="U1109" s="138"/>
      <c r="V1109" s="138"/>
      <c r="W1109" s="139"/>
      <c r="X1109" s="163">
        <f t="shared" ref="X1109:AP1109" si="72">X1107-X1108</f>
        <v>1820</v>
      </c>
      <c r="Y1109" s="163">
        <f t="shared" si="72"/>
        <v>1914</v>
      </c>
      <c r="Z1109" s="163">
        <f t="shared" si="72"/>
        <v>1996</v>
      </c>
      <c r="AA1109" s="162">
        <f t="shared" si="72"/>
        <v>2106</v>
      </c>
      <c r="AB1109" s="163">
        <f t="shared" si="72"/>
        <v>2204</v>
      </c>
      <c r="AC1109" s="163">
        <f t="shared" si="72"/>
        <v>2337</v>
      </c>
      <c r="AD1109" s="163">
        <f t="shared" si="72"/>
        <v>2418</v>
      </c>
      <c r="AE1109" s="162">
        <f t="shared" si="72"/>
        <v>2540</v>
      </c>
      <c r="AF1109" s="163">
        <f t="shared" si="72"/>
        <v>2639</v>
      </c>
      <c r="AG1109" s="163">
        <f t="shared" si="72"/>
        <v>2713</v>
      </c>
      <c r="AH1109" s="163">
        <f t="shared" si="72"/>
        <v>2798</v>
      </c>
      <c r="AI1109" s="162">
        <f t="shared" si="72"/>
        <v>2996</v>
      </c>
      <c r="AJ1109" s="163">
        <f t="shared" si="72"/>
        <v>3458</v>
      </c>
      <c r="AK1109" s="163">
        <f t="shared" si="72"/>
        <v>3391</v>
      </c>
      <c r="AL1109" s="163">
        <f t="shared" si="72"/>
        <v>3468</v>
      </c>
      <c r="AM1109" s="162">
        <f t="shared" si="72"/>
        <v>3603</v>
      </c>
      <c r="AN1109" s="163">
        <f t="shared" si="72"/>
        <v>3750</v>
      </c>
      <c r="AO1109" s="163">
        <f t="shared" si="72"/>
        <v>3847</v>
      </c>
      <c r="AP1109" s="162">
        <f t="shared" si="72"/>
        <v>3887</v>
      </c>
      <c r="AQ1109" s="162">
        <v>3957</v>
      </c>
      <c r="AR1109" s="258">
        <v>4087</v>
      </c>
      <c r="AS1109" s="272">
        <v>4244</v>
      </c>
      <c r="AT1109" s="272">
        <v>4310</v>
      </c>
      <c r="AU1109" s="272">
        <v>4414</v>
      </c>
      <c r="AV1109" s="272">
        <v>4592</v>
      </c>
      <c r="AW1109" s="272">
        <v>4711</v>
      </c>
      <c r="AX1109" s="272">
        <v>4854</v>
      </c>
      <c r="AY1109" s="272">
        <v>4990</v>
      </c>
      <c r="BA1109" s="177"/>
      <c r="BB1109" s="177"/>
      <c r="BC1109" s="177"/>
      <c r="BD1109" s="177"/>
      <c r="BE1109" s="177"/>
      <c r="BF1109" s="132">
        <f>BF1107-BF1108</f>
        <v>7835</v>
      </c>
      <c r="BG1109" s="132">
        <f>BG1107-BG1108</f>
        <v>9498</v>
      </c>
      <c r="BH1109" s="132">
        <f>BH1107-BH1108</f>
        <v>11146</v>
      </c>
      <c r="BI1109" s="132">
        <f>BI1107-BI1108</f>
        <v>13920</v>
      </c>
      <c r="BJ1109" s="208">
        <v>15441</v>
      </c>
      <c r="BK1109" s="208">
        <v>17055</v>
      </c>
      <c r="BL1109" s="208">
        <v>19147</v>
      </c>
    </row>
    <row r="1110" spans="1:64" x14ac:dyDescent="0.35">
      <c r="A1110" s="88"/>
      <c r="B1110" s="187"/>
      <c r="C1110" s="187"/>
      <c r="G1110" s="91"/>
      <c r="K1110" s="91"/>
      <c r="O1110" s="91"/>
      <c r="S1110" s="91"/>
      <c r="W1110" s="91"/>
      <c r="AA1110" s="91"/>
      <c r="AE1110" s="91"/>
      <c r="AI1110" s="91"/>
      <c r="AM1110" s="91"/>
      <c r="AP1110" s="91"/>
      <c r="AQ1110" s="91"/>
      <c r="AR1110" s="91"/>
      <c r="AS1110" s="232"/>
      <c r="AT1110" s="232"/>
      <c r="AU1110" s="232"/>
      <c r="AV1110" s="232"/>
      <c r="AW1110" s="232"/>
      <c r="AX1110" s="232"/>
      <c r="AY1110" s="232"/>
      <c r="BA1110" s="135"/>
      <c r="BB1110" s="135"/>
      <c r="BC1110" s="135"/>
      <c r="BD1110" s="135"/>
      <c r="BE1110" s="135"/>
      <c r="BF1110" s="135"/>
      <c r="BG1110" s="135"/>
      <c r="BH1110" s="135"/>
      <c r="BI1110" s="135"/>
      <c r="BJ1110" s="135"/>
      <c r="BK1110" s="135"/>
      <c r="BL1110" s="135"/>
    </row>
    <row r="1111" spans="1:64" x14ac:dyDescent="0.35">
      <c r="A1111" s="115" t="s">
        <v>410</v>
      </c>
      <c r="B1111" s="184" t="s">
        <v>794</v>
      </c>
      <c r="C1111" s="183" t="s">
        <v>791</v>
      </c>
      <c r="G1111" s="91"/>
      <c r="K1111" s="91"/>
      <c r="O1111" s="91"/>
      <c r="S1111" s="91"/>
      <c r="W1111" s="91"/>
      <c r="X1111" s="90">
        <v>1117</v>
      </c>
      <c r="Y1111" s="90">
        <v>1216</v>
      </c>
      <c r="Z1111" s="90">
        <v>1277</v>
      </c>
      <c r="AA1111" s="89">
        <v>1385</v>
      </c>
      <c r="AB1111" s="90">
        <v>1509</v>
      </c>
      <c r="AC1111" s="90">
        <v>1587</v>
      </c>
      <c r="AD1111" s="90">
        <v>1564</v>
      </c>
      <c r="AE1111" s="89">
        <v>1570</v>
      </c>
      <c r="AF1111" s="90">
        <v>1702</v>
      </c>
      <c r="AG1111" s="90">
        <v>1697</v>
      </c>
      <c r="AH1111" s="90">
        <v>1729</v>
      </c>
      <c r="AI1111" s="89">
        <v>1781</v>
      </c>
      <c r="AJ1111" s="90">
        <v>2004</v>
      </c>
      <c r="AK1111" s="90">
        <v>1985</v>
      </c>
      <c r="AL1111" s="90">
        <v>2027</v>
      </c>
      <c r="AM1111" s="89">
        <v>2102</v>
      </c>
      <c r="AN1111" s="90">
        <v>2170</v>
      </c>
      <c r="AO1111" s="90">
        <v>2318</v>
      </c>
      <c r="AP1111" s="89">
        <v>2403</v>
      </c>
      <c r="AQ1111" s="89">
        <v>2452</v>
      </c>
      <c r="AR1111" s="250">
        <v>2501</v>
      </c>
      <c r="AS1111" s="265">
        <v>2620</v>
      </c>
      <c r="AT1111" s="265">
        <v>2613</v>
      </c>
      <c r="AU1111" s="265">
        <v>2671</v>
      </c>
      <c r="AV1111" s="265">
        <v>3685</v>
      </c>
      <c r="AW1111" s="265">
        <v>2826</v>
      </c>
      <c r="AX1111" s="265">
        <v>2862</v>
      </c>
      <c r="AY1111" s="265">
        <v>3033</v>
      </c>
      <c r="BA1111" s="135"/>
      <c r="BB1111" s="135"/>
      <c r="BC1111" s="135"/>
      <c r="BD1111" s="135"/>
      <c r="BE1111" s="135"/>
      <c r="BF1111" s="124">
        <v>4995</v>
      </c>
      <c r="BG1111" s="124">
        <v>6230</v>
      </c>
      <c r="BH1111" s="124">
        <v>6909</v>
      </c>
      <c r="BI1111" s="124">
        <v>8118</v>
      </c>
      <c r="BJ1111" s="207">
        <v>9343</v>
      </c>
      <c r="BK1111" s="207">
        <v>10405</v>
      </c>
      <c r="BL1111" s="207">
        <v>12406</v>
      </c>
    </row>
    <row r="1112" spans="1:64" x14ac:dyDescent="0.35">
      <c r="A1112" s="116" t="s">
        <v>770</v>
      </c>
      <c r="B1112" s="181" t="s">
        <v>794</v>
      </c>
      <c r="C1112" s="182" t="s">
        <v>791</v>
      </c>
      <c r="D1112" s="138"/>
      <c r="E1112" s="138"/>
      <c r="F1112" s="138"/>
      <c r="G1112" s="139"/>
      <c r="H1112" s="138"/>
      <c r="I1112" s="138"/>
      <c r="J1112" s="138"/>
      <c r="K1112" s="139"/>
      <c r="L1112" s="138"/>
      <c r="M1112" s="138"/>
      <c r="N1112" s="138"/>
      <c r="O1112" s="139"/>
      <c r="P1112" s="138"/>
      <c r="Q1112" s="138"/>
      <c r="R1112" s="138"/>
      <c r="S1112" s="139"/>
      <c r="T1112" s="138"/>
      <c r="U1112" s="138"/>
      <c r="V1112" s="138"/>
      <c r="W1112" s="139"/>
      <c r="X1112" s="163">
        <f t="shared" ref="X1112:AP1112" si="73">X1109-X1111</f>
        <v>703</v>
      </c>
      <c r="Y1112" s="163">
        <f t="shared" si="73"/>
        <v>698</v>
      </c>
      <c r="Z1112" s="163">
        <f t="shared" si="73"/>
        <v>719</v>
      </c>
      <c r="AA1112" s="162">
        <f t="shared" si="73"/>
        <v>721</v>
      </c>
      <c r="AB1112" s="163">
        <f t="shared" si="73"/>
        <v>695</v>
      </c>
      <c r="AC1112" s="163">
        <f t="shared" si="73"/>
        <v>750</v>
      </c>
      <c r="AD1112" s="163">
        <f t="shared" si="73"/>
        <v>854</v>
      </c>
      <c r="AE1112" s="162">
        <f t="shared" si="73"/>
        <v>970</v>
      </c>
      <c r="AF1112" s="163">
        <f t="shared" si="73"/>
        <v>937</v>
      </c>
      <c r="AG1112" s="163">
        <f t="shared" si="73"/>
        <v>1016</v>
      </c>
      <c r="AH1112" s="163">
        <f t="shared" si="73"/>
        <v>1069</v>
      </c>
      <c r="AI1112" s="162">
        <f t="shared" si="73"/>
        <v>1215</v>
      </c>
      <c r="AJ1112" s="163">
        <f t="shared" si="73"/>
        <v>1454</v>
      </c>
      <c r="AK1112" s="163">
        <f t="shared" si="73"/>
        <v>1406</v>
      </c>
      <c r="AL1112" s="163">
        <f t="shared" si="73"/>
        <v>1441</v>
      </c>
      <c r="AM1112" s="162">
        <f t="shared" si="73"/>
        <v>1501</v>
      </c>
      <c r="AN1112" s="163">
        <f t="shared" si="73"/>
        <v>1580</v>
      </c>
      <c r="AO1112" s="163">
        <f t="shared" si="73"/>
        <v>1529</v>
      </c>
      <c r="AP1112" s="162">
        <f t="shared" si="73"/>
        <v>1484</v>
      </c>
      <c r="AQ1112" s="162">
        <v>1505</v>
      </c>
      <c r="AR1112" s="258">
        <v>1586</v>
      </c>
      <c r="AS1112" s="272">
        <v>1624</v>
      </c>
      <c r="AT1112" s="272">
        <v>1697</v>
      </c>
      <c r="AU1112" s="272">
        <v>1743</v>
      </c>
      <c r="AV1112" s="272">
        <v>907</v>
      </c>
      <c r="AW1112" s="272">
        <v>1885</v>
      </c>
      <c r="AX1112" s="272">
        <v>1992</v>
      </c>
      <c r="AY1112" s="272">
        <v>1957</v>
      </c>
      <c r="BA1112" s="177"/>
      <c r="BB1112" s="177"/>
      <c r="BC1112" s="177"/>
      <c r="BD1112" s="177"/>
      <c r="BE1112" s="177"/>
      <c r="BF1112" s="132">
        <f>BF1109-BF1111</f>
        <v>2840</v>
      </c>
      <c r="BG1112" s="132">
        <f>BG1109-BG1111</f>
        <v>3268</v>
      </c>
      <c r="BH1112" s="132">
        <f>BH1109-BH1111</f>
        <v>4237</v>
      </c>
      <c r="BI1112" s="132">
        <f>BI1109-BI1111</f>
        <v>5802</v>
      </c>
      <c r="BJ1112" s="208">
        <v>6098</v>
      </c>
      <c r="BK1112" s="208">
        <v>6650</v>
      </c>
      <c r="BL1112" s="208">
        <v>6741</v>
      </c>
    </row>
    <row r="1113" spans="1:64" x14ac:dyDescent="0.35">
      <c r="A1113" s="88"/>
      <c r="B1113" s="187"/>
      <c r="C1113" s="187"/>
      <c r="G1113" s="91"/>
      <c r="K1113" s="91"/>
      <c r="O1113" s="91"/>
      <c r="S1113" s="91"/>
      <c r="W1113" s="91"/>
      <c r="AA1113" s="91"/>
      <c r="AE1113" s="91"/>
      <c r="AI1113" s="91"/>
      <c r="AM1113" s="91"/>
      <c r="AP1113" s="91"/>
      <c r="AQ1113" s="91"/>
      <c r="AR1113" s="91"/>
      <c r="AS1113" s="232"/>
      <c r="AT1113" s="232"/>
      <c r="AU1113" s="232"/>
      <c r="AV1113" s="232"/>
      <c r="AW1113" s="232"/>
      <c r="AX1113" s="232"/>
      <c r="AY1113" s="232"/>
      <c r="BA1113" s="135"/>
      <c r="BB1113" s="135"/>
      <c r="BC1113" s="135"/>
      <c r="BD1113" s="135"/>
      <c r="BE1113" s="135"/>
      <c r="BF1113" s="135"/>
      <c r="BG1113" s="135"/>
      <c r="BH1113" s="135"/>
      <c r="BI1113" s="135"/>
      <c r="BJ1113" s="135"/>
      <c r="BK1113" s="135"/>
      <c r="BL1113" s="135"/>
    </row>
    <row r="1114" spans="1:64" x14ac:dyDescent="0.35">
      <c r="A1114" s="115" t="s">
        <v>711</v>
      </c>
      <c r="B1114" s="184" t="s">
        <v>794</v>
      </c>
      <c r="C1114" s="183" t="s">
        <v>791</v>
      </c>
      <c r="G1114" s="91"/>
      <c r="K1114" s="91"/>
      <c r="O1114" s="91"/>
      <c r="S1114" s="91"/>
      <c r="W1114" s="91"/>
      <c r="Y1114" s="90">
        <v>-7</v>
      </c>
      <c r="Z1114" s="90">
        <v>-18</v>
      </c>
      <c r="AA1114" s="89">
        <v>-22</v>
      </c>
      <c r="AB1114" s="90">
        <v>7</v>
      </c>
      <c r="AC1114" s="90">
        <v>-39</v>
      </c>
      <c r="AD1114" s="90">
        <v>-19</v>
      </c>
      <c r="AE1114" s="89">
        <v>-13</v>
      </c>
      <c r="AF1114" s="90">
        <v>-18</v>
      </c>
      <c r="AG1114" s="90">
        <v>-16</v>
      </c>
      <c r="AH1114" s="90">
        <v>-9</v>
      </c>
      <c r="AI1114" s="89">
        <v>-18</v>
      </c>
      <c r="AJ1114" s="90">
        <v>-21</v>
      </c>
      <c r="AK1114" s="90">
        <v>-20</v>
      </c>
      <c r="AL1114" s="90">
        <v>-23</v>
      </c>
      <c r="AM1114" s="89">
        <v>-33</v>
      </c>
      <c r="AN1114" s="90">
        <v>-37</v>
      </c>
      <c r="AO1114" s="90">
        <v>-37</v>
      </c>
      <c r="AP1114" s="89">
        <v>-28</v>
      </c>
      <c r="AQ1114" s="89">
        <v>12</v>
      </c>
      <c r="AR1114" s="250">
        <v>12</v>
      </c>
      <c r="AS1114" s="265">
        <v>26</v>
      </c>
      <c r="AT1114" s="265">
        <v>46</v>
      </c>
      <c r="AU1114" s="265">
        <v>65</v>
      </c>
      <c r="AV1114" s="265">
        <v>61</v>
      </c>
      <c r="AW1114" s="265">
        <v>45</v>
      </c>
      <c r="AX1114" s="265">
        <v>50</v>
      </c>
      <c r="AY1114" s="265">
        <v>34</v>
      </c>
      <c r="BA1114" s="135"/>
      <c r="BB1114" s="135"/>
      <c r="BC1114" s="135"/>
      <c r="BD1114" s="135"/>
      <c r="BE1114" s="135"/>
      <c r="BF1114" s="124">
        <v>-46</v>
      </c>
      <c r="BG1114" s="124">
        <v>-63</v>
      </c>
      <c r="BH1114" s="124">
        <v>-61</v>
      </c>
      <c r="BI1114" s="124">
        <v>-97</v>
      </c>
      <c r="BJ1114" s="207">
        <v>-90</v>
      </c>
      <c r="BK1114" s="207">
        <v>149</v>
      </c>
      <c r="BL1114" s="207">
        <v>190</v>
      </c>
    </row>
    <row r="1115" spans="1:64" x14ac:dyDescent="0.35">
      <c r="A1115" s="116" t="s">
        <v>771</v>
      </c>
      <c r="B1115" s="181" t="s">
        <v>794</v>
      </c>
      <c r="C1115" s="182" t="s">
        <v>791</v>
      </c>
      <c r="D1115" s="138"/>
      <c r="E1115" s="138"/>
      <c r="F1115" s="138"/>
      <c r="G1115" s="139"/>
      <c r="H1115" s="138"/>
      <c r="I1115" s="138"/>
      <c r="J1115" s="138"/>
      <c r="K1115" s="139"/>
      <c r="L1115" s="138"/>
      <c r="M1115" s="138"/>
      <c r="N1115" s="138"/>
      <c r="O1115" s="139"/>
      <c r="P1115" s="138"/>
      <c r="Q1115" s="138"/>
      <c r="R1115" s="138"/>
      <c r="S1115" s="139"/>
      <c r="T1115" s="138"/>
      <c r="U1115" s="138"/>
      <c r="V1115" s="138"/>
      <c r="W1115" s="139"/>
      <c r="X1115" s="163">
        <f t="shared" ref="X1115:AP1115" si="74">X1112+X1114</f>
        <v>703</v>
      </c>
      <c r="Y1115" s="163">
        <f t="shared" si="74"/>
        <v>691</v>
      </c>
      <c r="Z1115" s="163">
        <f t="shared" si="74"/>
        <v>701</v>
      </c>
      <c r="AA1115" s="162">
        <f t="shared" si="74"/>
        <v>699</v>
      </c>
      <c r="AB1115" s="163">
        <f t="shared" si="74"/>
        <v>702</v>
      </c>
      <c r="AC1115" s="163">
        <f t="shared" si="74"/>
        <v>711</v>
      </c>
      <c r="AD1115" s="163">
        <f t="shared" si="74"/>
        <v>835</v>
      </c>
      <c r="AE1115" s="162">
        <f t="shared" si="74"/>
        <v>957</v>
      </c>
      <c r="AF1115" s="163">
        <f t="shared" si="74"/>
        <v>919</v>
      </c>
      <c r="AG1115" s="163">
        <f t="shared" si="74"/>
        <v>1000</v>
      </c>
      <c r="AH1115" s="163">
        <f t="shared" si="74"/>
        <v>1060</v>
      </c>
      <c r="AI1115" s="162">
        <f t="shared" si="74"/>
        <v>1197</v>
      </c>
      <c r="AJ1115" s="163">
        <f t="shared" si="74"/>
        <v>1433</v>
      </c>
      <c r="AK1115" s="163">
        <f t="shared" si="74"/>
        <v>1386</v>
      </c>
      <c r="AL1115" s="163">
        <f t="shared" si="74"/>
        <v>1418</v>
      </c>
      <c r="AM1115" s="162">
        <f t="shared" si="74"/>
        <v>1468</v>
      </c>
      <c r="AN1115" s="163">
        <f t="shared" si="74"/>
        <v>1543</v>
      </c>
      <c r="AO1115" s="163">
        <f t="shared" si="74"/>
        <v>1492</v>
      </c>
      <c r="AP1115" s="162">
        <f t="shared" si="74"/>
        <v>1456</v>
      </c>
      <c r="AQ1115" s="162">
        <v>1517</v>
      </c>
      <c r="AR1115" s="258">
        <v>1598</v>
      </c>
      <c r="AS1115" s="272">
        <v>1650</v>
      </c>
      <c r="AT1115" s="272">
        <v>1743</v>
      </c>
      <c r="AU1115" s="272">
        <v>1808</v>
      </c>
      <c r="AV1115" s="272">
        <v>968</v>
      </c>
      <c r="AW1115" s="272">
        <v>1930</v>
      </c>
      <c r="AX1115" s="272">
        <v>2042</v>
      </c>
      <c r="AY1115" s="272">
        <v>1991</v>
      </c>
      <c r="BA1115" s="177"/>
      <c r="BB1115" s="177"/>
      <c r="BC1115" s="177"/>
      <c r="BD1115" s="177"/>
      <c r="BE1115" s="177"/>
      <c r="BF1115" s="132">
        <f>BF1112+BF1114</f>
        <v>2794</v>
      </c>
      <c r="BG1115" s="132">
        <f>BG1112+BG1114</f>
        <v>3205</v>
      </c>
      <c r="BH1115" s="132">
        <f>BH1112+BH1114</f>
        <v>4176</v>
      </c>
      <c r="BI1115" s="132">
        <f>BI1112+BI1114</f>
        <v>5705</v>
      </c>
      <c r="BJ1115" s="208">
        <v>6008</v>
      </c>
      <c r="BK1115" s="208">
        <v>6799</v>
      </c>
      <c r="BL1115" s="208">
        <v>6931</v>
      </c>
    </row>
    <row r="1116" spans="1:64" x14ac:dyDescent="0.35">
      <c r="A1116" s="88"/>
      <c r="B1116" s="187"/>
      <c r="C1116" s="187"/>
      <c r="G1116" s="91"/>
      <c r="K1116" s="91"/>
      <c r="O1116" s="91"/>
      <c r="S1116" s="91"/>
      <c r="W1116" s="91"/>
      <c r="AA1116" s="91"/>
      <c r="AE1116" s="91"/>
      <c r="AI1116" s="91"/>
      <c r="AM1116" s="91"/>
      <c r="AP1116" s="91"/>
      <c r="AQ1116" s="91"/>
      <c r="AR1116" s="91"/>
      <c r="AS1116" s="232"/>
      <c r="AT1116" s="232"/>
      <c r="AU1116" s="232"/>
      <c r="AV1116" s="232"/>
      <c r="AW1116" s="232"/>
      <c r="AX1116" s="232"/>
      <c r="AY1116" s="232"/>
      <c r="BA1116" s="135"/>
      <c r="BB1116" s="135"/>
      <c r="BC1116" s="135"/>
      <c r="BD1116" s="135"/>
      <c r="BE1116" s="135"/>
      <c r="BF1116" s="135"/>
      <c r="BG1116" s="135"/>
      <c r="BH1116" s="135"/>
      <c r="BI1116" s="135"/>
      <c r="BJ1116" s="135"/>
      <c r="BK1116" s="135"/>
      <c r="BL1116" s="135"/>
    </row>
    <row r="1117" spans="1:64" x14ac:dyDescent="0.35">
      <c r="A1117" s="115" t="s">
        <v>421</v>
      </c>
      <c r="B1117" s="184" t="s">
        <v>794</v>
      </c>
      <c r="C1117" s="183" t="s">
        <v>791</v>
      </c>
      <c r="G1117" s="91"/>
      <c r="K1117" s="91"/>
      <c r="O1117" s="91"/>
      <c r="S1117" s="91"/>
      <c r="W1117" s="91"/>
      <c r="X1117" s="90">
        <v>120</v>
      </c>
      <c r="Y1117" s="90">
        <v>28</v>
      </c>
      <c r="Z1117" s="90">
        <v>35</v>
      </c>
      <c r="AA1117" s="89">
        <v>21</v>
      </c>
      <c r="AB1117" s="90">
        <v>28</v>
      </c>
      <c r="AC1117" s="90">
        <v>78</v>
      </c>
      <c r="AD1117" s="90">
        <v>42</v>
      </c>
      <c r="AE1117" s="89">
        <v>105</v>
      </c>
      <c r="AF1117" s="90">
        <v>-36</v>
      </c>
      <c r="AG1117" s="90">
        <v>-100</v>
      </c>
      <c r="AH1117" s="90">
        <v>105</v>
      </c>
      <c r="AI1117" s="89">
        <v>-1053</v>
      </c>
      <c r="AJ1117" s="90">
        <v>172</v>
      </c>
      <c r="AK1117" s="90">
        <v>270</v>
      </c>
      <c r="AL1117" s="90">
        <v>206</v>
      </c>
      <c r="AM1117" s="89">
        <v>235</v>
      </c>
      <c r="AN1117" s="90">
        <v>277</v>
      </c>
      <c r="AO1117" s="90">
        <v>314</v>
      </c>
      <c r="AP1117" s="89">
        <v>320</v>
      </c>
      <c r="AQ1117" s="89">
        <v>341</v>
      </c>
      <c r="AR1117" s="250">
        <v>351</v>
      </c>
      <c r="AS1117" s="265">
        <v>355</v>
      </c>
      <c r="AT1117" s="265">
        <v>340</v>
      </c>
      <c r="AU1117" s="265">
        <v>325</v>
      </c>
      <c r="AV1117" s="265">
        <v>348</v>
      </c>
      <c r="AW1117" s="265">
        <v>357</v>
      </c>
      <c r="AX1117" s="265">
        <v>358</v>
      </c>
      <c r="AY1117" s="265">
        <v>308</v>
      </c>
      <c r="BA1117" s="135"/>
      <c r="BB1117" s="135"/>
      <c r="BC1117" s="135"/>
      <c r="BD1117" s="135"/>
      <c r="BE1117" s="135"/>
      <c r="BF1117" s="124">
        <v>203</v>
      </c>
      <c r="BG1117" s="124">
        <v>254</v>
      </c>
      <c r="BH1117" s="124">
        <v>-1084</v>
      </c>
      <c r="BI1117" s="124">
        <v>883</v>
      </c>
      <c r="BJ1117" s="207">
        <v>1252</v>
      </c>
      <c r="BK1117" s="207">
        <v>1371</v>
      </c>
      <c r="BL1117" s="207">
        <v>1371</v>
      </c>
    </row>
    <row r="1118" spans="1:64" x14ac:dyDescent="0.35">
      <c r="A1118" s="116" t="s">
        <v>603</v>
      </c>
      <c r="B1118" s="181" t="s">
        <v>794</v>
      </c>
      <c r="C1118" s="182" t="s">
        <v>791</v>
      </c>
      <c r="D1118" s="138"/>
      <c r="E1118" s="138"/>
      <c r="F1118" s="138"/>
      <c r="G1118" s="139"/>
      <c r="H1118" s="138"/>
      <c r="I1118" s="138"/>
      <c r="J1118" s="138"/>
      <c r="K1118" s="139"/>
      <c r="L1118" s="138"/>
      <c r="M1118" s="138"/>
      <c r="N1118" s="138"/>
      <c r="O1118" s="139"/>
      <c r="P1118" s="138"/>
      <c r="Q1118" s="138"/>
      <c r="R1118" s="138"/>
      <c r="S1118" s="139"/>
      <c r="T1118" s="138"/>
      <c r="U1118" s="138"/>
      <c r="V1118" s="138"/>
      <c r="W1118" s="139"/>
      <c r="X1118" s="163">
        <f t="shared" ref="X1118:AP1118" si="75">X1115-X1117</f>
        <v>583</v>
      </c>
      <c r="Y1118" s="163">
        <f t="shared" si="75"/>
        <v>663</v>
      </c>
      <c r="Z1118" s="163">
        <f t="shared" si="75"/>
        <v>666</v>
      </c>
      <c r="AA1118" s="162">
        <f t="shared" si="75"/>
        <v>678</v>
      </c>
      <c r="AB1118" s="163">
        <f t="shared" si="75"/>
        <v>674</v>
      </c>
      <c r="AC1118" s="163">
        <f t="shared" si="75"/>
        <v>633</v>
      </c>
      <c r="AD1118" s="163">
        <f t="shared" si="75"/>
        <v>793</v>
      </c>
      <c r="AE1118" s="162">
        <f t="shared" si="75"/>
        <v>852</v>
      </c>
      <c r="AF1118" s="163">
        <f t="shared" si="75"/>
        <v>955</v>
      </c>
      <c r="AG1118" s="163">
        <f t="shared" si="75"/>
        <v>1100</v>
      </c>
      <c r="AH1118" s="163">
        <f t="shared" si="75"/>
        <v>955</v>
      </c>
      <c r="AI1118" s="162">
        <f t="shared" si="75"/>
        <v>2250</v>
      </c>
      <c r="AJ1118" s="163">
        <f t="shared" si="75"/>
        <v>1261</v>
      </c>
      <c r="AK1118" s="163">
        <f t="shared" si="75"/>
        <v>1116</v>
      </c>
      <c r="AL1118" s="163">
        <f t="shared" si="75"/>
        <v>1212</v>
      </c>
      <c r="AM1118" s="162">
        <f t="shared" si="75"/>
        <v>1233</v>
      </c>
      <c r="AN1118" s="163">
        <f t="shared" si="75"/>
        <v>1266</v>
      </c>
      <c r="AO1118" s="163">
        <f t="shared" si="75"/>
        <v>1178</v>
      </c>
      <c r="AP1118" s="162">
        <f t="shared" si="75"/>
        <v>1136</v>
      </c>
      <c r="AQ1118" s="162">
        <v>1176</v>
      </c>
      <c r="AR1118" s="258">
        <v>1247</v>
      </c>
      <c r="AS1118" s="272">
        <v>1295</v>
      </c>
      <c r="AT1118" s="272">
        <v>1403</v>
      </c>
      <c r="AU1118" s="272">
        <v>1483</v>
      </c>
      <c r="AV1118" s="272">
        <v>620</v>
      </c>
      <c r="AW1118" s="272">
        <v>1573</v>
      </c>
      <c r="AX1118" s="272">
        <v>1684</v>
      </c>
      <c r="AY1118" s="272">
        <v>1683</v>
      </c>
      <c r="BA1118" s="177"/>
      <c r="BB1118" s="177"/>
      <c r="BC1118" s="177"/>
      <c r="BD1118" s="177"/>
      <c r="BE1118" s="177"/>
      <c r="BF1118" s="132">
        <f>BF1115-BF1117</f>
        <v>2591</v>
      </c>
      <c r="BG1118" s="132">
        <f>BG1115-BG1117</f>
        <v>2951</v>
      </c>
      <c r="BH1118" s="132">
        <f>BH1115-BH1117</f>
        <v>5260</v>
      </c>
      <c r="BI1118" s="132">
        <f>BI1115-BI1117</f>
        <v>4822</v>
      </c>
      <c r="BJ1118" s="208">
        <v>4756</v>
      </c>
      <c r="BK1118" s="208">
        <v>5428</v>
      </c>
      <c r="BL1118" s="208">
        <v>5560</v>
      </c>
    </row>
    <row r="1119" spans="1:64" x14ac:dyDescent="0.35">
      <c r="A1119" s="88"/>
      <c r="B1119" s="187"/>
      <c r="C1119" s="187"/>
      <c r="G1119" s="91"/>
      <c r="K1119" s="91"/>
      <c r="O1119" s="91"/>
      <c r="S1119" s="91"/>
      <c r="W1119" s="91"/>
      <c r="AA1119" s="91"/>
      <c r="AE1119" s="91"/>
      <c r="AI1119" s="91"/>
      <c r="AM1119" s="91"/>
      <c r="AP1119" s="91"/>
      <c r="AQ1119" s="91"/>
      <c r="AR1119" s="91"/>
      <c r="AS1119" s="232"/>
      <c r="AT1119" s="232"/>
      <c r="AU1119" s="232"/>
      <c r="AV1119" s="232"/>
      <c r="AW1119" s="232"/>
      <c r="AX1119" s="232"/>
      <c r="AY1119" s="232"/>
      <c r="BA1119" s="135"/>
      <c r="BB1119" s="135"/>
      <c r="BC1119" s="135"/>
      <c r="BD1119" s="135"/>
      <c r="BE1119" s="135"/>
      <c r="BF1119" s="135"/>
      <c r="BG1119" s="135"/>
      <c r="BH1119" s="135"/>
      <c r="BI1119" s="135"/>
      <c r="BJ1119" s="135"/>
      <c r="BK1119" s="135"/>
      <c r="BL1119" s="135"/>
    </row>
    <row r="1120" spans="1:64" x14ac:dyDescent="0.35">
      <c r="A1120" s="88" t="s">
        <v>772</v>
      </c>
      <c r="B1120" s="184" t="s">
        <v>793</v>
      </c>
      <c r="C1120" s="183" t="s">
        <v>791</v>
      </c>
      <c r="G1120" s="91"/>
      <c r="K1120" s="91"/>
      <c r="O1120" s="91"/>
      <c r="S1120" s="91"/>
      <c r="W1120" s="91"/>
      <c r="X1120" s="95">
        <v>1.17</v>
      </c>
      <c r="Y1120" s="95">
        <v>1.33</v>
      </c>
      <c r="Z1120" s="95">
        <v>1.34</v>
      </c>
      <c r="AA1120" s="94">
        <v>1.37</v>
      </c>
      <c r="AB1120" s="95">
        <v>1.36</v>
      </c>
      <c r="AC1120" s="95">
        <v>1.29</v>
      </c>
      <c r="AD1120" s="95">
        <v>1.61</v>
      </c>
      <c r="AE1120" s="94">
        <v>1.74</v>
      </c>
      <c r="AF1120" s="95">
        <v>1.96</v>
      </c>
      <c r="AG1120" s="95">
        <v>2.27</v>
      </c>
      <c r="AH1120" s="95">
        <v>1.97</v>
      </c>
      <c r="AI1120" s="94">
        <v>4.6399999999999997</v>
      </c>
      <c r="AJ1120" s="95">
        <v>2.61</v>
      </c>
      <c r="AK1120" s="95">
        <v>2.3199999999999998</v>
      </c>
      <c r="AL1120" s="95">
        <v>2.52</v>
      </c>
      <c r="AM1120" s="94">
        <v>2.57</v>
      </c>
      <c r="AN1120" s="95">
        <v>2.66</v>
      </c>
      <c r="AO1120" s="95">
        <v>2.4900000000000002</v>
      </c>
      <c r="AP1120" s="94">
        <v>2.42</v>
      </c>
      <c r="AQ1120" s="94">
        <v>2.5299999999999998</v>
      </c>
      <c r="AR1120" s="255">
        <v>2.71</v>
      </c>
      <c r="AS1120" s="269">
        <v>2.82</v>
      </c>
      <c r="AT1120" s="269">
        <v>3.05</v>
      </c>
      <c r="AU1120" s="269">
        <v>3.23</v>
      </c>
      <c r="AV1120" s="269">
        <v>1.36</v>
      </c>
      <c r="AW1120" s="269">
        <v>3.49</v>
      </c>
      <c r="AX1120" s="269">
        <v>3.76</v>
      </c>
      <c r="AY1120" s="269">
        <v>3.79</v>
      </c>
      <c r="BA1120" s="135"/>
      <c r="BB1120" s="135"/>
      <c r="BC1120" s="135"/>
      <c r="BD1120" s="135"/>
      <c r="BE1120" s="135"/>
      <c r="BF1120" s="152">
        <v>5.2</v>
      </c>
      <c r="BG1120" s="152">
        <v>6</v>
      </c>
      <c r="BH1120" s="152">
        <v>10.83</v>
      </c>
      <c r="BI1120" s="152">
        <v>10.02</v>
      </c>
      <c r="BJ1120" s="215">
        <v>10.1</v>
      </c>
      <c r="BK1120" s="215">
        <v>11.82</v>
      </c>
      <c r="BL1120" s="215">
        <v>12.36</v>
      </c>
    </row>
    <row r="1121" spans="1:64" x14ac:dyDescent="0.35">
      <c r="B1121" s="186"/>
      <c r="C1121" s="186"/>
      <c r="G1121" s="91"/>
      <c r="K1121" s="91"/>
      <c r="O1121" s="91"/>
      <c r="S1121" s="91"/>
      <c r="W1121" s="91"/>
      <c r="AA1121" s="91"/>
      <c r="AE1121" s="91"/>
      <c r="AI1121" s="91"/>
      <c r="AM1121" s="91"/>
      <c r="AP1121" s="91"/>
      <c r="AQ1121" s="91"/>
      <c r="AR1121" s="91"/>
      <c r="AS1121" s="232"/>
      <c r="AT1121" s="232"/>
      <c r="AU1121" s="232"/>
      <c r="AV1121" s="232"/>
      <c r="AW1121" s="232"/>
      <c r="AX1121" s="232"/>
      <c r="AY1121" s="232"/>
      <c r="BA1121" s="135"/>
      <c r="BB1121" s="135"/>
      <c r="BC1121" s="135"/>
      <c r="BD1121" s="135"/>
      <c r="BE1121" s="135"/>
      <c r="BF1121" s="135"/>
      <c r="BG1121" s="135"/>
      <c r="BH1121" s="135"/>
      <c r="BI1121" s="135"/>
      <c r="BJ1121" s="135"/>
      <c r="BK1121" s="135"/>
      <c r="BL1121" s="135"/>
    </row>
    <row r="1122" spans="1:64" x14ac:dyDescent="0.35">
      <c r="A1122" s="96" t="s">
        <v>773</v>
      </c>
      <c r="B1122" s="185"/>
      <c r="C1122" s="185"/>
      <c r="G1122" s="91"/>
      <c r="K1122" s="91"/>
      <c r="O1122" s="91"/>
      <c r="S1122" s="91"/>
      <c r="W1122" s="91"/>
      <c r="AA1122" s="91"/>
      <c r="AE1122" s="91"/>
      <c r="AI1122" s="91"/>
      <c r="AM1122" s="91"/>
      <c r="AP1122" s="91"/>
      <c r="AQ1122" s="91"/>
      <c r="AR1122" s="91"/>
      <c r="AS1122" s="232"/>
      <c r="AT1122" s="232"/>
      <c r="AU1122" s="232"/>
      <c r="AV1122" s="232"/>
      <c r="AW1122" s="232"/>
      <c r="AX1122" s="232"/>
      <c r="AY1122" s="232"/>
      <c r="BA1122" s="135"/>
      <c r="BB1122" s="135"/>
      <c r="BC1122" s="135"/>
      <c r="BD1122" s="135"/>
      <c r="BE1122" s="135"/>
      <c r="BF1122" s="135"/>
      <c r="BG1122" s="135"/>
      <c r="BH1122" s="135"/>
      <c r="BI1122" s="135"/>
      <c r="BJ1122" s="135"/>
      <c r="BK1122" s="135"/>
      <c r="BL1122" s="135"/>
    </row>
    <row r="1123" spans="1:64" x14ac:dyDescent="0.35">
      <c r="A1123" s="114" t="s">
        <v>382</v>
      </c>
      <c r="B1123" s="188"/>
      <c r="C1123" s="188"/>
      <c r="G1123" s="91"/>
      <c r="K1123" s="91"/>
      <c r="O1123" s="91"/>
      <c r="S1123" s="91"/>
      <c r="W1123" s="91"/>
      <c r="AA1123" s="91"/>
      <c r="AE1123" s="91"/>
      <c r="AI1123" s="91"/>
      <c r="AM1123" s="91"/>
      <c r="AP1123" s="91"/>
      <c r="AQ1123" s="91"/>
      <c r="AR1123" s="91"/>
      <c r="AS1123" s="232"/>
      <c r="AT1123" s="232"/>
      <c r="AU1123" s="232"/>
      <c r="AV1123" s="232"/>
      <c r="AW1123" s="232"/>
      <c r="AX1123" s="232"/>
      <c r="AY1123" s="232"/>
      <c r="BA1123" s="135"/>
      <c r="BB1123" s="135"/>
      <c r="BC1123" s="135"/>
      <c r="BD1123" s="135"/>
      <c r="BE1123" s="135"/>
      <c r="BF1123" s="135"/>
      <c r="BG1123" s="135"/>
      <c r="BH1123" s="135"/>
      <c r="BI1123" s="135"/>
      <c r="BJ1123" s="135"/>
      <c r="BK1123" s="135"/>
      <c r="BL1123" s="135"/>
    </row>
    <row r="1124" spans="1:64" x14ac:dyDescent="0.35">
      <c r="A1124" s="115" t="s">
        <v>774</v>
      </c>
      <c r="B1124" s="184" t="s">
        <v>794</v>
      </c>
      <c r="C1124" s="183" t="s">
        <v>791</v>
      </c>
      <c r="G1124" s="91"/>
      <c r="K1124" s="91"/>
      <c r="O1124" s="91"/>
      <c r="S1124" s="91"/>
      <c r="W1124" s="91"/>
      <c r="X1124" s="90">
        <v>-10</v>
      </c>
      <c r="Y1124" s="90">
        <v>-9</v>
      </c>
      <c r="Z1124" s="90">
        <v>-10</v>
      </c>
      <c r="AA1124" s="89">
        <v>-12</v>
      </c>
      <c r="AB1124" s="90">
        <v>-12</v>
      </c>
      <c r="AC1124" s="90">
        <v>-14</v>
      </c>
      <c r="AD1124" s="90">
        <v>-14</v>
      </c>
      <c r="AE1124" s="89">
        <v>-15</v>
      </c>
      <c r="AF1124" s="90">
        <v>-15</v>
      </c>
      <c r="AG1124" s="90">
        <v>-17</v>
      </c>
      <c r="AH1124" s="90">
        <v>-14</v>
      </c>
      <c r="AI1124" s="89">
        <v>-15</v>
      </c>
      <c r="AJ1124" s="90">
        <v>-17</v>
      </c>
      <c r="AK1124" s="90">
        <v>-17</v>
      </c>
      <c r="AL1124" s="90">
        <v>-22</v>
      </c>
      <c r="AM1124" s="89">
        <v>-16</v>
      </c>
      <c r="AN1124" s="90">
        <v>-20</v>
      </c>
      <c r="AO1124" s="90">
        <v>-24</v>
      </c>
      <c r="AP1124" s="89">
        <v>-26</v>
      </c>
      <c r="AQ1124" s="89">
        <v>-25</v>
      </c>
      <c r="AR1124" s="250">
        <v>-30</v>
      </c>
      <c r="AS1124" s="265">
        <v>-29</v>
      </c>
      <c r="AT1124" s="265">
        <v>-30</v>
      </c>
      <c r="AU1124" s="265">
        <v>-27</v>
      </c>
      <c r="AV1124" s="265">
        <v>-30</v>
      </c>
      <c r="AW1124" s="265">
        <v>-31</v>
      </c>
      <c r="AX1124" s="265">
        <v>-32</v>
      </c>
      <c r="AY1124" s="265">
        <v>-28</v>
      </c>
      <c r="BA1124" s="135"/>
      <c r="BB1124" s="135"/>
      <c r="BC1124" s="135"/>
      <c r="BD1124" s="135"/>
      <c r="BE1124" s="135"/>
      <c r="BF1124" s="124">
        <v>-41</v>
      </c>
      <c r="BG1124" s="124">
        <v>-55</v>
      </c>
      <c r="BH1124" s="124">
        <v>-61</v>
      </c>
      <c r="BI1124" s="124">
        <v>-72</v>
      </c>
      <c r="BJ1124" s="207">
        <v>-95</v>
      </c>
      <c r="BK1124" s="207">
        <v>-116</v>
      </c>
      <c r="BL1124" s="207">
        <v>-121</v>
      </c>
    </row>
    <row r="1125" spans="1:64" x14ac:dyDescent="0.35">
      <c r="A1125" s="115" t="s">
        <v>116</v>
      </c>
      <c r="B1125" s="184" t="s">
        <v>794</v>
      </c>
      <c r="C1125" s="183" t="s">
        <v>791</v>
      </c>
      <c r="G1125" s="91"/>
      <c r="K1125" s="91"/>
      <c r="O1125" s="91"/>
      <c r="S1125" s="91"/>
      <c r="W1125" s="91"/>
      <c r="X1125" s="90">
        <v>-14</v>
      </c>
      <c r="Y1125" s="90">
        <v>-16</v>
      </c>
      <c r="Z1125" s="90">
        <v>-21</v>
      </c>
      <c r="AA1125" s="89">
        <v>-33</v>
      </c>
      <c r="AB1125" s="90">
        <v>-56</v>
      </c>
      <c r="AC1125" s="90">
        <v>-53</v>
      </c>
      <c r="AD1125" s="90">
        <v>-57</v>
      </c>
      <c r="AE1125" s="89">
        <v>-53</v>
      </c>
      <c r="AF1125" s="90">
        <v>-52</v>
      </c>
      <c r="AG1125" s="90">
        <v>-52</v>
      </c>
      <c r="AH1125" s="90">
        <v>-49</v>
      </c>
      <c r="AI1125" s="89">
        <v>-45</v>
      </c>
      <c r="AJ1125" s="90">
        <v>-44</v>
      </c>
      <c r="AK1125" s="90">
        <v>-43</v>
      </c>
      <c r="AL1125" s="90">
        <v>-40</v>
      </c>
      <c r="AM1125" s="89">
        <v>-51</v>
      </c>
      <c r="AN1125" s="90">
        <v>-59</v>
      </c>
      <c r="AO1125" s="90">
        <v>-58</v>
      </c>
      <c r="AP1125" s="89">
        <v>-57</v>
      </c>
      <c r="AQ1125" s="89">
        <v>-58</v>
      </c>
      <c r="AR1125" s="250">
        <v>-53</v>
      </c>
      <c r="AS1125" s="265">
        <v>-53</v>
      </c>
      <c r="AT1125" s="265">
        <v>-50</v>
      </c>
      <c r="AU1125" s="265">
        <v>-49</v>
      </c>
      <c r="AV1125" s="265">
        <v>-41</v>
      </c>
      <c r="AW1125" s="265">
        <v>-42</v>
      </c>
      <c r="AX1125" s="265">
        <v>-40</v>
      </c>
      <c r="AY1125" s="265">
        <v>-42</v>
      </c>
      <c r="BA1125" s="135"/>
      <c r="BB1125" s="135"/>
      <c r="BC1125" s="135"/>
      <c r="BD1125" s="135"/>
      <c r="BE1125" s="135"/>
      <c r="BF1125" s="124">
        <v>-84</v>
      </c>
      <c r="BG1125" s="124">
        <v>-220</v>
      </c>
      <c r="BH1125" s="124">
        <v>-198</v>
      </c>
      <c r="BI1125" s="124">
        <v>-178</v>
      </c>
      <c r="BJ1125" s="207">
        <v>-232</v>
      </c>
      <c r="BK1125" s="207">
        <v>-205</v>
      </c>
      <c r="BL1125" s="207">
        <v>-165</v>
      </c>
    </row>
    <row r="1126" spans="1:64" x14ac:dyDescent="0.35">
      <c r="A1126" s="116" t="s">
        <v>775</v>
      </c>
      <c r="B1126" s="181" t="s">
        <v>794</v>
      </c>
      <c r="C1126" s="182" t="s">
        <v>791</v>
      </c>
      <c r="D1126" s="138"/>
      <c r="E1126" s="138"/>
      <c r="F1126" s="138"/>
      <c r="G1126" s="139"/>
      <c r="H1126" s="138"/>
      <c r="I1126" s="138"/>
      <c r="J1126" s="138"/>
      <c r="K1126" s="139"/>
      <c r="L1126" s="138"/>
      <c r="M1126" s="138"/>
      <c r="N1126" s="138"/>
      <c r="O1126" s="139"/>
      <c r="P1126" s="138"/>
      <c r="Q1126" s="138"/>
      <c r="R1126" s="138"/>
      <c r="S1126" s="139"/>
      <c r="T1126" s="138"/>
      <c r="U1126" s="138"/>
      <c r="V1126" s="138"/>
      <c r="W1126" s="139"/>
      <c r="X1126" s="163">
        <f t="shared" ref="X1126:AP1126" si="76">X1124+X1125</f>
        <v>-24</v>
      </c>
      <c r="Y1126" s="163">
        <f t="shared" si="76"/>
        <v>-25</v>
      </c>
      <c r="Z1126" s="163">
        <f t="shared" si="76"/>
        <v>-31</v>
      </c>
      <c r="AA1126" s="162">
        <f t="shared" si="76"/>
        <v>-45</v>
      </c>
      <c r="AB1126" s="163">
        <f t="shared" si="76"/>
        <v>-68</v>
      </c>
      <c r="AC1126" s="163">
        <f t="shared" si="76"/>
        <v>-67</v>
      </c>
      <c r="AD1126" s="163">
        <f t="shared" si="76"/>
        <v>-71</v>
      </c>
      <c r="AE1126" s="162">
        <f t="shared" si="76"/>
        <v>-68</v>
      </c>
      <c r="AF1126" s="163">
        <f t="shared" si="76"/>
        <v>-67</v>
      </c>
      <c r="AG1126" s="163">
        <f t="shared" si="76"/>
        <v>-69</v>
      </c>
      <c r="AH1126" s="163">
        <f t="shared" si="76"/>
        <v>-63</v>
      </c>
      <c r="AI1126" s="162">
        <f t="shared" si="76"/>
        <v>-60</v>
      </c>
      <c r="AJ1126" s="163">
        <f t="shared" si="76"/>
        <v>-61</v>
      </c>
      <c r="AK1126" s="163">
        <f t="shared" si="76"/>
        <v>-60</v>
      </c>
      <c r="AL1126" s="163">
        <f t="shared" si="76"/>
        <v>-62</v>
      </c>
      <c r="AM1126" s="162">
        <f t="shared" si="76"/>
        <v>-67</v>
      </c>
      <c r="AN1126" s="163">
        <f t="shared" si="76"/>
        <v>-79</v>
      </c>
      <c r="AO1126" s="163">
        <f t="shared" si="76"/>
        <v>-82</v>
      </c>
      <c r="AP1126" s="162">
        <f t="shared" si="76"/>
        <v>-83</v>
      </c>
      <c r="AQ1126" s="162">
        <v>-83</v>
      </c>
      <c r="AR1126" s="258">
        <v>-83</v>
      </c>
      <c r="AS1126" s="272">
        <v>-82</v>
      </c>
      <c r="AT1126" s="272">
        <v>-80</v>
      </c>
      <c r="AU1126" s="272">
        <v>-120</v>
      </c>
      <c r="AV1126" s="272">
        <v>-72</v>
      </c>
      <c r="AW1126" s="272">
        <v>-73</v>
      </c>
      <c r="AX1126" s="272">
        <v>-27</v>
      </c>
      <c r="AY1126" s="272">
        <v>-70</v>
      </c>
      <c r="BA1126" s="177"/>
      <c r="BB1126" s="177"/>
      <c r="BC1126" s="177"/>
      <c r="BD1126" s="177"/>
      <c r="BE1126" s="177"/>
      <c r="BF1126" s="132">
        <f>BF1124+BF1125</f>
        <v>-125</v>
      </c>
      <c r="BG1126" s="132">
        <f>BG1124+BG1125</f>
        <v>-275</v>
      </c>
      <c r="BH1126" s="132">
        <f>BH1124+BH1125</f>
        <v>-259</v>
      </c>
      <c r="BI1126" s="132">
        <f>BI1124+BI1125</f>
        <v>-250</v>
      </c>
      <c r="BJ1126" s="208">
        <v>-327</v>
      </c>
      <c r="BK1126" s="208">
        <v>-365</v>
      </c>
      <c r="BL1126" s="208">
        <v>-242</v>
      </c>
    </row>
    <row r="1127" spans="1:64" x14ac:dyDescent="0.35">
      <c r="A1127" s="115"/>
      <c r="B1127" s="189"/>
      <c r="C1127" s="189"/>
      <c r="G1127" s="91"/>
      <c r="K1127" s="91"/>
      <c r="O1127" s="91"/>
      <c r="S1127" s="91"/>
      <c r="W1127" s="91"/>
      <c r="AA1127" s="91"/>
      <c r="AE1127" s="91"/>
      <c r="AI1127" s="91"/>
      <c r="AM1127" s="91"/>
      <c r="AP1127" s="91"/>
      <c r="AQ1127" s="91"/>
      <c r="AR1127" s="91"/>
      <c r="AS1127" s="232"/>
      <c r="AT1127" s="232"/>
      <c r="AU1127" s="232"/>
      <c r="AV1127" s="232"/>
      <c r="AW1127" s="232"/>
      <c r="AX1127" s="232"/>
      <c r="AY1127" s="232"/>
      <c r="BA1127" s="135"/>
      <c r="BB1127" s="135"/>
      <c r="BC1127" s="135"/>
      <c r="BD1127" s="135"/>
      <c r="BE1127" s="135"/>
      <c r="BF1127" s="135"/>
      <c r="BG1127" s="135"/>
      <c r="BH1127" s="135"/>
      <c r="BI1127" s="135"/>
      <c r="BJ1127" s="135"/>
      <c r="BK1127" s="135"/>
      <c r="BL1127" s="135"/>
    </row>
    <row r="1128" spans="1:64" x14ac:dyDescent="0.35">
      <c r="A1128" s="114" t="s">
        <v>410</v>
      </c>
      <c r="B1128" s="188"/>
      <c r="C1128" s="188"/>
      <c r="G1128" s="91"/>
      <c r="K1128" s="91"/>
      <c r="O1128" s="91"/>
      <c r="S1128" s="91"/>
      <c r="W1128" s="91"/>
      <c r="AA1128" s="91"/>
      <c r="AE1128" s="91"/>
      <c r="AI1128" s="91"/>
      <c r="AM1128" s="91"/>
      <c r="AP1128" s="91"/>
      <c r="AQ1128" s="91"/>
      <c r="AR1128" s="91"/>
      <c r="AS1128" s="232"/>
      <c r="AT1128" s="232"/>
      <c r="AU1128" s="232"/>
      <c r="AV1128" s="232"/>
      <c r="AW1128" s="232"/>
      <c r="AX1128" s="232"/>
      <c r="AY1128" s="232"/>
      <c r="BA1128" s="135"/>
      <c r="BB1128" s="135"/>
      <c r="BC1128" s="135"/>
      <c r="BD1128" s="135"/>
      <c r="BE1128" s="135"/>
      <c r="BF1128" s="135"/>
      <c r="BG1128" s="135"/>
      <c r="BH1128" s="135"/>
      <c r="BI1128" s="135"/>
      <c r="BJ1128" s="135"/>
      <c r="BK1128" s="135"/>
      <c r="BL1128" s="135"/>
    </row>
    <row r="1129" spans="1:64" x14ac:dyDescent="0.35">
      <c r="A1129" s="115" t="s">
        <v>776</v>
      </c>
      <c r="B1129" s="184" t="s">
        <v>794</v>
      </c>
      <c r="C1129" s="183" t="s">
        <v>791</v>
      </c>
      <c r="G1129" s="91"/>
      <c r="K1129" s="91"/>
      <c r="O1129" s="91"/>
      <c r="S1129" s="91"/>
      <c r="W1129" s="91"/>
      <c r="X1129" s="90">
        <v>-127</v>
      </c>
      <c r="Y1129" s="90">
        <v>-137</v>
      </c>
      <c r="Z1129" s="90">
        <v>-151</v>
      </c>
      <c r="AA1129" s="89">
        <v>-154</v>
      </c>
      <c r="AB1129" s="90">
        <v>-175</v>
      </c>
      <c r="AC1129" s="90">
        <v>-190</v>
      </c>
      <c r="AD1129" s="90">
        <v>-185</v>
      </c>
      <c r="AE1129" s="89">
        <v>-193</v>
      </c>
      <c r="AF1129" s="90">
        <v>-199</v>
      </c>
      <c r="AG1129" s="90">
        <v>-210</v>
      </c>
      <c r="AH1129" s="90">
        <v>-230</v>
      </c>
      <c r="AI1129" s="89">
        <v>-224</v>
      </c>
      <c r="AJ1129" s="90">
        <v>-269</v>
      </c>
      <c r="AK1129" s="90">
        <v>-252</v>
      </c>
      <c r="AL1129" s="90">
        <v>-265</v>
      </c>
      <c r="AM1129" s="89">
        <v>-249</v>
      </c>
      <c r="AN1129" s="90">
        <v>-292</v>
      </c>
      <c r="AO1129" s="90">
        <v>-321</v>
      </c>
      <c r="AP1129" s="89">
        <v>-345</v>
      </c>
      <c r="AQ1129" s="89">
        <v>-367</v>
      </c>
      <c r="AR1129" s="250">
        <v>-387</v>
      </c>
      <c r="AS1129" s="265">
        <v>-410</v>
      </c>
      <c r="AT1129" s="265">
        <v>-418</v>
      </c>
      <c r="AU1129" s="265">
        <v>-404</v>
      </c>
      <c r="AV1129" s="265">
        <v>-439</v>
      </c>
      <c r="AW1129" s="265">
        <v>-441</v>
      </c>
      <c r="AX1129" s="265">
        <v>-453</v>
      </c>
      <c r="AY1129" s="265">
        <v>-427</v>
      </c>
      <c r="BA1129" s="135"/>
      <c r="BB1129" s="135"/>
      <c r="BC1129" s="135"/>
      <c r="BD1129" s="135"/>
      <c r="BE1129" s="135"/>
      <c r="BF1129" s="124">
        <v>-569</v>
      </c>
      <c r="BG1129" s="124">
        <v>-743</v>
      </c>
      <c r="BH1129" s="124">
        <v>-863</v>
      </c>
      <c r="BI1129" s="124">
        <v>-1035</v>
      </c>
      <c r="BJ1129" s="207">
        <v>-1325</v>
      </c>
      <c r="BK1129" s="207">
        <v>-1619</v>
      </c>
      <c r="BL1129" s="207">
        <v>-1760</v>
      </c>
    </row>
    <row r="1130" spans="1:64" x14ac:dyDescent="0.35">
      <c r="A1130" s="115" t="s">
        <v>116</v>
      </c>
      <c r="B1130" s="184" t="s">
        <v>794</v>
      </c>
      <c r="C1130" s="183" t="s">
        <v>791</v>
      </c>
      <c r="G1130" s="91"/>
      <c r="K1130" s="91"/>
      <c r="O1130" s="91"/>
      <c r="S1130" s="91"/>
      <c r="W1130" s="91"/>
      <c r="X1130" s="90">
        <v>-17</v>
      </c>
      <c r="Y1130" s="90">
        <v>-17</v>
      </c>
      <c r="Z1130" s="90">
        <v>-24</v>
      </c>
      <c r="AA1130" s="89">
        <v>-33</v>
      </c>
      <c r="AB1130" s="90">
        <v>-47</v>
      </c>
      <c r="AC1130" s="90">
        <v>-43</v>
      </c>
      <c r="AD1130" s="90">
        <v>-43</v>
      </c>
      <c r="AE1130" s="89">
        <v>-43</v>
      </c>
      <c r="AF1130" s="90">
        <v>-42</v>
      </c>
      <c r="AG1130" s="90">
        <v>-40</v>
      </c>
      <c r="AH1130" s="90">
        <v>-41</v>
      </c>
      <c r="AI1130" s="89">
        <v>-39</v>
      </c>
      <c r="AJ1130" s="90">
        <v>-45</v>
      </c>
      <c r="AK1130" s="90">
        <v>-44</v>
      </c>
      <c r="AL1130" s="90">
        <v>-43</v>
      </c>
      <c r="AM1130" s="89">
        <v>-40</v>
      </c>
      <c r="AN1130" s="90">
        <v>-42</v>
      </c>
      <c r="AO1130" s="90">
        <v>-42</v>
      </c>
      <c r="AP1130" s="89">
        <v>-43</v>
      </c>
      <c r="AQ1130" s="89">
        <v>-42</v>
      </c>
      <c r="AR1130" s="250">
        <v>-42</v>
      </c>
      <c r="AS1130" s="265">
        <v>-42</v>
      </c>
      <c r="AT1130" s="265">
        <v>-42</v>
      </c>
      <c r="AU1130" s="265">
        <v>-42</v>
      </c>
      <c r="AV1130" s="265">
        <v>-42</v>
      </c>
      <c r="AW1130" s="265">
        <v>-42</v>
      </c>
      <c r="AX1130" s="265">
        <v>-43</v>
      </c>
      <c r="AY1130" s="265">
        <v>-42</v>
      </c>
      <c r="BA1130" s="135"/>
      <c r="BB1130" s="135"/>
      <c r="BC1130" s="135"/>
      <c r="BD1130" s="135"/>
      <c r="BE1130" s="135"/>
      <c r="BF1130" s="124">
        <v>-91</v>
      </c>
      <c r="BG1130" s="124">
        <v>-175</v>
      </c>
      <c r="BH1130" s="124">
        <v>-162</v>
      </c>
      <c r="BI1130" s="124">
        <v>-172</v>
      </c>
      <c r="BJ1130" s="207">
        <v>-169</v>
      </c>
      <c r="BK1130" s="207">
        <v>-168</v>
      </c>
      <c r="BL1130" s="207">
        <v>-169</v>
      </c>
    </row>
    <row r="1131" spans="1:64" x14ac:dyDescent="0.35">
      <c r="A1131" s="116" t="s">
        <v>777</v>
      </c>
      <c r="B1131" s="181" t="s">
        <v>794</v>
      </c>
      <c r="C1131" s="182" t="s">
        <v>791</v>
      </c>
      <c r="D1131" s="138"/>
      <c r="E1131" s="138"/>
      <c r="F1131" s="138"/>
      <c r="G1131" s="139"/>
      <c r="H1131" s="138"/>
      <c r="I1131" s="138"/>
      <c r="J1131" s="138"/>
      <c r="K1131" s="139"/>
      <c r="L1131" s="138"/>
      <c r="M1131" s="138"/>
      <c r="N1131" s="138"/>
      <c r="O1131" s="139"/>
      <c r="P1131" s="138"/>
      <c r="Q1131" s="138"/>
      <c r="R1131" s="138"/>
      <c r="S1131" s="139"/>
      <c r="T1131" s="138"/>
      <c r="U1131" s="138"/>
      <c r="V1131" s="138"/>
      <c r="W1131" s="139"/>
      <c r="X1131" s="163">
        <f t="shared" ref="X1131:AP1131" si="77">X1129+X1130</f>
        <v>-144</v>
      </c>
      <c r="Y1131" s="163">
        <f t="shared" si="77"/>
        <v>-154</v>
      </c>
      <c r="Z1131" s="163">
        <f t="shared" si="77"/>
        <v>-175</v>
      </c>
      <c r="AA1131" s="162">
        <f t="shared" si="77"/>
        <v>-187</v>
      </c>
      <c r="AB1131" s="163">
        <f t="shared" si="77"/>
        <v>-222</v>
      </c>
      <c r="AC1131" s="163">
        <f t="shared" si="77"/>
        <v>-233</v>
      </c>
      <c r="AD1131" s="163">
        <f t="shared" si="77"/>
        <v>-228</v>
      </c>
      <c r="AE1131" s="162">
        <f t="shared" si="77"/>
        <v>-236</v>
      </c>
      <c r="AF1131" s="163">
        <f t="shared" si="77"/>
        <v>-241</v>
      </c>
      <c r="AG1131" s="163">
        <f t="shared" si="77"/>
        <v>-250</v>
      </c>
      <c r="AH1131" s="163">
        <f t="shared" si="77"/>
        <v>-271</v>
      </c>
      <c r="AI1131" s="162">
        <f t="shared" si="77"/>
        <v>-263</v>
      </c>
      <c r="AJ1131" s="163">
        <f t="shared" si="77"/>
        <v>-314</v>
      </c>
      <c r="AK1131" s="163">
        <f t="shared" si="77"/>
        <v>-296</v>
      </c>
      <c r="AL1131" s="163">
        <f t="shared" si="77"/>
        <v>-308</v>
      </c>
      <c r="AM1131" s="162">
        <f t="shared" si="77"/>
        <v>-289</v>
      </c>
      <c r="AN1131" s="163">
        <f t="shared" si="77"/>
        <v>-334</v>
      </c>
      <c r="AO1131" s="163">
        <f t="shared" si="77"/>
        <v>-363</v>
      </c>
      <c r="AP1131" s="162">
        <f t="shared" si="77"/>
        <v>-388</v>
      </c>
      <c r="AQ1131" s="162">
        <v>-435</v>
      </c>
      <c r="AR1131" s="258">
        <v>-462</v>
      </c>
      <c r="AS1131" s="272">
        <v>-474</v>
      </c>
      <c r="AT1131" s="272">
        <v>-487</v>
      </c>
      <c r="AU1131" s="272">
        <v>-480</v>
      </c>
      <c r="AV1131" s="272">
        <v>-1488</v>
      </c>
      <c r="AW1131" s="272">
        <v>-483</v>
      </c>
      <c r="AX1131" s="272">
        <v>-496</v>
      </c>
      <c r="AY1131" s="272">
        <v>-569</v>
      </c>
      <c r="BA1131" s="177"/>
      <c r="BB1131" s="177"/>
      <c r="BC1131" s="177"/>
      <c r="BD1131" s="177"/>
      <c r="BE1131" s="177"/>
      <c r="BF1131" s="132">
        <f>BF1129+BF1130</f>
        <v>-660</v>
      </c>
      <c r="BG1131" s="132">
        <f>BG1129+BG1130</f>
        <v>-918</v>
      </c>
      <c r="BH1131" s="132">
        <f>BH1129+BH1130</f>
        <v>-1025</v>
      </c>
      <c r="BI1131" s="132">
        <f>BI1129+BI1130</f>
        <v>-1207</v>
      </c>
      <c r="BJ1131" s="208">
        <v>-1520</v>
      </c>
      <c r="BK1131" s="208">
        <v>-1903</v>
      </c>
      <c r="BL1131" s="208">
        <v>-3036</v>
      </c>
    </row>
    <row r="1132" spans="1:64" x14ac:dyDescent="0.35">
      <c r="A1132" s="88"/>
      <c r="B1132" s="187"/>
      <c r="C1132" s="187"/>
      <c r="G1132" s="91"/>
      <c r="K1132" s="91"/>
      <c r="O1132" s="91"/>
      <c r="S1132" s="91"/>
      <c r="W1132" s="91"/>
      <c r="AA1132" s="91"/>
      <c r="AE1132" s="91"/>
      <c r="AI1132" s="91"/>
      <c r="AM1132" s="91"/>
      <c r="AP1132" s="91"/>
      <c r="AQ1132" s="91"/>
      <c r="AR1132" s="91"/>
      <c r="AS1132" s="232"/>
      <c r="AT1132" s="232"/>
      <c r="AU1132" s="232"/>
      <c r="AV1132" s="232"/>
      <c r="AW1132" s="232"/>
      <c r="AX1132" s="232"/>
      <c r="AY1132" s="232"/>
      <c r="BA1132" s="135"/>
      <c r="BB1132" s="135"/>
      <c r="BC1132" s="135"/>
      <c r="BD1132" s="135"/>
      <c r="BE1132" s="135"/>
      <c r="BF1132" s="135"/>
      <c r="BG1132" s="135"/>
      <c r="BH1132" s="135"/>
      <c r="BI1132" s="135"/>
      <c r="BJ1132" s="135"/>
      <c r="BK1132" s="135"/>
      <c r="BL1132" s="135"/>
    </row>
    <row r="1133" spans="1:64" x14ac:dyDescent="0.35">
      <c r="A1133" s="88" t="s">
        <v>778</v>
      </c>
      <c r="B1133" s="184" t="s">
        <v>794</v>
      </c>
      <c r="C1133" s="183" t="s">
        <v>791</v>
      </c>
      <c r="G1133" s="91"/>
      <c r="K1133" s="91"/>
      <c r="O1133" s="91"/>
      <c r="S1133" s="91"/>
      <c r="W1133" s="91"/>
      <c r="X1133" s="90">
        <v>-3</v>
      </c>
      <c r="Y1133" s="90">
        <v>-1</v>
      </c>
      <c r="Z1133" s="90">
        <v>-2</v>
      </c>
      <c r="AA1133" s="89">
        <v>3</v>
      </c>
      <c r="AB1133" s="90">
        <v>-44</v>
      </c>
      <c r="AC1133" s="90">
        <v>1</v>
      </c>
      <c r="AD1133" s="90">
        <v>-4</v>
      </c>
      <c r="AE1133" s="89">
        <v>-5</v>
      </c>
      <c r="AF1133" s="90">
        <v>3</v>
      </c>
      <c r="AH1133" s="90">
        <v>-10</v>
      </c>
      <c r="AI1133" s="89">
        <v>-6</v>
      </c>
      <c r="AJ1133" s="90">
        <v>-5</v>
      </c>
      <c r="AK1133" s="90">
        <v>-8</v>
      </c>
      <c r="AL1133" s="90">
        <v>-7</v>
      </c>
      <c r="AM1133" s="89">
        <v>4</v>
      </c>
      <c r="AN1133" s="90">
        <v>9</v>
      </c>
      <c r="AO1133" s="90">
        <v>8</v>
      </c>
      <c r="AP1133" s="89">
        <v>6</v>
      </c>
      <c r="AQ1133" s="89">
        <v>-4</v>
      </c>
      <c r="AR1133" s="250">
        <v>-1</v>
      </c>
      <c r="AS1133" s="265">
        <v>-5</v>
      </c>
      <c r="AT1133" s="265">
        <v>-6</v>
      </c>
      <c r="AU1133" s="265">
        <v>-4</v>
      </c>
      <c r="AV1133" s="265">
        <v>-18</v>
      </c>
      <c r="AW1133" s="265">
        <v>-4</v>
      </c>
      <c r="AX1133" s="265">
        <v>-12</v>
      </c>
      <c r="AY1133" s="265">
        <v>-14</v>
      </c>
      <c r="BA1133" s="135"/>
      <c r="BB1133" s="135"/>
      <c r="BC1133" s="135"/>
      <c r="BD1133" s="135"/>
      <c r="BE1133" s="135"/>
      <c r="BF1133" s="124">
        <v>-3</v>
      </c>
      <c r="BG1133" s="124">
        <v>-52</v>
      </c>
      <c r="BH1133" s="124">
        <v>-13</v>
      </c>
      <c r="BI1133" s="124">
        <v>-16</v>
      </c>
      <c r="BJ1133" s="207">
        <v>19</v>
      </c>
      <c r="BK1133" s="207">
        <v>-16</v>
      </c>
      <c r="BL1133" s="207">
        <v>-48</v>
      </c>
    </row>
    <row r="1134" spans="1:64" x14ac:dyDescent="0.35">
      <c r="A1134" s="88" t="s">
        <v>421</v>
      </c>
      <c r="B1134" s="184" t="s">
        <v>794</v>
      </c>
      <c r="C1134" s="183" t="s">
        <v>791</v>
      </c>
      <c r="G1134" s="91"/>
      <c r="K1134" s="91"/>
      <c r="O1134" s="91"/>
      <c r="S1134" s="91"/>
      <c r="W1134" s="91"/>
      <c r="X1134" s="90">
        <v>-24</v>
      </c>
      <c r="Y1134" s="90">
        <v>16</v>
      </c>
      <c r="Z1134" s="90">
        <v>10</v>
      </c>
      <c r="AA1134" s="89">
        <v>7</v>
      </c>
      <c r="AB1134" s="90">
        <v>76</v>
      </c>
      <c r="AC1134" s="90">
        <v>33</v>
      </c>
      <c r="AD1134" s="90">
        <v>82</v>
      </c>
      <c r="AE1134" s="89">
        <v>33</v>
      </c>
      <c r="AF1134" s="90">
        <v>159</v>
      </c>
      <c r="AG1134" s="90">
        <v>232</v>
      </c>
      <c r="AH1134" s="90">
        <v>33</v>
      </c>
      <c r="AI1134" s="89">
        <v>1204</v>
      </c>
      <c r="AJ1134" s="90">
        <v>116</v>
      </c>
      <c r="AK1134" s="90">
        <v>8</v>
      </c>
      <c r="AL1134" s="90">
        <v>79</v>
      </c>
      <c r="AM1134" s="89">
        <v>57</v>
      </c>
      <c r="AN1134" s="90">
        <v>86</v>
      </c>
      <c r="AO1134" s="90">
        <v>46</v>
      </c>
      <c r="AP1134" s="89">
        <v>18</v>
      </c>
      <c r="AQ1134" s="89">
        <v>15</v>
      </c>
      <c r="AR1134" s="250">
        <v>45</v>
      </c>
      <c r="AS1134" s="265">
        <v>52</v>
      </c>
      <c r="AT1134" s="265">
        <v>86</v>
      </c>
      <c r="AU1134" s="265">
        <v>120</v>
      </c>
      <c r="AV1134" s="265">
        <v>116</v>
      </c>
      <c r="AW1134" s="265">
        <v>102</v>
      </c>
      <c r="AX1134" s="265">
        <v>115</v>
      </c>
      <c r="AY1134" s="265">
        <v>176</v>
      </c>
      <c r="BA1134" s="135"/>
      <c r="BB1134" s="135"/>
      <c r="BC1134" s="135"/>
      <c r="BD1134" s="135"/>
      <c r="BE1134" s="135"/>
      <c r="BF1134" s="124">
        <v>9</v>
      </c>
      <c r="BG1134" s="124">
        <v>224</v>
      </c>
      <c r="BH1134" s="124">
        <v>1628</v>
      </c>
      <c r="BI1134" s="124">
        <v>260</v>
      </c>
      <c r="BJ1134" s="207">
        <v>165</v>
      </c>
      <c r="BK1134" s="207">
        <v>303</v>
      </c>
      <c r="BL1134" s="207">
        <v>509</v>
      </c>
    </row>
    <row r="1135" spans="1:64" x14ac:dyDescent="0.35">
      <c r="B1135" s="186"/>
      <c r="C1135" s="186"/>
      <c r="G1135" s="91"/>
      <c r="K1135" s="91"/>
      <c r="O1135" s="91"/>
      <c r="S1135" s="91"/>
      <c r="W1135" s="91"/>
      <c r="AA1135" s="91"/>
      <c r="AE1135" s="91"/>
      <c r="AI1135" s="91"/>
      <c r="AM1135" s="91"/>
      <c r="AP1135" s="91"/>
      <c r="AQ1135" s="91"/>
      <c r="AR1135" s="91"/>
      <c r="AS1135" s="232"/>
      <c r="AT1135" s="232"/>
      <c r="AU1135" s="232"/>
      <c r="AV1135" s="232"/>
      <c r="AW1135" s="232"/>
      <c r="AX1135" s="232"/>
      <c r="AY1135" s="232"/>
      <c r="BA1135" s="135"/>
      <c r="BB1135" s="135"/>
      <c r="BC1135" s="135"/>
      <c r="BD1135" s="135"/>
      <c r="BE1135" s="135"/>
      <c r="BF1135" s="135"/>
      <c r="BG1135" s="135"/>
      <c r="BH1135" s="135"/>
      <c r="BI1135" s="135"/>
      <c r="BJ1135" s="135"/>
      <c r="BK1135" s="135"/>
      <c r="BL1135" s="135"/>
    </row>
    <row r="1136" spans="1:64" x14ac:dyDescent="0.35">
      <c r="A1136" s="96" t="s">
        <v>779</v>
      </c>
      <c r="B1136" s="185"/>
      <c r="C1136" s="185"/>
      <c r="G1136" s="91"/>
      <c r="K1136" s="91"/>
      <c r="O1136" s="91"/>
      <c r="S1136" s="91"/>
      <c r="W1136" s="91"/>
      <c r="AA1136" s="91"/>
      <c r="AE1136" s="91"/>
      <c r="AI1136" s="91"/>
      <c r="AM1136" s="91"/>
      <c r="AP1136" s="91"/>
      <c r="AQ1136" s="91"/>
      <c r="AR1136" s="91"/>
      <c r="AS1136" s="232"/>
      <c r="AT1136" s="232"/>
      <c r="AU1136" s="232"/>
      <c r="AV1136" s="232"/>
      <c r="AW1136" s="232"/>
      <c r="AX1136" s="232"/>
      <c r="AY1136" s="232"/>
      <c r="BA1136" s="135"/>
      <c r="BB1136" s="135"/>
      <c r="BC1136" s="135"/>
      <c r="BD1136" s="135"/>
      <c r="BE1136" s="135"/>
      <c r="BF1136" s="135"/>
      <c r="BG1136" s="135"/>
      <c r="BH1136" s="135"/>
      <c r="BI1136" s="135"/>
      <c r="BJ1136" s="135"/>
      <c r="BK1136" s="135"/>
      <c r="BL1136" s="135"/>
    </row>
    <row r="1137" spans="1:64" x14ac:dyDescent="0.35">
      <c r="A1137" s="115" t="s">
        <v>164</v>
      </c>
      <c r="B1137" s="184" t="s">
        <v>794</v>
      </c>
      <c r="C1137" s="183" t="s">
        <v>791</v>
      </c>
      <c r="G1137" s="91"/>
      <c r="K1137" s="91"/>
      <c r="O1137" s="91"/>
      <c r="S1137" s="91"/>
      <c r="W1137" s="91"/>
      <c r="X1137" s="90">
        <v>2079</v>
      </c>
      <c r="Y1137" s="90">
        <v>2195</v>
      </c>
      <c r="Z1137" s="90">
        <v>2291</v>
      </c>
      <c r="AA1137" s="89">
        <v>2465</v>
      </c>
      <c r="AB1137" s="90">
        <v>2601</v>
      </c>
      <c r="AC1137" s="90">
        <v>2744</v>
      </c>
      <c r="AD1137" s="90">
        <v>2834</v>
      </c>
      <c r="AE1137" s="89">
        <v>2992</v>
      </c>
      <c r="AF1137" s="90">
        <v>3091</v>
      </c>
      <c r="AG1137" s="90">
        <v>3128</v>
      </c>
      <c r="AH1137" s="90">
        <v>3225</v>
      </c>
      <c r="AI1137" s="89">
        <v>3424</v>
      </c>
      <c r="AJ1137" s="90">
        <v>3905</v>
      </c>
      <c r="AK1137" s="90">
        <v>3835</v>
      </c>
      <c r="AL1137" s="90">
        <v>3935</v>
      </c>
      <c r="AM1137" s="89">
        <v>4110</v>
      </c>
      <c r="AN1137" s="90">
        <v>4262</v>
      </c>
      <c r="AO1137" s="90">
        <v>4386</v>
      </c>
      <c r="AP1137" s="89">
        <v>4433</v>
      </c>
      <c r="AQ1137" s="89">
        <v>4525</v>
      </c>
      <c r="AR1137" s="250">
        <v>4655</v>
      </c>
      <c r="AS1137" s="265">
        <v>4816</v>
      </c>
      <c r="AT1137" s="265">
        <v>4890</v>
      </c>
      <c r="AU1137" s="265">
        <v>5048</v>
      </c>
      <c r="AV1137" s="265">
        <v>5182</v>
      </c>
      <c r="AW1137" s="265">
        <v>5309</v>
      </c>
      <c r="AX1137" s="265">
        <v>5408</v>
      </c>
      <c r="AY1137" s="265">
        <v>5606</v>
      </c>
      <c r="BA1137" s="135"/>
      <c r="BB1137" s="135"/>
      <c r="BC1137" s="135"/>
      <c r="BD1137" s="135"/>
      <c r="BE1137" s="135"/>
      <c r="BF1137" s="124">
        <v>9030</v>
      </c>
      <c r="BG1137" s="124">
        <v>11171</v>
      </c>
      <c r="BH1137" s="124">
        <v>12868</v>
      </c>
      <c r="BI1137" s="124">
        <v>15785</v>
      </c>
      <c r="BJ1137" s="207">
        <v>17606</v>
      </c>
      <c r="BK1137" s="207">
        <v>19409</v>
      </c>
      <c r="BL1137" s="207">
        <v>21505</v>
      </c>
    </row>
    <row r="1138" spans="1:64" x14ac:dyDescent="0.35">
      <c r="A1138" s="115" t="s">
        <v>382</v>
      </c>
      <c r="B1138" s="184" t="s">
        <v>794</v>
      </c>
      <c r="C1138" s="183" t="s">
        <v>791</v>
      </c>
      <c r="G1138" s="91"/>
      <c r="K1138" s="91"/>
      <c r="O1138" s="91"/>
      <c r="S1138" s="91"/>
      <c r="W1138" s="91"/>
      <c r="X1138" s="90">
        <v>235</v>
      </c>
      <c r="Y1138" s="90">
        <v>256</v>
      </c>
      <c r="Z1138" s="90">
        <v>264</v>
      </c>
      <c r="AA1138" s="89">
        <v>314</v>
      </c>
      <c r="AB1138" s="90">
        <v>329</v>
      </c>
      <c r="AC1138" s="90">
        <v>340</v>
      </c>
      <c r="AD1138" s="90">
        <v>345</v>
      </c>
      <c r="AE1138" s="89">
        <v>384</v>
      </c>
      <c r="AF1138" s="90">
        <v>385</v>
      </c>
      <c r="AG1138" s="90">
        <v>346</v>
      </c>
      <c r="AH1138" s="90">
        <v>364</v>
      </c>
      <c r="AI1138" s="89">
        <v>368</v>
      </c>
      <c r="AJ1138" s="90">
        <v>386</v>
      </c>
      <c r="AK1138" s="90">
        <v>384</v>
      </c>
      <c r="AL1138" s="90">
        <v>405</v>
      </c>
      <c r="AM1138" s="89">
        <v>440</v>
      </c>
      <c r="AN1138" s="90">
        <v>433</v>
      </c>
      <c r="AO1138" s="90">
        <v>457</v>
      </c>
      <c r="AP1138" s="89">
        <v>463</v>
      </c>
      <c r="AQ1138" s="89">
        <v>485</v>
      </c>
      <c r="AR1138" s="250">
        <v>485</v>
      </c>
      <c r="AS1138" s="265">
        <v>490</v>
      </c>
      <c r="AT1138" s="265">
        <v>500</v>
      </c>
      <c r="AU1138" s="265">
        <v>514</v>
      </c>
      <c r="AV1138" s="265">
        <v>518</v>
      </c>
      <c r="AW1138" s="265">
        <v>525</v>
      </c>
      <c r="AX1138" s="265">
        <v>527</v>
      </c>
      <c r="AY1138" s="265">
        <v>546</v>
      </c>
      <c r="BA1138" s="135"/>
      <c r="BB1138" s="135"/>
      <c r="BC1138" s="135"/>
      <c r="BD1138" s="135"/>
      <c r="BE1138" s="135"/>
      <c r="BF1138" s="124">
        <v>1070</v>
      </c>
      <c r="BG1138" s="124">
        <v>1398</v>
      </c>
      <c r="BH1138" s="124">
        <v>1463</v>
      </c>
      <c r="BI1138" s="124">
        <v>1615</v>
      </c>
      <c r="BJ1138" s="207">
        <v>1838</v>
      </c>
      <c r="BK1138" s="207">
        <v>1989</v>
      </c>
      <c r="BL1138" s="207">
        <v>2116</v>
      </c>
    </row>
    <row r="1139" spans="1:64" x14ac:dyDescent="0.35">
      <c r="A1139" s="116" t="s">
        <v>769</v>
      </c>
      <c r="B1139" s="181" t="s">
        <v>794</v>
      </c>
      <c r="C1139" s="182" t="s">
        <v>791</v>
      </c>
      <c r="D1139" s="138"/>
      <c r="E1139" s="138"/>
      <c r="F1139" s="138"/>
      <c r="G1139" s="139"/>
      <c r="H1139" s="138"/>
      <c r="I1139" s="138"/>
      <c r="J1139" s="138"/>
      <c r="K1139" s="139"/>
      <c r="L1139" s="138"/>
      <c r="M1139" s="138"/>
      <c r="N1139" s="138"/>
      <c r="O1139" s="139"/>
      <c r="P1139" s="138"/>
      <c r="Q1139" s="138"/>
      <c r="R1139" s="138"/>
      <c r="S1139" s="139"/>
      <c r="T1139" s="138"/>
      <c r="U1139" s="138"/>
      <c r="V1139" s="138"/>
      <c r="W1139" s="139"/>
      <c r="X1139" s="163">
        <f t="shared" ref="X1139:AP1139" si="78">X1137-X1138</f>
        <v>1844</v>
      </c>
      <c r="Y1139" s="163">
        <f t="shared" si="78"/>
        <v>1939</v>
      </c>
      <c r="Z1139" s="163">
        <f t="shared" si="78"/>
        <v>2027</v>
      </c>
      <c r="AA1139" s="162">
        <f t="shared" si="78"/>
        <v>2151</v>
      </c>
      <c r="AB1139" s="163">
        <f t="shared" si="78"/>
        <v>2272</v>
      </c>
      <c r="AC1139" s="163">
        <f t="shared" si="78"/>
        <v>2404</v>
      </c>
      <c r="AD1139" s="163">
        <f t="shared" si="78"/>
        <v>2489</v>
      </c>
      <c r="AE1139" s="162">
        <f t="shared" si="78"/>
        <v>2608</v>
      </c>
      <c r="AF1139" s="163">
        <f t="shared" si="78"/>
        <v>2706</v>
      </c>
      <c r="AG1139" s="163">
        <f t="shared" si="78"/>
        <v>2782</v>
      </c>
      <c r="AH1139" s="163">
        <f t="shared" si="78"/>
        <v>2861</v>
      </c>
      <c r="AI1139" s="162">
        <f t="shared" si="78"/>
        <v>3056</v>
      </c>
      <c r="AJ1139" s="163">
        <f t="shared" si="78"/>
        <v>3519</v>
      </c>
      <c r="AK1139" s="163">
        <f t="shared" si="78"/>
        <v>3451</v>
      </c>
      <c r="AL1139" s="163">
        <f t="shared" si="78"/>
        <v>3530</v>
      </c>
      <c r="AM1139" s="162">
        <f t="shared" si="78"/>
        <v>3670</v>
      </c>
      <c r="AN1139" s="163">
        <f t="shared" si="78"/>
        <v>3829</v>
      </c>
      <c r="AO1139" s="163">
        <f t="shared" si="78"/>
        <v>3929</v>
      </c>
      <c r="AP1139" s="162">
        <f t="shared" si="78"/>
        <v>3970</v>
      </c>
      <c r="AQ1139" s="162">
        <v>4040</v>
      </c>
      <c r="AR1139" s="258">
        <v>4170</v>
      </c>
      <c r="AS1139" s="272">
        <v>4326</v>
      </c>
      <c r="AT1139" s="272">
        <v>4390</v>
      </c>
      <c r="AU1139" s="272">
        <v>4534</v>
      </c>
      <c r="AV1139" s="272">
        <v>4664</v>
      </c>
      <c r="AW1139" s="272">
        <v>4784</v>
      </c>
      <c r="AX1139" s="272">
        <v>4881</v>
      </c>
      <c r="AY1139" s="272">
        <v>5060</v>
      </c>
      <c r="BA1139" s="177"/>
      <c r="BB1139" s="177"/>
      <c r="BC1139" s="177"/>
      <c r="BD1139" s="177"/>
      <c r="BE1139" s="177"/>
      <c r="BF1139" s="132">
        <f>BF1137-BF1138</f>
        <v>7960</v>
      </c>
      <c r="BG1139" s="132">
        <f>BG1137-BG1138</f>
        <v>9773</v>
      </c>
      <c r="BH1139" s="132">
        <f>BH1137-BH1138</f>
        <v>11405</v>
      </c>
      <c r="BI1139" s="132">
        <f>BI1137-BI1138</f>
        <v>14170</v>
      </c>
      <c r="BJ1139" s="208">
        <v>15768</v>
      </c>
      <c r="BK1139" s="208">
        <v>17420</v>
      </c>
      <c r="BL1139" s="208">
        <v>19389</v>
      </c>
    </row>
    <row r="1140" spans="1:64" x14ac:dyDescent="0.35">
      <c r="A1140" s="88"/>
      <c r="B1140" s="187"/>
      <c r="C1140" s="187"/>
      <c r="G1140" s="91"/>
      <c r="K1140" s="91"/>
      <c r="O1140" s="91"/>
      <c r="S1140" s="91"/>
      <c r="W1140" s="91"/>
      <c r="AA1140" s="91"/>
      <c r="AE1140" s="91"/>
      <c r="AI1140" s="91"/>
      <c r="AM1140" s="91"/>
      <c r="AP1140" s="91"/>
      <c r="AQ1140" s="91"/>
      <c r="AR1140" s="91"/>
      <c r="AS1140" s="232"/>
      <c r="AT1140" s="232"/>
      <c r="AU1140" s="232"/>
      <c r="AV1140" s="232"/>
      <c r="AW1140" s="232"/>
      <c r="AX1140" s="232"/>
      <c r="AY1140" s="232"/>
      <c r="BA1140" s="135"/>
      <c r="BB1140" s="135"/>
      <c r="BC1140" s="135"/>
      <c r="BD1140" s="135"/>
      <c r="BE1140" s="135"/>
      <c r="BF1140" s="135"/>
      <c r="BG1140" s="135"/>
      <c r="BH1140" s="135"/>
      <c r="BI1140" s="135"/>
      <c r="BJ1140" s="135"/>
      <c r="BK1140" s="135"/>
      <c r="BL1140" s="135"/>
    </row>
    <row r="1141" spans="1:64" x14ac:dyDescent="0.35">
      <c r="A1141" s="115" t="s">
        <v>410</v>
      </c>
      <c r="B1141" s="184" t="s">
        <v>794</v>
      </c>
      <c r="C1141" s="183" t="s">
        <v>791</v>
      </c>
      <c r="G1141" s="91"/>
      <c r="K1141" s="91"/>
      <c r="O1141" s="91"/>
      <c r="S1141" s="91"/>
      <c r="W1141" s="91"/>
      <c r="X1141" s="90">
        <v>973</v>
      </c>
      <c r="Y1141" s="90">
        <v>1062</v>
      </c>
      <c r="Z1141" s="90">
        <v>1102</v>
      </c>
      <c r="AA1141" s="89">
        <v>1198</v>
      </c>
      <c r="AB1141" s="90">
        <v>1287</v>
      </c>
      <c r="AC1141" s="90">
        <v>1354</v>
      </c>
      <c r="AD1141" s="90">
        <v>1336</v>
      </c>
      <c r="AE1141" s="89">
        <v>1334</v>
      </c>
      <c r="AF1141" s="90">
        <v>1461</v>
      </c>
      <c r="AG1141" s="90">
        <v>1447</v>
      </c>
      <c r="AH1141" s="90">
        <v>1458</v>
      </c>
      <c r="AI1141" s="89">
        <v>1518</v>
      </c>
      <c r="AJ1141" s="90">
        <v>1690</v>
      </c>
      <c r="AK1141" s="90">
        <v>1689</v>
      </c>
      <c r="AL1141" s="90">
        <v>1719</v>
      </c>
      <c r="AM1141" s="89">
        <v>1813</v>
      </c>
      <c r="AN1141" s="90">
        <v>1836</v>
      </c>
      <c r="AO1141" s="90">
        <v>1955</v>
      </c>
      <c r="AP1141" s="89">
        <v>2015</v>
      </c>
      <c r="AQ1141" s="89">
        <v>2017</v>
      </c>
      <c r="AR1141" s="250">
        <v>2039</v>
      </c>
      <c r="AS1141" s="265">
        <v>2146</v>
      </c>
      <c r="AT1141" s="265">
        <v>2126</v>
      </c>
      <c r="AU1141" s="265">
        <v>2191</v>
      </c>
      <c r="AV1141" s="265">
        <v>2197</v>
      </c>
      <c r="AW1141" s="265">
        <v>2343</v>
      </c>
      <c r="AX1141" s="265">
        <v>2366</v>
      </c>
      <c r="AY1141" s="265">
        <v>2464</v>
      </c>
      <c r="BA1141" s="135"/>
      <c r="BB1141" s="135"/>
      <c r="BC1141" s="135"/>
      <c r="BD1141" s="135"/>
      <c r="BE1141" s="135"/>
      <c r="BF1141" s="124">
        <v>4335</v>
      </c>
      <c r="BG1141" s="124">
        <v>5312</v>
      </c>
      <c r="BH1141" s="124">
        <v>5884</v>
      </c>
      <c r="BI1141" s="124">
        <v>6911</v>
      </c>
      <c r="BJ1141" s="207">
        <v>7823</v>
      </c>
      <c r="BK1141" s="207">
        <v>8502</v>
      </c>
      <c r="BL1141" s="207">
        <v>9370</v>
      </c>
    </row>
    <row r="1142" spans="1:64" x14ac:dyDescent="0.35">
      <c r="A1142" s="116" t="s">
        <v>770</v>
      </c>
      <c r="B1142" s="181" t="s">
        <v>794</v>
      </c>
      <c r="C1142" s="182" t="s">
        <v>791</v>
      </c>
      <c r="D1142" s="138"/>
      <c r="E1142" s="138"/>
      <c r="F1142" s="138"/>
      <c r="G1142" s="139"/>
      <c r="H1142" s="138"/>
      <c r="I1142" s="138"/>
      <c r="J1142" s="138"/>
      <c r="K1142" s="139"/>
      <c r="L1142" s="138"/>
      <c r="M1142" s="138"/>
      <c r="N1142" s="138"/>
      <c r="O1142" s="139"/>
      <c r="P1142" s="138"/>
      <c r="Q1142" s="138"/>
      <c r="R1142" s="138"/>
      <c r="S1142" s="139"/>
      <c r="T1142" s="138"/>
      <c r="U1142" s="138"/>
      <c r="V1142" s="138"/>
      <c r="W1142" s="139"/>
      <c r="X1142" s="163">
        <f t="shared" ref="X1142:AP1142" si="79">X1139-X1141</f>
        <v>871</v>
      </c>
      <c r="Y1142" s="163">
        <f t="shared" si="79"/>
        <v>877</v>
      </c>
      <c r="Z1142" s="163">
        <f t="shared" si="79"/>
        <v>925</v>
      </c>
      <c r="AA1142" s="162">
        <f t="shared" si="79"/>
        <v>953</v>
      </c>
      <c r="AB1142" s="163">
        <f t="shared" si="79"/>
        <v>985</v>
      </c>
      <c r="AC1142" s="163">
        <f t="shared" si="79"/>
        <v>1050</v>
      </c>
      <c r="AD1142" s="163">
        <f t="shared" si="79"/>
        <v>1153</v>
      </c>
      <c r="AE1142" s="162">
        <f t="shared" si="79"/>
        <v>1274</v>
      </c>
      <c r="AF1142" s="163">
        <f t="shared" si="79"/>
        <v>1245</v>
      </c>
      <c r="AG1142" s="163">
        <f t="shared" si="79"/>
        <v>1335</v>
      </c>
      <c r="AH1142" s="163">
        <f t="shared" si="79"/>
        <v>1403</v>
      </c>
      <c r="AI1142" s="162">
        <f t="shared" si="79"/>
        <v>1538</v>
      </c>
      <c r="AJ1142" s="163">
        <f t="shared" si="79"/>
        <v>1829</v>
      </c>
      <c r="AK1142" s="163">
        <f t="shared" si="79"/>
        <v>1762</v>
      </c>
      <c r="AL1142" s="163">
        <f t="shared" si="79"/>
        <v>1811</v>
      </c>
      <c r="AM1142" s="162">
        <f t="shared" si="79"/>
        <v>1857</v>
      </c>
      <c r="AN1142" s="163">
        <f t="shared" si="79"/>
        <v>1993</v>
      </c>
      <c r="AO1142" s="163">
        <f t="shared" si="79"/>
        <v>1974</v>
      </c>
      <c r="AP1142" s="162">
        <f t="shared" si="79"/>
        <v>1955</v>
      </c>
      <c r="AQ1142" s="162">
        <v>2023</v>
      </c>
      <c r="AR1142" s="258">
        <v>2131</v>
      </c>
      <c r="AS1142" s="272">
        <v>2180</v>
      </c>
      <c r="AT1142" s="272">
        <v>2264</v>
      </c>
      <c r="AU1142" s="272">
        <v>2343</v>
      </c>
      <c r="AV1142" s="272">
        <v>2467</v>
      </c>
      <c r="AW1142" s="272">
        <v>2441</v>
      </c>
      <c r="AX1142" s="272">
        <v>2515</v>
      </c>
      <c r="AY1142" s="272">
        <v>2596</v>
      </c>
      <c r="BA1142" s="177"/>
      <c r="BB1142" s="177"/>
      <c r="BC1142" s="177"/>
      <c r="BD1142" s="177"/>
      <c r="BE1142" s="177"/>
      <c r="BF1142" s="132">
        <f>BF1139-BF1141</f>
        <v>3625</v>
      </c>
      <c r="BG1142" s="132">
        <f>BG1139-BG1141</f>
        <v>4461</v>
      </c>
      <c r="BH1142" s="132">
        <f>BH1139-BH1141</f>
        <v>5521</v>
      </c>
      <c r="BI1142" s="132">
        <f>BI1139-BI1141</f>
        <v>7259</v>
      </c>
      <c r="BJ1142" s="208">
        <v>7945</v>
      </c>
      <c r="BK1142" s="208">
        <v>8918</v>
      </c>
      <c r="BL1142" s="208">
        <v>10019</v>
      </c>
    </row>
    <row r="1143" spans="1:64" x14ac:dyDescent="0.35">
      <c r="A1143" s="88"/>
      <c r="B1143" s="187"/>
      <c r="C1143" s="187"/>
      <c r="G1143" s="91"/>
      <c r="K1143" s="91"/>
      <c r="O1143" s="91"/>
      <c r="S1143" s="91"/>
      <c r="W1143" s="91"/>
      <c r="AA1143" s="91"/>
      <c r="AE1143" s="91"/>
      <c r="AI1143" s="91"/>
      <c r="AM1143" s="91"/>
      <c r="AP1143" s="91"/>
      <c r="AQ1143" s="91"/>
      <c r="AR1143" s="91"/>
      <c r="AS1143" s="232"/>
      <c r="AT1143" s="232"/>
      <c r="AU1143" s="232"/>
      <c r="AV1143" s="232"/>
      <c r="AW1143" s="232"/>
      <c r="AX1143" s="232"/>
      <c r="AY1143" s="232"/>
      <c r="BA1143" s="135"/>
      <c r="BB1143" s="135"/>
      <c r="BC1143" s="135"/>
      <c r="BD1143" s="135"/>
      <c r="BE1143" s="135"/>
      <c r="BF1143" s="135"/>
      <c r="BG1143" s="135"/>
      <c r="BH1143" s="135"/>
      <c r="BI1143" s="135"/>
      <c r="BJ1143" s="135"/>
      <c r="BK1143" s="135"/>
      <c r="BL1143" s="135"/>
    </row>
    <row r="1144" spans="1:64" x14ac:dyDescent="0.35">
      <c r="A1144" s="115" t="s">
        <v>780</v>
      </c>
      <c r="B1144" s="184" t="s">
        <v>794</v>
      </c>
      <c r="C1144" s="183" t="s">
        <v>791</v>
      </c>
      <c r="G1144" s="91"/>
      <c r="K1144" s="91"/>
      <c r="O1144" s="91"/>
      <c r="S1144" s="91"/>
      <c r="W1144" s="91"/>
      <c r="X1144" s="90">
        <v>-3</v>
      </c>
      <c r="Y1144" s="90">
        <v>-8</v>
      </c>
      <c r="Z1144" s="90">
        <v>-20</v>
      </c>
      <c r="AA1144" s="89">
        <v>-19</v>
      </c>
      <c r="AB1144" s="90">
        <v>-37</v>
      </c>
      <c r="AC1144" s="90">
        <v>-38</v>
      </c>
      <c r="AD1144" s="90">
        <v>-23</v>
      </c>
      <c r="AE1144" s="89">
        <v>-18</v>
      </c>
      <c r="AF1144" s="90">
        <v>-15</v>
      </c>
      <c r="AG1144" s="90">
        <v>-16</v>
      </c>
      <c r="AH1144" s="90">
        <v>-19</v>
      </c>
      <c r="AI1144" s="89">
        <v>-24</v>
      </c>
      <c r="AJ1144" s="90">
        <v>-26</v>
      </c>
      <c r="AK1144" s="90">
        <v>-28</v>
      </c>
      <c r="AL1144" s="90">
        <v>-30</v>
      </c>
      <c r="AM1144" s="89">
        <v>-29</v>
      </c>
      <c r="AN1144" s="90">
        <v>-28</v>
      </c>
      <c r="AO1144" s="90">
        <v>-29</v>
      </c>
      <c r="AP1144" s="89">
        <v>-22</v>
      </c>
      <c r="AQ1144" s="89">
        <v>8</v>
      </c>
      <c r="AR1144" s="250">
        <v>11</v>
      </c>
      <c r="AS1144" s="265">
        <v>21</v>
      </c>
      <c r="AT1144" s="265">
        <v>40</v>
      </c>
      <c r="AU1144" s="265">
        <v>61</v>
      </c>
      <c r="AV1144" s="265">
        <v>43</v>
      </c>
      <c r="AW1144" s="265">
        <v>41</v>
      </c>
      <c r="AX1144" s="265">
        <v>38</v>
      </c>
      <c r="AY1144" s="265">
        <v>20</v>
      </c>
      <c r="BA1144" s="135"/>
      <c r="BB1144" s="135"/>
      <c r="BC1144" s="135"/>
      <c r="BD1144" s="135"/>
      <c r="BE1144" s="135"/>
      <c r="BF1144" s="124">
        <v>-49</v>
      </c>
      <c r="BG1144" s="124">
        <v>-115</v>
      </c>
      <c r="BH1144" s="124">
        <v>-74</v>
      </c>
      <c r="BI1144" s="124">
        <v>-113</v>
      </c>
      <c r="BJ1144" s="207">
        <v>-71</v>
      </c>
      <c r="BK1144" s="207">
        <v>133</v>
      </c>
      <c r="BL1144" s="207">
        <v>142</v>
      </c>
    </row>
    <row r="1145" spans="1:64" x14ac:dyDescent="0.35">
      <c r="A1145" s="116" t="s">
        <v>771</v>
      </c>
      <c r="B1145" s="181" t="s">
        <v>794</v>
      </c>
      <c r="C1145" s="182" t="s">
        <v>791</v>
      </c>
      <c r="D1145" s="138"/>
      <c r="E1145" s="138"/>
      <c r="F1145" s="138"/>
      <c r="G1145" s="139"/>
      <c r="H1145" s="138"/>
      <c r="I1145" s="138"/>
      <c r="J1145" s="138"/>
      <c r="K1145" s="139"/>
      <c r="L1145" s="138"/>
      <c r="M1145" s="138"/>
      <c r="N1145" s="138"/>
      <c r="O1145" s="139"/>
      <c r="P1145" s="138"/>
      <c r="Q1145" s="138"/>
      <c r="R1145" s="138"/>
      <c r="S1145" s="139"/>
      <c r="T1145" s="138"/>
      <c r="U1145" s="138"/>
      <c r="V1145" s="138"/>
      <c r="W1145" s="139"/>
      <c r="X1145" s="163">
        <f t="shared" ref="X1145:AP1145" si="80">X1142+X1144</f>
        <v>868</v>
      </c>
      <c r="Y1145" s="163">
        <f t="shared" si="80"/>
        <v>869</v>
      </c>
      <c r="Z1145" s="163">
        <f t="shared" si="80"/>
        <v>905</v>
      </c>
      <c r="AA1145" s="162">
        <f t="shared" si="80"/>
        <v>934</v>
      </c>
      <c r="AB1145" s="163">
        <f t="shared" si="80"/>
        <v>948</v>
      </c>
      <c r="AC1145" s="163">
        <f t="shared" si="80"/>
        <v>1012</v>
      </c>
      <c r="AD1145" s="163">
        <f t="shared" si="80"/>
        <v>1130</v>
      </c>
      <c r="AE1145" s="162">
        <f t="shared" si="80"/>
        <v>1256</v>
      </c>
      <c r="AF1145" s="163">
        <f t="shared" si="80"/>
        <v>1230</v>
      </c>
      <c r="AG1145" s="163">
        <f t="shared" si="80"/>
        <v>1319</v>
      </c>
      <c r="AH1145" s="163">
        <f t="shared" si="80"/>
        <v>1384</v>
      </c>
      <c r="AI1145" s="162">
        <f t="shared" si="80"/>
        <v>1514</v>
      </c>
      <c r="AJ1145" s="163">
        <f t="shared" si="80"/>
        <v>1803</v>
      </c>
      <c r="AK1145" s="163">
        <f t="shared" si="80"/>
        <v>1734</v>
      </c>
      <c r="AL1145" s="163">
        <f t="shared" si="80"/>
        <v>1781</v>
      </c>
      <c r="AM1145" s="162">
        <f t="shared" si="80"/>
        <v>1828</v>
      </c>
      <c r="AN1145" s="163">
        <f t="shared" si="80"/>
        <v>1965</v>
      </c>
      <c r="AO1145" s="163">
        <f t="shared" si="80"/>
        <v>1945</v>
      </c>
      <c r="AP1145" s="162">
        <f t="shared" si="80"/>
        <v>1933</v>
      </c>
      <c r="AQ1145" s="162">
        <v>2031</v>
      </c>
      <c r="AR1145" s="258">
        <v>2142</v>
      </c>
      <c r="AS1145" s="272">
        <v>2201</v>
      </c>
      <c r="AT1145" s="272">
        <v>2304</v>
      </c>
      <c r="AU1145" s="272">
        <v>2404</v>
      </c>
      <c r="AV1145" s="272">
        <v>2510</v>
      </c>
      <c r="AW1145" s="272">
        <v>2482</v>
      </c>
      <c r="AX1145" s="272">
        <v>2553</v>
      </c>
      <c r="AY1145" s="272">
        <v>2616</v>
      </c>
      <c r="BA1145" s="177"/>
      <c r="BB1145" s="177"/>
      <c r="BC1145" s="177"/>
      <c r="BD1145" s="177"/>
      <c r="BE1145" s="177"/>
      <c r="BF1145" s="132">
        <f>BF1142+BF1144</f>
        <v>3576</v>
      </c>
      <c r="BG1145" s="132">
        <f>BG1142+BG1144</f>
        <v>4346</v>
      </c>
      <c r="BH1145" s="132">
        <f>BH1142+BH1144</f>
        <v>5447</v>
      </c>
      <c r="BI1145" s="132">
        <f>BI1142+BI1144</f>
        <v>7146</v>
      </c>
      <c r="BJ1145" s="208">
        <v>7874</v>
      </c>
      <c r="BK1145" s="208">
        <v>9051</v>
      </c>
      <c r="BL1145" s="208">
        <v>10161</v>
      </c>
    </row>
    <row r="1146" spans="1:64" x14ac:dyDescent="0.35">
      <c r="A1146" s="88"/>
      <c r="B1146" s="187"/>
      <c r="C1146" s="187"/>
      <c r="G1146" s="91"/>
      <c r="K1146" s="91"/>
      <c r="O1146" s="91"/>
      <c r="S1146" s="91"/>
      <c r="W1146" s="91"/>
      <c r="AA1146" s="91"/>
      <c r="AE1146" s="91"/>
      <c r="AI1146" s="91"/>
      <c r="AM1146" s="91"/>
      <c r="AP1146" s="91"/>
      <c r="AQ1146" s="91"/>
      <c r="AR1146" s="91"/>
      <c r="AS1146" s="232"/>
      <c r="AT1146" s="232"/>
      <c r="AU1146" s="232"/>
      <c r="AV1146" s="232"/>
      <c r="AW1146" s="232"/>
      <c r="AX1146" s="232"/>
      <c r="AY1146" s="232"/>
      <c r="BA1146" s="135"/>
      <c r="BB1146" s="135"/>
      <c r="BC1146" s="135"/>
      <c r="BD1146" s="135"/>
      <c r="BE1146" s="135"/>
      <c r="BF1146" s="135"/>
      <c r="BG1146" s="135"/>
      <c r="BH1146" s="135"/>
      <c r="BI1146" s="135"/>
      <c r="BJ1146" s="135"/>
      <c r="BK1146" s="135"/>
      <c r="BL1146" s="135"/>
    </row>
    <row r="1147" spans="1:64" x14ac:dyDescent="0.35">
      <c r="A1147" s="115" t="s">
        <v>421</v>
      </c>
      <c r="B1147" s="184" t="s">
        <v>794</v>
      </c>
      <c r="C1147" s="183" t="s">
        <v>791</v>
      </c>
      <c r="G1147" s="91"/>
      <c r="K1147" s="91"/>
      <c r="O1147" s="91"/>
      <c r="S1147" s="91"/>
      <c r="W1147" s="91"/>
      <c r="X1147" s="90">
        <v>96</v>
      </c>
      <c r="Y1147" s="90">
        <v>44</v>
      </c>
      <c r="Z1147" s="90">
        <v>45</v>
      </c>
      <c r="AA1147" s="89">
        <v>28</v>
      </c>
      <c r="AB1147" s="90">
        <v>104</v>
      </c>
      <c r="AC1147" s="90">
        <v>111</v>
      </c>
      <c r="AD1147" s="90">
        <v>124</v>
      </c>
      <c r="AE1147" s="89">
        <v>138</v>
      </c>
      <c r="AF1147" s="90">
        <v>123</v>
      </c>
      <c r="AG1147" s="90">
        <v>132</v>
      </c>
      <c r="AH1147" s="90">
        <v>138</v>
      </c>
      <c r="AI1147" s="89">
        <v>151</v>
      </c>
      <c r="AJ1147" s="90">
        <v>288</v>
      </c>
      <c r="AK1147" s="90">
        <v>278</v>
      </c>
      <c r="AL1147" s="90">
        <v>285</v>
      </c>
      <c r="AM1147" s="89">
        <v>292</v>
      </c>
      <c r="AN1147" s="90">
        <v>363</v>
      </c>
      <c r="AO1147" s="90">
        <v>360</v>
      </c>
      <c r="AP1147" s="89">
        <v>338</v>
      </c>
      <c r="AQ1147" s="89">
        <v>356</v>
      </c>
      <c r="AR1147" s="250">
        <v>396</v>
      </c>
      <c r="AS1147" s="265">
        <v>407</v>
      </c>
      <c r="AT1147" s="265">
        <v>426</v>
      </c>
      <c r="AU1147" s="265">
        <v>445</v>
      </c>
      <c r="AV1147" s="265">
        <v>464</v>
      </c>
      <c r="AW1147" s="265">
        <v>459</v>
      </c>
      <c r="AX1147" s="265">
        <v>473</v>
      </c>
      <c r="AY1147" s="265">
        <v>484</v>
      </c>
      <c r="BA1147" s="135"/>
      <c r="BB1147" s="135"/>
      <c r="BC1147" s="135"/>
      <c r="BD1147" s="135"/>
      <c r="BE1147" s="135"/>
      <c r="BF1147" s="124">
        <v>212</v>
      </c>
      <c r="BG1147" s="124">
        <v>478</v>
      </c>
      <c r="BH1147" s="124">
        <v>544</v>
      </c>
      <c r="BI1147" s="124">
        <v>1143</v>
      </c>
      <c r="BJ1147" s="207">
        <v>1417</v>
      </c>
      <c r="BK1147" s="207">
        <v>1674</v>
      </c>
      <c r="BL1147" s="207">
        <v>1880</v>
      </c>
    </row>
    <row r="1148" spans="1:64" x14ac:dyDescent="0.35">
      <c r="A1148" s="116" t="s">
        <v>603</v>
      </c>
      <c r="B1148" s="181" t="s">
        <v>794</v>
      </c>
      <c r="C1148" s="182" t="s">
        <v>791</v>
      </c>
      <c r="D1148" s="138"/>
      <c r="E1148" s="138"/>
      <c r="F1148" s="138"/>
      <c r="G1148" s="139"/>
      <c r="H1148" s="138"/>
      <c r="I1148" s="138"/>
      <c r="J1148" s="138"/>
      <c r="K1148" s="139"/>
      <c r="L1148" s="138"/>
      <c r="M1148" s="138"/>
      <c r="N1148" s="138"/>
      <c r="O1148" s="139"/>
      <c r="P1148" s="138"/>
      <c r="Q1148" s="138"/>
      <c r="R1148" s="138"/>
      <c r="S1148" s="139"/>
      <c r="T1148" s="138"/>
      <c r="U1148" s="138"/>
      <c r="V1148" s="138"/>
      <c r="W1148" s="139"/>
      <c r="X1148" s="163">
        <f t="shared" ref="X1148:AP1148" si="81">X1145-X1147</f>
        <v>772</v>
      </c>
      <c r="Y1148" s="163">
        <f t="shared" si="81"/>
        <v>825</v>
      </c>
      <c r="Z1148" s="163">
        <f t="shared" si="81"/>
        <v>860</v>
      </c>
      <c r="AA1148" s="162">
        <f t="shared" si="81"/>
        <v>906</v>
      </c>
      <c r="AB1148" s="163">
        <f t="shared" si="81"/>
        <v>844</v>
      </c>
      <c r="AC1148" s="163">
        <f t="shared" si="81"/>
        <v>901</v>
      </c>
      <c r="AD1148" s="163">
        <f t="shared" si="81"/>
        <v>1006</v>
      </c>
      <c r="AE1148" s="162">
        <f t="shared" si="81"/>
        <v>1118</v>
      </c>
      <c r="AF1148" s="163">
        <f t="shared" si="81"/>
        <v>1107</v>
      </c>
      <c r="AG1148" s="163">
        <f t="shared" si="81"/>
        <v>1187</v>
      </c>
      <c r="AH1148" s="163">
        <f t="shared" si="81"/>
        <v>1246</v>
      </c>
      <c r="AI1148" s="162">
        <f t="shared" si="81"/>
        <v>1363</v>
      </c>
      <c r="AJ1148" s="163">
        <f t="shared" si="81"/>
        <v>1515</v>
      </c>
      <c r="AK1148" s="163">
        <f t="shared" si="81"/>
        <v>1456</v>
      </c>
      <c r="AL1148" s="163">
        <f t="shared" si="81"/>
        <v>1496</v>
      </c>
      <c r="AM1148" s="162">
        <f t="shared" si="81"/>
        <v>1536</v>
      </c>
      <c r="AN1148" s="163">
        <f t="shared" si="81"/>
        <v>1602</v>
      </c>
      <c r="AO1148" s="163">
        <f t="shared" si="81"/>
        <v>1585</v>
      </c>
      <c r="AP1148" s="162">
        <f t="shared" si="81"/>
        <v>1595</v>
      </c>
      <c r="AQ1148" s="162">
        <v>1675</v>
      </c>
      <c r="AR1148" s="258">
        <v>1746</v>
      </c>
      <c r="AS1148" s="272">
        <v>1794</v>
      </c>
      <c r="AT1148" s="272">
        <v>1878</v>
      </c>
      <c r="AU1148" s="272">
        <v>1959</v>
      </c>
      <c r="AV1148" s="272">
        <v>2046</v>
      </c>
      <c r="AW1148" s="272">
        <v>2023</v>
      </c>
      <c r="AX1148" s="272">
        <v>2080</v>
      </c>
      <c r="AY1148" s="272">
        <v>2132</v>
      </c>
      <c r="BA1148" s="177"/>
      <c r="BB1148" s="177"/>
      <c r="BC1148" s="177"/>
      <c r="BD1148" s="177"/>
      <c r="BE1148" s="177"/>
      <c r="BF1148" s="132">
        <f>BF1145-BF1147</f>
        <v>3364</v>
      </c>
      <c r="BG1148" s="132">
        <f>BG1145-BG1147</f>
        <v>3868</v>
      </c>
      <c r="BH1148" s="132">
        <f>BH1145-BH1147</f>
        <v>4903</v>
      </c>
      <c r="BI1148" s="132">
        <f>BI1145-BI1147</f>
        <v>6003</v>
      </c>
      <c r="BJ1148" s="208">
        <v>6457</v>
      </c>
      <c r="BK1148" s="208">
        <v>7377</v>
      </c>
      <c r="BL1148" s="208">
        <v>8281</v>
      </c>
    </row>
    <row r="1149" spans="1:64" x14ac:dyDescent="0.35">
      <c r="A1149" s="88"/>
      <c r="B1149" s="187"/>
      <c r="C1149" s="187"/>
      <c r="G1149" s="91"/>
      <c r="K1149" s="91"/>
      <c r="O1149" s="91"/>
      <c r="S1149" s="91"/>
      <c r="W1149" s="91"/>
      <c r="AA1149" s="91"/>
      <c r="AE1149" s="91"/>
      <c r="AI1149" s="91"/>
      <c r="AM1149" s="91"/>
      <c r="AP1149" s="91"/>
      <c r="AQ1149" s="91"/>
      <c r="AR1149" s="91"/>
      <c r="AS1149" s="232"/>
      <c r="AT1149" s="232"/>
      <c r="AU1149" s="232"/>
      <c r="AV1149" s="232"/>
      <c r="AW1149" s="232"/>
      <c r="AX1149" s="232"/>
      <c r="AY1149" s="232"/>
      <c r="BA1149" s="135"/>
      <c r="BB1149" s="135"/>
      <c r="BC1149" s="135"/>
      <c r="BD1149" s="135"/>
      <c r="BE1149" s="135"/>
      <c r="BF1149" s="135"/>
      <c r="BG1149" s="135"/>
      <c r="BH1149" s="135"/>
      <c r="BI1149" s="135"/>
      <c r="BJ1149" s="135"/>
      <c r="BK1149" s="135"/>
      <c r="BL1149" s="135"/>
    </row>
    <row r="1150" spans="1:64" x14ac:dyDescent="0.35">
      <c r="A1150" s="88" t="s">
        <v>772</v>
      </c>
      <c r="B1150" s="184" t="s">
        <v>793</v>
      </c>
      <c r="C1150" s="183" t="s">
        <v>791</v>
      </c>
      <c r="G1150" s="91"/>
      <c r="K1150" s="91"/>
      <c r="O1150" s="91"/>
      <c r="S1150" s="91"/>
      <c r="W1150" s="91"/>
      <c r="X1150" s="95">
        <v>1.55</v>
      </c>
      <c r="Y1150" s="95">
        <v>1.66</v>
      </c>
      <c r="Z1150" s="95">
        <v>1.73</v>
      </c>
      <c r="AA1150" s="94">
        <v>1.83</v>
      </c>
      <c r="AB1150" s="95">
        <v>1.71</v>
      </c>
      <c r="AC1150" s="95">
        <v>1.83</v>
      </c>
      <c r="AD1150" s="95">
        <v>2.0499999999999998</v>
      </c>
      <c r="AE1150" s="94">
        <v>2.29</v>
      </c>
      <c r="AF1150" s="95">
        <v>2.27</v>
      </c>
      <c r="AG1150" s="95">
        <v>2.4500000000000002</v>
      </c>
      <c r="AH1150" s="95">
        <v>257</v>
      </c>
      <c r="AI1150" s="94">
        <v>2.81</v>
      </c>
      <c r="AJ1150" s="95">
        <v>3.14</v>
      </c>
      <c r="AK1150" s="95">
        <v>3.03</v>
      </c>
      <c r="AL1150" s="95">
        <v>3.11</v>
      </c>
      <c r="AM1150" s="94">
        <v>3.2</v>
      </c>
      <c r="AN1150" s="95">
        <v>3.37</v>
      </c>
      <c r="AO1150" s="95">
        <v>3.35</v>
      </c>
      <c r="AP1150" s="94">
        <v>3.4</v>
      </c>
      <c r="AQ1150" s="94">
        <v>3.6</v>
      </c>
      <c r="AR1150" s="255">
        <v>3.8</v>
      </c>
      <c r="AS1150" s="269">
        <v>3.91</v>
      </c>
      <c r="AT1150" s="269">
        <v>4.09</v>
      </c>
      <c r="AU1150" s="269">
        <v>4.2699999999999996</v>
      </c>
      <c r="AV1150" s="269">
        <v>4.4800000000000004</v>
      </c>
      <c r="AW1150" s="269">
        <v>4.4800000000000004</v>
      </c>
      <c r="AX1150" s="269">
        <v>4.6500000000000004</v>
      </c>
      <c r="AY1150" s="269">
        <v>4.8099999999999996</v>
      </c>
      <c r="BA1150" s="135"/>
      <c r="BB1150" s="135"/>
      <c r="BC1150" s="135"/>
      <c r="BD1150" s="135"/>
      <c r="BE1150" s="135"/>
      <c r="BF1150" s="152">
        <v>6.76</v>
      </c>
      <c r="BG1150" s="152">
        <v>7.87</v>
      </c>
      <c r="BH1150" s="152">
        <v>10.1</v>
      </c>
      <c r="BI1150" s="152">
        <v>12.48</v>
      </c>
      <c r="BJ1150" s="215">
        <v>13.71</v>
      </c>
      <c r="BK1150" s="215">
        <v>16.07</v>
      </c>
      <c r="BL1150" s="215">
        <v>18.420000000000002</v>
      </c>
    </row>
    <row r="1151" spans="1:64" x14ac:dyDescent="0.35">
      <c r="B1151" s="186"/>
      <c r="C1151" s="186"/>
      <c r="G1151" s="91"/>
      <c r="K1151" s="91"/>
      <c r="O1151" s="91"/>
      <c r="S1151" s="91"/>
      <c r="W1151" s="91"/>
      <c r="AA1151" s="91"/>
      <c r="AE1151" s="91"/>
      <c r="AI1151" s="91"/>
      <c r="AM1151" s="91"/>
      <c r="AP1151" s="91"/>
      <c r="AQ1151" s="91"/>
      <c r="AR1151" s="91"/>
      <c r="AS1151" s="232"/>
      <c r="AT1151" s="232"/>
      <c r="AU1151" s="232"/>
      <c r="AV1151" s="232"/>
      <c r="AW1151" s="232"/>
      <c r="AX1151" s="232"/>
      <c r="AY1151" s="232"/>
      <c r="BA1151" s="135"/>
      <c r="BB1151" s="135"/>
      <c r="BC1151" s="135"/>
      <c r="BD1151" s="135"/>
      <c r="BE1151" s="135"/>
      <c r="BF1151" s="135"/>
      <c r="BG1151" s="135"/>
      <c r="BH1151" s="135"/>
      <c r="BI1151" s="135"/>
      <c r="BJ1151" s="135"/>
      <c r="BK1151" s="135"/>
      <c r="BL1151" s="135"/>
    </row>
    <row r="1152" spans="1:64" x14ac:dyDescent="0.35">
      <c r="A1152" s="96" t="s">
        <v>781</v>
      </c>
      <c r="B1152" s="185"/>
      <c r="C1152" s="185"/>
      <c r="G1152" s="91"/>
      <c r="K1152" s="91"/>
      <c r="O1152" s="91"/>
      <c r="S1152" s="91"/>
      <c r="W1152" s="91"/>
      <c r="AA1152" s="91"/>
      <c r="AE1152" s="91"/>
      <c r="AI1152" s="91"/>
      <c r="AM1152" s="91"/>
      <c r="AP1152" s="91"/>
      <c r="AQ1152" s="91"/>
      <c r="AR1152" s="91"/>
      <c r="AS1152" s="232"/>
      <c r="AT1152" s="232"/>
      <c r="AU1152" s="232"/>
      <c r="AV1152" s="232"/>
      <c r="AW1152" s="232"/>
      <c r="AX1152" s="232"/>
      <c r="AY1152" s="232"/>
      <c r="BA1152" s="135"/>
      <c r="BB1152" s="135"/>
      <c r="BC1152" s="135"/>
      <c r="BD1152" s="135"/>
      <c r="BE1152" s="135"/>
      <c r="BF1152" s="135"/>
      <c r="BG1152" s="135"/>
      <c r="BH1152" s="135"/>
      <c r="BI1152" s="135"/>
      <c r="BJ1152" s="135"/>
      <c r="BK1152" s="135"/>
      <c r="BL1152" s="135"/>
    </row>
    <row r="1153" spans="1:64" x14ac:dyDescent="0.35">
      <c r="A1153" s="88" t="s">
        <v>782</v>
      </c>
      <c r="B1153" s="184" t="s">
        <v>794</v>
      </c>
      <c r="C1153" s="183" t="s">
        <v>791</v>
      </c>
      <c r="G1153" s="91"/>
      <c r="K1153" s="91"/>
      <c r="O1153" s="91"/>
      <c r="S1153" s="91"/>
      <c r="W1153" s="91"/>
      <c r="X1153" s="90">
        <v>499</v>
      </c>
      <c r="Y1153" s="90">
        <v>498</v>
      </c>
      <c r="Z1153" s="90">
        <v>497</v>
      </c>
      <c r="AA1153" s="89">
        <v>495</v>
      </c>
      <c r="AB1153" s="90">
        <v>494</v>
      </c>
      <c r="AC1153" s="90">
        <v>492</v>
      </c>
      <c r="AD1153" s="90">
        <v>491</v>
      </c>
      <c r="AE1153" s="89">
        <v>489</v>
      </c>
      <c r="AF1153" s="90">
        <v>488</v>
      </c>
      <c r="AG1153" s="90">
        <v>485</v>
      </c>
      <c r="AH1153" s="90">
        <v>485</v>
      </c>
      <c r="AI1153" s="89">
        <v>484</v>
      </c>
      <c r="AJ1153" s="90">
        <v>483</v>
      </c>
      <c r="AK1153" s="90">
        <v>481</v>
      </c>
      <c r="AL1153" s="90">
        <v>481</v>
      </c>
      <c r="AM1153" s="89">
        <v>480</v>
      </c>
      <c r="AN1153" s="90">
        <v>475</v>
      </c>
      <c r="AO1153" s="90">
        <v>473</v>
      </c>
      <c r="AP1153" s="89">
        <v>469</v>
      </c>
      <c r="AQ1153" s="89">
        <v>466</v>
      </c>
      <c r="AR1153" s="250">
        <v>460</v>
      </c>
      <c r="AS1153" s="265">
        <v>459</v>
      </c>
      <c r="AT1153" s="265">
        <v>459</v>
      </c>
      <c r="AU1153" s="265">
        <v>459</v>
      </c>
      <c r="AV1153" s="265">
        <v>456</v>
      </c>
      <c r="AW1153" s="265">
        <v>451</v>
      </c>
      <c r="AX1153" s="265">
        <v>448</v>
      </c>
      <c r="AY1153" s="265">
        <v>443</v>
      </c>
      <c r="BA1153" s="135"/>
      <c r="BB1153" s="135"/>
      <c r="BC1153" s="135"/>
      <c r="BD1153" s="135"/>
      <c r="BE1153" s="135"/>
      <c r="BF1153" s="124">
        <v>498</v>
      </c>
      <c r="BG1153" s="124">
        <v>492</v>
      </c>
      <c r="BH1153" s="124">
        <v>485</v>
      </c>
      <c r="BI1153" s="124">
        <v>481</v>
      </c>
      <c r="BJ1153" s="207">
        <v>471</v>
      </c>
      <c r="BK1153" s="207">
        <v>459</v>
      </c>
      <c r="BL1153" s="207">
        <v>450</v>
      </c>
    </row>
    <row r="1154" spans="1:64" x14ac:dyDescent="0.35">
      <c r="A1154" s="88"/>
      <c r="B1154" s="187"/>
      <c r="C1154" s="187"/>
      <c r="G1154" s="91"/>
      <c r="K1154" s="91"/>
      <c r="O1154" s="91"/>
      <c r="S1154" s="91"/>
      <c r="W1154" s="91"/>
      <c r="AA1154" s="91"/>
      <c r="AE1154" s="91"/>
      <c r="AI1154" s="91"/>
      <c r="AM1154" s="91"/>
      <c r="AP1154" s="91"/>
      <c r="AQ1154" s="91"/>
      <c r="AR1154" s="91"/>
      <c r="AS1154" s="232"/>
      <c r="AT1154" s="232"/>
      <c r="AU1154" s="232"/>
      <c r="AV1154" s="232"/>
      <c r="AW1154" s="232"/>
      <c r="AX1154" s="232"/>
      <c r="AY1154" s="232"/>
      <c r="BA1154" s="135"/>
      <c r="BB1154" s="135"/>
      <c r="BC1154" s="135"/>
      <c r="BD1154" s="135"/>
      <c r="BE1154" s="135"/>
      <c r="BF1154" s="135"/>
      <c r="BG1154" s="135"/>
      <c r="BH1154" s="135"/>
      <c r="BI1154" s="135"/>
      <c r="BJ1154" s="135"/>
      <c r="BK1154" s="135"/>
      <c r="BL1154" s="135"/>
    </row>
    <row r="1155" spans="1:64" x14ac:dyDescent="0.35">
      <c r="A1155" s="87" t="s">
        <v>783</v>
      </c>
      <c r="B1155" s="185"/>
      <c r="C1155" s="185"/>
      <c r="G1155" s="91"/>
      <c r="K1155" s="91"/>
      <c r="O1155" s="91"/>
      <c r="S1155" s="91"/>
      <c r="W1155" s="91"/>
      <c r="AA1155" s="91"/>
      <c r="AE1155" s="91"/>
      <c r="AI1155" s="91"/>
      <c r="AM1155" s="91"/>
      <c r="AP1155" s="91"/>
      <c r="AQ1155" s="91"/>
      <c r="AR1155" s="91"/>
      <c r="AS1155" s="232"/>
      <c r="AT1155" s="232"/>
      <c r="AU1155" s="232"/>
      <c r="AV1155" s="232"/>
      <c r="AW1155" s="232"/>
      <c r="AX1155" s="232"/>
      <c r="AY1155" s="232"/>
      <c r="BA1155" s="135"/>
      <c r="BB1155" s="135"/>
      <c r="BC1155" s="135"/>
      <c r="BD1155" s="135"/>
      <c r="BE1155" s="135"/>
      <c r="BF1155" s="135"/>
      <c r="BG1155" s="135"/>
      <c r="BH1155" s="135"/>
      <c r="BI1155" s="135"/>
      <c r="BJ1155" s="135"/>
      <c r="BK1155" s="135"/>
      <c r="BL1155" s="135"/>
    </row>
    <row r="1156" spans="1:64" x14ac:dyDescent="0.35">
      <c r="A1156" s="88" t="s">
        <v>784</v>
      </c>
      <c r="B1156" s="184" t="s">
        <v>793</v>
      </c>
      <c r="C1156" s="183" t="s">
        <v>791</v>
      </c>
      <c r="G1156" s="91"/>
      <c r="K1156" s="91"/>
      <c r="O1156" s="91"/>
      <c r="S1156" s="91"/>
      <c r="W1156" s="91"/>
      <c r="X1156" s="95">
        <v>1.17</v>
      </c>
      <c r="Y1156" s="95">
        <v>1.33</v>
      </c>
      <c r="Z1156" s="95">
        <v>1.34</v>
      </c>
      <c r="AA1156" s="94">
        <v>1.37</v>
      </c>
      <c r="AB1156" s="95">
        <v>1.36</v>
      </c>
      <c r="AC1156" s="95">
        <v>1.29</v>
      </c>
      <c r="AD1156" s="95">
        <v>1.61</v>
      </c>
      <c r="AE1156" s="94">
        <v>1.74</v>
      </c>
      <c r="AF1156" s="95">
        <v>1.96</v>
      </c>
      <c r="AG1156" s="95">
        <v>2.27</v>
      </c>
      <c r="AH1156" s="95">
        <v>1.97</v>
      </c>
      <c r="AI1156" s="94">
        <v>4.6399999999999997</v>
      </c>
      <c r="AJ1156" s="95">
        <v>2.61</v>
      </c>
      <c r="AK1156" s="95">
        <v>2.3199999999999998</v>
      </c>
      <c r="AL1156" s="95">
        <v>2.52</v>
      </c>
      <c r="AM1156" s="94">
        <v>2.57</v>
      </c>
      <c r="AN1156" s="95">
        <v>2.66</v>
      </c>
      <c r="AO1156" s="95">
        <v>2.4900000000000002</v>
      </c>
      <c r="AP1156" s="94">
        <v>2.42</v>
      </c>
      <c r="AQ1156" s="94">
        <v>2.5299999999999998</v>
      </c>
      <c r="AR1156" s="255">
        <v>2.71</v>
      </c>
      <c r="AS1156" s="269">
        <v>2.82</v>
      </c>
      <c r="AT1156" s="269">
        <v>3.05</v>
      </c>
      <c r="AU1156" s="269">
        <v>3.23</v>
      </c>
      <c r="AV1156" s="269">
        <v>1.36</v>
      </c>
      <c r="AW1156" s="269">
        <v>3.49</v>
      </c>
      <c r="AX1156" s="269">
        <v>3.76</v>
      </c>
      <c r="AY1156" s="269">
        <v>3.79</v>
      </c>
      <c r="BA1156" s="135"/>
      <c r="BB1156" s="135"/>
      <c r="BC1156" s="135"/>
      <c r="BD1156" s="135"/>
      <c r="BE1156" s="135"/>
      <c r="BF1156" s="152">
        <v>5.2</v>
      </c>
      <c r="BG1156" s="152">
        <v>6</v>
      </c>
      <c r="BH1156" s="152">
        <v>10.83</v>
      </c>
      <c r="BI1156" s="152">
        <v>10.02</v>
      </c>
      <c r="BJ1156" s="215">
        <v>10.1</v>
      </c>
      <c r="BK1156" s="215">
        <v>11.82</v>
      </c>
      <c r="BL1156" s="215">
        <v>12.36</v>
      </c>
    </row>
    <row r="1157" spans="1:64" x14ac:dyDescent="0.35">
      <c r="A1157" s="88" t="s">
        <v>774</v>
      </c>
      <c r="B1157" s="184" t="s">
        <v>793</v>
      </c>
      <c r="C1157" s="183" t="s">
        <v>791</v>
      </c>
      <c r="G1157" s="91"/>
      <c r="K1157" s="91"/>
      <c r="O1157" s="91"/>
      <c r="S1157" s="91"/>
      <c r="W1157" s="91"/>
      <c r="X1157" s="95">
        <v>0.27</v>
      </c>
      <c r="Y1157" s="95">
        <v>0.28999999999999998</v>
      </c>
      <c r="Z1157" s="95">
        <v>0.32</v>
      </c>
      <c r="AA1157" s="94">
        <v>0.34</v>
      </c>
      <c r="AB1157" s="95">
        <v>0.38</v>
      </c>
      <c r="AC1157" s="95">
        <v>0.41</v>
      </c>
      <c r="AD1157" s="95">
        <v>0.41</v>
      </c>
      <c r="AE1157" s="94">
        <v>0.43</v>
      </c>
      <c r="AF1157" s="95">
        <v>0.44</v>
      </c>
      <c r="AG1157" s="95">
        <v>0.47</v>
      </c>
      <c r="AH1157" s="95">
        <v>0.5</v>
      </c>
      <c r="AI1157" s="94">
        <v>0.49</v>
      </c>
      <c r="AJ1157" s="95">
        <v>0.59</v>
      </c>
      <c r="AK1157" s="95">
        <v>0.56000000000000005</v>
      </c>
      <c r="AL1157" s="95">
        <v>0.6</v>
      </c>
      <c r="AM1157" s="94">
        <v>0.55000000000000004</v>
      </c>
      <c r="AN1157" s="95">
        <v>0.66</v>
      </c>
      <c r="AO1157" s="95">
        <v>0.73</v>
      </c>
      <c r="AP1157" s="94">
        <v>0.79</v>
      </c>
      <c r="AQ1157" s="94">
        <v>0.84</v>
      </c>
      <c r="AR1157" s="255">
        <v>0.91</v>
      </c>
      <c r="AS1157" s="269">
        <v>0.96</v>
      </c>
      <c r="AT1157" s="269">
        <v>0.98</v>
      </c>
      <c r="AU1157" s="269">
        <v>0.94</v>
      </c>
      <c r="AV1157" s="269">
        <v>1.03</v>
      </c>
      <c r="AW1157" s="269">
        <v>1.04</v>
      </c>
      <c r="AX1157" s="269">
        <v>1.08</v>
      </c>
      <c r="AY1157" s="269">
        <v>1.03</v>
      </c>
      <c r="BA1157" s="135"/>
      <c r="BB1157" s="135"/>
      <c r="BC1157" s="135"/>
      <c r="BD1157" s="135"/>
      <c r="BE1157" s="135"/>
      <c r="BF1157" s="152">
        <v>1.23</v>
      </c>
      <c r="BG1157" s="152">
        <v>1.62</v>
      </c>
      <c r="BH1157" s="152">
        <v>1.9</v>
      </c>
      <c r="BI1157" s="152">
        <v>2.2999999999999998</v>
      </c>
      <c r="BJ1157" s="215">
        <v>3.02</v>
      </c>
      <c r="BK1157" s="215">
        <v>3.78</v>
      </c>
      <c r="BL1157" s="215">
        <v>4.18</v>
      </c>
    </row>
    <row r="1158" spans="1:64" x14ac:dyDescent="0.35">
      <c r="A1158" s="88" t="s">
        <v>116</v>
      </c>
      <c r="B1158" s="184" t="s">
        <v>793</v>
      </c>
      <c r="C1158" s="183" t="s">
        <v>791</v>
      </c>
      <c r="G1158" s="91"/>
      <c r="K1158" s="91"/>
      <c r="O1158" s="91"/>
      <c r="S1158" s="91"/>
      <c r="W1158" s="91"/>
      <c r="X1158" s="95">
        <v>0.06</v>
      </c>
      <c r="Y1158" s="95">
        <v>0.06</v>
      </c>
      <c r="Z1158" s="95">
        <v>0.09</v>
      </c>
      <c r="AA1158" s="94">
        <v>0.13</v>
      </c>
      <c r="AB1158" s="95">
        <v>0.21</v>
      </c>
      <c r="AC1158" s="95">
        <v>0.2</v>
      </c>
      <c r="AD1158" s="95">
        <v>0.2</v>
      </c>
      <c r="AE1158" s="94">
        <v>0.2</v>
      </c>
      <c r="AF1158" s="95">
        <v>0.19</v>
      </c>
      <c r="AG1158" s="95">
        <v>0.19</v>
      </c>
      <c r="AH1158" s="95">
        <v>0.19</v>
      </c>
      <c r="AI1158" s="94">
        <v>0.17</v>
      </c>
      <c r="AJ1158" s="95">
        <v>0.19</v>
      </c>
      <c r="AK1158" s="95">
        <v>0.18</v>
      </c>
      <c r="AL1158" s="95">
        <v>0.17</v>
      </c>
      <c r="AM1158" s="94">
        <v>0.19</v>
      </c>
      <c r="AN1158" s="95">
        <v>0.21</v>
      </c>
      <c r="AO1158" s="95">
        <v>0.21</v>
      </c>
      <c r="AP1158" s="94">
        <v>0.21</v>
      </c>
      <c r="AQ1158" s="94">
        <v>0.21</v>
      </c>
      <c r="AR1158" s="255">
        <v>0.21</v>
      </c>
      <c r="AS1158" s="269">
        <v>0.21</v>
      </c>
      <c r="AT1158" s="269">
        <v>0.2</v>
      </c>
      <c r="AU1158" s="269">
        <v>0.2</v>
      </c>
      <c r="AV1158" s="269">
        <v>0.18</v>
      </c>
      <c r="AW1158" s="269">
        <v>0.19</v>
      </c>
      <c r="AX1158" s="269">
        <v>0.19</v>
      </c>
      <c r="AY1158" s="269">
        <v>0.19</v>
      </c>
      <c r="BA1158" s="135"/>
      <c r="BB1158" s="135"/>
      <c r="BC1158" s="135"/>
      <c r="BD1158" s="135"/>
      <c r="BE1158" s="135"/>
      <c r="BF1158" s="152">
        <v>0.35</v>
      </c>
      <c r="BG1158" s="152">
        <v>0.8</v>
      </c>
      <c r="BH1158" s="152">
        <v>0.74</v>
      </c>
      <c r="BI1158" s="152">
        <v>0.73</v>
      </c>
      <c r="BJ1158" s="215">
        <v>0.85</v>
      </c>
      <c r="BK1158" s="215">
        <v>0.81</v>
      </c>
      <c r="BL1158" s="215">
        <v>0.75</v>
      </c>
    </row>
    <row r="1159" spans="1:64" x14ac:dyDescent="0.35">
      <c r="A1159" s="88" t="s">
        <v>778</v>
      </c>
      <c r="B1159" s="184" t="s">
        <v>793</v>
      </c>
      <c r="C1159" s="183" t="s">
        <v>791</v>
      </c>
      <c r="G1159" s="91"/>
      <c r="K1159" s="91"/>
      <c r="O1159" s="91"/>
      <c r="S1159" s="91"/>
      <c r="W1159" s="91"/>
      <c r="AA1159" s="94">
        <v>0.01</v>
      </c>
      <c r="AB1159" s="95">
        <v>-0.09</v>
      </c>
      <c r="AD1159" s="95">
        <v>-0.01</v>
      </c>
      <c r="AE1159" s="94">
        <v>-0.01</v>
      </c>
      <c r="AF1159" s="95">
        <v>0.01</v>
      </c>
      <c r="AH1159" s="95">
        <v>-0.02</v>
      </c>
      <c r="AI1159" s="94">
        <v>-0.01</v>
      </c>
      <c r="AJ1159" s="95">
        <v>-0.01</v>
      </c>
      <c r="AK1159" s="95">
        <v>-0.02</v>
      </c>
      <c r="AL1159" s="95">
        <v>-0.01</v>
      </c>
      <c r="AM1159" s="94">
        <v>0.01</v>
      </c>
      <c r="AN1159" s="95">
        <v>0.02</v>
      </c>
      <c r="AO1159" s="95">
        <v>0.02</v>
      </c>
      <c r="AP1159" s="94">
        <v>0.01</v>
      </c>
      <c r="AQ1159" s="94">
        <v>-0.01</v>
      </c>
      <c r="AR1159" s="94"/>
      <c r="AS1159" s="269">
        <v>-0.01</v>
      </c>
      <c r="AT1159" s="269">
        <v>-0.01</v>
      </c>
      <c r="AU1159" s="269">
        <v>-0.01</v>
      </c>
      <c r="AV1159" s="269">
        <v>-0.04</v>
      </c>
      <c r="AW1159" s="269">
        <v>-0.01</v>
      </c>
      <c r="AX1159" s="269">
        <v>-0.03</v>
      </c>
      <c r="AY1159" s="269">
        <v>-0.03</v>
      </c>
      <c r="BA1159" s="135"/>
      <c r="BB1159" s="135"/>
      <c r="BC1159" s="135"/>
      <c r="BD1159" s="135"/>
      <c r="BE1159" s="135"/>
      <c r="BF1159" s="152">
        <v>-0.01</v>
      </c>
      <c r="BG1159" s="152">
        <v>-0.1</v>
      </c>
      <c r="BH1159" s="152">
        <v>-0.03</v>
      </c>
      <c r="BI1159" s="152">
        <v>-0.03</v>
      </c>
      <c r="BJ1159" s="215">
        <v>0.04</v>
      </c>
      <c r="BK1159" s="215">
        <v>-0.03</v>
      </c>
      <c r="BL1159" s="215">
        <v>-0.1</v>
      </c>
    </row>
    <row r="1160" spans="1:64" x14ac:dyDescent="0.35">
      <c r="A1160" s="88" t="s">
        <v>291</v>
      </c>
      <c r="B1160" s="184" t="s">
        <v>793</v>
      </c>
      <c r="C1160" s="183" t="s">
        <v>791</v>
      </c>
      <c r="G1160" s="91"/>
      <c r="K1160" s="91"/>
      <c r="O1160" s="91"/>
      <c r="S1160" s="91"/>
      <c r="W1160" s="91"/>
      <c r="X1160" s="95">
        <v>0.05</v>
      </c>
      <c r="Y1160" s="95">
        <v>-0.02</v>
      </c>
      <c r="Z1160" s="95">
        <v>-0.02</v>
      </c>
      <c r="AA1160" s="94">
        <v>-0.02</v>
      </c>
      <c r="AB1160" s="95">
        <v>-0.15</v>
      </c>
      <c r="AC1160" s="95">
        <v>-7.0000000000000007E-2</v>
      </c>
      <c r="AD1160" s="95">
        <v>-0.16</v>
      </c>
      <c r="AE1160" s="94">
        <v>-7.0000000000000007E-2</v>
      </c>
      <c r="AF1160" s="95">
        <v>-0.33</v>
      </c>
      <c r="AG1160" s="95">
        <v>-0.48</v>
      </c>
      <c r="AH1160" s="95">
        <v>-7.0000000000000007E-2</v>
      </c>
      <c r="AI1160" s="94">
        <v>-2.48</v>
      </c>
      <c r="AJ1160" s="95">
        <v>-0.24</v>
      </c>
      <c r="AK1160" s="95">
        <v>-0.01</v>
      </c>
      <c r="AL1160" s="95">
        <v>-0.17</v>
      </c>
      <c r="AM1160" s="94">
        <v>-0.12</v>
      </c>
      <c r="AN1160" s="95">
        <v>-0.18</v>
      </c>
      <c r="AO1160" s="95">
        <v>-0.1</v>
      </c>
      <c r="AP1160" s="94">
        <v>-0.03</v>
      </c>
      <c r="AQ1160" s="94">
        <v>-0.03</v>
      </c>
      <c r="AR1160" s="255">
        <v>-0.1</v>
      </c>
      <c r="AS1160" s="269">
        <v>-0.12</v>
      </c>
      <c r="AT1160" s="269">
        <v>-0.19</v>
      </c>
      <c r="AU1160" s="269">
        <v>-0.26</v>
      </c>
      <c r="AV1160" s="269">
        <v>-0.26</v>
      </c>
      <c r="AW1160" s="269">
        <v>-0.23</v>
      </c>
      <c r="AX1160" s="269">
        <v>-0.25</v>
      </c>
      <c r="AY1160" s="269">
        <v>-0.4</v>
      </c>
      <c r="BA1160" s="135"/>
      <c r="BB1160" s="135"/>
      <c r="BC1160" s="135"/>
      <c r="BD1160" s="135"/>
      <c r="BE1160" s="135"/>
      <c r="BF1160" s="152">
        <v>-0.01</v>
      </c>
      <c r="BG1160" s="152">
        <v>-0.45</v>
      </c>
      <c r="BH1160" s="152">
        <v>-3.34</v>
      </c>
      <c r="BI1160" s="152">
        <v>-0.54</v>
      </c>
      <c r="BJ1160" s="215">
        <v>-0.35</v>
      </c>
      <c r="BK1160" s="215">
        <v>-0.66</v>
      </c>
      <c r="BL1160" s="215">
        <v>-1.1299999999999999</v>
      </c>
    </row>
    <row r="1161" spans="1:64" x14ac:dyDescent="0.35">
      <c r="A1161" s="125" t="s">
        <v>785</v>
      </c>
      <c r="B1161" s="181" t="s">
        <v>793</v>
      </c>
      <c r="C1161" s="182" t="s">
        <v>791</v>
      </c>
      <c r="D1161" s="175"/>
      <c r="E1161" s="175"/>
      <c r="F1161" s="175"/>
      <c r="G1161" s="176"/>
      <c r="H1161" s="175"/>
      <c r="I1161" s="175"/>
      <c r="J1161" s="175"/>
      <c r="K1161" s="176"/>
      <c r="L1161" s="175"/>
      <c r="M1161" s="175"/>
      <c r="N1161" s="175"/>
      <c r="O1161" s="176"/>
      <c r="P1161" s="175"/>
      <c r="Q1161" s="175"/>
      <c r="R1161" s="175"/>
      <c r="S1161" s="176"/>
      <c r="T1161" s="175"/>
      <c r="U1161" s="175"/>
      <c r="V1161" s="175"/>
      <c r="W1161" s="176"/>
      <c r="X1161" s="118">
        <f>SUM(X1156:X1160)</f>
        <v>1.55</v>
      </c>
      <c r="Y1161" s="107">
        <v>1.66</v>
      </c>
      <c r="Z1161" s="107">
        <v>1.73</v>
      </c>
      <c r="AA1161" s="117">
        <v>1.83</v>
      </c>
      <c r="AB1161" s="107">
        <v>1.71</v>
      </c>
      <c r="AC1161" s="107">
        <v>1.83</v>
      </c>
      <c r="AD1161" s="107">
        <v>2.0499999999999998</v>
      </c>
      <c r="AE1161" s="117">
        <v>2.29</v>
      </c>
      <c r="AF1161" s="107">
        <v>2.27</v>
      </c>
      <c r="AG1161" s="118">
        <f>SUM(AG1156:AG1160)</f>
        <v>2.4500000000000002</v>
      </c>
      <c r="AH1161" s="118">
        <f>SUM(AH1156:AH1160)</f>
        <v>2.57</v>
      </c>
      <c r="AI1161" s="106">
        <f>SUM(AI1156:AI1160)</f>
        <v>2.81</v>
      </c>
      <c r="AJ1161" s="107">
        <v>3.14</v>
      </c>
      <c r="AK1161" s="107">
        <v>3.03</v>
      </c>
      <c r="AL1161" s="107">
        <v>3.11</v>
      </c>
      <c r="AM1161" s="117">
        <v>3.2</v>
      </c>
      <c r="AN1161" s="118">
        <f>SUM(AN1156:AN1160)</f>
        <v>3.37</v>
      </c>
      <c r="AO1161" s="118">
        <f>SUM(AO1156:AO1160)</f>
        <v>3.35</v>
      </c>
      <c r="AP1161" s="106">
        <f>SUM(AP1156:AP1160)</f>
        <v>3.4</v>
      </c>
      <c r="AQ1161" s="106">
        <v>3.6</v>
      </c>
      <c r="AR1161" s="259">
        <v>3.8</v>
      </c>
      <c r="AS1161" s="273">
        <v>3.91</v>
      </c>
      <c r="AT1161" s="273">
        <v>4.09</v>
      </c>
      <c r="AU1161" s="273">
        <v>4.2699999999999996</v>
      </c>
      <c r="AV1161" s="273">
        <v>4.4800000000000004</v>
      </c>
      <c r="AW1161" s="273">
        <v>4.4800000000000004</v>
      </c>
      <c r="AX1161" s="273">
        <v>4.6500000000000004</v>
      </c>
      <c r="AY1161" s="273">
        <v>4.8099999999999996</v>
      </c>
      <c r="BA1161" s="178"/>
      <c r="BB1161" s="178"/>
      <c r="BC1161" s="178"/>
      <c r="BD1161" s="178"/>
      <c r="BE1161" s="178"/>
      <c r="BF1161" s="165">
        <f>SUM(BF1156:BF1160)</f>
        <v>6.76</v>
      </c>
      <c r="BG1161" s="165">
        <f>SUM(BG1156:BG1160)</f>
        <v>7.87</v>
      </c>
      <c r="BH1161" s="179">
        <v>10.1</v>
      </c>
      <c r="BI1161" s="165">
        <f>SUM(BI1156:BI1160)</f>
        <v>12.48</v>
      </c>
      <c r="BJ1161" s="218">
        <v>13.71</v>
      </c>
      <c r="BK1161" s="218">
        <v>16.07</v>
      </c>
      <c r="BL1161" s="218">
        <v>18.420000000000002</v>
      </c>
    </row>
    <row r="1162" spans="1:64" x14ac:dyDescent="0.35">
      <c r="B1162" s="186"/>
      <c r="C1162" s="186"/>
      <c r="G1162" s="91"/>
      <c r="K1162" s="91"/>
      <c r="O1162" s="91"/>
      <c r="S1162" s="91"/>
      <c r="W1162" s="91"/>
      <c r="AA1162" s="91"/>
      <c r="AE1162" s="91"/>
      <c r="AI1162" s="91"/>
      <c r="AM1162" s="91"/>
      <c r="AP1162" s="91"/>
      <c r="AQ1162" s="91"/>
      <c r="AR1162" s="91"/>
      <c r="AS1162" s="232"/>
      <c r="AT1162" s="232"/>
      <c r="AU1162" s="232"/>
      <c r="AV1162" s="232"/>
      <c r="AW1162" s="232"/>
      <c r="AX1162" s="232"/>
      <c r="AY1162" s="232"/>
      <c r="BA1162" s="135"/>
      <c r="BB1162" s="135"/>
      <c r="BC1162" s="135"/>
      <c r="BD1162" s="135"/>
      <c r="BE1162" s="135"/>
      <c r="BF1162" s="135"/>
      <c r="BG1162" s="135"/>
      <c r="BH1162" s="135"/>
      <c r="BI1162" s="135"/>
      <c r="BJ1162" s="135"/>
      <c r="BK1162" s="135"/>
      <c r="BL1162" s="135"/>
    </row>
    <row r="1163" spans="1:64" x14ac:dyDescent="0.35">
      <c r="A1163" s="96" t="s">
        <v>786</v>
      </c>
      <c r="B1163" s="185"/>
      <c r="C1163" s="185"/>
      <c r="G1163" s="91"/>
      <c r="K1163" s="91"/>
      <c r="O1163" s="91"/>
      <c r="S1163" s="91"/>
      <c r="W1163" s="91"/>
      <c r="AA1163" s="91"/>
      <c r="AE1163" s="91"/>
      <c r="AI1163" s="91"/>
      <c r="AM1163" s="91"/>
      <c r="AP1163" s="91"/>
      <c r="AQ1163" s="91"/>
      <c r="AR1163" s="91"/>
      <c r="AS1163" s="232"/>
      <c r="AT1163" s="232"/>
      <c r="AU1163" s="232"/>
      <c r="AV1163" s="232"/>
      <c r="AW1163" s="232"/>
      <c r="AX1163" s="232"/>
      <c r="AY1163" s="232"/>
      <c r="BA1163" s="135"/>
      <c r="BB1163" s="135"/>
      <c r="BC1163" s="135"/>
      <c r="BD1163" s="135"/>
      <c r="BE1163" s="135"/>
      <c r="BF1163" s="135"/>
      <c r="BG1163" s="135"/>
      <c r="BH1163" s="135"/>
      <c r="BI1163" s="135"/>
      <c r="BJ1163" s="135"/>
      <c r="BK1163" s="135"/>
      <c r="BL1163" s="135"/>
    </row>
    <row r="1164" spans="1:64" x14ac:dyDescent="0.35">
      <c r="A1164" s="88" t="s">
        <v>787</v>
      </c>
      <c r="B1164" s="184" t="s">
        <v>792</v>
      </c>
      <c r="C1164" s="183" t="s">
        <v>791</v>
      </c>
      <c r="G1164" s="91"/>
      <c r="K1164" s="91"/>
      <c r="O1164" s="91"/>
      <c r="S1164" s="91"/>
      <c r="W1164" s="91"/>
      <c r="X1164" s="93">
        <v>0.33800000000000002</v>
      </c>
      <c r="Y1164" s="93">
        <v>0.318</v>
      </c>
      <c r="Z1164" s="93">
        <v>0.314</v>
      </c>
      <c r="AA1164" s="92">
        <v>0.29199999999999998</v>
      </c>
      <c r="AB1164" s="93">
        <v>0.26700000000000002</v>
      </c>
      <c r="AC1164" s="93">
        <v>0.27300000000000002</v>
      </c>
      <c r="AD1164" s="93">
        <v>0.30099999999999999</v>
      </c>
      <c r="AE1164" s="92">
        <v>0.32400000000000001</v>
      </c>
      <c r="AF1164" s="93">
        <v>0.30299999999999999</v>
      </c>
      <c r="AG1164" s="93">
        <v>0.32500000000000001</v>
      </c>
      <c r="AH1164" s="93">
        <v>0.33100000000000002</v>
      </c>
      <c r="AI1164" s="92">
        <v>0.35499999999999998</v>
      </c>
      <c r="AJ1164" s="93">
        <v>0.37200000000000011</v>
      </c>
      <c r="AK1164" s="93">
        <v>0.36699999999999999</v>
      </c>
      <c r="AL1164" s="93">
        <v>0.36599999999999999</v>
      </c>
      <c r="AM1164" s="92">
        <v>0.36499999999999999</v>
      </c>
      <c r="AN1164" s="93">
        <v>0.371</v>
      </c>
      <c r="AO1164" s="93">
        <v>0.34899999999999998</v>
      </c>
      <c r="AP1164" s="92">
        <v>0.33500000000000002</v>
      </c>
      <c r="AQ1164" s="92">
        <v>0.33300000000000002</v>
      </c>
      <c r="AR1164" s="251">
        <v>0.34100000000000003</v>
      </c>
      <c r="AS1164" s="266">
        <v>0.33700000000000002</v>
      </c>
      <c r="AT1164" s="266">
        <v>0.34699999999999998</v>
      </c>
      <c r="AU1164" s="266">
        <v>0.34499999999999997</v>
      </c>
      <c r="AV1164" s="266">
        <v>0.17499999999999999</v>
      </c>
      <c r="AW1164" s="266">
        <v>0.35499999999999998</v>
      </c>
      <c r="AX1164" s="266">
        <v>0.36799999999999999</v>
      </c>
      <c r="AY1164" s="266">
        <v>0.34899999999999998</v>
      </c>
      <c r="BA1164" s="135"/>
      <c r="BB1164" s="135"/>
      <c r="BC1164" s="135"/>
      <c r="BD1164" s="135"/>
      <c r="BE1164" s="135"/>
      <c r="BF1164" s="136">
        <v>0.315</v>
      </c>
      <c r="BG1164" s="136">
        <v>0.29199999999999998</v>
      </c>
      <c r="BH1164" s="136">
        <v>0.32900000000000001</v>
      </c>
      <c r="BI1164" s="136">
        <v>0.36799999999999999</v>
      </c>
      <c r="BJ1164" s="210">
        <v>0.34599999999999997</v>
      </c>
      <c r="BK1164" s="210">
        <v>0.34300000000000003</v>
      </c>
      <c r="BL1164" s="210">
        <v>0.313</v>
      </c>
    </row>
    <row r="1165" spans="1:64" x14ac:dyDescent="0.35">
      <c r="A1165" s="88" t="s">
        <v>774</v>
      </c>
      <c r="B1165" s="184" t="s">
        <v>792</v>
      </c>
      <c r="C1165" s="183" t="s">
        <v>791</v>
      </c>
      <c r="G1165" s="91"/>
      <c r="K1165" s="91"/>
      <c r="O1165" s="91"/>
      <c r="S1165" s="91"/>
      <c r="W1165" s="91"/>
      <c r="X1165" s="93">
        <v>6.6000000000000003E-2</v>
      </c>
      <c r="Y1165" s="93">
        <v>6.7000000000000004E-2</v>
      </c>
      <c r="Z1165" s="93">
        <v>7.0000000000000007E-2</v>
      </c>
      <c r="AA1165" s="92">
        <v>6.8000000000000005E-2</v>
      </c>
      <c r="AB1165" s="93">
        <v>7.2000000000000008E-2</v>
      </c>
      <c r="AC1165" s="93">
        <v>7.400000000000001E-2</v>
      </c>
      <c r="AD1165" s="93">
        <v>7.0000000000000007E-2</v>
      </c>
      <c r="AE1165" s="92">
        <v>6.9000000000000006E-2</v>
      </c>
      <c r="AF1165" s="93">
        <v>6.9000000000000006E-2</v>
      </c>
      <c r="AG1165" s="93">
        <v>7.2999999999999995E-2</v>
      </c>
      <c r="AH1165" s="93">
        <v>7.5999999999999998E-2</v>
      </c>
      <c r="AI1165" s="92">
        <v>7.0000000000000007E-2</v>
      </c>
      <c r="AJ1165" s="93">
        <v>7.2999999999999995E-2</v>
      </c>
      <c r="AK1165" s="93">
        <v>7.0000000000000007E-2</v>
      </c>
      <c r="AL1165" s="93">
        <v>7.2999999999999995E-2</v>
      </c>
      <c r="AM1165" s="92">
        <v>6.5000000000000002E-2</v>
      </c>
      <c r="AN1165" s="93">
        <v>7.2999999999999995E-2</v>
      </c>
      <c r="AO1165" s="93">
        <v>7.9000000000000001E-2</v>
      </c>
      <c r="AP1165" s="92">
        <v>8.4000000000000005E-2</v>
      </c>
      <c r="AQ1165" s="92">
        <v>8.6999999999999994E-2</v>
      </c>
      <c r="AR1165" s="251">
        <v>0.09</v>
      </c>
      <c r="AS1165" s="266">
        <v>9.0999999999999998E-2</v>
      </c>
      <c r="AT1165" s="266">
        <v>9.1999999999999998E-2</v>
      </c>
      <c r="AU1165" s="266">
        <v>8.5000000000000006E-2</v>
      </c>
      <c r="AV1165" s="266">
        <v>9.0999999999999998E-2</v>
      </c>
      <c r="AW1165" s="266">
        <v>8.8999999999999996E-2</v>
      </c>
      <c r="AX1165" s="266">
        <v>0.09</v>
      </c>
      <c r="AY1165" s="266">
        <v>8.1000000000000003E-2</v>
      </c>
      <c r="BA1165" s="135"/>
      <c r="BB1165" s="135"/>
      <c r="BC1165" s="135"/>
      <c r="BD1165" s="135"/>
      <c r="BE1165" s="135"/>
      <c r="BF1165" s="136">
        <v>6.8000000000000005E-2</v>
      </c>
      <c r="BG1165" s="136">
        <v>7.0999999999999994E-2</v>
      </c>
      <c r="BH1165" s="136">
        <v>7.2000000000000008E-2</v>
      </c>
      <c r="BI1165" s="136">
        <v>7.0000000000000007E-2</v>
      </c>
      <c r="BJ1165" s="210">
        <v>8.1000000000000003E-2</v>
      </c>
      <c r="BK1165" s="210">
        <v>8.8999999999999996E-2</v>
      </c>
      <c r="BL1165" s="210">
        <v>8.6999999999999994E-2</v>
      </c>
    </row>
    <row r="1166" spans="1:64" x14ac:dyDescent="0.35">
      <c r="A1166" s="88" t="s">
        <v>788</v>
      </c>
      <c r="B1166" s="184" t="s">
        <v>792</v>
      </c>
      <c r="C1166" s="183" t="s">
        <v>791</v>
      </c>
      <c r="G1166" s="91"/>
      <c r="K1166" s="91"/>
      <c r="O1166" s="91"/>
      <c r="S1166" s="91"/>
      <c r="W1166" s="91"/>
      <c r="X1166" s="93">
        <v>1.4999999999999999E-2</v>
      </c>
      <c r="Y1166" s="93">
        <v>1.4999999999999999E-2</v>
      </c>
      <c r="Z1166" s="93">
        <v>0.02</v>
      </c>
      <c r="AA1166" s="92">
        <v>2.5999999999999999E-2</v>
      </c>
      <c r="AB1166" s="93">
        <v>0.04</v>
      </c>
      <c r="AC1166" s="93">
        <v>3.5999999999999997E-2</v>
      </c>
      <c r="AD1166" s="93">
        <v>3.5999999999999997E-2</v>
      </c>
      <c r="AE1166" s="92">
        <v>3.3000000000000002E-2</v>
      </c>
      <c r="AF1166" s="93">
        <v>3.1E-2</v>
      </c>
      <c r="AG1166" s="93">
        <v>2.9000000000000001E-2</v>
      </c>
      <c r="AH1166" s="93">
        <v>2.8000000000000001E-2</v>
      </c>
      <c r="AI1166" s="92">
        <v>2.4E-2</v>
      </c>
      <c r="AJ1166" s="93">
        <v>2.3E-2</v>
      </c>
      <c r="AK1166" s="93">
        <v>2.1999999999999999E-2</v>
      </c>
      <c r="AL1166" s="93">
        <v>2.1000000000000001E-2</v>
      </c>
      <c r="AM1166" s="92">
        <v>2.1999999999999999E-2</v>
      </c>
      <c r="AN1166" s="93">
        <v>2.4E-2</v>
      </c>
      <c r="AO1166" s="93">
        <v>2.1999999999999999E-2</v>
      </c>
      <c r="AP1166" s="92">
        <v>2.1999999999999999E-2</v>
      </c>
      <c r="AQ1166" s="92">
        <v>2.1000000000000001E-2</v>
      </c>
      <c r="AR1166" s="251">
        <v>0.02</v>
      </c>
      <c r="AS1166" s="266">
        <v>0.02</v>
      </c>
      <c r="AT1166" s="266">
        <v>1.9E-2</v>
      </c>
      <c r="AU1166" s="266">
        <v>1.7999999999999999E-2</v>
      </c>
      <c r="AV1166" s="266">
        <v>1.6E-2</v>
      </c>
      <c r="AW1166" s="266">
        <v>1.6E-2</v>
      </c>
      <c r="AX1166" s="266">
        <v>1.4999999999999999E-2</v>
      </c>
      <c r="AY1166" s="266">
        <v>1.4999999999999999E-2</v>
      </c>
      <c r="BA1166" s="135"/>
      <c r="BB1166" s="135"/>
      <c r="BC1166" s="135"/>
      <c r="BD1166" s="135"/>
      <c r="BE1166" s="135"/>
      <c r="BF1166" s="136">
        <v>1.7999999999999999E-2</v>
      </c>
      <c r="BG1166" s="136">
        <v>3.5999999999999997E-2</v>
      </c>
      <c r="BH1166" s="136">
        <v>2.8000000000000001E-2</v>
      </c>
      <c r="BI1166" s="136">
        <v>2.1999999999999999E-2</v>
      </c>
      <c r="BJ1166" s="210">
        <v>2.3E-2</v>
      </c>
      <c r="BK1166" s="210">
        <v>1.9E-2</v>
      </c>
      <c r="BL1166" s="210">
        <v>1.6E-2</v>
      </c>
    </row>
    <row r="1167" spans="1:64" x14ac:dyDescent="0.35">
      <c r="A1167" s="125" t="s">
        <v>789</v>
      </c>
      <c r="B1167" s="181" t="s">
        <v>792</v>
      </c>
      <c r="C1167" s="182" t="s">
        <v>791</v>
      </c>
      <c r="D1167" s="175"/>
      <c r="E1167" s="175"/>
      <c r="F1167" s="175"/>
      <c r="G1167" s="176"/>
      <c r="H1167" s="175"/>
      <c r="I1167" s="175"/>
      <c r="J1167" s="175"/>
      <c r="K1167" s="176"/>
      <c r="L1167" s="175"/>
      <c r="M1167" s="175"/>
      <c r="N1167" s="175"/>
      <c r="O1167" s="176"/>
      <c r="P1167" s="175"/>
      <c r="Q1167" s="175"/>
      <c r="R1167" s="175"/>
      <c r="S1167" s="176"/>
      <c r="T1167" s="175"/>
      <c r="U1167" s="175"/>
      <c r="V1167" s="175"/>
      <c r="W1167" s="176"/>
      <c r="X1167" s="113">
        <f>SUM(X1164:X1166)</f>
        <v>0.41900000000000004</v>
      </c>
      <c r="Y1167" s="113">
        <f>SUM(Y1164:Y1166)</f>
        <v>0.4</v>
      </c>
      <c r="Z1167" s="111">
        <v>0.40400000000000003</v>
      </c>
      <c r="AA1167" s="110">
        <f>SUM(AA1164:AA1166)</f>
        <v>0.38600000000000001</v>
      </c>
      <c r="AB1167" s="113">
        <f>SUM(AB1164:AB1166)</f>
        <v>0.379</v>
      </c>
      <c r="AC1167" s="111">
        <v>0.38300000000000001</v>
      </c>
      <c r="AD1167" s="113">
        <f>SUM(AD1164:AD1166)</f>
        <v>0.40699999999999997</v>
      </c>
      <c r="AE1167" s="112">
        <v>0.42599999999999999</v>
      </c>
      <c r="AF1167" s="111">
        <v>0.40300000000000002</v>
      </c>
      <c r="AG1167" s="113">
        <f>SUM(AG1164:AG1166)</f>
        <v>0.42700000000000005</v>
      </c>
      <c r="AH1167" s="111">
        <v>0.435</v>
      </c>
      <c r="AI1167" s="110">
        <f>SUM(AI1164:AI1166)</f>
        <v>0.44900000000000001</v>
      </c>
      <c r="AJ1167" s="111">
        <v>0.46800000000000003</v>
      </c>
      <c r="AK1167" s="111">
        <v>0.45900000000000002</v>
      </c>
      <c r="AL1167" s="113">
        <f>SUM(AL1164:AL1166)</f>
        <v>0.46</v>
      </c>
      <c r="AM1167" s="110">
        <f>SUM(AM1164:AM1166)</f>
        <v>0.45200000000000001</v>
      </c>
      <c r="AN1167" s="111">
        <v>0.46800000000000003</v>
      </c>
      <c r="AO1167" s="113">
        <f>SUM(AO1164:AO1166)</f>
        <v>0.45</v>
      </c>
      <c r="AP1167" s="112">
        <v>0.441</v>
      </c>
      <c r="AQ1167" s="112">
        <v>0.44700000000000001</v>
      </c>
      <c r="AR1167" s="252">
        <v>0.45800000000000002</v>
      </c>
      <c r="AS1167" s="267">
        <v>0.45300000000000001</v>
      </c>
      <c r="AT1167" s="267">
        <v>0.46300000000000002</v>
      </c>
      <c r="AU1167" s="267">
        <v>0.46400000000000002</v>
      </c>
      <c r="AV1167" s="267">
        <v>0.47599999999999998</v>
      </c>
      <c r="AW1167" s="267">
        <v>0.46</v>
      </c>
      <c r="AX1167" s="267">
        <v>0.46500000000000002</v>
      </c>
      <c r="AY1167" s="267">
        <v>0.46300000000000002</v>
      </c>
      <c r="BA1167" s="178"/>
      <c r="BB1167" s="178"/>
      <c r="BC1167" s="178"/>
      <c r="BD1167" s="178"/>
      <c r="BE1167" s="178"/>
      <c r="BF1167" s="153">
        <f>SUM(BF1164:BF1166)</f>
        <v>0.40100000000000002</v>
      </c>
      <c r="BG1167" s="154">
        <v>0.39900000000000002</v>
      </c>
      <c r="BH1167" s="154">
        <v>0.42899999999999999</v>
      </c>
      <c r="BI1167" s="153">
        <f>SUM(BI1164:BI1166)</f>
        <v>0.46</v>
      </c>
      <c r="BJ1167" s="217">
        <v>0.45100000000000001</v>
      </c>
      <c r="BK1167" s="217">
        <v>0.45900000000000002</v>
      </c>
      <c r="BL1167" s="217">
        <v>0.46600000000000003</v>
      </c>
    </row>
    <row r="1168" spans="1:64" x14ac:dyDescent="0.35">
      <c r="A1168" s="180"/>
      <c r="B1168" s="181"/>
      <c r="C1168" s="181"/>
      <c r="D1168" s="138"/>
      <c r="E1168" s="138"/>
      <c r="F1168" s="138"/>
      <c r="G1168" s="139"/>
      <c r="H1168" s="138"/>
      <c r="I1168" s="138"/>
      <c r="J1168" s="138"/>
      <c r="K1168" s="139"/>
      <c r="L1168" s="138"/>
      <c r="M1168" s="138"/>
      <c r="N1168" s="138"/>
      <c r="O1168" s="139"/>
      <c r="P1168" s="138"/>
      <c r="Q1168" s="138"/>
      <c r="R1168" s="138"/>
      <c r="S1168" s="139"/>
      <c r="T1168" s="138"/>
      <c r="U1168" s="138"/>
      <c r="V1168" s="138"/>
      <c r="W1168" s="139"/>
      <c r="X1168" s="138"/>
      <c r="Y1168" s="138"/>
      <c r="Z1168" s="138"/>
      <c r="AA1168" s="139"/>
      <c r="AB1168" s="138"/>
      <c r="AC1168" s="138"/>
      <c r="AD1168" s="138"/>
      <c r="AE1168" s="139"/>
      <c r="AF1168" s="138"/>
      <c r="AG1168" s="138"/>
      <c r="AH1168" s="138"/>
      <c r="AI1168" s="139"/>
      <c r="AJ1168" s="138"/>
      <c r="AK1168" s="138"/>
      <c r="AL1168" s="138"/>
      <c r="AM1168" s="139"/>
      <c r="AN1168" s="138"/>
      <c r="AO1168" s="138"/>
      <c r="AP1168" s="139"/>
      <c r="AQ1168" s="139"/>
      <c r="AR1168" s="139"/>
      <c r="AS1168" s="241"/>
      <c r="AT1168" s="241"/>
      <c r="AU1168" s="241"/>
      <c r="AV1168" s="241"/>
      <c r="AW1168" s="241"/>
      <c r="AX1168" s="241"/>
      <c r="AY1168" s="241"/>
      <c r="BA1168" s="138"/>
      <c r="BB1168" s="138"/>
      <c r="BC1168" s="138"/>
      <c r="BD1168" s="138"/>
      <c r="BE1168" s="138"/>
      <c r="BF1168" s="138"/>
      <c r="BG1168" s="138"/>
      <c r="BH1168" s="138"/>
      <c r="BI1168" s="138"/>
      <c r="BJ1168" s="138"/>
      <c r="BK1168" s="138"/>
      <c r="BL1168" s="138"/>
    </row>
  </sheetData>
  <hyperlinks>
    <hyperlink ref="D5" r:id="rId1" xr:uid="{700CB200-E0B9-42BB-82E4-BFC94B3DE0DB}"/>
    <hyperlink ref="E5" r:id="rId2" xr:uid="{BECBADE1-DB0B-4D98-B63B-005E5061F882}"/>
    <hyperlink ref="F5" r:id="rId3" xr:uid="{FA58ED1F-2C39-4187-9687-B6C3A90787B6}"/>
    <hyperlink ref="G5" r:id="rId4" xr:uid="{5847DEC5-6210-4E39-A8EE-0C3AA68DAFBB}"/>
    <hyperlink ref="H5" r:id="rId5" xr:uid="{190CED37-6ED4-4388-9DE0-192D2329D9B6}"/>
    <hyperlink ref="I5" r:id="rId6" xr:uid="{B1876DA2-599F-494B-8512-EC5B60A7EEBC}"/>
    <hyperlink ref="J5" r:id="rId7" xr:uid="{58A6206C-DCCC-4069-A061-4D73D99053E9}"/>
    <hyperlink ref="K5" r:id="rId8" xr:uid="{B125EA2A-C582-4924-B6E0-D2B6057A720D}"/>
    <hyperlink ref="L5" r:id="rId9" xr:uid="{FA760164-C8DC-47D0-B577-9FCD8131E464}"/>
    <hyperlink ref="M5" r:id="rId10" xr:uid="{BDDD86CE-FCB3-48C3-B29D-9C403024F3A7}"/>
    <hyperlink ref="N5" r:id="rId11" xr:uid="{2C0741C8-7017-49AC-B54A-3C0477F57543}"/>
    <hyperlink ref="O5" r:id="rId12" xr:uid="{F237F01B-E56F-4F68-B220-6DDBA9255228}"/>
    <hyperlink ref="P5" r:id="rId13" xr:uid="{A4B5F506-F9C2-4165-BAE1-28790BAD683A}"/>
    <hyperlink ref="Q5" r:id="rId14" xr:uid="{B5CE9021-63A1-4AB9-8324-17BF2483A9F1}"/>
    <hyperlink ref="R5" r:id="rId15" xr:uid="{016B15F0-C3B8-4CFA-AC63-B2C6F8742C14}"/>
    <hyperlink ref="S5" r:id="rId16" xr:uid="{C6C88A39-3875-4876-BF54-35B863BED9C3}"/>
    <hyperlink ref="T5" r:id="rId17" xr:uid="{253EA1C5-B99F-46F2-801C-06B783FAC440}"/>
    <hyperlink ref="U5" r:id="rId18" xr:uid="{5ACB2789-52C2-4DC4-A8FC-06BC2C19B7C5}"/>
    <hyperlink ref="V5" r:id="rId19" xr:uid="{EF258805-257D-4C06-A014-28233AD9E05F}"/>
    <hyperlink ref="W5" r:id="rId20" xr:uid="{EBF2514F-1522-4075-8FC1-34D3C4F8D12D}"/>
    <hyperlink ref="X5" r:id="rId21" xr:uid="{08948D84-09C0-4EE6-ABDB-F074BFB0C4C8}"/>
    <hyperlink ref="Y5" r:id="rId22" xr:uid="{3C77A9D5-802C-4F8C-89AD-5C419C8A639E}"/>
    <hyperlink ref="Z5" r:id="rId23" xr:uid="{A225F120-26F9-4E82-B5AC-5CA315E4F2AB}"/>
    <hyperlink ref="AA5" r:id="rId24" xr:uid="{F2886804-EC60-4390-A677-E8B5537EB458}"/>
    <hyperlink ref="AB5" r:id="rId25" xr:uid="{6E243A7A-1719-40B8-A1BE-014FABC1A70C}"/>
    <hyperlink ref="AC5" r:id="rId26" xr:uid="{112E5736-C718-4EC4-92B3-D2AFCE4FC472}"/>
    <hyperlink ref="AD5" r:id="rId27" xr:uid="{E7CB2C58-8E32-4C58-88AE-895945B5CA3E}"/>
    <hyperlink ref="AE5" r:id="rId28" xr:uid="{27E3A1DE-C9D3-4AF0-9077-9CF402599586}"/>
    <hyperlink ref="AF5" r:id="rId29" xr:uid="{C8AFB83E-45AE-40B4-B8F1-AC990E3369C7}"/>
    <hyperlink ref="AG5" r:id="rId30" xr:uid="{62ECE495-DD8A-4E8F-B4EE-CE71057E268D}"/>
    <hyperlink ref="AH5" r:id="rId31" xr:uid="{86063F11-713E-403C-B179-33E0C122D71B}"/>
    <hyperlink ref="AI5" r:id="rId32" xr:uid="{4D76B7A3-8BF6-441E-8D3B-2679E69721F0}"/>
    <hyperlink ref="AJ5" r:id="rId33" xr:uid="{BA991FA9-2598-4B27-8EB3-6A4C6C2AB5AC}"/>
    <hyperlink ref="AK5" r:id="rId34" xr:uid="{4773CCC6-62DA-412A-B5D3-BA2DDD96D19B}"/>
    <hyperlink ref="AL5" r:id="rId35" xr:uid="{F7108841-4635-456D-A655-E7F89E552B13}"/>
    <hyperlink ref="AM5" r:id="rId36" xr:uid="{BCCA1B51-5B5F-42EF-ADE7-62E3D5A57B74}"/>
    <hyperlink ref="AN5" r:id="rId37" xr:uid="{B40C1B84-EA75-4EAA-A13B-ADED77411E10}"/>
    <hyperlink ref="AO5" r:id="rId38" xr:uid="{395AE730-850C-421F-A42C-E8C9F49FD1DC}"/>
    <hyperlink ref="AP5" r:id="rId39" xr:uid="{F365D2D4-1B20-46EF-99C9-798EE5D777D8}"/>
    <hyperlink ref="D6" r:id="rId40" xr:uid="{EBB83BFD-842D-4EF9-90C8-2A08F86FEE82}"/>
    <hyperlink ref="E6" r:id="rId41" xr:uid="{88FDF218-299A-49DF-AE67-FD3209CC35C7}"/>
    <hyperlink ref="F6" r:id="rId42" xr:uid="{598534EF-5BDF-4B70-9750-0E0024CB8BE1}"/>
    <hyperlink ref="G6" r:id="rId43" xr:uid="{991FE8F3-6254-428D-B80B-4822064EB5F7}"/>
    <hyperlink ref="H6" r:id="rId44" xr:uid="{773F3D90-2CAE-4F44-9E4B-2393CD944EAE}"/>
    <hyperlink ref="I6" r:id="rId45" xr:uid="{DE1B7675-9FCC-42DB-B25D-BE8E7745A956}"/>
    <hyperlink ref="J6" r:id="rId46" xr:uid="{76E1975E-41E8-4DD2-9FAA-A1088F8E4CC0}"/>
    <hyperlink ref="K6" r:id="rId47" xr:uid="{BC146629-DEA9-4E7B-96D2-4F9CD0AF3327}"/>
    <hyperlink ref="L6" r:id="rId48" xr:uid="{20DC8787-6F98-43EF-866C-1A161DA61F09}"/>
    <hyperlink ref="M6" r:id="rId49" xr:uid="{D40ADC40-DE53-4228-A792-07EA225EC6C0}"/>
    <hyperlink ref="N6" r:id="rId50" xr:uid="{94A8C40D-9D7E-4CD4-B343-78215E1CB79C}"/>
    <hyperlink ref="O6" r:id="rId51" xr:uid="{B6754D2C-618C-4FFC-AB58-71E9429C1960}"/>
    <hyperlink ref="P6" r:id="rId52" xr:uid="{380DDB1B-A61D-4932-9FC7-EF0FB558AD0A}"/>
    <hyperlink ref="Q6" r:id="rId53" xr:uid="{C85738AF-BBA2-4FCC-B072-B9D15F52695A}"/>
    <hyperlink ref="R6" r:id="rId54" xr:uid="{9D2A2F63-23DA-4809-975D-C20ABB5ADBFA}"/>
    <hyperlink ref="S6" r:id="rId55" xr:uid="{B7277D66-0267-4C33-B2AF-417E0CEC660E}"/>
    <hyperlink ref="T6" r:id="rId56" xr:uid="{7C32898D-AE04-48C8-8EC4-738D73CF637D}"/>
    <hyperlink ref="U6" r:id="rId57" xr:uid="{37051189-9B5C-4AF5-8E99-59E479F4A507}"/>
    <hyperlink ref="V6" r:id="rId58" xr:uid="{84C9321D-D74D-4345-A02C-4D33D1016A0D}"/>
    <hyperlink ref="W6" r:id="rId59" xr:uid="{17E51E34-04B5-426C-B4AC-4C391979C230}"/>
    <hyperlink ref="X6" r:id="rId60" xr:uid="{B08B1B4C-E7CE-41C8-98B3-0F3BC7F83FF7}"/>
    <hyperlink ref="Y6" r:id="rId61" xr:uid="{35A6F012-4EAD-496D-A76F-01849B44B4E5}"/>
    <hyperlink ref="Z6" r:id="rId62" xr:uid="{BD1C582D-6911-42EA-BFA9-6891601D5B5C}"/>
    <hyperlink ref="AA6" r:id="rId63" xr:uid="{5111DC6A-8DE7-4AD9-9057-7436902F2607}"/>
    <hyperlink ref="AB6" r:id="rId64" xr:uid="{068D6070-7F1F-4CC5-A679-00F35CFFD394}"/>
    <hyperlink ref="AC6" r:id="rId65" xr:uid="{B0BF5C16-C3C1-4DB0-9489-7FC57D9E841E}"/>
    <hyperlink ref="AD6" r:id="rId66" xr:uid="{5B53B408-050D-4C88-A9AA-C858670F12BD}"/>
    <hyperlink ref="AE6" r:id="rId67" xr:uid="{04E00275-C882-4305-AAE9-1D5F1C2E361A}"/>
    <hyperlink ref="AF6" r:id="rId68" xr:uid="{DE5903FD-08BF-4E6D-AD52-E57BFDBA770A}"/>
    <hyperlink ref="AG6" r:id="rId69" xr:uid="{BB3D059E-3951-4E14-A0C8-59B75D360848}"/>
    <hyperlink ref="AH6" r:id="rId70" xr:uid="{CC35057B-5E94-4B91-A6E2-D79A0FCC18BF}"/>
    <hyperlink ref="AI6" r:id="rId71" xr:uid="{D734C83B-EF3A-4F10-9800-AF025DC1B83E}"/>
    <hyperlink ref="AJ6" r:id="rId72" xr:uid="{3FD8CAB9-4BC8-4F45-8F5A-2276AC199005}"/>
    <hyperlink ref="AK6" r:id="rId73" xr:uid="{F79AF4F5-7ADA-4A44-BEB3-0D5586811EA4}"/>
    <hyperlink ref="AL6" r:id="rId74" xr:uid="{A620C4D7-76AB-4B9D-9C5D-18051FC26014}"/>
    <hyperlink ref="AM6" r:id="rId75" xr:uid="{0B070FED-3BCE-4C3F-BDF3-4F5A56EA0267}"/>
    <hyperlink ref="AN6" r:id="rId76" xr:uid="{6E8BF2AC-324E-45CE-B734-BB3244242AB0}"/>
    <hyperlink ref="AO6" r:id="rId77" xr:uid="{338905AA-5181-4B84-BFA8-FFE92FD4ADE0}"/>
    <hyperlink ref="AP6" r:id="rId78" xr:uid="{B122359E-C8F0-4EC6-89F4-A8D98D9863F7}"/>
    <hyperlink ref="S7" r:id="rId79" xr:uid="{1112677E-D38D-448E-BA90-8ED21EE77709}"/>
    <hyperlink ref="M8" r:id="rId80" xr:uid="{15EB992F-FBF0-473D-9811-333922D25D52}"/>
    <hyperlink ref="N8" r:id="rId81" xr:uid="{47DC0AE6-38BC-466C-A018-7DCEB35803BD}"/>
    <hyperlink ref="O8" r:id="rId82" xr:uid="{F2F4060C-41D7-4113-841F-79D758BB3A3B}"/>
    <hyperlink ref="P8" r:id="rId83" xr:uid="{16E35F50-2E37-4BB8-8978-EA62C75DF713}"/>
    <hyperlink ref="Q8" r:id="rId84" xr:uid="{F1E10C3D-8E5E-4FD1-AD97-36811A9E5129}"/>
    <hyperlink ref="R8" r:id="rId85" xr:uid="{8ED827B6-C93E-4C81-9254-8E095DA68784}"/>
    <hyperlink ref="S8" r:id="rId86" xr:uid="{A1CD32AA-7E87-4624-BB3B-D7BFAF78FB64}"/>
    <hyperlink ref="T8" r:id="rId87" xr:uid="{81C8C699-81C0-4CAC-A8D4-C6F244EF1B5D}"/>
    <hyperlink ref="U8" r:id="rId88" xr:uid="{04E363B9-7242-4BE1-B001-862FA57D9CA2}"/>
    <hyperlink ref="V8" r:id="rId89" xr:uid="{011AE789-5F13-4A9A-9EB2-2B61E0893BE7}"/>
    <hyperlink ref="W8" r:id="rId90" xr:uid="{FE826012-9481-4E4A-8535-D406C52C2CD9}"/>
    <hyperlink ref="X8" r:id="rId91" xr:uid="{285A1B16-23FA-40E5-90ED-030BB12715C2}"/>
    <hyperlink ref="Y8" r:id="rId92" xr:uid="{B64B20D2-F3A1-4EED-A941-D7CB85709429}"/>
    <hyperlink ref="Z8" r:id="rId93" xr:uid="{4C56C1E7-AEDF-45DF-B66D-E1F31E82F2D5}"/>
    <hyperlink ref="AA8" r:id="rId94" xr:uid="{18E82E94-9EAE-409E-ADEE-74DB59E11C66}"/>
    <hyperlink ref="AB8" r:id="rId95" xr:uid="{A56D3B35-E0C6-435F-BAF0-B8CD5D987FA0}"/>
    <hyperlink ref="AC8" r:id="rId96" xr:uid="{1300CCCC-C16C-4623-AF95-2D9587284B4B}"/>
    <hyperlink ref="AD8" r:id="rId97" xr:uid="{21128805-D04E-43C3-A015-43C205D02EF0}"/>
    <hyperlink ref="AE8" r:id="rId98" xr:uid="{6ECDE26A-1EF5-438A-8F49-48C63E9BF237}"/>
    <hyperlink ref="AF8" r:id="rId99" xr:uid="{2CAA869C-6E1D-4201-B8D6-564AFD45F5C1}"/>
    <hyperlink ref="M9" r:id="rId100" xr:uid="{3087A85A-A7F6-4A84-AC9F-DFCDEF789396}"/>
    <hyperlink ref="O9" r:id="rId101" xr:uid="{83594928-A026-4ED7-A7EC-FF473EE17783}"/>
    <hyperlink ref="S9" r:id="rId102" xr:uid="{53F8EC44-1CA9-4F76-A4F2-1193476C635A}"/>
    <hyperlink ref="T9" r:id="rId103" xr:uid="{E107DA4F-F473-4595-9873-C81938FB7430}"/>
    <hyperlink ref="W9" r:id="rId104" xr:uid="{0B432CC1-7114-4B7E-8500-4E04C15D2631}"/>
    <hyperlink ref="X9" r:id="rId105" xr:uid="{9A0F5E8E-634B-4428-8080-154F00AD3E14}"/>
    <hyperlink ref="Y9" r:id="rId106" xr:uid="{544BCE0F-D65D-4DD2-B1A2-262C69EA0475}"/>
    <hyperlink ref="Z9" r:id="rId107" xr:uid="{0B1912D5-9329-4DAC-9EC2-71F408F20003}"/>
    <hyperlink ref="AA9" r:id="rId108" xr:uid="{D206839D-5947-419A-A857-B09D543A6F30}"/>
    <hyperlink ref="AB9" r:id="rId109" xr:uid="{995D7D2F-8269-41B6-96D6-283781C677B6}"/>
    <hyperlink ref="AC9" r:id="rId110" xr:uid="{AEC5BDEF-4D7B-49C2-9A88-9B3A075A1DBC}"/>
    <hyperlink ref="AE9" r:id="rId111" xr:uid="{391C01EE-B5ED-49DF-8BBB-88D435B407BF}"/>
    <hyperlink ref="AF9" r:id="rId112" xr:uid="{E00F5B5E-B5C1-404E-B6BC-49CFD274B090}"/>
    <hyperlink ref="AG9" r:id="rId113" xr:uid="{99D919E4-7702-4725-925D-2117797A73F3}"/>
    <hyperlink ref="M10" r:id="rId114" xr:uid="{0F744884-5D98-4AC3-B883-942E55546D98}"/>
    <hyperlink ref="O10" r:id="rId115" xr:uid="{3990AF8C-1995-4FB5-8F65-952F1BF9D08D}"/>
    <hyperlink ref="S10" r:id="rId116" xr:uid="{FFB8585F-27E2-46D9-9D10-2D57963D4347}"/>
    <hyperlink ref="T10" r:id="rId117" xr:uid="{5A18F0B2-6760-41E9-A782-814AFF23D6BC}"/>
    <hyperlink ref="W10" r:id="rId118" xr:uid="{86E39010-6608-4908-9625-7FFFE8C4BC1F}"/>
    <hyperlink ref="X10" r:id="rId119" xr:uid="{7BDB2DC7-3B2A-4004-8C00-724D9A24FA17}"/>
    <hyperlink ref="Y10" r:id="rId120" xr:uid="{BEECEB12-2F07-4875-8C5D-64A820A15BB2}"/>
    <hyperlink ref="Z10" r:id="rId121" xr:uid="{F6D5908C-3D3B-430D-9FCD-9FCF846DAC6A}"/>
    <hyperlink ref="AA10" r:id="rId122" xr:uid="{56ED244F-D053-4279-8CC9-5E64DCEAE9E1}"/>
    <hyperlink ref="AB10" r:id="rId123" xr:uid="{AF038C65-9BBF-4975-BD2A-3E3EF397CCA7}"/>
    <hyperlink ref="O11" r:id="rId124" xr:uid="{ED19488A-2BBA-4FD6-A591-B20D3B58E4F2}"/>
    <hyperlink ref="T11" r:id="rId125" xr:uid="{ABC9865F-1439-43B4-BAD9-11F5F8802964}"/>
    <hyperlink ref="W11" r:id="rId126" xr:uid="{6419E3D7-B808-496F-98EF-BD06B14D8974}"/>
    <hyperlink ref="Y11" r:id="rId127" xr:uid="{86A668CB-A19F-4BC0-A0BF-8D3CBA32623F}"/>
    <hyperlink ref="O12" r:id="rId128" xr:uid="{7E904EF2-D2F6-44E5-A8D8-DB6A73442B53}"/>
    <hyperlink ref="T12" r:id="rId129" xr:uid="{7B363E0A-8B53-4094-8B81-1FB32E470AB4}"/>
    <hyperlink ref="M13" r:id="rId130" xr:uid="{4C3FA874-406F-415C-90C4-EB3FCDDD5778}"/>
    <hyperlink ref="N13" r:id="rId131" xr:uid="{98876656-16B3-4FD5-9F4B-593750060401}"/>
    <hyperlink ref="O13" r:id="rId132" xr:uid="{79828923-BF75-4458-97F3-5E7760F77631}"/>
    <hyperlink ref="P13" r:id="rId133" xr:uid="{DABF1168-FD57-44C4-A678-8475BAE81786}"/>
    <hyperlink ref="Q13" r:id="rId134" xr:uid="{A78DB2EF-EB21-4627-90DC-48071E50E2E4}"/>
    <hyperlink ref="R13" r:id="rId135" xr:uid="{312D4431-704B-4464-8F95-109325C52127}"/>
    <hyperlink ref="S13" r:id="rId136" xr:uid="{EC8FAC40-1E78-4448-BF33-39AE79149B01}"/>
    <hyperlink ref="T13" r:id="rId137" xr:uid="{5BBACCE9-5446-4BC8-8238-887C2DF2B71F}"/>
    <hyperlink ref="U13" r:id="rId138" xr:uid="{93A11AC3-F879-4EC6-8DAD-4A171983B0DF}"/>
    <hyperlink ref="AB13" r:id="rId139" xr:uid="{88F2D047-0DF2-4C4C-8E70-74116F45435C}"/>
    <hyperlink ref="AC13" r:id="rId140" xr:uid="{326456E6-879C-4C33-B09F-743E0D29E561}"/>
    <hyperlink ref="AD13" r:id="rId141" xr:uid="{E990A975-BD31-44A3-9360-678C300A9923}"/>
    <hyperlink ref="AE13" r:id="rId142" xr:uid="{FBD701A7-1226-4FF9-938E-F0D387DBA4E9}"/>
    <hyperlink ref="AF13" r:id="rId143" xr:uid="{A05DCD08-8E9E-4BFF-A579-0594685DBD28}"/>
    <hyperlink ref="T14" r:id="rId144" xr:uid="{CDD8C644-6E92-49A9-8BDC-246099268905}"/>
    <hyperlink ref="Y14" r:id="rId145" xr:uid="{54E75B26-4417-4ED0-8EEA-95C089B6962A}"/>
    <hyperlink ref="Z14" r:id="rId146" xr:uid="{E64765F1-FD6C-4AA9-ABC2-DE34D03818D0}"/>
    <hyperlink ref="A18" r:id="rId147" xr:uid="{861AF7A3-9741-424C-A40A-7E24D7056DF8}"/>
    <hyperlink ref="C18" r:id="rId148" xr:uid="{DE5913C6-D22C-4E0C-A0F9-7B776B4C78FA}"/>
    <hyperlink ref="S18" r:id="rId149" display="https://www.daloopa.com/src/1015351" xr:uid="{0DD066B8-6534-46A0-8F06-1C6AB6DF8B26}"/>
    <hyperlink ref="AA18" r:id="rId150" display="https://www.daloopa.com/src/1000482" xr:uid="{C778C285-FB56-4593-AFEB-E5EC7C2AD6AB}"/>
    <hyperlink ref="AB18" r:id="rId151" display="https://www.daloopa.com/src/1000443" xr:uid="{CEC201E0-FC11-4F8F-9195-74DBCD77D129}"/>
    <hyperlink ref="AE18" r:id="rId152" display="https://www.daloopa.com/src/2750847" xr:uid="{90C5B4D2-EEF5-422B-B4AD-3359547F0767}"/>
    <hyperlink ref="AI18" r:id="rId153" display="https://www.daloopa.com/src/12608800" xr:uid="{A4F3BD31-0BCB-4348-8C26-18C8EE75724F}"/>
    <hyperlink ref="AJ18" r:id="rId154" display="https://www.daloopa.com/src/19045479" xr:uid="{ED4B3C4E-37DC-4F3D-AA4B-FEC275E3F0A4}"/>
    <hyperlink ref="AM18" r:id="rId155" display="https://www.daloopa.com/src/41990662" xr:uid="{0E9B867C-A42D-4319-A5BE-17E43190E94F}"/>
    <hyperlink ref="AO18" r:id="rId156" display="https://www.daloopa.com/src/56765738" xr:uid="{7E979EE6-6A29-48B7-800C-FACE237E567C}"/>
    <hyperlink ref="A19" r:id="rId157" xr:uid="{6B386E25-AA58-40AA-833C-89263FDC67CB}"/>
    <hyperlink ref="C19" r:id="rId158" xr:uid="{E05C700E-C691-4588-B37E-50F7AC7E3071}"/>
    <hyperlink ref="S19" r:id="rId159" display="https://www.daloopa.com/src/1015352" xr:uid="{40ACFC10-AADA-44F3-8688-B977B0D4665C}"/>
    <hyperlink ref="AA19" r:id="rId160" display="https://www.daloopa.com/src/1000483" xr:uid="{2E75AC26-5C90-45E9-A67C-31BDA4D60A70}"/>
    <hyperlink ref="AB19" r:id="rId161" display="https://www.daloopa.com/src/1000444" xr:uid="{1C5A4400-BA7F-48B3-BF43-B7A63F6F2967}"/>
    <hyperlink ref="AE19" r:id="rId162" display="https://www.daloopa.com/src/2750848" xr:uid="{35767861-CCA4-4EA8-B1BE-910F8EE682FF}"/>
    <hyperlink ref="AI19" r:id="rId163" display="https://www.daloopa.com/src/12608801" xr:uid="{0CF40CAA-23B1-4DF9-8C40-99D0DCF2B294}"/>
    <hyperlink ref="AJ19" r:id="rId164" display="https://www.daloopa.com/src/19045480" xr:uid="{9DE2E46F-A06C-4670-B588-4146C2D7E941}"/>
    <hyperlink ref="AM19" r:id="rId165" display="https://www.daloopa.com/src/41990666" xr:uid="{179C7E3E-02DA-4764-8EBC-AA291FFD69BE}"/>
    <hyperlink ref="AO19" r:id="rId166" display="https://www.daloopa.com/src/56765740" xr:uid="{8338B8A1-8D82-4286-AF6D-B942DC8B07DC}"/>
    <hyperlink ref="A20" r:id="rId167" xr:uid="{28D9EBE0-A904-4F6F-942E-32C690286400}"/>
    <hyperlink ref="C20" r:id="rId168" xr:uid="{AF5860CE-7F5D-4323-B466-523EF2BD35B9}"/>
    <hyperlink ref="AM20" r:id="rId169" display="https://www.daloopa.com/src/41990669" xr:uid="{F15576A9-91F9-4CA7-B963-1B807EB1DC78}"/>
    <hyperlink ref="AO20" r:id="rId170" display="https://www.daloopa.com/src/56765744" xr:uid="{42B6FECC-9F1A-41DF-988A-DC8621F74321}"/>
    <hyperlink ref="A21" r:id="rId171" xr:uid="{E9BE2266-2CFD-4259-BA70-59DA2D85C79C}"/>
    <hyperlink ref="C21" r:id="rId172" xr:uid="{EB4B4E07-4514-4A4D-B2AE-64121B16EC4C}"/>
    <hyperlink ref="AA21" r:id="rId173" display="https://www.daloopa.com/src/1000484" xr:uid="{0A3DBB0E-9AF2-4CFA-9EB9-3C2EF1665ABB}"/>
    <hyperlink ref="AB21" r:id="rId174" display="https://www.daloopa.com/src/1000445" xr:uid="{A9351377-FF49-4E47-AB02-B96FB201957C}"/>
    <hyperlink ref="AE21" r:id="rId175" display="https://www.daloopa.com/src/2750850" xr:uid="{A99E745F-2987-4DF9-BD4B-1F815540A977}"/>
    <hyperlink ref="AI21" r:id="rId176" display="https://www.daloopa.com/src/12608803" xr:uid="{991F2F6A-164B-4AD3-9368-4B15A67002F7}"/>
    <hyperlink ref="AJ21" r:id="rId177" display="https://www.daloopa.com/src/19045482" xr:uid="{FC8A19EA-9FE4-488E-9415-EC2E469D08CA}"/>
    <hyperlink ref="AM21" r:id="rId178" display="https://www.daloopa.com/src/41990664" xr:uid="{7704076A-402F-4C93-993C-164A15A49B3F}"/>
    <hyperlink ref="AO21" r:id="rId179" display="https://www.daloopa.com/src/56765739" xr:uid="{C0BCE01C-5B78-4B67-8EBC-384FD4144C72}"/>
    <hyperlink ref="A22" r:id="rId180" xr:uid="{57CE2F1E-C673-41F1-B67E-06AAE56F9ACC}"/>
    <hyperlink ref="C22" r:id="rId181" xr:uid="{9EB316CC-CBDA-43A8-997C-DEFA18040B64}"/>
    <hyperlink ref="AM22" r:id="rId182" display="https://www.daloopa.com/src/41990670" xr:uid="{0D06FCF0-DCBF-40F4-8C10-1A2DD37AEDCF}"/>
    <hyperlink ref="AO22" r:id="rId183" display="https://www.daloopa.com/src/56765745" xr:uid="{0B43B7E3-4D85-4797-960B-8DE0C3890C33}"/>
    <hyperlink ref="A23" r:id="rId184" xr:uid="{F1C20064-0B1C-4E0C-8AB2-B4679CDAC68D}"/>
    <hyperlink ref="C23" r:id="rId185" xr:uid="{F856B8D1-7E1B-4C45-BB6E-A445AB65CD3D}"/>
    <hyperlink ref="S23" r:id="rId186" display="https://www.daloopa.com/src/1015353" xr:uid="{207D14D8-2C54-4CD7-900A-A8CFEE8753A7}"/>
    <hyperlink ref="A24" r:id="rId187" xr:uid="{0876C620-F472-4E8B-9ED6-B6B6E99FD3C4}"/>
    <hyperlink ref="C24" r:id="rId188" xr:uid="{97EDFCC1-FF46-41FF-990F-255485C064D6}"/>
    <hyperlink ref="S24" r:id="rId189" display="https://www.daloopa.com/src/1015354" xr:uid="{83FE3D1F-C0ED-443C-B8B4-92764691F1DE}"/>
    <hyperlink ref="A25" r:id="rId190" xr:uid="{743950B4-5AEB-492C-A996-270F406AC605}"/>
    <hyperlink ref="C25" r:id="rId191" xr:uid="{252427E1-C143-4DA0-8E40-7168B2AB1CA8}"/>
    <hyperlink ref="S25" r:id="rId192" display="https://www.daloopa.com/src/1015355" xr:uid="{C4EA3FD1-6955-495B-AF4B-7861D699A17D}"/>
    <hyperlink ref="A26" r:id="rId193" xr:uid="{F43F781A-44DF-48AB-909B-4033B96F7798}"/>
    <hyperlink ref="C26" r:id="rId194" xr:uid="{B23B697E-387C-4507-8A84-AB9881DA81B5}"/>
    <hyperlink ref="AA26" r:id="rId195" display="https://www.daloopa.com/src/1000485" xr:uid="{18ADBF5E-B56E-4993-9EF2-FF7D7D4A480F}"/>
    <hyperlink ref="AB26" r:id="rId196" display="https://www.daloopa.com/src/1000446" xr:uid="{207CDF55-1728-406D-91F8-9F8BB292488D}"/>
    <hyperlink ref="AE26" r:id="rId197" display="https://www.daloopa.com/src/2750849" xr:uid="{8F46C3DD-74ED-4899-A65C-A62DAEA10902}"/>
    <hyperlink ref="AI26" r:id="rId198" display="https://www.daloopa.com/src/12608802" xr:uid="{EFD8782D-C8BD-4273-88E9-A0DDB69A19B6}"/>
    <hyperlink ref="AJ26" r:id="rId199" display="https://www.daloopa.com/src/19045481" xr:uid="{893D063F-C775-47AF-AA9C-E53877B27182}"/>
    <hyperlink ref="AM26" r:id="rId200" display="https://www.daloopa.com/src/41990663" xr:uid="{1090545A-F45C-402F-881A-381B924E8D51}"/>
    <hyperlink ref="AO26" r:id="rId201" display="https://www.daloopa.com/src/56765737" xr:uid="{0229A374-C671-424F-AC7C-A1D4AC346E13}"/>
    <hyperlink ref="A27" r:id="rId202" xr:uid="{083D5DA1-06A6-48BF-8CA4-C2A51E70E125}"/>
    <hyperlink ref="C27" r:id="rId203" xr:uid="{BE184930-BDF0-42BC-BA2C-D7D17F03C944}"/>
    <hyperlink ref="AE27" r:id="rId204" display="https://www.daloopa.com/src/2750851" xr:uid="{CE4C4031-CF19-4C06-81B9-A8AB2609C7BC}"/>
    <hyperlink ref="AI27" r:id="rId205" display="https://www.daloopa.com/src/12608804" xr:uid="{7C8ACD03-1F2B-4DAC-A899-90FD6F16A410}"/>
    <hyperlink ref="AJ27" r:id="rId206" display="https://www.daloopa.com/src/19045483" xr:uid="{F21C8742-C845-41FA-B30F-DD7FB4824CB9}"/>
    <hyperlink ref="AM27" r:id="rId207" display="https://www.daloopa.com/src/41990665" xr:uid="{E2FFE7C4-D0F7-40C3-9D77-CE96CBAB091C}"/>
    <hyperlink ref="AO27" r:id="rId208" display="https://www.daloopa.com/src/56765741" xr:uid="{4E091BB4-8DA2-4620-B805-5F700BF1B877}"/>
    <hyperlink ref="A28" r:id="rId209" xr:uid="{1E315B75-3E79-4119-89BD-E95C7E4BC683}"/>
    <hyperlink ref="C28" r:id="rId210" xr:uid="{F8AA64BF-2A68-445D-A978-C1DB21AC220D}"/>
    <hyperlink ref="AM28" r:id="rId211" display="https://www.daloopa.com/src/41990671" xr:uid="{6EDA473A-AB5D-4E92-9793-5D7B4E368F54}"/>
    <hyperlink ref="AO28" r:id="rId212" display="https://www.daloopa.com/src/56765746" xr:uid="{F83E2B1E-5CE9-42DC-B04D-CB3D396C0027}"/>
    <hyperlink ref="A29" r:id="rId213" xr:uid="{534F2C1A-49E2-4A1D-95B8-4E85348E4457}"/>
    <hyperlink ref="C29" r:id="rId214" xr:uid="{AF2F3582-C9B3-4844-9688-302C1E00A6D3}"/>
    <hyperlink ref="AA29" r:id="rId215" display="https://www.daloopa.com/src/1000486" xr:uid="{E5AA96B3-9A99-4663-971B-5BFA166AE8EF}"/>
    <hyperlink ref="AB29" r:id="rId216" display="https://www.daloopa.com/src/1000447" xr:uid="{8B5DE260-D9D7-46B8-B471-4F919F1208A3}"/>
    <hyperlink ref="AE29" r:id="rId217" display="https://www.daloopa.com/src/2750852" xr:uid="{D8EA854E-23B9-45F6-B70A-171ADA68BE83}"/>
    <hyperlink ref="A30" r:id="rId218" xr:uid="{CA4C596A-7C89-4707-8D29-D57C402C9C73}"/>
    <hyperlink ref="C30" r:id="rId219" xr:uid="{D042F379-82CA-4D6E-A9B6-8A9707C88796}"/>
    <hyperlink ref="S30" r:id="rId220" display="https://www.daloopa.com/src/1015356" xr:uid="{E756DDDD-0BFD-4D45-948E-2843F0011262}"/>
    <hyperlink ref="AA30" r:id="rId221" display="https://www.daloopa.com/src/1000487" xr:uid="{5719A998-1D3F-42FB-BC04-64E07C442976}"/>
    <hyperlink ref="AB30" r:id="rId222" display="https://www.daloopa.com/src/1000448" xr:uid="{FD91A8C6-B075-4BF7-A7ED-41D1886B58AA}"/>
    <hyperlink ref="AE30" r:id="rId223" display="https://www.daloopa.com/src/2750853" xr:uid="{5F2C0FDD-DE0F-48B0-A148-BD176358A24E}"/>
    <hyperlink ref="AI30" r:id="rId224" display="https://www.daloopa.com/src/12608805" xr:uid="{58F2C373-CEE6-41CF-B1B4-033D5EE710D8}"/>
    <hyperlink ref="AJ30" r:id="rId225" display="https://www.daloopa.com/src/19045484" xr:uid="{251C74B6-2828-40C4-AB31-7FB993415364}"/>
    <hyperlink ref="AM30" r:id="rId226" display="https://www.daloopa.com/src/41990668" xr:uid="{42867482-1B40-4583-9EE8-51E7F1FEB57B}"/>
    <hyperlink ref="AO30" r:id="rId227" display="https://www.daloopa.com/src/56765742" xr:uid="{F5175352-8107-4765-BB49-298C2809BAC0}"/>
    <hyperlink ref="A31" r:id="rId228" xr:uid="{3F1C3B20-C7DA-4250-9004-757E3923A3BC}"/>
    <hyperlink ref="C31" r:id="rId229" xr:uid="{5C7C67BF-787B-453C-AB7B-855C01AE4C0F}"/>
    <hyperlink ref="S31" r:id="rId230" display="https://www.daloopa.com/src/1015357" xr:uid="{EA14F1AA-0D7A-4883-BA28-C6E38EFF402C}"/>
    <hyperlink ref="AA31" r:id="rId231" display="https://www.daloopa.com/src/1000488" xr:uid="{4EB64730-DC12-4628-BD5F-BAF04014DE6C}"/>
    <hyperlink ref="AB31" r:id="rId232" display="https://www.daloopa.com/src/1000449" xr:uid="{7614326C-DD5E-48B7-A8E9-A6CC421E218B}"/>
    <hyperlink ref="AE31" r:id="rId233" display="https://www.daloopa.com/src/2750854" xr:uid="{A824114A-992A-4BE7-8549-16F6921154D2}"/>
    <hyperlink ref="AI31" r:id="rId234" display="https://www.daloopa.com/src/12608808" xr:uid="{46512761-9DE0-4F5C-AE4A-E70CAA34DFEB}"/>
    <hyperlink ref="AJ31" r:id="rId235" display="https://www.daloopa.com/src/19045485" xr:uid="{5231256C-7E9D-411F-BB3E-C755205F4A3E}"/>
    <hyperlink ref="AM31" r:id="rId236" display="https://www.daloopa.com/src/41990672" xr:uid="{C87A0BD3-D96A-4BAF-B56A-A8B74FBB94DC}"/>
    <hyperlink ref="AO31" r:id="rId237" display="https://www.daloopa.com/src/56765748" xr:uid="{5B414923-0AD5-4BE2-A125-0C1EE089EAE8}"/>
    <hyperlink ref="A32" r:id="rId238" xr:uid="{6F489777-8716-45A6-BA92-7F51CBD0BA4F}"/>
    <hyperlink ref="C32" r:id="rId239" xr:uid="{1B19658D-4555-4F37-BBAE-ECF3F6D576F1}"/>
    <hyperlink ref="AE32" r:id="rId240" display="https://www.daloopa.com/src/2750855" xr:uid="{008C2644-F4A3-4D5D-BE62-42B891599A63}"/>
    <hyperlink ref="AI32" r:id="rId241" display="https://www.daloopa.com/src/12608807" xr:uid="{171CEE95-C092-4A5A-8083-535F147F2C1E}"/>
    <hyperlink ref="AJ32" r:id="rId242" display="https://www.daloopa.com/src/19045486" xr:uid="{C16D9537-DC98-4CA1-9917-E2BEE64F8B88}"/>
    <hyperlink ref="A33" r:id="rId243" xr:uid="{6C54FC69-6856-4752-B31D-589B6C23AD8C}"/>
    <hyperlink ref="C33" r:id="rId244" xr:uid="{7B2B4195-85D6-48BD-A905-0AD33435ABB3}"/>
    <hyperlink ref="S33" r:id="rId245" display="https://www.daloopa.com/src/1015358" xr:uid="{67EA4031-87E7-4EA7-92F0-0B2F11098682}"/>
    <hyperlink ref="AA33" r:id="rId246" display="https://www.daloopa.com/src/1000489" xr:uid="{A15D6685-B042-4B75-8CA6-1F6C66C1FA83}"/>
    <hyperlink ref="AB33" r:id="rId247" display="https://www.daloopa.com/src/1000450" xr:uid="{7A2B01FE-F47A-47CD-8294-5197A7CC2375}"/>
    <hyperlink ref="AE33" r:id="rId248" display="https://www.daloopa.com/src/2750856" xr:uid="{F298C575-973D-4B58-8B66-376AEB383133}"/>
    <hyperlink ref="AI33" r:id="rId249" display="https://www.daloopa.com/src/12608806" xr:uid="{1E4A8CBA-B53B-4063-AC5D-4A903F267116}"/>
    <hyperlink ref="AJ33" r:id="rId250" display="https://www.daloopa.com/src/19045487" xr:uid="{C5B53111-70AE-4C66-9FF2-3C86140D84F7}"/>
    <hyperlink ref="AM33" r:id="rId251" display="https://www.daloopa.com/src/41990667" xr:uid="{029117AD-9870-40A3-996F-3A5CBE7F2077}"/>
    <hyperlink ref="AO33" r:id="rId252" display="https://www.daloopa.com/src/56765743" xr:uid="{2B5671FC-D0DD-4C64-9275-51126688E95C}"/>
    <hyperlink ref="A34" r:id="rId253" xr:uid="{E0A44F99-8308-4739-9692-B28FEEB79630}"/>
    <hyperlink ref="C34" r:id="rId254" xr:uid="{9EF4F1C9-FC5C-4F76-8959-741C44F9A256}"/>
    <hyperlink ref="S34" r:id="rId255" display="https://www.daloopa.com/src/1015359" xr:uid="{3B743AF3-6B65-48F2-9FBB-B4B02A83D142}"/>
    <hyperlink ref="AA34" r:id="rId256" display="https://www.daloopa.com/src/1000490" xr:uid="{30EFEC59-ABF1-483A-BA76-C288F43C6FC8}"/>
    <hyperlink ref="AB34" r:id="rId257" display="https://www.daloopa.com/src/1000451" xr:uid="{2ED9348D-D3AF-47F6-AF72-186EDEE5EA90}"/>
    <hyperlink ref="AE34" r:id="rId258" display="https://www.daloopa.com/src/2750857" xr:uid="{0203E380-3A65-4245-8649-A14B5148C5DF}"/>
    <hyperlink ref="AI34" r:id="rId259" display="https://www.daloopa.com/src/12608809" xr:uid="{63E428B8-D3B9-4196-9798-6E4A8863EEAC}"/>
    <hyperlink ref="AJ34" r:id="rId260" display="https://www.daloopa.com/src/19045488" xr:uid="{20DD073D-D7BB-47BE-95CD-2C25EBE48AA7}"/>
    <hyperlink ref="AM34" r:id="rId261" display="https://www.daloopa.com/src/41990673" xr:uid="{B750A308-96DB-4C4C-9E23-27427C3BC7FF}"/>
    <hyperlink ref="AO34" r:id="rId262" display="https://www.daloopa.com/src/56765747" xr:uid="{71F16F3A-569E-4268-9A61-41553269E6BB}"/>
    <hyperlink ref="A37" r:id="rId263" xr:uid="{E0761736-5B3A-424B-BC99-02D33FD46D71}"/>
    <hyperlink ref="C37" r:id="rId264" xr:uid="{0DAE0C03-A949-4CB2-9F8A-96D7015F54DA}"/>
    <hyperlink ref="AD37" r:id="rId265" display="https://www.daloopa.com/src/46165795" xr:uid="{47B53449-E9D3-438D-8478-668731A71BB7}"/>
    <hyperlink ref="AE37" r:id="rId266" display="https://www.daloopa.com/src/46163500" xr:uid="{5E355DEE-FB8B-4A90-88DB-C34F9342738F}"/>
    <hyperlink ref="AI37" r:id="rId267" display="https://www.daloopa.com/src/46160977" xr:uid="{DC0EC456-8BAB-44B0-9855-36A03F61148A}"/>
    <hyperlink ref="AM37" r:id="rId268" display="https://www.daloopa.com/src/46156454" xr:uid="{9404C58C-F480-4061-8EDF-3544EC1C7177}"/>
    <hyperlink ref="A38" r:id="rId269" xr:uid="{8D43338D-E4D7-4C02-BAAB-20182F6277B1}"/>
    <hyperlink ref="C38" r:id="rId270" xr:uid="{5D223286-3280-4E54-83D1-F33FCD5D8AA7}"/>
    <hyperlink ref="AD38" r:id="rId271" display="https://www.daloopa.com/src/46165796" xr:uid="{3450550C-1117-4CC2-8149-21BB719CDFC2}"/>
    <hyperlink ref="AE38" r:id="rId272" display="https://www.daloopa.com/src/46163501" xr:uid="{AA8902A2-F00E-402F-BF15-CDDFE1A74C7D}"/>
    <hyperlink ref="AI38" r:id="rId273" display="https://www.daloopa.com/src/46160978" xr:uid="{A3647ACD-EDFF-4107-B533-6A44D4AC8247}"/>
    <hyperlink ref="AM38" r:id="rId274" display="https://www.daloopa.com/src/46156455" xr:uid="{AF635BFC-D86C-422C-83EB-0A1BD6D77969}"/>
    <hyperlink ref="A39" r:id="rId275" xr:uid="{7F3DE5C3-4B99-43FF-AE88-E1A0669EE24F}"/>
    <hyperlink ref="C39" r:id="rId276" xr:uid="{70F9A327-C335-4350-BAD8-455033DF5304}"/>
    <hyperlink ref="AD39" r:id="rId277" display="https://www.daloopa.com/src/46165797" xr:uid="{34B73F8F-5250-43BC-8AEA-0F469336F022}"/>
    <hyperlink ref="AE39" r:id="rId278" display="https://www.daloopa.com/src/46163502" xr:uid="{011188E1-C172-431C-B15B-15B2689D8F0B}"/>
    <hyperlink ref="AI39" r:id="rId279" display="https://www.daloopa.com/src/46160979" xr:uid="{BD61E0B2-B894-420F-BB51-6780963287C6}"/>
    <hyperlink ref="AM39" r:id="rId280" display="https://www.daloopa.com/src/46156456" xr:uid="{0CB36BD6-C1E1-43FF-87CB-FD13E271E411}"/>
    <hyperlink ref="A42" r:id="rId281" xr:uid="{D81B7100-4BD0-493B-80D6-6834108BE5CD}"/>
    <hyperlink ref="C42" r:id="rId282" xr:uid="{32D81EC6-F7B0-4E71-8779-A2A7996DBBD7}"/>
    <hyperlink ref="AE42" r:id="rId283" display="https://www.daloopa.com/src/2750928" xr:uid="{3C0C0AEF-AB41-458C-ACE4-2FC07AD0D722}"/>
    <hyperlink ref="AI42" r:id="rId284" display="https://www.daloopa.com/src/12604355" xr:uid="{C7ECF3A7-EA9D-477F-A4E7-158AF6A00D1A}"/>
    <hyperlink ref="AJ42" r:id="rId285" display="https://www.daloopa.com/src/19045404" xr:uid="{9CC6D9E4-7BD6-4168-B0CE-86E072688D85}"/>
    <hyperlink ref="AM42" r:id="rId286" display="https://www.daloopa.com/src/41990823" xr:uid="{8614956C-BAC2-4211-9926-5E545C63A1B1}"/>
    <hyperlink ref="AO42" r:id="rId287" display="https://www.daloopa.com/src/56765553" xr:uid="{EB0A0094-BE69-4629-A074-12DDC85F56D7}"/>
    <hyperlink ref="A43" r:id="rId288" xr:uid="{5732C13E-1115-4B36-B265-B33B9055BE7E}"/>
    <hyperlink ref="C43" r:id="rId289" xr:uid="{165B7960-4BC7-48F4-B83B-E87BD80FB7CE}"/>
    <hyperlink ref="AE43" r:id="rId290" display="https://www.daloopa.com/src/2750929" xr:uid="{52EF0B72-F611-4125-87D5-A01CE8507862}"/>
    <hyperlink ref="AI43" r:id="rId291" display="https://www.daloopa.com/src/12604354" xr:uid="{4C905900-12D5-4FC5-A0B1-CDAB282A91BE}"/>
    <hyperlink ref="AJ43" r:id="rId292" display="https://www.daloopa.com/src/19045408" xr:uid="{81C32220-F2B3-4954-8982-7A9FC3383E87}"/>
    <hyperlink ref="AM43" r:id="rId293" display="https://www.daloopa.com/src/41990824" xr:uid="{A13B71F2-B71B-4399-AFCB-DA627F5B7012}"/>
    <hyperlink ref="AO43" r:id="rId294" display="https://www.daloopa.com/src/56765554" xr:uid="{4CAE8A50-B6E6-4312-8404-CD89BD4DC2B0}"/>
    <hyperlink ref="A44" r:id="rId295" xr:uid="{3C447E97-6607-43CB-9001-D0BE7B7FF6BD}"/>
    <hyperlink ref="C44" r:id="rId296" xr:uid="{9D511718-F141-4387-A3FE-9DD716EFC8B2}"/>
    <hyperlink ref="AE44" r:id="rId297" display="https://www.daloopa.com/src/2750930" xr:uid="{1E048734-A72E-43F8-AD0C-B5C36E25A24E}"/>
    <hyperlink ref="AI44" r:id="rId298" display="https://www.daloopa.com/src/12604352" xr:uid="{CF3AB698-3FD1-46C8-9CD5-F66021AEADA1}"/>
    <hyperlink ref="AJ44" r:id="rId299" display="https://www.daloopa.com/src/19045407" xr:uid="{16771115-C13D-43BE-891E-CA09994F533A}"/>
    <hyperlink ref="AM44" r:id="rId300" display="https://www.daloopa.com/src/41990825" xr:uid="{B1D1B071-0007-4D4A-82DC-7F62F83907A8}"/>
    <hyperlink ref="AO44" r:id="rId301" display="https://www.daloopa.com/src/56765555" xr:uid="{799BE59B-6E0C-46C6-913E-AFC7705A85AA}"/>
    <hyperlink ref="A45" r:id="rId302" xr:uid="{60B5E7FE-6E4D-49F4-AD2D-A95037E0E1E4}"/>
    <hyperlink ref="C45" r:id="rId303" xr:uid="{566B271C-7380-4EE7-91C7-28B0DA485F50}"/>
    <hyperlink ref="AE45" r:id="rId304" display="https://www.daloopa.com/src/2750931" xr:uid="{C0FBFEBF-E63C-47C5-9622-E3B872A801F6}"/>
    <hyperlink ref="AI45" r:id="rId305" display="https://www.daloopa.com/src/12604351" xr:uid="{600804C1-5969-4270-B02F-36140EF55F36}"/>
    <hyperlink ref="AJ45" r:id="rId306" display="https://www.daloopa.com/src/19045406" xr:uid="{C03EB486-ED90-4037-9B83-9CA9D9D9AC66}"/>
    <hyperlink ref="AM45" r:id="rId307" display="https://www.daloopa.com/src/41990822" xr:uid="{96C9CD89-E392-4D12-A1AF-8442671891B0}"/>
    <hyperlink ref="AO45" r:id="rId308" display="https://www.daloopa.com/src/56765556" xr:uid="{F50DA8BB-5829-4C75-B352-30273A86F8A4}"/>
    <hyperlink ref="A46" r:id="rId309" xr:uid="{C172CD06-491F-485A-8785-2D91F4E099A4}"/>
    <hyperlink ref="C46" r:id="rId310" xr:uid="{AEADA9DB-097C-4541-8867-5A20A137000F}"/>
    <hyperlink ref="AE46" r:id="rId311" display="https://www.daloopa.com/src/2750932" xr:uid="{5366521A-C9D9-4A9E-B7E1-EB06F31709D4}"/>
    <hyperlink ref="AI46" r:id="rId312" display="https://www.daloopa.com/src/12604353" xr:uid="{CD90FBA2-C3EA-4ED3-B42A-CC0B9AB41C5E}"/>
    <hyperlink ref="AJ46" r:id="rId313" display="https://www.daloopa.com/src/19045405" xr:uid="{F71ACAF8-870C-4A27-9E5A-CB20B3518C31}"/>
    <hyperlink ref="AM46" r:id="rId314" display="https://www.daloopa.com/src/41990821" xr:uid="{24B5F97E-1CC1-452C-91F1-AFC3956163F1}"/>
    <hyperlink ref="AO46" r:id="rId315" display="https://www.daloopa.com/src/56765557" xr:uid="{19511234-127E-4E33-8CF7-1D6324263924}"/>
    <hyperlink ref="A48" r:id="rId316" xr:uid="{5DC50D1F-31DB-4A0F-9821-2B987622CACB}"/>
    <hyperlink ref="C48" r:id="rId317" xr:uid="{61EB9C71-24BA-4182-A386-1235D798CB0E}"/>
    <hyperlink ref="AE48" r:id="rId318" display="https://www.daloopa.com/src/2750950" xr:uid="{D4065CFC-B45A-4724-963F-20988F1B1A62}"/>
    <hyperlink ref="AI48" r:id="rId319" display="https://www.daloopa.com/src/12604403" xr:uid="{7AD8C378-F4D7-4D55-9BA4-38FECF54E733}"/>
    <hyperlink ref="AJ48" r:id="rId320" display="https://www.daloopa.com/src/19045409" xr:uid="{266C1B0E-3F2C-47A5-8FD4-C226C417E936}"/>
    <hyperlink ref="AM48" r:id="rId321" display="https://www.daloopa.com/src/41990647" xr:uid="{698B7A19-7417-4FE5-9286-8F071E8F724A}"/>
    <hyperlink ref="AO48" r:id="rId322" display="https://www.daloopa.com/src/56765568" xr:uid="{31AC0572-AD5A-4E2C-9DE4-D02DED75C605}"/>
    <hyperlink ref="A51" r:id="rId323" xr:uid="{C46454BE-4834-46E4-BD73-473ED4250F88}"/>
    <hyperlink ref="C51" r:id="rId324" xr:uid="{87C00966-2267-4A2A-A449-F55C17F1B9A5}"/>
    <hyperlink ref="AI51" r:id="rId325" display="https://www.daloopa.com/src/12613142" xr:uid="{E888E654-C640-4934-8978-AE45022DC12F}"/>
    <hyperlink ref="AJ51" r:id="rId326" display="https://www.daloopa.com/src/19045459" xr:uid="{937A2AB0-35C1-4FFD-BFB4-771CA30C9D41}"/>
    <hyperlink ref="AM51" r:id="rId327" display="https://www.daloopa.com/src/41990806" xr:uid="{40F9059C-02DF-4DAE-A4B4-5AC298AB185D}"/>
    <hyperlink ref="AN51" r:id="rId328" display="https://www.daloopa.com/src/50787757" xr:uid="{04B9ECB7-9BC9-4AA5-A8B4-51DDEC8179E9}"/>
    <hyperlink ref="AO51" r:id="rId329" display="https://www.daloopa.com/src/56765776" xr:uid="{CE88BF87-2DE3-47D1-8FDA-4F3126B70D47}"/>
    <hyperlink ref="A52" r:id="rId330" xr:uid="{AD9F01DF-9BCA-406B-B349-2A95AE593025}"/>
    <hyperlink ref="C52" r:id="rId331" xr:uid="{6D1281B7-05CD-48FE-934B-817D362ECBA6}"/>
    <hyperlink ref="AI52" r:id="rId332" display="https://www.daloopa.com/src/12613146" xr:uid="{6D746CB0-DC1B-4DE2-AC2A-6FD503AF1E09}"/>
    <hyperlink ref="AJ52" r:id="rId333" display="https://www.daloopa.com/src/19045458" xr:uid="{F321027D-FB25-4733-BF9E-E3B0C9E99C42}"/>
    <hyperlink ref="AM52" r:id="rId334" display="https://www.daloopa.com/src/41990805" xr:uid="{1FEA6C69-2B08-4775-B3E3-5EC89E96D0F2}"/>
    <hyperlink ref="AN52" r:id="rId335" display="https://www.daloopa.com/src/50787755" xr:uid="{431D9A28-818C-4986-879D-3A0E9D57B060}"/>
    <hyperlink ref="AO52" r:id="rId336" display="https://www.daloopa.com/src/56765779" xr:uid="{9E4A68F8-59A1-4ACC-ABCB-A802E74CB29B}"/>
    <hyperlink ref="A53" r:id="rId337" xr:uid="{44B3A857-06C2-4B41-A9AC-5A7785B44536}"/>
    <hyperlink ref="C53" r:id="rId338" xr:uid="{1B3C673D-36B2-4417-83CD-F910680B61AA}"/>
    <hyperlink ref="AI53" r:id="rId339" display="https://www.daloopa.com/src/12613145" xr:uid="{5A8463A2-A881-483D-B64F-584FBE47CCCE}"/>
    <hyperlink ref="AJ53" r:id="rId340" display="https://www.daloopa.com/src/19045457" xr:uid="{3BE6D413-8236-4031-9DD4-BC31E595FA02}"/>
    <hyperlink ref="AM53" r:id="rId341" display="https://www.daloopa.com/src/41990804" xr:uid="{40E4C149-5181-4660-8364-95B33D7C4D01}"/>
    <hyperlink ref="AN53" r:id="rId342" display="https://www.daloopa.com/src/50787756" xr:uid="{8EAF7FD1-38B5-454B-8F7C-A1614383F3AE}"/>
    <hyperlink ref="AO53" r:id="rId343" display="https://www.daloopa.com/src/56765777" xr:uid="{A19B5983-30B9-4E06-83FE-5A52D134A533}"/>
    <hyperlink ref="A54" r:id="rId344" xr:uid="{62E847EE-C649-4093-B45A-EF771A2FFB5B}"/>
    <hyperlink ref="C54" r:id="rId345" xr:uid="{1EB7BE7A-9E45-4ADE-9C80-49733C450519}"/>
    <hyperlink ref="AI54" r:id="rId346" display="https://www.daloopa.com/src/12613144" xr:uid="{DB36626F-5460-49EF-9DBF-873FB7BC1920}"/>
    <hyperlink ref="AM54" r:id="rId347" display="https://www.daloopa.com/src/41990802" xr:uid="{6C88FB46-F05B-4BED-BE97-4826C1D34646}"/>
    <hyperlink ref="AN54" r:id="rId348" display="https://www.daloopa.com/src/50787759" xr:uid="{63ADFB27-80A0-4DAB-8D03-FA7A6131A971}"/>
    <hyperlink ref="AO54" r:id="rId349" display="https://www.daloopa.com/src/56765778" xr:uid="{EC68A21E-48E4-49A6-B4C0-E4A8447F65C0}"/>
    <hyperlink ref="A55" r:id="rId350" xr:uid="{ADA0AAD4-FE64-418D-812A-D5AEBA4911F9}"/>
    <hyperlink ref="C55" r:id="rId351" xr:uid="{3F9CE8C2-F694-4E5F-92FB-63A56346CB1F}"/>
    <hyperlink ref="AI55" r:id="rId352" display="https://www.daloopa.com/src/12613143" xr:uid="{EA0356DC-83C5-4B99-92FB-BC20BAE3E75D}"/>
    <hyperlink ref="AJ55" r:id="rId353" display="https://www.daloopa.com/src/19045456" xr:uid="{A50D7243-BC3E-4D92-B4FF-45F9582B2068}"/>
    <hyperlink ref="AM55" r:id="rId354" display="https://www.daloopa.com/src/41990803" xr:uid="{EC8C1617-71EF-46E1-9E9B-A4587B59F8E5}"/>
    <hyperlink ref="AN55" r:id="rId355" display="https://www.daloopa.com/src/50787758" xr:uid="{2FA13A43-DE28-48B4-A6E6-7006891A676A}"/>
    <hyperlink ref="AO55" r:id="rId356" display="https://www.daloopa.com/src/56765775" xr:uid="{3AA84618-511F-4EB0-8D7B-D51FE879E591}"/>
    <hyperlink ref="A59" r:id="rId357" xr:uid="{560F9A1E-9B89-46BF-9754-D743555A458C}"/>
    <hyperlink ref="C59" r:id="rId358" xr:uid="{B77F023B-1B40-4476-80BE-891533D9C69F}"/>
    <hyperlink ref="AM59" r:id="rId359" display="https://www.daloopa.com/src/41991187" xr:uid="{FCB0AE5F-791E-418A-AC0F-E71801F2A8B3}"/>
    <hyperlink ref="AO59" r:id="rId360" display="https://www.daloopa.com/src/56765766" xr:uid="{23441DB8-49D0-4994-B6C3-696B1B1F71E5}"/>
    <hyperlink ref="A60" r:id="rId361" xr:uid="{0322FBF0-62C9-4656-B23D-3151A6FD1EDB}"/>
    <hyperlink ref="C60" r:id="rId362" xr:uid="{9FFB3196-0E4D-4F71-A3E6-1A3F00871B29}"/>
    <hyperlink ref="AM60" r:id="rId363" display="https://www.daloopa.com/src/41991189" xr:uid="{806AC49B-4F74-4E7C-9B15-C2F5DFDA7130}"/>
    <hyperlink ref="AO60" r:id="rId364" display="https://www.daloopa.com/src/56765765" xr:uid="{A3765171-BDF7-46DB-824E-DB81D4F36C33}"/>
    <hyperlink ref="A61" r:id="rId365" xr:uid="{04A601B6-9DB1-4FD0-91B8-0124DC8F63B9}"/>
    <hyperlink ref="C61" r:id="rId366" xr:uid="{203EE10D-1DD1-40D3-A5F8-CF47890F5CAA}"/>
    <hyperlink ref="AM61" r:id="rId367" display="https://www.daloopa.com/src/41991190" xr:uid="{8BCA4725-2ACD-4A3A-8E1F-A7967041D346}"/>
    <hyperlink ref="AO61" r:id="rId368" display="https://www.daloopa.com/src/56765764" xr:uid="{E44073F0-6B09-4A66-81DF-BBD32A7B2341}"/>
    <hyperlink ref="A62" r:id="rId369" xr:uid="{8927D252-BC79-40BC-A568-04FBB5A832F7}"/>
    <hyperlink ref="C62" r:id="rId370" xr:uid="{2E7BF705-9C0A-4EE0-929A-EF9681805303}"/>
    <hyperlink ref="AM62" r:id="rId371" display="https://www.daloopa.com/src/41991188" xr:uid="{9C8E9DAE-8BE1-4B5D-80CB-37C2C5EAC81E}"/>
    <hyperlink ref="AO62" r:id="rId372" display="https://www.daloopa.com/src/56765763" xr:uid="{4BE09AB4-3F3F-4D88-AC39-01DC9F6D8C19}"/>
    <hyperlink ref="A65" r:id="rId373" xr:uid="{5B359116-C2C6-4E68-8C55-2ED5CDB1C029}"/>
    <hyperlink ref="C65" r:id="rId374" xr:uid="{C10DB3B4-13A5-44E2-803C-5F0FF0A7BFD4}"/>
    <hyperlink ref="AM65" r:id="rId375" display="https://www.daloopa.com/src/41991206" xr:uid="{F877008C-CB7F-42A8-8B0C-AF2DDB4519DF}"/>
    <hyperlink ref="AO65" r:id="rId376" display="https://www.daloopa.com/src/56765768" xr:uid="{2A63B16E-4D83-4986-B513-4CB658D92E5E}"/>
    <hyperlink ref="A66" r:id="rId377" xr:uid="{001EFB01-857A-4DC7-A394-E68E938E9A36}"/>
    <hyperlink ref="C66" r:id="rId378" xr:uid="{2211DC9F-4926-4D29-8AA7-804DF9C777E3}"/>
    <hyperlink ref="AM66" r:id="rId379" display="https://www.daloopa.com/src/41991205" xr:uid="{B1FA95BB-E4CF-40F6-8267-7DA991A3AC84}"/>
    <hyperlink ref="AO66" r:id="rId380" display="https://www.daloopa.com/src/56765769" xr:uid="{68426315-E5FE-489E-86E6-CE77FBDB44AD}"/>
    <hyperlink ref="A67" r:id="rId381" xr:uid="{4AEBB174-13B9-41A0-9758-3FBB214BD55B}"/>
    <hyperlink ref="C67" r:id="rId382" xr:uid="{5BE3DD3A-04D2-4091-86FB-E67E6F97B132}"/>
    <hyperlink ref="AM67" r:id="rId383" display="https://www.daloopa.com/src/41991203" xr:uid="{86C59DEB-7E6D-45C6-9BD1-CA70130BD165}"/>
    <hyperlink ref="AO67" r:id="rId384" display="https://www.daloopa.com/src/56765767" xr:uid="{C3A55F14-6B2F-43F4-92C1-70CA5ACCE630}"/>
    <hyperlink ref="A68" r:id="rId385" xr:uid="{30F9F69A-D5F8-487D-B8BC-4A70E6CC767A}"/>
    <hyperlink ref="C68" r:id="rId386" xr:uid="{6E7C6949-8C70-4855-BACF-DF7241F4DBC8}"/>
    <hyperlink ref="AM68" r:id="rId387" display="https://www.daloopa.com/src/41991204" xr:uid="{3C7660D3-E01E-48F7-A1EA-4A43E983FF31}"/>
    <hyperlink ref="AO68" r:id="rId388" display="https://www.daloopa.com/src/56765770" xr:uid="{A00039AA-DF0E-46A3-BF06-133B5A7E9358}"/>
    <hyperlink ref="A71" r:id="rId389" xr:uid="{5717C9A0-83EF-4378-879B-01740EE30805}"/>
    <hyperlink ref="C71" r:id="rId390" xr:uid="{D57811FE-E987-4B29-A9C3-8FE372A9F2BC}"/>
    <hyperlink ref="AM71" r:id="rId391" display="https://www.daloopa.com/src/41991222" xr:uid="{26413A40-7116-48E5-BD44-C2DC717572FC}"/>
    <hyperlink ref="AO71" r:id="rId392" display="https://www.daloopa.com/src/56765774" xr:uid="{C89E936C-CA97-46F5-A80A-F5E7FCEFCB44}"/>
    <hyperlink ref="A72" r:id="rId393" xr:uid="{D9C1EDD8-CF7C-462F-9482-17231423D439}"/>
    <hyperlink ref="C72" r:id="rId394" xr:uid="{005D98A7-06C4-487F-BEF1-BE91C7B065DB}"/>
    <hyperlink ref="AM72" r:id="rId395" display="https://www.daloopa.com/src/41991220" xr:uid="{04408515-2A9F-4BC8-AFED-76C35079F587}"/>
    <hyperlink ref="AO72" r:id="rId396" display="https://www.daloopa.com/src/56765773" xr:uid="{97E5E0C0-8DC5-47E7-8162-2B33203160E3}"/>
    <hyperlink ref="A73" r:id="rId397" xr:uid="{21139F8A-5833-4495-AAC2-9FC16A482862}"/>
    <hyperlink ref="C73" r:id="rId398" xr:uid="{39895227-5BBB-4117-AD05-E71872BA28F4}"/>
    <hyperlink ref="AM73" r:id="rId399" display="https://www.daloopa.com/src/41991221" xr:uid="{559CDAD3-9379-452E-9B78-3DFF7879F0EA}"/>
    <hyperlink ref="AO73" r:id="rId400" display="https://www.daloopa.com/src/56765772" xr:uid="{C83B8D35-769A-4706-816E-E0287B6583AC}"/>
    <hyperlink ref="A74" r:id="rId401" xr:uid="{2786AC21-3C3B-491B-BE94-00A73C3A1D50}"/>
    <hyperlink ref="C74" r:id="rId402" xr:uid="{E8A55266-6789-4533-9881-041C3524E8D7}"/>
    <hyperlink ref="AM74" r:id="rId403" display="https://www.daloopa.com/src/41991219" xr:uid="{654CCF76-80CE-4777-BDA6-D4C73E61090A}"/>
    <hyperlink ref="AO74" r:id="rId404" display="https://www.daloopa.com/src/56765771" xr:uid="{B86D796C-C67A-451D-BAF3-64AB8FF97938}"/>
    <hyperlink ref="A77" r:id="rId405" xr:uid="{C09A6DD1-6B8C-4A95-AAAE-7B6810FD7BBC}"/>
    <hyperlink ref="C77" r:id="rId406" xr:uid="{BFD52637-9A63-4523-B490-DC21C60EADC2}"/>
    <hyperlink ref="S77" r:id="rId407" display="https://www.daloopa.com/src/1015454" xr:uid="{868AAE15-D93C-468F-B4D2-15E0E7F6EB5B}"/>
    <hyperlink ref="AA77" r:id="rId408" display="https://www.daloopa.com/src/806258" xr:uid="{5CFFF900-2320-4356-BF53-7F4F45CDD9BD}"/>
    <hyperlink ref="AB77" r:id="rId409" display="https://www.daloopa.com/src/806256" xr:uid="{615A554E-9FF1-4BC2-AF05-1AFC382A0013}"/>
    <hyperlink ref="AC77" r:id="rId410" display="https://www.daloopa.com/src/806255" xr:uid="{D8172CF6-0C72-4D6D-83EF-50F62E0D0140}"/>
    <hyperlink ref="AD77" r:id="rId411" display="https://www.daloopa.com/src/1501420" xr:uid="{57769F54-546E-4E9D-9F95-53E06E15A12A}"/>
    <hyperlink ref="AE77" r:id="rId412" display="https://www.daloopa.com/src/2750778" xr:uid="{8D362A20-73BC-4300-B5E2-795955AE586F}"/>
    <hyperlink ref="AF77" r:id="rId413" display="https://www.daloopa.com/src/3606691" xr:uid="{A98BC2E0-E5EB-424A-A7B1-A085B59EF679}"/>
    <hyperlink ref="AG77" r:id="rId414" display="https://www.daloopa.com/src/6028885" xr:uid="{8570816C-D406-4DFD-BA3C-5A9B43B5CD04}"/>
    <hyperlink ref="AH77" r:id="rId415" display="https://www.daloopa.com/src/9091873" xr:uid="{BB282716-0AEA-4533-957D-AD5720742929}"/>
    <hyperlink ref="AI77" r:id="rId416" display="https://www.daloopa.com/src/12606551" xr:uid="{B79E1B66-64CC-451A-8F92-4F04FD1FB25F}"/>
    <hyperlink ref="AJ77" r:id="rId417" display="https://www.daloopa.com/src/19045469" xr:uid="{D6A47A68-9DC2-4931-95C8-D259754ED185}"/>
    <hyperlink ref="AK77" r:id="rId418" display="https://www.daloopa.com/src/28076128" xr:uid="{34340E46-33D7-4AED-99DD-E9B7819E7F66}"/>
    <hyperlink ref="AL77" r:id="rId419" display="https://www.daloopa.com/src/35361560" xr:uid="{C00C7EFA-4538-4F5D-8FF8-0EC095EDCE7C}"/>
    <hyperlink ref="AM77" r:id="rId420" display="https://www.daloopa.com/src/41990756" xr:uid="{193542BF-2CFC-497A-BDA0-2B66F3F7D77A}"/>
    <hyperlink ref="AN77" r:id="rId421" display="https://www.daloopa.com/src/50787167" xr:uid="{551B176B-776E-4F9D-8D08-F8753A7C2868}"/>
    <hyperlink ref="AO77" r:id="rId422" display="https://www.daloopa.com/src/56765679" xr:uid="{BBF2330A-7BB9-43CD-9B7C-4E09B32AC82A}"/>
    <hyperlink ref="AP77" r:id="rId423" display="https://www.daloopa.com/src/61315139" xr:uid="{BDA16A99-75CF-4CF0-9841-A7D19BA4850E}"/>
    <hyperlink ref="A78" r:id="rId424" xr:uid="{DE7FBD6D-FF89-48F6-B015-F53DCD04E680}"/>
    <hyperlink ref="C78" r:id="rId425" xr:uid="{E00E04A1-D52E-4399-845E-5F119E205A3C}"/>
    <hyperlink ref="AA78" r:id="rId426" display="https://www.daloopa.com/src/806261" xr:uid="{9BB4562C-3875-4090-ABE9-FB300BD9BDDB}"/>
    <hyperlink ref="AB78" r:id="rId427" display="https://www.daloopa.com/src/806260" xr:uid="{CBC62189-8A87-4696-9712-45F5CF59EDA4}"/>
    <hyperlink ref="AC78" r:id="rId428" display="https://www.daloopa.com/src/806259" xr:uid="{92D6A427-E39E-4A99-A1A5-4B24502D97E3}"/>
    <hyperlink ref="AD78" r:id="rId429" display="https://www.daloopa.com/src/1501421" xr:uid="{66E205FA-E70A-461B-B3A3-54DDF5CA159A}"/>
    <hyperlink ref="AE78" r:id="rId430" display="https://www.daloopa.com/src/2750786" xr:uid="{1ADA94C2-A078-46B8-A2B9-B076876A7CF4}"/>
    <hyperlink ref="AF78" r:id="rId431" display="https://www.daloopa.com/src/3606751" xr:uid="{0692D034-81E9-4DAE-AB97-3F7764488B26}"/>
    <hyperlink ref="AG78" r:id="rId432" display="https://www.daloopa.com/src/6028893" xr:uid="{06A0F772-9132-4F70-B8B9-EFEF3914C3A0}"/>
    <hyperlink ref="AH78" r:id="rId433" display="https://www.daloopa.com/src/9091895" xr:uid="{8C8454E9-B48A-4E02-AF5E-7DAE4D785509}"/>
    <hyperlink ref="AI78" r:id="rId434" display="https://www.daloopa.com/src/12606644" xr:uid="{E72C77F8-1C90-435C-8421-EB8679188531}"/>
    <hyperlink ref="AJ78" r:id="rId435" display="https://www.daloopa.com/src/19045470" xr:uid="{E80AF393-72A2-41C4-8198-E3A94AB076B3}"/>
    <hyperlink ref="AK78" r:id="rId436" display="https://www.daloopa.com/src/28076129" xr:uid="{4D323674-2715-4068-8D29-1297D34B4624}"/>
    <hyperlink ref="AL78" r:id="rId437" display="https://www.daloopa.com/src/35361561" xr:uid="{EB2BC67F-55B8-4467-BBEF-05F6544B48C3}"/>
    <hyperlink ref="AM78" r:id="rId438" display="https://www.daloopa.com/src/41990755" xr:uid="{485C59BA-F044-4FF2-8951-D55BC743771C}"/>
    <hyperlink ref="AN78" r:id="rId439" display="https://www.daloopa.com/src/50787168" xr:uid="{90C1A439-0AEC-4E0A-AB24-E83908AB6D04}"/>
    <hyperlink ref="AO78" r:id="rId440" display="https://www.daloopa.com/src/56765680" xr:uid="{A199ED89-E72E-4A39-A553-678DA239BEED}"/>
    <hyperlink ref="AP78" r:id="rId441" display="https://www.daloopa.com/src/61315150" xr:uid="{650A1689-2BE3-4058-9E35-4F9382645C3E}"/>
    <hyperlink ref="A79" r:id="rId442" xr:uid="{27EBA5A7-E280-4019-B724-14A95DC92032}"/>
    <hyperlink ref="C79" r:id="rId443" xr:uid="{38B306FD-6C29-4024-9612-F15740AAA9F0}"/>
    <hyperlink ref="AA79" r:id="rId444" display="https://www.daloopa.com/src/815797" xr:uid="{321EABB6-CBD3-4540-AAD0-E4B06DEB66F5}"/>
    <hyperlink ref="AB79" r:id="rId445" display="https://www.daloopa.com/src/815745" xr:uid="{19CFAC51-D040-4890-927F-3B0AB1D36FD3}"/>
    <hyperlink ref="AC79" r:id="rId446" display="https://www.daloopa.com/src/806262" xr:uid="{B6F6375D-6B18-4148-BB08-A61D4BD677B6}"/>
    <hyperlink ref="AD79" r:id="rId447" display="https://www.daloopa.com/src/1501423" xr:uid="{A5B88B5B-A57D-4C65-A2DD-927C13EB99D8}"/>
    <hyperlink ref="AE79" r:id="rId448" display="https://www.daloopa.com/src/2750797" xr:uid="{93EC3950-315D-4A9D-8316-32CA86E5569D}"/>
    <hyperlink ref="AF79" r:id="rId449" display="https://www.daloopa.com/src/3606804" xr:uid="{3608B981-526C-4A36-B704-CA9A7D03941D}"/>
    <hyperlink ref="AG79" r:id="rId450" display="https://www.daloopa.com/src/6028894" xr:uid="{660D24C1-7A10-4652-A7D4-5C954CAF0474}"/>
    <hyperlink ref="AH79" r:id="rId451" display="https://www.daloopa.com/src/9091928" xr:uid="{07B0DBC9-05D6-4345-BBC1-BCB61548D859}"/>
    <hyperlink ref="AI79" r:id="rId452" display="https://www.daloopa.com/src/12606817" xr:uid="{9ABF7123-E983-4277-9103-24ABC417F04C}"/>
    <hyperlink ref="AJ79" r:id="rId453" display="https://www.daloopa.com/src/19045471" xr:uid="{9E047E57-AFFB-4E9F-91CA-F16285E4F39B}"/>
    <hyperlink ref="AK79" r:id="rId454" display="https://www.daloopa.com/src/28076130" xr:uid="{9DE0F6BA-4FA4-46F0-96C8-861807333E8C}"/>
    <hyperlink ref="AL79" r:id="rId455" display="https://www.daloopa.com/src/35361562" xr:uid="{45AF0097-8E87-4B7B-B9E3-9C09BFE1783D}"/>
    <hyperlink ref="AM79" r:id="rId456" display="https://www.daloopa.com/src/41990745" xr:uid="{88212293-8FEF-4695-9B95-5523E7A7612B}"/>
    <hyperlink ref="AN79" r:id="rId457" display="https://www.daloopa.com/src/50787169" xr:uid="{9AC45D0A-C5C8-4340-9170-EA73C427312A}"/>
    <hyperlink ref="AO79" r:id="rId458" display="https://www.daloopa.com/src/56765681" xr:uid="{4259EE85-C31B-486B-9A1C-1A031EC5AB65}"/>
    <hyperlink ref="AP79" r:id="rId459" display="https://www.daloopa.com/src/61315151" xr:uid="{5F468230-C6EF-4CE3-937E-F5E89A543F63}"/>
    <hyperlink ref="A80" r:id="rId460" xr:uid="{2D82D670-D7BF-4777-8996-FC3080BB62EB}"/>
    <hyperlink ref="C80" r:id="rId461" xr:uid="{5D426749-A1C7-4878-A2E9-A71920A6E40C}"/>
    <hyperlink ref="AM80" r:id="rId462" display="https://www.daloopa.com/src/41990746" xr:uid="{377913D5-CB55-42A6-B195-AE1160AA3D16}"/>
    <hyperlink ref="AN80" r:id="rId463" display="https://www.daloopa.com/src/50787170" xr:uid="{9FAC3AE9-2C49-4578-84E4-CEF851DDEB1A}"/>
    <hyperlink ref="AO80" r:id="rId464" display="https://www.daloopa.com/src/56765682" xr:uid="{87BAA5F8-3480-42D0-90D2-AECCFCEB9A64}"/>
    <hyperlink ref="AP80" r:id="rId465" display="https://www.daloopa.com/src/61315152" xr:uid="{BB64C5AB-06A6-42C4-8B3A-28645FB89672}"/>
    <hyperlink ref="A81" r:id="rId466" xr:uid="{13983481-7BEB-4CB1-BB3D-9456578A85A8}"/>
    <hyperlink ref="C81" r:id="rId467" xr:uid="{01D2996C-E8B5-4D8F-9378-D2324C62B193}"/>
    <hyperlink ref="AA81" r:id="rId468" display="https://www.daloopa.com/src/806267" xr:uid="{1CC9DA0E-AF67-4AC0-B0FA-69FD59224C91}"/>
    <hyperlink ref="AB81" r:id="rId469" display="https://www.daloopa.com/src/806266" xr:uid="{8A160234-CB11-4365-ACEF-281F2146C889}"/>
    <hyperlink ref="AC81" r:id="rId470" display="https://www.daloopa.com/src/806265" xr:uid="{A8A0648B-692C-43F4-8E93-17235EADFBD1}"/>
    <hyperlink ref="AD81" r:id="rId471" display="https://www.daloopa.com/src/1501424" xr:uid="{95A21394-8078-4A77-BFCA-EC568818709F}"/>
    <hyperlink ref="AE81" r:id="rId472" display="https://www.daloopa.com/src/2750801" xr:uid="{6814CFC2-4822-4AAB-8C41-59443D46D6DD}"/>
    <hyperlink ref="AF81" r:id="rId473" display="https://www.daloopa.com/src/3606832" xr:uid="{129FC553-2660-4F87-9C0F-57CE4E7587BE}"/>
    <hyperlink ref="AI81" r:id="rId474" display="https://www.daloopa.com/src/12606918" xr:uid="{308F14AB-36A6-44F8-8148-304024DF8236}"/>
    <hyperlink ref="AJ81" r:id="rId475" display="https://www.daloopa.com/src/19045472" xr:uid="{D8DD4BD3-1BF2-4701-9418-7D5B1CEC78EE}"/>
    <hyperlink ref="AK81" r:id="rId476" display="https://www.daloopa.com/src/28076132" xr:uid="{4025C90C-6946-4C00-91FC-B7B4804D3064}"/>
    <hyperlink ref="AL81" r:id="rId477" display="https://www.daloopa.com/src/35361566" xr:uid="{F6664F73-7A07-4E93-AA80-2F832260D034}"/>
    <hyperlink ref="AM81" r:id="rId478" display="https://www.daloopa.com/src/41990728" xr:uid="{E5EAAA8D-6AA7-46E0-B48C-8B441D22B274}"/>
    <hyperlink ref="AN81" r:id="rId479" display="https://www.daloopa.com/src/50787171" xr:uid="{2A6AA2DD-AB3A-4C95-BAE2-08C52A1FD87B}"/>
    <hyperlink ref="AO81" r:id="rId480" display="https://www.daloopa.com/src/56765684" xr:uid="{2B270CEC-C5AC-4CAD-8A84-9C1D01F0B8F1}"/>
    <hyperlink ref="AP81" r:id="rId481" display="https://www.daloopa.com/src/61315154" xr:uid="{0C25CBDA-14EC-4987-9979-B53408E58089}"/>
    <hyperlink ref="A82" r:id="rId482" xr:uid="{429EFA34-45BE-437E-875E-94193446BB66}"/>
    <hyperlink ref="C82" r:id="rId483" xr:uid="{1007BCBF-1EE4-4141-AE34-0736EFF98DDE}"/>
    <hyperlink ref="AM82" r:id="rId484" display="https://www.daloopa.com/src/41990731" xr:uid="{32A0C615-F1FB-46F1-971D-216A499F9D48}"/>
    <hyperlink ref="AN82" r:id="rId485" display="https://www.daloopa.com/src/50787172" xr:uid="{D550EB94-5B0A-43DF-9672-9AF6542AA970}"/>
    <hyperlink ref="AO82" r:id="rId486" display="https://www.daloopa.com/src/56765686" xr:uid="{E5712556-B563-425D-BD78-4DC85F287F94}"/>
    <hyperlink ref="AP82" r:id="rId487" display="https://www.daloopa.com/src/61315156" xr:uid="{D3EC08CD-7B40-45D0-8D2F-C32C1333BD21}"/>
    <hyperlink ref="A83" r:id="rId488" xr:uid="{870FEA21-7E82-422D-822F-8B24F6BE0E61}"/>
    <hyperlink ref="C83" r:id="rId489" xr:uid="{5DF04275-16E0-4A7B-A354-214BA1C85066}"/>
    <hyperlink ref="AG83" r:id="rId490" display="https://www.daloopa.com/src/6029260" xr:uid="{E075BD70-95CC-4D2B-AD74-FB8303E60A91}"/>
    <hyperlink ref="AH83" r:id="rId491" display="https://www.daloopa.com/src/9091930" xr:uid="{A36CA0EC-C6A7-4A06-BB5B-76728E85C113}"/>
    <hyperlink ref="A84" r:id="rId492" xr:uid="{F40ABFEE-22FA-48D7-88AF-2134BAABE701}"/>
    <hyperlink ref="C84" r:id="rId493" xr:uid="{F14A23D1-74D6-470F-83E3-48BC9265CAEF}"/>
    <hyperlink ref="AG84" r:id="rId494" display="https://www.daloopa.com/src/6029259" xr:uid="{2D0A12A8-164C-4A39-9298-4D6ECEDF30E7}"/>
    <hyperlink ref="AH84" r:id="rId495" display="https://www.daloopa.com/src/9091929" xr:uid="{429A6CF5-D46C-404D-9198-0FCCB6E2C085}"/>
    <hyperlink ref="AI84" r:id="rId496" display="https://www.daloopa.com/src/12628766" xr:uid="{0D2FAF4E-419B-49E9-BAD5-87C20DF10A77}"/>
    <hyperlink ref="AJ84" r:id="rId497" display="https://www.daloopa.com/src/19045473" xr:uid="{E3736F0D-F87A-480D-B607-C08C343D217A}"/>
    <hyperlink ref="AK84" r:id="rId498" display="https://www.daloopa.com/src/28076131" xr:uid="{EEDB527A-49B7-48A5-AD1D-34AC17471F55}"/>
    <hyperlink ref="AL84" r:id="rId499" display="https://www.daloopa.com/src/35361567" xr:uid="{8A52566D-33B4-46AA-97BC-6D6E99470797}"/>
    <hyperlink ref="AM84" r:id="rId500" display="https://www.daloopa.com/src/41990729" xr:uid="{DB6E26EC-2E59-4311-9BC0-F842490893FE}"/>
    <hyperlink ref="AN84" r:id="rId501" display="https://www.daloopa.com/src/50787174" xr:uid="{B728704B-D932-45AB-8F93-0C6D7DBE6CC8}"/>
    <hyperlink ref="AO84" r:id="rId502" display="https://www.daloopa.com/src/56765683" xr:uid="{89C6FCB2-6621-4604-9568-FDE446EA22E7}"/>
    <hyperlink ref="AP84" r:id="rId503" display="https://www.daloopa.com/src/61315155" xr:uid="{F1458DB6-27A8-4611-853A-DD0975613AB1}"/>
    <hyperlink ref="A85" r:id="rId504" xr:uid="{D1B7638D-4CBA-41AE-BD4D-326D0511B9A9}"/>
    <hyperlink ref="C85" r:id="rId505" xr:uid="{9ADE0E13-C0F4-4BE5-9017-CE0B726697AD}"/>
    <hyperlink ref="AM85" r:id="rId506" display="https://www.daloopa.com/src/41990730" xr:uid="{54DDFE42-6A55-4003-8FF8-B6D9E38EEF30}"/>
    <hyperlink ref="AN85" r:id="rId507" display="https://www.daloopa.com/src/50787173" xr:uid="{97D71586-C86E-41E1-A1AD-20743A575FC7}"/>
    <hyperlink ref="AO85" r:id="rId508" display="https://www.daloopa.com/src/56765685" xr:uid="{7B82EFDF-B0DB-431F-BF48-E0515B0E806D}"/>
    <hyperlink ref="AP85" r:id="rId509" display="https://www.daloopa.com/src/61315157" xr:uid="{9D8DCCE2-7CEC-4E95-AAD3-D8C231F13194}"/>
    <hyperlink ref="A86" r:id="rId510" xr:uid="{F31A111F-E96F-46E9-A1C2-42C8A6D9B6EE}"/>
    <hyperlink ref="C86" r:id="rId511" xr:uid="{964A4A10-0D5B-4EEF-9596-1C5A960F72BF}"/>
    <hyperlink ref="AA86" r:id="rId512" display="https://www.daloopa.com/src/815756" xr:uid="{92DC2605-DB4B-46D9-A3A3-846BC1C0F5F6}"/>
    <hyperlink ref="A87" r:id="rId513" xr:uid="{B9EF45A9-D1C2-4265-8245-BE184EBFB521}"/>
    <hyperlink ref="C87" r:id="rId514" xr:uid="{E4CC18FF-9FF7-477D-8666-10CB92299DFE}"/>
    <hyperlink ref="S87" r:id="rId515" display="https://www.daloopa.com/src/1015456" xr:uid="{66975D0F-1929-4C63-889D-43C16F39D891}"/>
    <hyperlink ref="AA87" r:id="rId516" display="https://www.daloopa.com/src/1001011" xr:uid="{6B34A749-0085-46B6-9337-2D1F9EBE3BDB}"/>
    <hyperlink ref="AB87" r:id="rId517" display="https://www.daloopa.com/src/1000990" xr:uid="{ACEAC54C-1DD1-4604-BD05-014F11864846}"/>
    <hyperlink ref="AC87" r:id="rId518" display="https://www.daloopa.com/src/1000967" xr:uid="{6371C5DA-52E9-445F-AC74-7FD0E61D7622}"/>
    <hyperlink ref="AD87" r:id="rId519" display="https://www.daloopa.com/src/1501432" xr:uid="{C2F3EEBD-A383-49D0-9B72-CE46BAA25974}"/>
    <hyperlink ref="AE87" r:id="rId520" display="https://www.daloopa.com/src/2750865" xr:uid="{B1343564-BFA1-43E8-A050-90E99E32569A}"/>
    <hyperlink ref="AF87" r:id="rId521" display="https://www.daloopa.com/src/3606949" xr:uid="{4557722C-5AB6-4FC2-AAB4-30D5207B108F}"/>
    <hyperlink ref="AG87" r:id="rId522" display="https://www.daloopa.com/src/6028983" xr:uid="{FFA91E8C-79F1-49BE-8D2D-D3EC0D14BEF4}"/>
    <hyperlink ref="AH87" r:id="rId523" display="https://www.daloopa.com/src/9092102" xr:uid="{94C91AF3-BCF5-4636-8F1F-A0BCDFF57F86}"/>
    <hyperlink ref="AI87" r:id="rId524" display="https://www.daloopa.com/src/12608977" xr:uid="{6B461E57-5299-437A-BC81-1A403A40541C}"/>
    <hyperlink ref="AJ87" r:id="rId525" display="https://www.daloopa.com/src/19045489" xr:uid="{12309875-BE54-4BDC-A597-797EF645BD51}"/>
    <hyperlink ref="AK87" r:id="rId526" display="https://www.daloopa.com/src/28076146" xr:uid="{047A5908-776F-4937-B660-4DFE55449D2A}"/>
    <hyperlink ref="AL87" r:id="rId527" display="https://www.daloopa.com/src/35361582" xr:uid="{3BD55327-4610-4022-B367-E173AA573BEB}"/>
    <hyperlink ref="AM87" r:id="rId528" display="https://www.daloopa.com/src/41990638" xr:uid="{50CAB3FC-6A35-4E9D-AAC6-60AD4273E046}"/>
    <hyperlink ref="AN87" r:id="rId529" display="https://www.daloopa.com/src/50787185" xr:uid="{B953FEEC-BC8C-4E7C-84E1-24CB8AB1E692}"/>
    <hyperlink ref="AO87" r:id="rId530" display="https://www.daloopa.com/src/56765751" xr:uid="{937DBD36-E2C4-41E8-8BFE-FC8C59B8A002}"/>
    <hyperlink ref="AP87" r:id="rId531" display="https://www.daloopa.com/src/61315167" xr:uid="{4ACDBF8F-93F6-47CE-AB8A-F1C0E6FD279E}"/>
    <hyperlink ref="A88" r:id="rId532" xr:uid="{DF098EEF-DD57-4210-AEEE-340B523C7D51}"/>
    <hyperlink ref="C88" r:id="rId533" xr:uid="{121E170E-1D8B-4A70-9B4D-97CD63724DBB}"/>
    <hyperlink ref="S88" r:id="rId534" display="https://www.daloopa.com/src/1015457" xr:uid="{67CC8B12-A8B8-46CF-944E-BF771865AA8B}"/>
    <hyperlink ref="AA88" r:id="rId535" display="https://www.daloopa.com/src/1001012" xr:uid="{D81A0901-454B-4B57-9335-7C826BB2F1C3}"/>
    <hyperlink ref="AB88" r:id="rId536" display="https://www.daloopa.com/src/1000991" xr:uid="{89CA6E67-F48F-4BF2-90CF-57A1926225E5}"/>
    <hyperlink ref="AC88" r:id="rId537" display="https://www.daloopa.com/src/1000968" xr:uid="{4EFC3708-3A56-4C12-9C59-15823F04F6E1}"/>
    <hyperlink ref="AD88" r:id="rId538" display="https://www.daloopa.com/src/1501434" xr:uid="{FAFB9407-B97D-4F8E-BB11-D4B32EE34E3D}"/>
    <hyperlink ref="AE88" r:id="rId539" display="https://www.daloopa.com/src/2750866" xr:uid="{15711175-0B63-4FC1-AFFD-67F2BD95C846}"/>
    <hyperlink ref="AF88" r:id="rId540" display="https://www.daloopa.com/src/3606950" xr:uid="{88B43859-89E1-46B7-9140-0F16F6C69098}"/>
    <hyperlink ref="AG88" r:id="rId541" display="https://www.daloopa.com/src/6028984" xr:uid="{DE06118B-20D1-4E9F-B32A-850AA3AC2EFC}"/>
    <hyperlink ref="AH88" r:id="rId542" display="https://www.daloopa.com/src/9092103" xr:uid="{39D54706-6C2C-4A53-B2C0-B1B7D49CDAE6}"/>
    <hyperlink ref="AI88" r:id="rId543" display="https://www.daloopa.com/src/12608978" xr:uid="{B3DCDEDA-1D58-4DDD-B877-835155568E92}"/>
    <hyperlink ref="AJ88" r:id="rId544" display="https://www.daloopa.com/src/19045490" xr:uid="{77E4EEF4-692F-4A7C-97EF-BBAB5FC66180}"/>
    <hyperlink ref="AK88" r:id="rId545" display="https://www.daloopa.com/src/28076147" xr:uid="{D4A618F4-3F72-49E3-A9F5-20B7667F5DC1}"/>
    <hyperlink ref="AL88" r:id="rId546" display="https://www.daloopa.com/src/35361579" xr:uid="{6AE41986-CDD7-49C8-8B0E-B332AB028F6A}"/>
    <hyperlink ref="AM88" r:id="rId547" display="https://www.daloopa.com/src/41990636" xr:uid="{38E52A3B-6D70-407F-AF6E-E15CF34F3804}"/>
    <hyperlink ref="AN88" r:id="rId548" display="https://www.daloopa.com/src/50787183" xr:uid="{F156D59E-1E08-44A4-BD9A-53D270EB1311}"/>
    <hyperlink ref="AO88" r:id="rId549" display="https://www.daloopa.com/src/56765749" xr:uid="{0C36011B-B962-43C6-9B4A-C337E5AE1DE0}"/>
    <hyperlink ref="AP88" r:id="rId550" display="https://www.daloopa.com/src/61315165" xr:uid="{C02C9544-44E9-4F77-81EC-B8F2828DDD0D}"/>
    <hyperlink ref="A89" r:id="rId551" xr:uid="{79901838-1C6C-4B16-86AC-A2E2BAB6DC62}"/>
    <hyperlink ref="C89" r:id="rId552" xr:uid="{CDEE7BB8-9268-4FE8-B0F6-A20ECD0050FF}"/>
    <hyperlink ref="S89" r:id="rId553" display="https://www.daloopa.com/src/1015460" xr:uid="{1547B04B-6B33-4862-9B04-669332C01662}"/>
    <hyperlink ref="AA89" r:id="rId554" display="https://www.daloopa.com/src/1001013" xr:uid="{F8727A74-5316-4109-8A94-22D2C1863CD0}"/>
    <hyperlink ref="AB89" r:id="rId555" display="https://www.daloopa.com/src/1000992" xr:uid="{05E052CE-1C0E-4CD9-8B11-6102ACC8371F}"/>
    <hyperlink ref="AC89" r:id="rId556" display="https://www.daloopa.com/src/1000969" xr:uid="{0EBF95FF-3538-472B-B288-DD8EBB66DB38}"/>
    <hyperlink ref="AD89" r:id="rId557" display="https://www.daloopa.com/src/1501433" xr:uid="{98572FE5-961A-445B-A10A-123E07A7A69A}"/>
    <hyperlink ref="AE89" r:id="rId558" display="https://www.daloopa.com/src/2750867" xr:uid="{819E6BC9-4878-4529-9F84-8DC44C0EE063}"/>
    <hyperlink ref="AF89" r:id="rId559" display="https://www.daloopa.com/src/3606951" xr:uid="{0F57A7D1-688B-4210-858C-B27CA318FF2C}"/>
    <hyperlink ref="AG89" r:id="rId560" display="https://www.daloopa.com/src/6028985" xr:uid="{5C802388-4051-48B3-BD18-8BFEBDAEF466}"/>
    <hyperlink ref="AH89" r:id="rId561" display="https://www.daloopa.com/src/9092104" xr:uid="{3FE1A8CC-97E9-4EAA-8CD9-70B86DECC741}"/>
    <hyperlink ref="AI89" r:id="rId562" display="https://www.daloopa.com/src/12608981" xr:uid="{CCC9B13E-36E1-4ACF-94DB-563707ED14C1}"/>
    <hyperlink ref="AJ89" r:id="rId563" display="https://www.daloopa.com/src/19045491" xr:uid="{8796974F-9623-4C57-9E74-525B49E51CDE}"/>
    <hyperlink ref="AK89" r:id="rId564" display="https://www.daloopa.com/src/28076148" xr:uid="{9F4AB5D9-C241-4E44-AD41-3B97681EE55F}"/>
    <hyperlink ref="AL89" r:id="rId565" display="https://www.daloopa.com/src/35361581" xr:uid="{42A048B6-34ED-4D52-8D7F-BD1B414E3F28}"/>
    <hyperlink ref="A90" r:id="rId566" xr:uid="{33D0F75E-5D0B-4A46-ABC2-E1D5FC5EA120}"/>
    <hyperlink ref="C90" r:id="rId567" xr:uid="{BC971C0F-C1C7-40C1-A77C-F41C28E6C06F}"/>
    <hyperlink ref="S90" r:id="rId568" display="https://www.daloopa.com/src/1015458" xr:uid="{105E1324-CA50-4E47-A6C0-A5C9A11BA73B}"/>
    <hyperlink ref="AA90" r:id="rId569" display="https://www.daloopa.com/src/1001014" xr:uid="{3DD5E229-56EE-4C18-AFF6-A826EA603ACD}"/>
    <hyperlink ref="AB90" r:id="rId570" display="https://www.daloopa.com/src/1000993" xr:uid="{16890CAC-D3C0-456C-B584-62783F33608D}"/>
    <hyperlink ref="AC90" r:id="rId571" display="https://www.daloopa.com/src/1000970" xr:uid="{0A7F2AE5-0B9E-4E18-8884-DCF2DC1FB444}"/>
    <hyperlink ref="AD90" r:id="rId572" display="https://www.daloopa.com/src/1501436" xr:uid="{D120F3E5-20BF-4BD7-B732-3190FDCCC8BB}"/>
    <hyperlink ref="AE90" r:id="rId573" display="https://www.daloopa.com/src/2750868" xr:uid="{C1C2973D-0611-4C32-8FF2-EB6FA9190A68}"/>
    <hyperlink ref="AF90" r:id="rId574" display="https://www.daloopa.com/src/3606952" xr:uid="{82C6E7EC-68C5-4E26-8DC6-C8B48F800EF9}"/>
    <hyperlink ref="AG90" r:id="rId575" display="https://www.daloopa.com/src/6028986" xr:uid="{C53DAFC6-D8CA-4D25-BC89-E59BF872D306}"/>
    <hyperlink ref="AH90" r:id="rId576" display="https://www.daloopa.com/src/9092105" xr:uid="{0BC3B10A-A19F-467B-85F0-4C6069ECC287}"/>
    <hyperlink ref="AI90" r:id="rId577" display="https://www.daloopa.com/src/12608980" xr:uid="{FE45EBA6-464A-4C58-BDB6-C706D493D997}"/>
    <hyperlink ref="AJ90" r:id="rId578" display="https://www.daloopa.com/src/19045492" xr:uid="{07100C09-F3EC-4977-AA8F-02D609A0BCAC}"/>
    <hyperlink ref="AK90" r:id="rId579" display="https://www.daloopa.com/src/28076149" xr:uid="{4EA963C8-B8B1-4C15-A802-BB69A4F01088}"/>
    <hyperlink ref="AL90" r:id="rId580" display="https://www.daloopa.com/src/35361580" xr:uid="{AF1D1779-B2C1-4210-A1D8-A2C545246D72}"/>
    <hyperlink ref="AM90" r:id="rId581" display="https://www.daloopa.com/src/41990637" xr:uid="{65F287FE-E6C7-4504-B5C0-0C393CB03A6F}"/>
    <hyperlink ref="AN90" r:id="rId582" display="https://www.daloopa.com/src/50787184" xr:uid="{506EE3DE-193C-40D5-9362-F3BF441BB944}"/>
    <hyperlink ref="AO90" r:id="rId583" display="https://www.daloopa.com/src/56765752" xr:uid="{F129DFA4-0658-4427-AD49-EB789306D32A}"/>
    <hyperlink ref="AP90" r:id="rId584" display="https://www.daloopa.com/src/61315168" xr:uid="{95909758-A557-429E-8149-B9B29C7BEC0E}"/>
    <hyperlink ref="A91" r:id="rId585" xr:uid="{DB27D3F2-5324-4D8E-847F-CA1723EEE051}"/>
    <hyperlink ref="C91" r:id="rId586" xr:uid="{8AAD42F3-FC9A-4DFC-8A5C-E37DE71661AB}"/>
    <hyperlink ref="S91" r:id="rId587" display="https://www.daloopa.com/src/1015459" xr:uid="{2EB0FA7A-9677-4C69-8BA6-5FB9DD214652}"/>
    <hyperlink ref="AA91" r:id="rId588" display="https://www.daloopa.com/src/1001015" xr:uid="{3841FD27-47F7-4F5A-8FD3-DE3115F19707}"/>
    <hyperlink ref="AB91" r:id="rId589" display="https://www.daloopa.com/src/1000994" xr:uid="{CDB7CDF5-C520-412E-AF53-0A224D8BA8F3}"/>
    <hyperlink ref="AC91" r:id="rId590" display="https://www.daloopa.com/src/1000971" xr:uid="{90E4CDA6-2FDE-460E-9587-6C9C8E911BD0}"/>
    <hyperlink ref="AD91" r:id="rId591" display="https://www.daloopa.com/src/1501435" xr:uid="{26632CEF-460E-44DD-BFCF-0BB60367E072}"/>
    <hyperlink ref="AE91" r:id="rId592" display="https://www.daloopa.com/src/2750869" xr:uid="{76ED94C5-D327-4B0A-BBCD-D7A31ACCE01F}"/>
    <hyperlink ref="AF91" r:id="rId593" display="https://www.daloopa.com/src/3606953" xr:uid="{38120F1D-AAEB-4E4D-B912-4A3B1212DD0E}"/>
    <hyperlink ref="AG91" r:id="rId594" display="https://www.daloopa.com/src/6028987" xr:uid="{2C556D7D-DAEF-4CC0-B829-9BE4637DDDE1}"/>
    <hyperlink ref="AH91" r:id="rId595" display="https://www.daloopa.com/src/9092106" xr:uid="{1477D9D7-C505-42CB-A779-F6B0B9256722}"/>
    <hyperlink ref="AI91" r:id="rId596" display="https://www.daloopa.com/src/12608979" xr:uid="{C36242AF-8869-4CEE-BD87-36ED3A8D2FB7}"/>
    <hyperlink ref="AJ91" r:id="rId597" display="https://www.daloopa.com/src/19045493" xr:uid="{0732EAFF-3782-4D7A-B144-535A0AF2E487}"/>
    <hyperlink ref="AK91" r:id="rId598" display="https://www.daloopa.com/src/28076150" xr:uid="{7DA6E956-F9D9-4B62-9F8E-E3956CDD18FB}"/>
    <hyperlink ref="AL91" r:id="rId599" display="https://www.daloopa.com/src/35361578" xr:uid="{BA642151-7703-4813-9A4B-39B361D92340}"/>
    <hyperlink ref="AM91" r:id="rId600" display="https://www.daloopa.com/src/41990635" xr:uid="{81C0B430-A5C0-49DC-9FD3-1A15C5DAF4DB}"/>
    <hyperlink ref="AN91" r:id="rId601" display="https://www.daloopa.com/src/50787182" xr:uid="{F2AABA21-A104-4D46-8663-4013C58EDD83}"/>
    <hyperlink ref="AO91" r:id="rId602" display="https://www.daloopa.com/src/56765750" xr:uid="{7D7CB7A5-A52D-4633-A195-A30556D097A4}"/>
    <hyperlink ref="AP91" r:id="rId603" display="https://www.daloopa.com/src/61315166" xr:uid="{3AB41F05-088A-493B-A50F-A8DFF839BB2C}"/>
    <hyperlink ref="A92" r:id="rId604" xr:uid="{E0757F55-1FEE-40DD-B125-1B24C19A2ADC}"/>
    <hyperlink ref="C92" r:id="rId605" xr:uid="{22C9595D-33B9-4E72-B168-2EDA82F8DDB6}"/>
    <hyperlink ref="S92" r:id="rId606" display="https://www.daloopa.com/src/1015455" xr:uid="{027B8231-1566-4591-B750-CDA619AC07DD}"/>
    <hyperlink ref="AB92" r:id="rId607" display="https://www.daloopa.com/src/1000995" xr:uid="{94AECE2D-9484-4599-A1AE-7D2B4012DDE5}"/>
    <hyperlink ref="A95" r:id="rId608" xr:uid="{6551613C-14D5-46BE-BF0E-EC03C198BDDA}"/>
    <hyperlink ref="C95" r:id="rId609" xr:uid="{CCAC8C65-EEE0-44DB-BC07-729505CB4441}"/>
    <hyperlink ref="S95" r:id="rId610" display="https://www.daloopa.com/src/780154" xr:uid="{95A91D5A-104D-4B56-85C6-D0FBDA037CC1}"/>
    <hyperlink ref="AA95" r:id="rId611" display="https://www.daloopa.com/src/779888" xr:uid="{4E342460-C93E-4E96-8791-0260D5DCA558}"/>
    <hyperlink ref="AB95" r:id="rId612" display="https://www.daloopa.com/src/779861" xr:uid="{48F887C3-A1BD-440B-B0F8-89C450DA1C73}"/>
    <hyperlink ref="AC95" r:id="rId613" display="https://www.daloopa.com/src/780011" xr:uid="{FCEC4527-0ED0-4159-8E2D-A754859BF947}"/>
    <hyperlink ref="AD95" r:id="rId614" display="https://www.daloopa.com/src/1501293" xr:uid="{E21FD699-B4A3-4A0A-966A-DDF25BB97B97}"/>
    <hyperlink ref="AE95" r:id="rId615" display="https://www.daloopa.com/src/2750660" xr:uid="{59C9DF1E-0080-46EA-9B09-14BBCA2F6288}"/>
    <hyperlink ref="AF95" r:id="rId616" display="https://www.daloopa.com/src/3606512" xr:uid="{709678C7-2B4B-416F-A344-D037EE8AF921}"/>
    <hyperlink ref="AG95" r:id="rId617" display="https://www.daloopa.com/src/6028754" xr:uid="{0AA5D4D6-3C40-43D1-B3F4-D7B14CAF8054}"/>
    <hyperlink ref="AH95" r:id="rId618" display="https://www.daloopa.com/src/9091662" xr:uid="{43C17A44-47BA-4E6E-BE92-CCC251B65CBD}"/>
    <hyperlink ref="AI95" r:id="rId619" display="https://www.daloopa.com/src/12604197" xr:uid="{231C71DD-112A-4285-9551-A620FE192802}"/>
    <hyperlink ref="AJ95" r:id="rId620" display="https://www.daloopa.com/src/19045387" xr:uid="{325B0BBC-0A06-4924-9161-811E7CB4CB79}"/>
    <hyperlink ref="AK95" r:id="rId621" display="https://www.daloopa.com/src/28076072" xr:uid="{2CCB9F77-CDB6-4EEF-96FB-2A062577194C}"/>
    <hyperlink ref="AL95" r:id="rId622" display="https://www.daloopa.com/src/35361488" xr:uid="{E9D81F6E-E485-49D8-BF0F-FD9504D92F58}"/>
    <hyperlink ref="AM95" r:id="rId623" display="https://www.daloopa.com/src/41990925" xr:uid="{0E3FD136-AAFE-4D8D-B1F0-092AE7503CE8}"/>
    <hyperlink ref="AN95" r:id="rId624" display="https://www.daloopa.com/src/50787040" xr:uid="{4EF3E6ED-47B8-4B54-93FB-F43A76FA8D44}"/>
    <hyperlink ref="AO95" r:id="rId625" display="https://www.daloopa.com/src/56765619" xr:uid="{AD279C36-D090-4F6A-8E32-C6C5287438CE}"/>
    <hyperlink ref="AP95" r:id="rId626" display="https://www.daloopa.com/src/61315009" xr:uid="{7B4EEE10-6487-41FF-8635-05A4D6F4CECE}"/>
    <hyperlink ref="A96" r:id="rId627" xr:uid="{5EC86F7E-EB92-4C9A-B5D4-4965D3C7D3F4}"/>
    <hyperlink ref="C96" r:id="rId628" xr:uid="{075D364B-E275-4F26-B19D-244D5F66BEF0}"/>
    <hyperlink ref="S96" r:id="rId629" display="https://www.daloopa.com/src/780155" xr:uid="{AA3DD1CA-6E5E-479C-83D5-73232FF13BFD}"/>
    <hyperlink ref="AA96" r:id="rId630" display="https://www.daloopa.com/src/779889" xr:uid="{149254FC-F262-4969-80F9-3683A6EB3F03}"/>
    <hyperlink ref="AB96" r:id="rId631" display="https://www.daloopa.com/src/779865" xr:uid="{C56BF03E-AAE0-425D-8588-BF91EB05DACA}"/>
    <hyperlink ref="AC96" r:id="rId632" display="https://www.daloopa.com/src/780012" xr:uid="{CD4D4647-6BC9-4394-B31A-71D89D1C3465}"/>
    <hyperlink ref="AD96" r:id="rId633" display="https://www.daloopa.com/src/1501294" xr:uid="{A05B4221-0F16-4336-896E-303161D998EF}"/>
    <hyperlink ref="AE96" r:id="rId634" display="https://www.daloopa.com/src/2750661" xr:uid="{8769BAF4-7EAC-4286-B74A-8880DB9DC192}"/>
    <hyperlink ref="AF96" r:id="rId635" display="https://www.daloopa.com/src/3606513" xr:uid="{790A7B1C-7583-490E-88B6-66228C71C33E}"/>
    <hyperlink ref="AG96" r:id="rId636" display="https://www.daloopa.com/src/6028755" xr:uid="{60D2ED40-60BF-42E5-9BA0-C56C3D83D511}"/>
    <hyperlink ref="AH96" r:id="rId637" display="https://www.daloopa.com/src/9091660" xr:uid="{F490A90F-B6AA-448C-BDD3-7C9A2B8499FA}"/>
    <hyperlink ref="AI96" r:id="rId638" display="https://www.daloopa.com/src/12604198" xr:uid="{FCD603DE-25BC-4540-AC9C-0538FA7668CC}"/>
    <hyperlink ref="AJ96" r:id="rId639" display="https://www.daloopa.com/src/19045388" xr:uid="{2C44D171-76B8-4556-80C5-E6F5DF724AAB}"/>
    <hyperlink ref="AK96" r:id="rId640" display="https://www.daloopa.com/src/28076076" xr:uid="{CA9F15D9-258A-4A5B-97C5-9864DF6597A8}"/>
    <hyperlink ref="AL96" r:id="rId641" display="https://www.daloopa.com/src/35361487" xr:uid="{3AABB3CE-9D1B-496D-95FD-13BB1290EA7D}"/>
    <hyperlink ref="AM96" r:id="rId642" display="https://www.daloopa.com/src/41990924" xr:uid="{59F0A249-E4F4-47DD-AC0A-AC1957D2A474}"/>
    <hyperlink ref="AN96" r:id="rId643" display="https://www.daloopa.com/src/50787039" xr:uid="{BF32A965-52C2-4982-9950-95A1B9073044}"/>
    <hyperlink ref="AO96" r:id="rId644" display="https://www.daloopa.com/src/56765621" xr:uid="{78DD24F9-4D7E-47E3-8CBA-CBEA02A29403}"/>
    <hyperlink ref="AP96" r:id="rId645" display="https://www.daloopa.com/src/61315011" xr:uid="{C23DE808-5F1D-4CBD-8721-CA1DE3D48587}"/>
    <hyperlink ref="A97" r:id="rId646" xr:uid="{2909D5E6-7721-419B-A4BC-E2A04445301A}"/>
    <hyperlink ref="C97" r:id="rId647" xr:uid="{89785152-2888-4585-872E-B92033173FBF}"/>
    <hyperlink ref="S97" r:id="rId648" display="https://www.daloopa.com/src/780156" xr:uid="{06CBBF42-86F1-4E50-A876-4CBFAC8A8583}"/>
    <hyperlink ref="AA97" r:id="rId649" display="https://www.daloopa.com/src/779890" xr:uid="{33C4C026-00E9-4C2B-87A0-0776106473A6}"/>
    <hyperlink ref="AB97" r:id="rId650" display="https://www.daloopa.com/src/779862" xr:uid="{70D61C01-8D81-4F41-8397-C61F7C7D6923}"/>
    <hyperlink ref="AC97" r:id="rId651" display="https://www.daloopa.com/src/780013" xr:uid="{1690F301-21CC-462D-8299-50EC65104574}"/>
    <hyperlink ref="AD97" r:id="rId652" display="https://www.daloopa.com/src/1501295" xr:uid="{59995D5F-BAAB-4B5E-9ECE-538929086191}"/>
    <hyperlink ref="AE97" r:id="rId653" display="https://www.daloopa.com/src/2750662" xr:uid="{27B7E4AD-B3D7-475D-A0B1-51956D5EB410}"/>
    <hyperlink ref="AF97" r:id="rId654" display="https://www.daloopa.com/src/3606514" xr:uid="{CFE5C59F-5F78-4D5B-A205-9D412E819999}"/>
    <hyperlink ref="AG97" r:id="rId655" display="https://www.daloopa.com/src/6028756" xr:uid="{C4CA03FF-7810-4009-8FA3-C25DEE59CE64}"/>
    <hyperlink ref="AH97" r:id="rId656" display="https://www.daloopa.com/src/9091661" xr:uid="{CEC588AA-27CD-48D0-B897-334F26193D8F}"/>
    <hyperlink ref="AI97" r:id="rId657" display="https://www.daloopa.com/src/12604200" xr:uid="{AA554F8E-A8D9-44DF-A3A2-FE6BC1148979}"/>
    <hyperlink ref="AJ97" r:id="rId658" display="https://www.daloopa.com/src/19045389" xr:uid="{D406B109-3929-4EE5-9AD1-D01DCBD80150}"/>
    <hyperlink ref="AK97" r:id="rId659" display="https://www.daloopa.com/src/28076073" xr:uid="{07FD2317-D7F1-4E86-9E32-219C362765A0}"/>
    <hyperlink ref="AL97" r:id="rId660" display="https://www.daloopa.com/src/35361486" xr:uid="{EE265075-F942-4583-8745-C24773EC28E4}"/>
    <hyperlink ref="AM97" r:id="rId661" display="https://www.daloopa.com/src/41990923" xr:uid="{62A626F5-08B7-4947-9BE9-46D240A4CF18}"/>
    <hyperlink ref="AN97" r:id="rId662" display="https://www.daloopa.com/src/50787038" xr:uid="{F3D0A52A-DCFF-4328-8171-35A6CB60DA16}"/>
    <hyperlink ref="AO97" r:id="rId663" display="https://www.daloopa.com/src/56765620" xr:uid="{64392C7D-4D88-42A3-82FE-3401B8575CE7}"/>
    <hyperlink ref="AP97" r:id="rId664" display="https://www.daloopa.com/src/61315010" xr:uid="{108D647A-6900-4564-899A-6F83786F8ED0}"/>
    <hyperlink ref="A98" r:id="rId665" xr:uid="{C9C2B111-0CAB-477D-8423-3BA4EDD2925F}"/>
    <hyperlink ref="C98" r:id="rId666" xr:uid="{318036F9-4B41-45FB-8840-0647E7B4CA87}"/>
    <hyperlink ref="S98" r:id="rId667" display="https://www.daloopa.com/src/780157" xr:uid="{78F47E26-B6EB-414D-A279-46D56DC2F6C1}"/>
    <hyperlink ref="AA98" r:id="rId668" display="https://www.daloopa.com/src/779891" xr:uid="{FEF9B5BE-D1B9-4E99-AEAF-AC81CCC5EA15}"/>
    <hyperlink ref="AB98" r:id="rId669" display="https://www.daloopa.com/src/779863" xr:uid="{F6F36268-5B76-4FEB-8938-D6C7BCFCB463}"/>
    <hyperlink ref="AC98" r:id="rId670" display="https://www.daloopa.com/src/780014" xr:uid="{BB17E1D8-EA1C-4C45-A807-BEE8A1355E01}"/>
    <hyperlink ref="AD98" r:id="rId671" display="https://www.daloopa.com/src/1501296" xr:uid="{28D8A7F4-4584-4B50-851A-0BF46778BFF1}"/>
    <hyperlink ref="AE98" r:id="rId672" display="https://www.daloopa.com/src/2750663" xr:uid="{DC156233-DEB7-43A2-BB2A-A59A1EB4D510}"/>
    <hyperlink ref="AF98" r:id="rId673" display="https://www.daloopa.com/src/3606515" xr:uid="{DBB1B7C5-095D-4F18-B1E3-FE35B2CB95C9}"/>
    <hyperlink ref="AG98" r:id="rId674" display="https://www.daloopa.com/src/6028757" xr:uid="{797093F6-4774-4D94-BA83-30F0F02773E8}"/>
    <hyperlink ref="AH98" r:id="rId675" display="https://www.daloopa.com/src/9091663" xr:uid="{02FBEC73-229C-4517-82DD-F7782A4410D6}"/>
    <hyperlink ref="AI98" r:id="rId676" display="https://www.daloopa.com/src/12604199" xr:uid="{DF43AB9B-7AFB-44A3-A2FA-D3B7F7487280}"/>
    <hyperlink ref="AJ98" r:id="rId677" display="https://www.daloopa.com/src/19045390" xr:uid="{F6C17A41-5A65-4BC6-8094-FE06FF6B07DD}"/>
    <hyperlink ref="AK98" r:id="rId678" display="https://www.daloopa.com/src/28076074" xr:uid="{9B50BDA5-5ECA-42DB-AEDF-5C8206B52067}"/>
    <hyperlink ref="AL98" r:id="rId679" display="https://www.daloopa.com/src/35361485" xr:uid="{E8B64533-9434-4FE0-B0BB-10266416E1DD}"/>
    <hyperlink ref="AM98" r:id="rId680" display="https://www.daloopa.com/src/41990926" xr:uid="{F523B87D-1F8A-42E9-8E41-6048F6650600}"/>
    <hyperlink ref="AN98" r:id="rId681" display="https://www.daloopa.com/src/50787036" xr:uid="{C79D3396-CF75-4D6B-B44B-E0250AB6A941}"/>
    <hyperlink ref="AO98" r:id="rId682" display="https://www.daloopa.com/src/56765618" xr:uid="{62A60348-8918-406B-8519-092E4E86F699}"/>
    <hyperlink ref="AP98" r:id="rId683" display="https://www.daloopa.com/src/61315007" xr:uid="{23AEF80B-9C01-4EB0-8392-E00AC55E547D}"/>
    <hyperlink ref="A99" r:id="rId684" xr:uid="{CEF1DA62-E2CA-49D0-9A20-1BDB247E65DE}"/>
    <hyperlink ref="C99" r:id="rId685" xr:uid="{4200FF8F-988A-4C68-A400-7FB5AE79CDF2}"/>
    <hyperlink ref="S99" r:id="rId686" display="https://www.daloopa.com/src/780158" xr:uid="{D4A3042D-983C-46C3-A3D5-F50E908A8518}"/>
    <hyperlink ref="AA99" r:id="rId687" display="https://www.daloopa.com/src/779892" xr:uid="{82D80EEB-449D-43CD-915C-C62198312902}"/>
    <hyperlink ref="AB99" r:id="rId688" display="https://www.daloopa.com/src/779864" xr:uid="{BFB66A75-5BF8-4C10-8643-2EA0126724D1}"/>
    <hyperlink ref="AC99" r:id="rId689" display="https://www.daloopa.com/src/780015" xr:uid="{B90C4F0C-379C-4589-A403-EC7F2A1F9B09}"/>
    <hyperlink ref="AD99" r:id="rId690" display="https://www.daloopa.com/src/1501297" xr:uid="{6CB2D372-DEF2-4844-B9B8-8FDC9339AD05}"/>
    <hyperlink ref="AE99" r:id="rId691" display="https://www.daloopa.com/src/2750664" xr:uid="{5B5D5438-8490-474F-A78C-49098F4591D0}"/>
    <hyperlink ref="AF99" r:id="rId692" display="https://www.daloopa.com/src/3606516" xr:uid="{90140EB5-356D-4AA3-A347-7F9D118855E8}"/>
    <hyperlink ref="AG99" r:id="rId693" display="https://www.daloopa.com/src/6028753" xr:uid="{2136A6BB-FE62-4ACE-B934-1D186F32A728}"/>
    <hyperlink ref="AH99" r:id="rId694" display="https://www.daloopa.com/src/9091664" xr:uid="{F97EC930-FDCE-4AE7-8FDD-D276661F0F33}"/>
    <hyperlink ref="AI99" r:id="rId695" display="https://www.daloopa.com/src/12604196" xr:uid="{5903FACF-77D0-4344-9288-4597F7073FA2}"/>
    <hyperlink ref="AJ99" r:id="rId696" display="https://www.daloopa.com/src/19045391" xr:uid="{C75BF43B-2786-4B12-B5C1-45A3900F05F8}"/>
    <hyperlink ref="AK99" r:id="rId697" display="https://www.daloopa.com/src/28076075" xr:uid="{0851CD02-B286-45CB-B17D-BC04912B652E}"/>
    <hyperlink ref="AL99" r:id="rId698" display="https://www.daloopa.com/src/35361484" xr:uid="{072CAA4F-C067-42A4-B6C2-706838D9D39E}"/>
    <hyperlink ref="AM99" r:id="rId699" display="https://www.daloopa.com/src/41990927" xr:uid="{3FF26079-038E-43C4-BDD4-4E9B14F9D4AA}"/>
    <hyperlink ref="AN99" r:id="rId700" display="https://www.daloopa.com/src/50787037" xr:uid="{8308F2D5-F5B7-4B13-933D-8A0F1A95F920}"/>
    <hyperlink ref="AO99" r:id="rId701" display="https://www.daloopa.com/src/56765617" xr:uid="{365D733D-CDCC-426D-894C-453D6CEEC3E9}"/>
    <hyperlink ref="AP99" r:id="rId702" display="https://www.daloopa.com/src/61315008" xr:uid="{76B8048C-E76C-44C7-A5A4-897535FE14B1}"/>
    <hyperlink ref="A101" r:id="rId703" xr:uid="{102ABDE9-39B7-422A-B1EC-A04E01CE3BFA}"/>
    <hyperlink ref="C101" r:id="rId704" xr:uid="{2D7866F9-188D-4721-97C3-987BF73829F7}"/>
    <hyperlink ref="S101" r:id="rId705" display="https://www.daloopa.com/src/780167" xr:uid="{81672086-A06F-4CA0-A01D-9BFC27C1238A}"/>
    <hyperlink ref="AA101" r:id="rId706" display="https://www.daloopa.com/src/816811" xr:uid="{47C61AFB-7C15-438A-A65B-135FA0243A82}"/>
    <hyperlink ref="AB101" r:id="rId707" display="https://www.daloopa.com/src/779983" xr:uid="{1058DFDB-BB9D-4A5E-8888-E3AFD497DA1F}"/>
    <hyperlink ref="AC101" r:id="rId708" display="https://www.daloopa.com/src/779982" xr:uid="{A26703E0-5896-4C30-971B-1E52EC1085E9}"/>
    <hyperlink ref="AD101" r:id="rId709" display="https://www.daloopa.com/src/1501298" xr:uid="{BA493ABE-B8C5-4DC0-956D-30D9261A4B86}"/>
    <hyperlink ref="AE101" r:id="rId710" display="https://www.daloopa.com/src/2750667" xr:uid="{A1627233-D92C-4718-9A0E-EDAC18A468D1}"/>
    <hyperlink ref="AF101" r:id="rId711" display="https://www.daloopa.com/src/3606517" xr:uid="{01827A1F-6483-48C5-BC71-0A0E52E40036}"/>
    <hyperlink ref="AG101" r:id="rId712" display="https://www.daloopa.com/src/6028782" xr:uid="{F1B905CA-0354-4D7A-9278-3AB3B10FE54F}"/>
    <hyperlink ref="AH101" r:id="rId713" display="https://www.daloopa.com/src/9091665" xr:uid="{931FFED5-EF9B-4668-9C56-3F0CF954F47E}"/>
    <hyperlink ref="AI101" r:id="rId714" display="https://www.daloopa.com/src/12604250" xr:uid="{148C492D-238B-40CE-8BCC-2F96AE334E5D}"/>
    <hyperlink ref="AJ101" r:id="rId715" display="https://www.daloopa.com/src/19045392" xr:uid="{C3E442F0-1660-4056-B8B3-9149A48DA672}"/>
    <hyperlink ref="AK101" r:id="rId716" display="https://www.daloopa.com/src/28076077" xr:uid="{6CB52A1C-616D-46C3-AB3C-7FDDCB85864F}"/>
    <hyperlink ref="AL101" r:id="rId717" display="https://www.daloopa.com/src/35361495" xr:uid="{22A0F7A4-A7D0-49C7-A3AD-755693928368}"/>
    <hyperlink ref="AM101" r:id="rId718" display="https://www.daloopa.com/src/41990939" xr:uid="{88E77B46-B3F5-44E3-A039-F8E12E09993E}"/>
    <hyperlink ref="AN101" r:id="rId719" display="https://www.daloopa.com/src/50787049" xr:uid="{69F61B7C-3F2F-4278-B53A-24D3070C883F}"/>
    <hyperlink ref="AO101" r:id="rId720" display="https://www.daloopa.com/src/56765622" xr:uid="{D36818C7-72AD-40A4-86A4-8B49930338FE}"/>
    <hyperlink ref="AP101" r:id="rId721" display="https://www.daloopa.com/src/61315012" xr:uid="{43D89C6B-8856-4C9B-A72C-B480E90E86FA}"/>
    <hyperlink ref="A104" r:id="rId722" xr:uid="{A8BB69B1-C3D0-459C-9B98-291D8DB31446}"/>
    <hyperlink ref="C104" r:id="rId723" xr:uid="{C1CDF7D6-BFB9-47E8-B9F1-16385BC3C2DB}"/>
    <hyperlink ref="G104" r:id="rId724" display="https://www.daloopa.com/src/780198" xr:uid="{0DB4E1A4-77C3-4D43-94D2-E96C64BAB897}"/>
    <hyperlink ref="S104" r:id="rId725" display="https://www.daloopa.com/src/780135" xr:uid="{BCBDE35F-B6A9-4797-888C-5A383B753155}"/>
    <hyperlink ref="AA104" r:id="rId726" display="https://www.daloopa.com/src/780044" xr:uid="{F853A8F2-EEEC-45F4-9122-51A0FFD596C1}"/>
    <hyperlink ref="AB104" r:id="rId727" display="https://www.daloopa.com/src/780035" xr:uid="{8708A452-ED93-4AFB-9BB3-85B2C626D1CE}"/>
    <hyperlink ref="AE104" r:id="rId728" display="https://www.daloopa.com/src/2750675" xr:uid="{84F47E89-98E5-4B61-8AC3-0BE67C728094}"/>
    <hyperlink ref="AF104" r:id="rId729" display="https://www.daloopa.com/src/3606580" xr:uid="{CD4D7917-3A71-43FA-A7AE-201EFA618351}"/>
    <hyperlink ref="AG104" r:id="rId730" display="https://www.daloopa.com/src/6028783" xr:uid="{F1E96501-2A29-450C-BCE6-7559E922DE42}"/>
    <hyperlink ref="AH104" r:id="rId731" display="https://www.daloopa.com/src/9091674" xr:uid="{299BE957-3BED-4ACC-B29C-E25F771BDF28}"/>
    <hyperlink ref="AI104" r:id="rId732" display="https://www.daloopa.com/src/12611932" xr:uid="{004C51EF-582F-4061-9478-08FB4816B500}"/>
    <hyperlink ref="AJ104" r:id="rId733" display="https://www.daloopa.com/src/19045394" xr:uid="{9DA8DDAE-57F7-4BD1-8AA6-CF084ED87A16}"/>
    <hyperlink ref="AK104" r:id="rId734" display="https://www.daloopa.com/src/28076082" xr:uid="{D4023C96-E972-432C-AEBF-4970E5B70848}"/>
    <hyperlink ref="AL104" r:id="rId735" display="https://www.daloopa.com/src/35361499" xr:uid="{03F8323D-F043-45B2-A1B0-D952626A3BBB}"/>
    <hyperlink ref="AM104" r:id="rId736" display="https://www.daloopa.com/src/41990844" xr:uid="{A184CBCF-15D8-4BBA-8B11-58EF41624603}"/>
    <hyperlink ref="AN104" r:id="rId737" display="https://www.daloopa.com/src/50786919" xr:uid="{C78BB563-28C7-49CF-B1F4-5B301A61C244}"/>
    <hyperlink ref="AO104" r:id="rId738" display="https://www.daloopa.com/src/56765584" xr:uid="{659DE7B4-EECD-4679-B9C3-7F150C8A8B66}"/>
    <hyperlink ref="AP104" r:id="rId739" display="https://www.daloopa.com/src/61315013" xr:uid="{295CA054-5D5F-41CF-AF21-77EA6AE00ED8}"/>
    <hyperlink ref="A105" r:id="rId740" xr:uid="{6E65CDB3-72B4-4F41-A3C4-0CC900AE3EF7}"/>
    <hyperlink ref="C105" r:id="rId741" xr:uid="{479B7AA5-F477-4C95-B5AB-CE1B11D44500}"/>
    <hyperlink ref="AF105" r:id="rId742" display="https://www.daloopa.com/src/3606581" xr:uid="{19204BB5-394B-48AD-A34A-26D3AEC11104}"/>
    <hyperlink ref="AG105" r:id="rId743" display="https://www.daloopa.com/src/6028784" xr:uid="{ECFD1E5A-E168-4AFF-A7EF-920B61C235EE}"/>
    <hyperlink ref="AH105" r:id="rId744" display="https://www.daloopa.com/src/9091673" xr:uid="{4EB3D9A8-3F94-49A7-AD29-B57208F41E0B}"/>
    <hyperlink ref="A106" r:id="rId745" xr:uid="{17E8FE38-7D19-4B4F-95A3-8CDB371910FE}"/>
    <hyperlink ref="C106" r:id="rId746" xr:uid="{9433B408-9422-4480-A3E8-540A61D1F9B0}"/>
    <hyperlink ref="G106" r:id="rId747" display="https://www.daloopa.com/src/780199" xr:uid="{B6265F31-B593-4CD5-80FC-E0A23B034E87}"/>
    <hyperlink ref="S106" r:id="rId748" display="https://www.daloopa.com/src/780136" xr:uid="{DA8F0685-CE06-4090-8268-DF1ACF19F074}"/>
    <hyperlink ref="AA106" r:id="rId749" display="https://www.daloopa.com/src/780045" xr:uid="{4111FFF5-915D-4A54-A4C6-35EB008ACEE2}"/>
    <hyperlink ref="AB106" r:id="rId750" display="https://www.daloopa.com/src/780036" xr:uid="{98EE4F20-949C-4732-B7A7-9145F8602B9B}"/>
    <hyperlink ref="AE106" r:id="rId751" display="https://www.daloopa.com/src/2750676" xr:uid="{2C823990-D12B-4A76-80E7-DB9B0117915C}"/>
    <hyperlink ref="AF106" r:id="rId752" display="https://www.daloopa.com/src/3606583" xr:uid="{0CF127D5-7D47-44DD-AE6A-BFD1B0611056}"/>
    <hyperlink ref="AG106" r:id="rId753" display="https://www.daloopa.com/src/6028786" xr:uid="{AADDA469-CBAB-43EB-8A8B-02B2695F17FA}"/>
    <hyperlink ref="AH106" r:id="rId754" display="https://www.daloopa.com/src/9091670" xr:uid="{0DDC9C22-E606-43A3-B1A9-C2F11DB0C87E}"/>
    <hyperlink ref="AI106" r:id="rId755" display="https://www.daloopa.com/src/12611931" xr:uid="{346BDCD2-658A-4ADE-AA38-2F5942D4F08B}"/>
    <hyperlink ref="AJ106" r:id="rId756" display="https://www.daloopa.com/src/19045393" xr:uid="{92BA453B-2150-4E94-AFBE-4D390F7DD46E}"/>
    <hyperlink ref="AK106" r:id="rId757" display="https://www.daloopa.com/src/28076079" xr:uid="{8E046224-4E92-48DE-8A0A-876C82395A4F}"/>
    <hyperlink ref="AL106" r:id="rId758" display="https://www.daloopa.com/src/35361498" xr:uid="{04A58BB6-0D7D-4D15-90BE-B834B4E0F5B7}"/>
    <hyperlink ref="AM106" r:id="rId759" display="https://www.daloopa.com/src/41990843" xr:uid="{F3E1258A-FB5F-416D-A70F-9FB5E5D382A1}"/>
    <hyperlink ref="AN106" r:id="rId760" display="https://www.daloopa.com/src/50786918" xr:uid="{44C68D98-53FA-42A6-B5E9-E8E5A3900373}"/>
    <hyperlink ref="AO106" r:id="rId761" display="https://www.daloopa.com/src/56765585" xr:uid="{6AB7D688-7603-4B07-A3D2-A78A6B53DF03}"/>
    <hyperlink ref="AP106" r:id="rId762" display="https://www.daloopa.com/src/61315017" xr:uid="{76840DA9-9D5C-4903-A711-D1955BC48EAF}"/>
    <hyperlink ref="A107" r:id="rId763" xr:uid="{0604A313-0DF5-42CF-A97B-39F6B972AB0E}"/>
    <hyperlink ref="C107" r:id="rId764" xr:uid="{A9EDE31D-586D-4475-A19E-C200CC3FB062}"/>
    <hyperlink ref="G107" r:id="rId765" display="https://www.daloopa.com/src/780200" xr:uid="{BB66AF67-0105-4583-95ED-F716BB8C34C4}"/>
    <hyperlink ref="A108" r:id="rId766" xr:uid="{C682E58F-DFB6-45A6-A36E-785ED0A1D272}"/>
    <hyperlink ref="C108" r:id="rId767" xr:uid="{B50BA1D3-866F-4B10-8C48-482A8C09D651}"/>
    <hyperlink ref="G108" r:id="rId768" display="https://www.daloopa.com/src/780201" xr:uid="{7F8C15F8-C348-4710-9EDB-3092F837A2B2}"/>
    <hyperlink ref="S108" r:id="rId769" display="https://www.daloopa.com/src/780137" xr:uid="{07539FB8-E977-4720-9037-52CD522F063F}"/>
    <hyperlink ref="AA108" r:id="rId770" display="https://www.daloopa.com/src/780046" xr:uid="{3D1EA98C-B85C-47C7-A186-FEDAB126C062}"/>
    <hyperlink ref="AB108" r:id="rId771" display="https://www.daloopa.com/src/780039" xr:uid="{42D55D68-E019-4B3C-B81B-FB0840760603}"/>
    <hyperlink ref="AE108" r:id="rId772" display="https://www.daloopa.com/src/2750677" xr:uid="{2C7300A1-92E4-4497-8F44-8DF2AF65B200}"/>
    <hyperlink ref="AF108" r:id="rId773" display="https://www.daloopa.com/src/3606584" xr:uid="{01325A25-185E-42F8-8E7C-B2E83E84F707}"/>
    <hyperlink ref="AG108" r:id="rId774" display="https://www.daloopa.com/src/6028787" xr:uid="{936738CF-6626-4B9B-8803-A425EB2560C9}"/>
    <hyperlink ref="AH108" r:id="rId775" display="https://www.daloopa.com/src/9091669" xr:uid="{4CDD6AAC-A57B-4266-A9C7-B851EAE17038}"/>
    <hyperlink ref="AI108" r:id="rId776" display="https://www.daloopa.com/src/12611930" xr:uid="{8C6DF96C-906E-487D-9C84-3D0D0E98A629}"/>
    <hyperlink ref="AJ108" r:id="rId777" display="https://www.daloopa.com/src/19045395" xr:uid="{F54742FB-7BB6-43AC-B899-302B6C2FEB4C}"/>
    <hyperlink ref="AK108" r:id="rId778" display="https://www.daloopa.com/src/28076078" xr:uid="{8E55A28D-4A7D-469D-B987-540EEFA23B82}"/>
    <hyperlink ref="AL108" r:id="rId779" display="https://www.daloopa.com/src/35361497" xr:uid="{58525616-5BC4-483B-BFCF-380FCC8E3395}"/>
    <hyperlink ref="AM108" r:id="rId780" display="https://www.daloopa.com/src/41990841" xr:uid="{A5A4A6F0-87A1-4091-A920-686A6FEC162D}"/>
    <hyperlink ref="AN108" r:id="rId781" display="https://www.daloopa.com/src/50786917" xr:uid="{022DB56A-96D8-4E60-8382-9040E1229552}"/>
    <hyperlink ref="AO108" r:id="rId782" display="https://www.daloopa.com/src/56765587" xr:uid="{3503AD35-E20B-47C8-BB8A-43A888CA4810}"/>
    <hyperlink ref="AP108" r:id="rId783" display="https://www.daloopa.com/src/61315016" xr:uid="{C89DCCAB-289F-4BA7-B846-292D8D63615A}"/>
    <hyperlink ref="A109" r:id="rId784" xr:uid="{6F7E874F-DE49-445A-B792-298E53BC6248}"/>
    <hyperlink ref="C109" r:id="rId785" xr:uid="{EBB361F4-CF11-4BB0-8B5E-4AE34C2F9A11}"/>
    <hyperlink ref="S109" r:id="rId786" display="https://www.daloopa.com/src/780138" xr:uid="{B10D8EAA-8C4B-4675-B1C5-7B592F99E023}"/>
    <hyperlink ref="AA109" r:id="rId787" display="https://www.daloopa.com/src/780047" xr:uid="{33B7CE00-396A-489B-8B62-1EF7DACF9EA2}"/>
    <hyperlink ref="AB109" r:id="rId788" display="https://www.daloopa.com/src/780038" xr:uid="{DD07E408-192A-4B45-8D60-36D5E78F96EF}"/>
    <hyperlink ref="AE109" r:id="rId789" display="https://www.daloopa.com/src/2750678" xr:uid="{6486A6FB-26EC-4F80-B1D3-5ADFED991025}"/>
    <hyperlink ref="AF109" r:id="rId790" display="https://www.daloopa.com/src/3606582" xr:uid="{16D59651-BCBA-4ECD-A0F2-53B699F82F68}"/>
    <hyperlink ref="AG109" r:id="rId791" display="https://www.daloopa.com/src/6028785" xr:uid="{FDA760BD-0CC2-459A-8624-7D7532A38619}"/>
    <hyperlink ref="AH109" r:id="rId792" display="https://www.daloopa.com/src/9091671" xr:uid="{A38D56AF-C54A-4AFC-BB21-5E352E57FF10}"/>
    <hyperlink ref="AI109" r:id="rId793" display="https://www.daloopa.com/src/12611929" xr:uid="{653FF75E-049A-4ACD-81E7-C2E0E8D1BFDB}"/>
    <hyperlink ref="AJ109" r:id="rId794" display="https://www.daloopa.com/src/19045396" xr:uid="{C51BC8FE-F569-4A42-AFA7-FDB1207F9BFB}"/>
    <hyperlink ref="AK109" r:id="rId795" display="https://www.daloopa.com/src/28076080" xr:uid="{6935930A-74B3-4C4E-8ED3-7F29BB739CA0}"/>
    <hyperlink ref="AM109" r:id="rId796" display="https://www.daloopa.com/src/41990840" xr:uid="{9C436D97-C54D-4227-9E3A-3DDF5E5D1CFB}"/>
    <hyperlink ref="AO109" r:id="rId797" display="https://www.daloopa.com/src/56765588" xr:uid="{CCF25F0E-5844-4BAF-824E-42A9DB29C88F}"/>
    <hyperlink ref="AP109" r:id="rId798" display="https://www.daloopa.com/src/61315015" xr:uid="{ABAD107F-18A8-4A77-8A7C-1B754317FA41}"/>
    <hyperlink ref="A110" r:id="rId799" xr:uid="{FBB77FCA-7C65-434D-9EA1-8D32DAE2E671}"/>
    <hyperlink ref="C110" r:id="rId800" xr:uid="{D0828861-ED41-4A30-B68E-E9654B4DED06}"/>
    <hyperlink ref="G110" r:id="rId801" display="https://www.daloopa.com/src/780202" xr:uid="{A2A4587A-9B97-4FE1-9CA5-CD141E387FFD}"/>
    <hyperlink ref="S110" r:id="rId802" display="https://www.daloopa.com/src/780139" xr:uid="{9E4BCBB9-4EFF-424D-9E93-84D1A9A5149C}"/>
    <hyperlink ref="AA110" r:id="rId803" display="https://www.daloopa.com/src/780048" xr:uid="{8AFEE71D-5D50-4F37-A047-37E8014C9EC8}"/>
    <hyperlink ref="AB110" r:id="rId804" display="https://www.daloopa.com/src/780037" xr:uid="{5C3CB7BC-E752-441A-82B4-A2DE2D6EA3A9}"/>
    <hyperlink ref="AE110" r:id="rId805" display="https://www.daloopa.com/src/2750679" xr:uid="{346E248D-2540-4716-9FF0-604F6E054BD1}"/>
    <hyperlink ref="AF110" r:id="rId806" display="https://www.daloopa.com/src/3606585" xr:uid="{7B476580-93DD-4CE4-94C2-19F372D42DBD}"/>
    <hyperlink ref="AG110" r:id="rId807" display="https://www.daloopa.com/src/6028788" xr:uid="{E1020DC6-8222-495E-895C-777ABD34E127}"/>
    <hyperlink ref="AH110" r:id="rId808" display="https://www.daloopa.com/src/9091672" xr:uid="{29570D03-EFCC-43BC-857C-9FFD91CC3DDB}"/>
    <hyperlink ref="AI110" r:id="rId809" display="https://www.daloopa.com/src/12611928" xr:uid="{B89788D1-1809-49C9-80BA-9B7035B55C20}"/>
    <hyperlink ref="AJ110" r:id="rId810" display="https://www.daloopa.com/src/19045397" xr:uid="{1301DC52-619F-4676-BF88-D3951BF885C7}"/>
    <hyperlink ref="AK110" r:id="rId811" display="https://www.daloopa.com/src/28076081" xr:uid="{C58959C6-D946-48C7-A405-06E1957F02BC}"/>
    <hyperlink ref="AL110" r:id="rId812" display="https://www.daloopa.com/src/35361496" xr:uid="{BDF836B9-9413-4C3F-8518-AE0324C7FCC0}"/>
    <hyperlink ref="AM110" r:id="rId813" display="https://www.daloopa.com/src/41990842" xr:uid="{8389D04F-BD3C-4243-928F-02E7639E4C80}"/>
    <hyperlink ref="AN110" r:id="rId814" display="https://www.daloopa.com/src/50786916" xr:uid="{8C6E0238-7A29-4C61-9826-D4F489BAD3F6}"/>
    <hyperlink ref="AO110" r:id="rId815" display="https://www.daloopa.com/src/56765586" xr:uid="{17B6A8E0-16E6-49D0-9368-47A13B84514B}"/>
    <hyperlink ref="AP110" r:id="rId816" display="https://www.daloopa.com/src/61315014" xr:uid="{B785C347-14C2-41D5-A343-9A8BB3D937EA}"/>
    <hyperlink ref="A113" r:id="rId817" xr:uid="{910F7D71-B0FC-4E13-939F-56B90E76D464}"/>
    <hyperlink ref="C113" r:id="rId818" xr:uid="{ECB78A13-8D31-46CC-961D-C7A8B1A60409}"/>
    <hyperlink ref="G113" r:id="rId819" display="https://www.daloopa.com/src/793420" xr:uid="{EC745A49-9E45-4228-B1D0-284E38B252D3}"/>
    <hyperlink ref="A114" r:id="rId820" xr:uid="{51463919-DB55-4853-94CE-CEADAE44C561}"/>
    <hyperlink ref="C114" r:id="rId821" xr:uid="{8B8BD11C-A501-4741-BE05-87A3F157E03C}"/>
    <hyperlink ref="G114" r:id="rId822" display="https://www.daloopa.com/src/793421" xr:uid="{BB1B1B52-C88B-406B-8F02-A919AF5A3C17}"/>
    <hyperlink ref="A115" r:id="rId823" xr:uid="{23A40B9F-4B29-49CA-AEA5-A840A3CE3B24}"/>
    <hyperlink ref="C115" r:id="rId824" xr:uid="{A4A13D11-F399-49BF-9EB0-ED2703DD9A0A}"/>
    <hyperlink ref="G115" r:id="rId825" display="https://www.daloopa.com/src/793422" xr:uid="{CA75C6DF-BED6-4C50-8738-354107C8179D}"/>
    <hyperlink ref="A116" r:id="rId826" xr:uid="{8D63C473-ED7C-4A5B-9F5D-1D90EC32FF25}"/>
    <hyperlink ref="C116" r:id="rId827" xr:uid="{6FF6C170-CFA3-4195-BF9E-626653B01452}"/>
    <hyperlink ref="G116" r:id="rId828" display="https://www.daloopa.com/src/793423" xr:uid="{F49B30C8-04DE-4FBD-8A3A-3079273C52D6}"/>
    <hyperlink ref="A117" r:id="rId829" xr:uid="{91E0B7E9-9EF6-4BA4-8E54-822FDEEC2BE5}"/>
    <hyperlink ref="C117" r:id="rId830" xr:uid="{4D95728C-6D40-4056-B8FE-10CE44845306}"/>
    <hyperlink ref="G117" r:id="rId831" display="https://www.daloopa.com/src/793424" xr:uid="{FF63B4D6-0521-4CCF-8014-F63FCB212DCB}"/>
    <hyperlink ref="A118" r:id="rId832" xr:uid="{4D7D1EEE-A5C3-45A2-AC23-F0AAEDDB943D}"/>
    <hyperlink ref="C118" r:id="rId833" xr:uid="{8511891C-22A7-4CA6-B59E-6BC0E3CC7D48}"/>
    <hyperlink ref="G118" r:id="rId834" display="https://www.daloopa.com/src/793425" xr:uid="{8A44D609-5B1D-4207-A188-A3BD99F32278}"/>
    <hyperlink ref="A119" r:id="rId835" xr:uid="{3C369BB4-A473-4CAD-90D4-853F8FF25E41}"/>
    <hyperlink ref="C119" r:id="rId836" xr:uid="{E61BAE5F-CE93-494B-9F44-221F4992EC75}"/>
    <hyperlink ref="G119" r:id="rId837" display="https://www.daloopa.com/src/793505" xr:uid="{423BC6AB-2732-4A5B-8683-A7CA3710E5FA}"/>
    <hyperlink ref="A122" r:id="rId838" xr:uid="{11B325FE-8F1F-41C9-A49F-4349078E4DA5}"/>
    <hyperlink ref="C122" r:id="rId839" xr:uid="{48C5166F-DBBE-42D1-8278-6BA789AAA147}"/>
    <hyperlink ref="G122" r:id="rId840" display="https://www.daloopa.com/src/793434" xr:uid="{A4B3C820-385B-40F7-9B92-35562BEE8FA1}"/>
    <hyperlink ref="A123" r:id="rId841" xr:uid="{2D6D7D28-2F5D-4BC9-B0EB-2E6FFD64E000}"/>
    <hyperlink ref="C123" r:id="rId842" xr:uid="{FF6DFB99-533F-4159-ADBD-884DE6E7C180}"/>
    <hyperlink ref="G123" r:id="rId843" display="https://www.daloopa.com/src/793435" xr:uid="{F174CB23-8D14-46DC-969A-9751B47E6205}"/>
    <hyperlink ref="A124" r:id="rId844" xr:uid="{5DC4E009-4492-4B5D-A420-F02B3CCE1D79}"/>
    <hyperlink ref="C124" r:id="rId845" xr:uid="{D8C6D40F-3D0D-4FBB-B2CF-A7AAFF1D87C6}"/>
    <hyperlink ref="G124" r:id="rId846" display="https://www.daloopa.com/src/793437" xr:uid="{2BFA5247-9946-4267-A52A-A7E54D269781}"/>
    <hyperlink ref="A125" r:id="rId847" xr:uid="{EAA85A84-B3D3-41EC-9572-5A64C9DB8F22}"/>
    <hyperlink ref="C125" r:id="rId848" xr:uid="{0666AF4C-72C2-498C-ABFB-5965DA6A1026}"/>
    <hyperlink ref="G125" r:id="rId849" display="https://www.daloopa.com/src/793438" xr:uid="{825BB365-01FA-42EA-8933-2508FC6CE1F6}"/>
    <hyperlink ref="A126" r:id="rId850" xr:uid="{B7671F9E-0920-4F35-A291-51CFD06830F6}"/>
    <hyperlink ref="C126" r:id="rId851" xr:uid="{5E59E6E1-45A6-49DD-AF5A-65F800C02280}"/>
    <hyperlink ref="G126" r:id="rId852" display="https://www.daloopa.com/src/793436" xr:uid="{D220FD42-8273-4312-8527-6604D180898E}"/>
    <hyperlink ref="A127" r:id="rId853" xr:uid="{553879D9-A49D-4EAB-A5E2-A84F42DF2112}"/>
    <hyperlink ref="C127" r:id="rId854" xr:uid="{3958D3C8-BD55-4993-B803-4151C43711C0}"/>
    <hyperlink ref="G127" r:id="rId855" display="https://www.daloopa.com/src/793439" xr:uid="{E4E3D4B7-3728-4B52-8F0F-A02FFF5C6FFC}"/>
    <hyperlink ref="A128" r:id="rId856" xr:uid="{FC21516B-C012-4A59-A49A-EB8342EAE58B}"/>
    <hyperlink ref="C128" r:id="rId857" xr:uid="{C171E9C7-2659-413A-88B0-86B3B6369FF0}"/>
    <hyperlink ref="G128" r:id="rId858" display="https://www.daloopa.com/src/793510" xr:uid="{95581ACF-D370-4076-A702-C2DBB10D86E6}"/>
    <hyperlink ref="A132" r:id="rId859" xr:uid="{B9B7F493-F1A3-4D06-8D7A-9AD0E60692DB}"/>
    <hyperlink ref="C132" r:id="rId860" xr:uid="{37BB3FA6-61E5-46F9-B83A-65B8ECDF2856}"/>
    <hyperlink ref="AM132" r:id="rId861" display="https://www.daloopa.com/src/41991264" xr:uid="{445998BC-3B50-44B6-9345-964D9CB40528}"/>
    <hyperlink ref="AN132" r:id="rId862" display="https://www.daloopa.com/src/50787762" xr:uid="{7056346B-EB2D-4652-8000-804C89085715}"/>
    <hyperlink ref="AO132" r:id="rId863" display="https://www.daloopa.com/src/56765756" xr:uid="{EE613C5C-BA69-48AD-8615-D6357A34982E}"/>
    <hyperlink ref="AP132" r:id="rId864" display="https://www.daloopa.com/src/61315209" xr:uid="{75AD0546-B039-4FFB-A642-71C70F9D97C7}"/>
    <hyperlink ref="A133" r:id="rId865" xr:uid="{D0CA71BE-C1EE-43F4-B4C3-A111883F7B3F}"/>
    <hyperlink ref="C133" r:id="rId866" xr:uid="{A1EB15C6-683F-4247-B852-819234561382}"/>
    <hyperlink ref="AM133" r:id="rId867" display="https://www.daloopa.com/src/41991265" xr:uid="{7E7A961C-DBC9-45CF-A139-C24C0BB0BEF1}"/>
    <hyperlink ref="A134" r:id="rId868" xr:uid="{5D345561-F019-43A2-84F9-AB311BB11107}"/>
    <hyperlink ref="C134" r:id="rId869" xr:uid="{4E6409AE-588A-4457-ADA6-8315A99983A2}"/>
    <hyperlink ref="AM134" r:id="rId870" display="https://www.daloopa.com/src/41991262" xr:uid="{BFC29B34-40E7-4EDC-B7F6-B5C077F044BA}"/>
    <hyperlink ref="AN134" r:id="rId871" display="https://www.daloopa.com/src/50787761" xr:uid="{B8C54E4C-8B03-47D0-B6C6-28E69DCADF87}"/>
    <hyperlink ref="AO134" r:id="rId872" display="https://www.daloopa.com/src/56765755" xr:uid="{40F9B1F5-2A80-4C48-8BAF-4A5428BBE66B}"/>
    <hyperlink ref="AP134" r:id="rId873" display="https://www.daloopa.com/src/61315211" xr:uid="{5967E0E0-F061-4809-8D9C-8DDD23C94581}"/>
    <hyperlink ref="A135" r:id="rId874" xr:uid="{E6BB9841-9793-4F22-9319-163876082018}"/>
    <hyperlink ref="C135" r:id="rId875" xr:uid="{0DE81CCC-EFF3-4289-9B86-6CCACB873B2C}"/>
    <hyperlink ref="AM135" r:id="rId876" display="https://www.daloopa.com/src/41991263" xr:uid="{28665386-563C-4D03-990D-5FE92B818001}"/>
    <hyperlink ref="AN135" r:id="rId877" display="https://www.daloopa.com/src/50787760" xr:uid="{EF4957BE-A6DE-4C40-90AC-B57317769D36}"/>
    <hyperlink ref="AO135" r:id="rId878" display="https://www.daloopa.com/src/56765754" xr:uid="{949D2003-D03C-42F6-B468-466FAE696FC5}"/>
    <hyperlink ref="AP135" r:id="rId879" display="https://www.daloopa.com/src/61315210" xr:uid="{A100E140-D2EF-4E50-B5A7-4BFF8ED99A64}"/>
    <hyperlink ref="A138" r:id="rId880" xr:uid="{F452CE22-4489-44FD-9E6C-670633DAD8F7}"/>
    <hyperlink ref="C138" r:id="rId881" xr:uid="{B3350EE1-0641-455D-B899-1757DB5AEA2E}"/>
    <hyperlink ref="AM138" r:id="rId882" display="https://www.daloopa.com/src/41991269" xr:uid="{02EFCE0D-4374-434A-8D5C-B4321399B6B7}"/>
    <hyperlink ref="AN138" r:id="rId883" display="https://www.daloopa.com/src/50787764" xr:uid="{E4D553EB-66DF-41CB-B289-273F6BEFCECB}"/>
    <hyperlink ref="AO138" r:id="rId884" display="https://www.daloopa.com/src/56765758" xr:uid="{868834BB-206E-48E0-9CAD-896DF0331E82}"/>
    <hyperlink ref="AP138" r:id="rId885" display="https://www.daloopa.com/src/61315214" xr:uid="{00BD06BC-0D5C-4FAA-9AC8-C3E6188CEE35}"/>
    <hyperlink ref="A139" r:id="rId886" xr:uid="{0B2581FA-2D79-4554-A546-5C99465C96ED}"/>
    <hyperlink ref="C139" r:id="rId887" xr:uid="{98ABB52C-58D9-4A9A-8FF8-4166E1C123C0}"/>
    <hyperlink ref="AM139" r:id="rId888" display="https://www.daloopa.com/src/41991268" xr:uid="{3AAB1D8E-D34C-4B86-82B9-F0523FB14E5E}"/>
    <hyperlink ref="A140" r:id="rId889" xr:uid="{06F6D582-8D21-4AC9-B3B9-4723227A003C}"/>
    <hyperlink ref="C140" r:id="rId890" xr:uid="{A5417A2F-9287-48E6-8C83-4BCE49ACD6BA}"/>
    <hyperlink ref="AM140" r:id="rId891" display="https://www.daloopa.com/src/41991266" xr:uid="{B4F6222E-CEED-4CB1-8281-23ECAE88733F}"/>
    <hyperlink ref="AN140" r:id="rId892" display="https://www.daloopa.com/src/50787765" xr:uid="{54EBB6A5-358A-4B02-8F01-AE9B18A3BB9E}"/>
    <hyperlink ref="AO140" r:id="rId893" display="https://www.daloopa.com/src/56765759" xr:uid="{409F949F-69DE-4C9C-86BA-D8969161BA99}"/>
    <hyperlink ref="AP140" r:id="rId894" display="https://www.daloopa.com/src/61315212" xr:uid="{6244C80D-7830-4EEC-B589-4CF331881D52}"/>
    <hyperlink ref="A141" r:id="rId895" xr:uid="{037915EE-33D8-42C0-94A1-383A874DF552}"/>
    <hyperlink ref="C141" r:id="rId896" xr:uid="{1AC79457-58A4-4752-A9D9-91C8A2F1BB4E}"/>
    <hyperlink ref="AM141" r:id="rId897" display="https://www.daloopa.com/src/41991267" xr:uid="{39E5CE46-C5BA-4F0B-B190-C4BF081B18DF}"/>
    <hyperlink ref="AN141" r:id="rId898" display="https://www.daloopa.com/src/50787763" xr:uid="{6175DEF1-9F08-4F34-9E9B-FD15F4C5724D}"/>
    <hyperlink ref="AO141" r:id="rId899" display="https://www.daloopa.com/src/56765757" xr:uid="{8C65CCFF-A122-42CD-9765-4467514A6AF8}"/>
    <hyperlink ref="AP141" r:id="rId900" display="https://www.daloopa.com/src/61315213" xr:uid="{405DED44-61FE-42BE-ACA8-DC90572508F7}"/>
    <hyperlink ref="A144" r:id="rId901" xr:uid="{7A2D5DC2-D488-4023-B12E-CFF12B116499}"/>
    <hyperlink ref="C144" r:id="rId902" xr:uid="{446288A5-8754-4DFD-A3F4-54324BAD0F6E}"/>
    <hyperlink ref="AM144" r:id="rId903" display="https://www.daloopa.com/src/41991283" xr:uid="{E995040E-29C1-4C69-A210-3DD9E6030618}"/>
    <hyperlink ref="AN144" r:id="rId904" display="https://www.daloopa.com/src/50787766" xr:uid="{BCB8D8C7-9A77-44FE-BC7B-7247D48FC4A7}"/>
    <hyperlink ref="AO144" r:id="rId905" display="https://www.daloopa.com/src/56765761" xr:uid="{F3322E0D-10C5-401E-A01E-4B29AB424018}"/>
    <hyperlink ref="AP144" r:id="rId906" display="https://www.daloopa.com/src/61315216" xr:uid="{85147356-927A-4526-949A-17261E4EF355}"/>
    <hyperlink ref="A145" r:id="rId907" xr:uid="{42D4A7AC-CB95-4C9C-9BA2-6E51F7AC4AEF}"/>
    <hyperlink ref="C145" r:id="rId908" xr:uid="{E47B720E-4D69-45C0-AB4C-53036C134C29}"/>
    <hyperlink ref="AM145" r:id="rId909" display="https://www.daloopa.com/src/41991285" xr:uid="{C53B843F-C858-48D0-BC93-7B25584BA471}"/>
    <hyperlink ref="A146" r:id="rId910" xr:uid="{90EDF68E-7856-4A33-8E8B-C76ADCE17B34}"/>
    <hyperlink ref="C146" r:id="rId911" xr:uid="{82C451AB-F121-441D-A015-39D9C61351DB}"/>
    <hyperlink ref="AM146" r:id="rId912" display="https://www.daloopa.com/src/41991284" xr:uid="{48018C49-E224-48C2-8762-07B8C1321ABB}"/>
    <hyperlink ref="AN146" r:id="rId913" display="https://www.daloopa.com/src/50787768" xr:uid="{EDD52369-D612-4C09-AED0-B36E66383DD1}"/>
    <hyperlink ref="AO146" r:id="rId914" display="https://www.daloopa.com/src/56765762" xr:uid="{EC7A6DAE-336F-4161-B4F2-30F92DA34A6F}"/>
    <hyperlink ref="AP146" r:id="rId915" display="https://www.daloopa.com/src/61315215" xr:uid="{2BA0744D-F5F2-4A4A-BECE-B5E80306CB4D}"/>
    <hyperlink ref="A147" r:id="rId916" xr:uid="{45B4AB42-94A0-4F77-B11D-85EBACCBF397}"/>
    <hyperlink ref="C147" r:id="rId917" xr:uid="{61EC98D5-E40B-4609-9A4B-EDB457C5CC88}"/>
    <hyperlink ref="AM147" r:id="rId918" display="https://www.daloopa.com/src/41991282" xr:uid="{1911C9C4-C081-4F0E-A62B-FD0BE1C3A43B}"/>
    <hyperlink ref="AN147" r:id="rId919" display="https://www.daloopa.com/src/50787767" xr:uid="{60B63CE9-AF54-4DD9-A2EF-F3DE13CD80CD}"/>
    <hyperlink ref="AO147" r:id="rId920" display="https://www.daloopa.com/src/56765760" xr:uid="{70408BCE-F111-49D1-B1FA-87AD6ADE753C}"/>
    <hyperlink ref="AP147" r:id="rId921" display="https://www.daloopa.com/src/61315217" xr:uid="{58C73644-0E8E-4DAE-8B9F-696CB0FA9B8A}"/>
    <hyperlink ref="A150" r:id="rId922" xr:uid="{D4E570B9-4550-4F1B-A80F-9EAE1F8BA13C}"/>
    <hyperlink ref="C150" r:id="rId923" xr:uid="{54781750-F015-4B02-887B-EF8C52C6DB4B}"/>
    <hyperlink ref="G150" r:id="rId924" display="https://www.daloopa.com/src/979893" xr:uid="{D9DAB112-EA67-4D6C-947E-8DD0085F1D11}"/>
    <hyperlink ref="K150" r:id="rId925" display="https://www.daloopa.com/src/979894" xr:uid="{216607BA-EED2-4DD7-9CCC-98C337ED3BA6}"/>
    <hyperlink ref="O150" r:id="rId926" display="https://www.daloopa.com/src/979895" xr:uid="{52DB3EA9-BF69-4596-8CCA-ADCA0C802EEB}"/>
    <hyperlink ref="S150" r:id="rId927" display="https://www.daloopa.com/src/979928" xr:uid="{6BBF427D-07FF-43CF-9609-BE17DCB26477}"/>
    <hyperlink ref="W150" r:id="rId928" display="https://www.daloopa.com/src/979929" xr:uid="{484D94FE-7B4C-4A07-BD51-948EFF827EDF}"/>
    <hyperlink ref="AA150" r:id="rId929" display="https://www.daloopa.com/src/979973" xr:uid="{DA93EB32-2175-4C2A-91BB-B0CEA5BE0878}"/>
    <hyperlink ref="AE150" r:id="rId930" display="https://www.daloopa.com/src/2734364" xr:uid="{24EB834B-BDFD-4CF3-AC69-7E200ADC9475}"/>
    <hyperlink ref="AI150" r:id="rId931" display="https://www.daloopa.com/src/13302613" xr:uid="{D501D5F7-1A46-427C-90D7-07261DDC4E97}"/>
    <hyperlink ref="AM150" r:id="rId932" display="https://www.daloopa.com/src/44619882" xr:uid="{22FE8767-B976-498E-B7A6-970D5CCA8C43}"/>
    <hyperlink ref="A151" r:id="rId933" xr:uid="{59722F1F-EEBA-4FA0-AF1F-8E3BAEF9E3F6}"/>
    <hyperlink ref="C151" r:id="rId934" xr:uid="{B73DAFFE-DB74-4859-A20A-7C2E6C026E8E}"/>
    <hyperlink ref="AI151" r:id="rId935" display="https://www.daloopa.com/src/44068897" xr:uid="{A6E5E831-D27F-463B-A361-1B2833D14205}"/>
    <hyperlink ref="AM151" r:id="rId936" display="https://www.daloopa.com/src/44619883" xr:uid="{FA891239-5094-4A51-8F64-0B9FC8C83F1C}"/>
    <hyperlink ref="A152" r:id="rId937" xr:uid="{DEEE6D1A-D1AE-4905-B38C-C486641996E1}"/>
    <hyperlink ref="C152" r:id="rId938" xr:uid="{599357E7-D280-418C-A3CE-FEA8FB307478}"/>
    <hyperlink ref="AI152" r:id="rId939" display="https://www.daloopa.com/src/44068896" xr:uid="{B5C7DD39-644B-4463-BB99-8BEC15BBD97B}"/>
    <hyperlink ref="AM152" r:id="rId940" display="https://www.daloopa.com/src/44619884" xr:uid="{5BDD2E18-67A1-4FFF-AF52-0E202BB9A48C}"/>
    <hyperlink ref="A153" r:id="rId941" xr:uid="{1DAE6917-4157-4763-B14B-0C8F69C132BC}"/>
    <hyperlink ref="C153" r:id="rId942" xr:uid="{CA8ED26B-56CB-4C22-BBC3-007508C42887}"/>
    <hyperlink ref="AI153" r:id="rId943" display="https://www.daloopa.com/src/44068898" xr:uid="{0C112F07-006B-4F82-9ACB-D40F0EE2DCBF}"/>
    <hyperlink ref="AM153" r:id="rId944" display="https://www.daloopa.com/src/44619885" xr:uid="{6E50E347-7971-4AAB-8BAD-60491781FBE3}"/>
    <hyperlink ref="A155" r:id="rId945" xr:uid="{3B9B0719-2D41-45AF-B206-2D7F08475314}"/>
    <hyperlink ref="C155" r:id="rId946" xr:uid="{B4FBC04E-D2D3-4C23-9BF8-9EB5C21F5053}"/>
    <hyperlink ref="G155" r:id="rId947" display="https://www.daloopa.com/src/980495" xr:uid="{BBB57E0C-B8FC-4866-8EED-71DAE08BCBBF}"/>
    <hyperlink ref="K155" r:id="rId948" display="https://www.daloopa.com/src/980442" xr:uid="{907C160C-03EB-4DB6-A9D4-76E251511FF7}"/>
    <hyperlink ref="O155" r:id="rId949" display="https://www.daloopa.com/src/980407" xr:uid="{B0F74A84-BC28-4CBE-B25D-AAB97220B4E6}"/>
    <hyperlink ref="S155" r:id="rId950" display="https://www.daloopa.com/src/980553" xr:uid="{FF6231C3-B447-4413-AA0A-340522039763}"/>
    <hyperlink ref="W155" r:id="rId951" display="https://www.daloopa.com/src/980566" xr:uid="{BF3DE798-5050-41F9-B1AD-FD14646C5A83}"/>
    <hyperlink ref="AA155" r:id="rId952" display="https://www.daloopa.com/src/980581" xr:uid="{CCD34DF7-474A-4C5A-806E-D8E5ECE932D0}"/>
    <hyperlink ref="AE155" r:id="rId953" display="https://www.daloopa.com/src/2734365" xr:uid="{D20C40A9-566B-492B-985B-D1E36E7C46F0}"/>
    <hyperlink ref="A156" r:id="rId954" xr:uid="{22099E0B-2BBE-4856-BE98-2525C203EC0B}"/>
    <hyperlink ref="C156" r:id="rId955" xr:uid="{331D0FCA-07B1-4DE0-880C-79F49FACA2A6}"/>
    <hyperlink ref="D156" r:id="rId956" display="https://www.daloopa.com/src/970371" xr:uid="{2E9A1DA3-EBE7-4038-B94C-1DF7DE325D44}"/>
    <hyperlink ref="E156" r:id="rId957" display="https://www.daloopa.com/src/970387" xr:uid="{F2E3E566-655A-4218-A5F5-95616E1860DC}"/>
    <hyperlink ref="F156" r:id="rId958" display="https://www.daloopa.com/src/970388" xr:uid="{D04956E8-7D18-4275-9E5C-5CCF7E9AE183}"/>
    <hyperlink ref="G156" r:id="rId959" display="https://www.daloopa.com/src/970389" xr:uid="{6A2AA649-9FC1-4ED1-93DE-2B1C929E4430}"/>
    <hyperlink ref="H156" r:id="rId960" display="https://www.daloopa.com/src/970390" xr:uid="{A3F75422-6501-4202-A470-1E4E6AA503BA}"/>
    <hyperlink ref="I156" r:id="rId961" display="https://www.daloopa.com/src/970391" xr:uid="{78D40E38-5D40-4A98-BA10-046B1776265A}"/>
    <hyperlink ref="J156" r:id="rId962" display="https://www.daloopa.com/src/970392" xr:uid="{9835741E-57C7-49B9-90CD-0DD0E8AF172D}"/>
    <hyperlink ref="K156" r:id="rId963" display="https://www.daloopa.com/src/970394" xr:uid="{0C890D02-94D9-421E-B45C-B2C8F5E50DA5}"/>
    <hyperlink ref="L156" r:id="rId964" display="https://www.daloopa.com/src/969634" xr:uid="{2837C48C-2F1F-4C57-96C3-122B4B7BFF1E}"/>
    <hyperlink ref="M156" r:id="rId965" display="https://www.daloopa.com/src/970397" xr:uid="{97FC558D-03A3-4A6C-A9DD-2C2A75DA8195}"/>
    <hyperlink ref="N156" r:id="rId966" display="https://www.daloopa.com/src/970399" xr:uid="{35E84872-DE4F-45D4-AFD0-353CACF1EEB2}"/>
    <hyperlink ref="O156" r:id="rId967" display="https://www.daloopa.com/src/970401" xr:uid="{04C86D9D-0AD8-49A9-8892-D3682DB191F3}"/>
    <hyperlink ref="P156" r:id="rId968" display="https://www.daloopa.com/src/970403" xr:uid="{ECE84FCE-65B0-4D0A-82C3-918E34F54D26}"/>
    <hyperlink ref="Q156" r:id="rId969" display="https://www.daloopa.com/src/970405" xr:uid="{3CA6DBE8-453F-4A0E-AA37-1CF3DD4E4C88}"/>
    <hyperlink ref="R156" r:id="rId970" display="https://www.daloopa.com/src/970407" xr:uid="{66468424-6AED-4EAF-9A55-8D92BEE857AD}"/>
    <hyperlink ref="S156" r:id="rId971" display="https://www.daloopa.com/src/970410" xr:uid="{EC18B6D2-7C79-40C8-8FBC-539AD23B32C1}"/>
    <hyperlink ref="T156" r:id="rId972" display="https://www.daloopa.com/src/970412" xr:uid="{E63752C2-4B09-4F75-ADAB-08940D8D3435}"/>
    <hyperlink ref="U156" r:id="rId973" display="https://www.daloopa.com/src/970414" xr:uid="{40B739F3-5913-491F-B3DE-0836DB559104}"/>
    <hyperlink ref="V156" r:id="rId974" display="https://www.daloopa.com/src/970415" xr:uid="{4FDE1611-B599-4B65-AE57-915D8B46EEAC}"/>
    <hyperlink ref="W156" r:id="rId975" display="https://www.daloopa.com/src/970417" xr:uid="{14C5DE83-5C44-4467-B729-8A75B39D5D2B}"/>
    <hyperlink ref="X156" r:id="rId976" display="https://www.daloopa.com/src/970420" xr:uid="{D2E08B11-FEFB-4737-B903-78128A70592D}"/>
    <hyperlink ref="Y156" r:id="rId977" display="https://www.daloopa.com/src/970422" xr:uid="{173B3174-BE33-426F-B9AE-61C6FE8EC964}"/>
    <hyperlink ref="Z156" r:id="rId978" display="https://www.daloopa.com/src/970424" xr:uid="{AF3B2B5A-71DE-40D4-85C6-8C6E13F2DA52}"/>
    <hyperlink ref="AA156" r:id="rId979" display="https://www.daloopa.com/src/970426" xr:uid="{DEB55838-98F0-4BE5-9C72-839658E3C438}"/>
    <hyperlink ref="AB156" r:id="rId980" display="https://www.daloopa.com/src/970428" xr:uid="{E53DE264-8617-49C9-83EA-227AF36FE9D3}"/>
    <hyperlink ref="AC156" r:id="rId981" display="https://www.daloopa.com/src/970430" xr:uid="{C57552E8-CAC5-46C3-B88A-B26BC414D501}"/>
    <hyperlink ref="AD156" r:id="rId982" display="https://www.daloopa.com/src/1501438" xr:uid="{A588B12F-B339-4BF0-8750-6F37BACF001A}"/>
    <hyperlink ref="AE156" r:id="rId983" display="https://www.daloopa.com/src/2734378" xr:uid="{10228E53-F5B2-4D59-B198-B0E0969A3E3D}"/>
    <hyperlink ref="AF156" r:id="rId984" display="https://www.daloopa.com/src/4298441" xr:uid="{A006B01A-A5AA-4E40-AA9F-B2DC585975D0}"/>
    <hyperlink ref="AG156" r:id="rId985" display="https://www.daloopa.com/src/7425497" xr:uid="{110F5F27-C6EC-4C63-963B-15419EC405F7}"/>
    <hyperlink ref="AH156" r:id="rId986" display="https://www.daloopa.com/src/10681207" xr:uid="{89CC7279-58E3-420D-A433-AEF169EE19D6}"/>
    <hyperlink ref="AI156" r:id="rId987" display="https://www.daloopa.com/src/13301648" xr:uid="{40B9AC02-E4C8-40DC-B77D-8610E1275B37}"/>
    <hyperlink ref="AJ156" r:id="rId988" display="https://www.daloopa.com/src/19431510" xr:uid="{9446145E-6659-48E9-98C7-3BFABB15381E}"/>
    <hyperlink ref="AK156" r:id="rId989" display="https://www.daloopa.com/src/28828311" xr:uid="{1E3C005E-F1F1-4266-9BBA-EB024B0307D2}"/>
    <hyperlink ref="AL156" r:id="rId990" display="https://www.daloopa.com/src/35961556" xr:uid="{8EF4A8B7-7F10-4CA5-B674-3FF318BFB215}"/>
    <hyperlink ref="AM156" r:id="rId991" display="https://www.daloopa.com/src/44616386" xr:uid="{1D4413F8-28C0-4EEF-AE85-6B9902C38679}"/>
    <hyperlink ref="AN156" r:id="rId992" display="https://www.daloopa.com/src/51587197" xr:uid="{CA792922-879C-4ECC-BE9F-0A9BF5C22852}"/>
    <hyperlink ref="AO156" r:id="rId993" display="https://www.daloopa.com/src/57345642" xr:uid="{CFF5D69F-E428-4962-9A88-E4177800BADB}"/>
    <hyperlink ref="AP156" r:id="rId994" display="https://www.daloopa.com/src/62020022" xr:uid="{DFCB6A38-3954-4F9B-8698-817ECBCFAE00}"/>
    <hyperlink ref="A159" r:id="rId995" xr:uid="{935FE477-A717-4A0D-9CBB-68224D201006}"/>
    <hyperlink ref="C159" r:id="rId996" xr:uid="{54CC03FF-AA45-482A-94A0-86F9ED2EAD1E}"/>
    <hyperlink ref="D159" r:id="rId997" display="https://www.daloopa.com/src/781827" xr:uid="{96A1BEB8-65E5-4AAF-8BB9-A9E47135F06E}"/>
    <hyperlink ref="E159" r:id="rId998" display="https://www.daloopa.com/src/781839" xr:uid="{A9E530E9-35C2-47A0-AF8F-63B15A1CE868}"/>
    <hyperlink ref="F159" r:id="rId999" display="https://www.daloopa.com/src/995117" xr:uid="{39B340AB-8840-440E-B176-BF6503CB6311}"/>
    <hyperlink ref="G159" r:id="rId1000" display="https://www.daloopa.com/src/995119" xr:uid="{656B2B1F-E76C-4A3E-B395-E6B0AB431BF6}"/>
    <hyperlink ref="H159" r:id="rId1001" display="https://www.daloopa.com/src/995143" xr:uid="{CF37B746-32D8-4DEF-8FC3-3FDF02156842}"/>
    <hyperlink ref="I159" r:id="rId1002" display="https://www.daloopa.com/src/995145" xr:uid="{08FC4A86-7DED-4AE3-9740-88DD1F5F542A}"/>
    <hyperlink ref="J159" r:id="rId1003" display="https://www.daloopa.com/src/995146" xr:uid="{C8589E59-6338-4CED-B8AD-079F92AB1D91}"/>
    <hyperlink ref="K159" r:id="rId1004" display="https://www.daloopa.com/src/995201" xr:uid="{E11C6DBD-8AC5-4E57-999D-2225D899BC31}"/>
    <hyperlink ref="L159" r:id="rId1005" display="https://www.daloopa.com/src/995204" xr:uid="{72BA2ABF-BED2-42B5-9EC2-6DC7EF5D3BBE}"/>
    <hyperlink ref="M159" r:id="rId1006" display="https://www.daloopa.com/src/995209" xr:uid="{EE5ACC1C-D9ED-4688-B53B-8D7AEDD3DE15}"/>
    <hyperlink ref="N159" r:id="rId1007" display="https://www.daloopa.com/src/995310" xr:uid="{8CE91A34-9661-4091-BD34-B3ED399D5D80}"/>
    <hyperlink ref="O159" r:id="rId1008" display="https://www.daloopa.com/src/995312" xr:uid="{D6A06A09-80CD-4AFB-9611-67F622096432}"/>
    <hyperlink ref="P159" r:id="rId1009" display="https://www.daloopa.com/src/995430" xr:uid="{AF60A86F-0AB7-42A2-B83E-86ECADEBCDD3}"/>
    <hyperlink ref="Q159" r:id="rId1010" display="https://www.daloopa.com/src/995431" xr:uid="{4CFC6623-8388-49D8-A78C-04ED91F78F59}"/>
    <hyperlink ref="R159" r:id="rId1011" display="https://www.daloopa.com/src/995502" xr:uid="{37E301A8-96B9-4487-A0E1-379E92963734}"/>
    <hyperlink ref="S159" r:id="rId1012" display="https://www.daloopa.com/src/995535" xr:uid="{308987D6-7025-4DE6-91D8-365F5016D234}"/>
    <hyperlink ref="T159" r:id="rId1013" display="https://www.daloopa.com/src/995536" xr:uid="{3389786A-456F-402D-9888-57C907E6288F}"/>
    <hyperlink ref="U159" r:id="rId1014" display="https://www.daloopa.com/src/995569" xr:uid="{AAD95B6D-739E-4850-9618-629FA2F42B39}"/>
    <hyperlink ref="V159" r:id="rId1015" display="https://www.daloopa.com/src/995600" xr:uid="{7CCA713E-F8E7-4823-8D49-49F93BDE82B9}"/>
    <hyperlink ref="W159" r:id="rId1016" display="https://www.daloopa.com/src/995639" xr:uid="{F58CA2F4-6B90-475C-A8B2-256844381A73}"/>
    <hyperlink ref="X159" r:id="rId1017" display="https://www.daloopa.com/src/995648" xr:uid="{65D41EC6-F863-4E8F-85BB-1B8C11B86007}"/>
    <hyperlink ref="Y159" r:id="rId1018" display="https://www.daloopa.com/src/995718" xr:uid="{E4425688-CD69-4089-BB31-AC6069561283}"/>
    <hyperlink ref="Z159" r:id="rId1019" display="https://www.daloopa.com/src/995752" xr:uid="{3E271795-09B1-4D72-8E5C-00CA487751BE}"/>
    <hyperlink ref="AA159" r:id="rId1020" display="https://www.daloopa.com/src/781501" xr:uid="{3461709A-F0E3-4655-880C-AD07A9DF6331}"/>
    <hyperlink ref="AB159" r:id="rId1021" display="https://www.daloopa.com/src/995989" xr:uid="{AF8367AF-8A3D-4EA2-AD10-EE61101A060E}"/>
    <hyperlink ref="AC159" r:id="rId1022" display="https://www.daloopa.com/src/996003" xr:uid="{1E8F43ED-0A73-4E97-80EC-3D58F880B09A}"/>
    <hyperlink ref="AD159" r:id="rId1023" display="https://www.daloopa.com/src/1501425" xr:uid="{ADBCC9BC-3229-40D3-913F-14E6A3FA63D0}"/>
    <hyperlink ref="AE159" r:id="rId1024" display="https://www.daloopa.com/src/2750821" xr:uid="{3BDE73EA-DBD5-4492-9E74-5906FBFB1918}"/>
    <hyperlink ref="AF159" r:id="rId1025" display="https://www.daloopa.com/src/3606844" xr:uid="{6C6A76F7-B17A-40F2-AF23-D468479639B8}"/>
    <hyperlink ref="AG159" r:id="rId1026" display="https://www.daloopa.com/src/6028949" xr:uid="{90696F41-C6DA-4780-8CB7-08D5778E9133}"/>
    <hyperlink ref="AH159" r:id="rId1027" display="https://www.daloopa.com/src/9092005" xr:uid="{FBA8F13B-9405-4B6C-B1BF-67B30265D550}"/>
    <hyperlink ref="AI159" r:id="rId1028" display="https://www.daloopa.com/src/12608057" xr:uid="{9ACD8746-9D6A-41C7-9A31-0483C1B0ECA8}"/>
    <hyperlink ref="AJ159" r:id="rId1029" display="https://www.daloopa.com/src/19045460" xr:uid="{94B930F4-A43D-482D-9C6D-EC308AC024B6}"/>
    <hyperlink ref="AK159" r:id="rId1030" display="https://www.daloopa.com/src/28076136" xr:uid="{FE123E35-4083-45E7-91C7-63EF8864A09D}"/>
    <hyperlink ref="AL159" r:id="rId1031" display="https://www.daloopa.com/src/35361570" xr:uid="{E6101E75-7A8A-4440-A527-99798D11C501}"/>
    <hyperlink ref="AM159" r:id="rId1032" display="https://www.daloopa.com/src/41990716" xr:uid="{82DA77BF-BB23-4262-A25A-B26098C41645}"/>
    <hyperlink ref="AN159" r:id="rId1033" display="https://www.daloopa.com/src/50787175" xr:uid="{DD95242A-3B6C-4684-9071-E215F69A3683}"/>
    <hyperlink ref="AO159" r:id="rId1034" display="https://www.daloopa.com/src/56765694" xr:uid="{A89CC367-BBFE-4A40-91D3-23732F10FE40}"/>
    <hyperlink ref="AP159" r:id="rId1035" display="https://www.daloopa.com/src/61315158" xr:uid="{ABDD857A-8693-4871-8BDE-F3FB53BF5C36}"/>
    <hyperlink ref="A160" r:id="rId1036" xr:uid="{27F09DC0-4C63-4234-8667-B39C6182CEC6}"/>
    <hyperlink ref="C160" r:id="rId1037" xr:uid="{FE706E2A-C01B-409C-A145-4431829A6603}"/>
    <hyperlink ref="F160" r:id="rId1038" display="https://www.daloopa.com/src/995118" xr:uid="{65104BCA-8D6E-4272-BA46-3571F37273BF}"/>
    <hyperlink ref="G160" r:id="rId1039" display="https://www.daloopa.com/src/995120" xr:uid="{CA0B62C4-FFA4-4B21-A146-9DB3CFB13F76}"/>
    <hyperlink ref="H160" r:id="rId1040" display="https://www.daloopa.com/src/995142" xr:uid="{D93E9C43-8878-49DC-90D5-FFFF32894781}"/>
    <hyperlink ref="I160" r:id="rId1041" display="https://www.daloopa.com/src/995144" xr:uid="{683BD41C-D121-47C2-99D0-4FEA4B60C561}"/>
    <hyperlink ref="J160" r:id="rId1042" display="https://www.daloopa.com/src/995147" xr:uid="{E049FE27-557B-4E8D-BCAC-BBF6A47C6893}"/>
    <hyperlink ref="K160" r:id="rId1043" display="https://www.daloopa.com/src/995202" xr:uid="{5D467545-8F91-421B-8B88-0F78C886BEBC}"/>
    <hyperlink ref="L160" r:id="rId1044" display="https://www.daloopa.com/src/995203" xr:uid="{4198E7B8-7E5C-4E57-B2A7-0E97987DA958}"/>
    <hyperlink ref="M160" r:id="rId1045" display="https://www.daloopa.com/src/995210" xr:uid="{D956D011-EC71-4747-9F2B-2784E7C127B3}"/>
    <hyperlink ref="N160" r:id="rId1046" display="https://www.daloopa.com/src/995311" xr:uid="{38B9F871-675D-494D-A880-FD20FDA11946}"/>
    <hyperlink ref="O160" r:id="rId1047" display="https://www.daloopa.com/src/995313" xr:uid="{E24F2C21-0181-4C09-B6A7-9640B6D97708}"/>
    <hyperlink ref="P160" r:id="rId1048" display="https://www.daloopa.com/src/780778" xr:uid="{4AF0FC36-90B6-4E22-92E5-9A055B2B2A3F}"/>
    <hyperlink ref="Q160" r:id="rId1049" display="https://www.daloopa.com/src/780777" xr:uid="{94733A89-B444-4134-84E2-89BC33AF33EC}"/>
    <hyperlink ref="R160" r:id="rId1050" display="https://www.daloopa.com/src/780776" xr:uid="{DD75E5DC-2C90-4AEE-BEDC-25A9C03FFB19}"/>
    <hyperlink ref="S160" r:id="rId1051" display="https://www.daloopa.com/src/780775" xr:uid="{B7178D8A-BDA8-4ED8-83DB-15BB3731945E}"/>
    <hyperlink ref="T160" r:id="rId1052" display="https://www.daloopa.com/src/780774" xr:uid="{FC60C4BA-03BA-4412-B45E-609137D1F074}"/>
    <hyperlink ref="U160" r:id="rId1053" display="https://www.daloopa.com/src/780773" xr:uid="{701F5324-9A85-4501-B51F-42598A1BA2F9}"/>
    <hyperlink ref="V160" r:id="rId1054" display="https://www.daloopa.com/src/780772" xr:uid="{C6A7A1CE-6F6F-4463-AADC-0AFC520DE6FE}"/>
    <hyperlink ref="W160" r:id="rId1055" display="https://www.daloopa.com/src/780771" xr:uid="{24306913-5009-4333-BA4D-E3966DC63273}"/>
    <hyperlink ref="X160" r:id="rId1056" display="https://www.daloopa.com/src/995649" xr:uid="{947C1A40-8D89-4BB4-A0DE-F34D63D67C30}"/>
    <hyperlink ref="Y160" r:id="rId1057" display="https://www.daloopa.com/src/995719" xr:uid="{6DA4A871-5B17-4620-B95F-934894ED962E}"/>
    <hyperlink ref="Z160" r:id="rId1058" display="https://www.daloopa.com/src/995753" xr:uid="{F34BE59B-A55F-4ADE-A1B3-3D53C52BD6A7}"/>
    <hyperlink ref="AA160" r:id="rId1059" display="https://www.daloopa.com/src/780767" xr:uid="{CDCB20E9-DFE2-4CC8-B0C9-60D7205B4D44}"/>
    <hyperlink ref="AB160" r:id="rId1060" display="https://www.daloopa.com/src/995990" xr:uid="{8EAFDA77-1CF4-482B-914F-95268D47A661}"/>
    <hyperlink ref="AC160" r:id="rId1061" display="https://www.daloopa.com/src/996004" xr:uid="{9514C8D9-8941-430A-A2AC-02857774B4FA}"/>
    <hyperlink ref="AD160" r:id="rId1062" display="https://www.daloopa.com/src/1501426" xr:uid="{69159050-2965-46E0-893B-D6DB55775C2B}"/>
    <hyperlink ref="AE160" r:id="rId1063" display="https://www.daloopa.com/src/2750822" xr:uid="{E5A42272-CD51-4B75-AF4A-B70B77637A06}"/>
    <hyperlink ref="AF160" r:id="rId1064" display="https://www.daloopa.com/src/3606845" xr:uid="{3BE727A1-3EA1-4282-9AAF-6F820A1B9F4B}"/>
    <hyperlink ref="AG160" r:id="rId1065" display="https://www.daloopa.com/src/6028951" xr:uid="{1D4E54AE-256B-42F0-B7D0-50E99368691C}"/>
    <hyperlink ref="AH160" r:id="rId1066" display="https://www.daloopa.com/src/9092003" xr:uid="{73578BF0-42A4-4324-8E3B-7F8FFEE062A1}"/>
    <hyperlink ref="AI160" r:id="rId1067" display="https://www.daloopa.com/src/12608058" xr:uid="{90A4E903-CB50-411E-B3EE-7E60047AA2B2}"/>
    <hyperlink ref="AJ160" r:id="rId1068" display="https://www.daloopa.com/src/19045461" xr:uid="{1DE34C19-4126-4FE6-8924-C0CAE37CFEC2}"/>
    <hyperlink ref="AK160" r:id="rId1069" display="https://www.daloopa.com/src/28076134" xr:uid="{13B29A9E-ADE6-46FA-99BB-6B135A130F57}"/>
    <hyperlink ref="AL160" r:id="rId1070" display="https://www.daloopa.com/src/35361571" xr:uid="{E79475E1-3694-4277-8681-F914EB1C233E}"/>
    <hyperlink ref="AM160" r:id="rId1071" display="https://www.daloopa.com/src/41990717" xr:uid="{C831F9E5-DDF7-4CF1-B4B1-E998A5EACD36}"/>
    <hyperlink ref="AN160" r:id="rId1072" display="https://www.daloopa.com/src/50787176" xr:uid="{DDC3AE95-1A8A-4288-B64B-F0EED6E89DDF}"/>
    <hyperlink ref="AO160" r:id="rId1073" display="https://www.daloopa.com/src/56765695" xr:uid="{F95A1EBA-83B4-4EBF-9396-DA5C63CC3AF3}"/>
    <hyperlink ref="AP160" r:id="rId1074" display="https://www.daloopa.com/src/61315159" xr:uid="{7FDDACE3-9AA3-4A16-98FF-E8CC225A3E75}"/>
    <hyperlink ref="A161" r:id="rId1075" xr:uid="{3B19611F-26D8-4C7A-88EA-ABC8733559C1}"/>
    <hyperlink ref="C161" r:id="rId1076" xr:uid="{B9F12596-F01E-4396-A119-35CC44D6E1BB}"/>
    <hyperlink ref="G161" r:id="rId1077" display="https://www.daloopa.com/src/781222" xr:uid="{994E6125-3C1D-49AF-A186-7D5F7A686859}"/>
    <hyperlink ref="H161" r:id="rId1078" display="https://www.daloopa.com/src/781188" xr:uid="{BC357351-801B-4F9F-BC99-C7BB1A2D98C6}"/>
    <hyperlink ref="I161" r:id="rId1079" display="https://www.daloopa.com/src/781162" xr:uid="{DDF9F63D-B638-4DEA-BB74-761598B7972E}"/>
    <hyperlink ref="J161" r:id="rId1080" display="https://www.daloopa.com/src/781151" xr:uid="{A6340C3B-D645-46BD-BED1-B6200B93F1F3}"/>
    <hyperlink ref="K161" r:id="rId1081" display="https://www.daloopa.com/src/781124" xr:uid="{85A83B65-76AB-4891-AFF7-4C6356E977A7}"/>
    <hyperlink ref="L161" r:id="rId1082" display="https://www.daloopa.com/src/781104" xr:uid="{047F2FC4-3D54-419D-87DE-866BB6F3EB65}"/>
    <hyperlink ref="M161" r:id="rId1083" display="https://www.daloopa.com/src/781094" xr:uid="{733A3BD8-210E-4517-A490-596FE490B321}"/>
    <hyperlink ref="N161" r:id="rId1084" display="https://www.daloopa.com/src/781079" xr:uid="{9E8EF6CC-8D17-42CE-BB03-0D4F31E0CA42}"/>
    <hyperlink ref="O161" r:id="rId1085" display="https://www.daloopa.com/src/781077" xr:uid="{859FB5C3-E13D-4AAF-AC06-CB23A44F15C2}"/>
    <hyperlink ref="P161" r:id="rId1086" display="https://www.daloopa.com/src/781070" xr:uid="{A2934511-19AF-41E0-828A-1A81E7AD80F9}"/>
    <hyperlink ref="Q161" r:id="rId1087" display="https://www.daloopa.com/src/781047" xr:uid="{F7BA9E4A-0848-4524-BFB4-681FC6D1FB51}"/>
    <hyperlink ref="R161" r:id="rId1088" display="https://www.daloopa.com/src/781036" xr:uid="{047D92BA-4733-4B69-BE18-14091C2EB20A}"/>
    <hyperlink ref="S161" r:id="rId1089" display="https://www.daloopa.com/src/781029" xr:uid="{6A143B28-1FF1-4E75-98F4-E5FA667E29A5}"/>
    <hyperlink ref="T161" r:id="rId1090" display="https://www.daloopa.com/src/780970" xr:uid="{9C6FFD65-DCCB-4746-8FFF-EB6B3E3D7AE1}"/>
    <hyperlink ref="U161" r:id="rId1091" display="https://www.daloopa.com/src/780943" xr:uid="{8D4FE671-58B2-4321-BDF8-B40B7ABA7E8F}"/>
    <hyperlink ref="V161" r:id="rId1092" display="https://www.daloopa.com/src/780938" xr:uid="{436D9DCF-D1EE-4066-9511-98FF6E668DCF}"/>
    <hyperlink ref="W161" r:id="rId1093" display="https://www.daloopa.com/src/780931" xr:uid="{A9052AD1-8B0D-4EA3-8F3D-7CE9F412C47B}"/>
    <hyperlink ref="X161" r:id="rId1094" display="https://www.daloopa.com/src/995650" xr:uid="{725B8BF3-5469-4664-8684-623D7E5355FB}"/>
    <hyperlink ref="Y161" r:id="rId1095" display="https://www.daloopa.com/src/995720" xr:uid="{6A9D8A86-5D4F-4052-8BF5-268609E74CD7}"/>
    <hyperlink ref="Z161" r:id="rId1096" display="https://www.daloopa.com/src/995754" xr:uid="{B6A4732A-348A-4DAC-81D5-7C0B742C91B3}"/>
    <hyperlink ref="AA161" r:id="rId1097" display="https://www.daloopa.com/src/780877" xr:uid="{6CAB76A5-AD9F-40A8-8073-E3EF80D0C253}"/>
    <hyperlink ref="AB161" r:id="rId1098" display="https://www.daloopa.com/src/995991" xr:uid="{49F5B644-2451-4B27-A629-49FD4F4CAA5F}"/>
    <hyperlink ref="AC161" r:id="rId1099" display="https://www.daloopa.com/src/996005" xr:uid="{6883DA13-93BB-4686-81A7-4C5F47864AC8}"/>
    <hyperlink ref="AD161" r:id="rId1100" display="https://www.daloopa.com/src/1501427" xr:uid="{40B9D0F5-2E9E-43E4-8F0A-C5E2450C507A}"/>
    <hyperlink ref="AE161" r:id="rId1101" display="https://www.daloopa.com/src/2750823" xr:uid="{D1279789-8B17-4B96-A473-1AEFB31F441F}"/>
    <hyperlink ref="AF161" r:id="rId1102" display="https://www.daloopa.com/src/3606846" xr:uid="{7D151E69-4E5E-4967-8E00-ADE05FAB5B88}"/>
    <hyperlink ref="AG161" r:id="rId1103" display="https://www.daloopa.com/src/6028950" xr:uid="{5C52AC0F-F770-4017-8065-D155E0CA0B46}"/>
    <hyperlink ref="AH161" r:id="rId1104" display="https://www.daloopa.com/src/9092004" xr:uid="{7E6BB1CC-B31D-4C3F-A8E7-C07B124BB20F}"/>
    <hyperlink ref="AI161" r:id="rId1105" display="https://www.daloopa.com/src/12608059" xr:uid="{D57B6AE3-3F34-40F6-A36B-F90135A22922}"/>
    <hyperlink ref="AJ161" r:id="rId1106" display="https://www.daloopa.com/src/19045462" xr:uid="{CE659754-5EA6-47C4-8A98-C47A93367AC6}"/>
    <hyperlink ref="AK161" r:id="rId1107" display="https://www.daloopa.com/src/28076135" xr:uid="{845D7251-38E9-4186-9488-BADE8A8EDDCE}"/>
    <hyperlink ref="AL161" r:id="rId1108" display="https://www.daloopa.com/src/35361572" xr:uid="{F4680E67-2EB2-411E-B579-77312E751610}"/>
    <hyperlink ref="AM161" r:id="rId1109" display="https://www.daloopa.com/src/41990719" xr:uid="{E6A9892E-EBD7-4A27-BC8C-283C12863DDF}"/>
    <hyperlink ref="AN161" r:id="rId1110" display="https://www.daloopa.com/src/50787177" xr:uid="{985B3B8B-D543-46F1-96A7-669FF552A5DA}"/>
    <hyperlink ref="AO161" r:id="rId1111" display="https://www.daloopa.com/src/56765696" xr:uid="{965BABBA-B464-4022-8BA5-5191856A6F13}"/>
    <hyperlink ref="AP161" r:id="rId1112" display="https://www.daloopa.com/src/61315160" xr:uid="{B2895405-E4F1-46B7-BF19-808220F2FAC6}"/>
    <hyperlink ref="A162" r:id="rId1113" xr:uid="{2BD509F1-1F90-48B8-8820-CF61DF770AB5}"/>
    <hyperlink ref="C162" r:id="rId1114" xr:uid="{F3F23FD0-80ED-4E5C-A1F0-596843E53C89}"/>
    <hyperlink ref="AO162" r:id="rId1115" display="https://www.daloopa.com/src/61489319" xr:uid="{7314FF96-089D-4BE0-B5C6-3A93D2209E77}"/>
    <hyperlink ref="AP162" r:id="rId1116" display="https://www.daloopa.com/src/61489388" xr:uid="{42C075F8-ED47-42FA-8084-1705725D5B7A}"/>
    <hyperlink ref="A163" r:id="rId1117" xr:uid="{FA80B53F-8B0E-40AD-9098-0F3B47F8600D}"/>
    <hyperlink ref="C163" r:id="rId1118" xr:uid="{C558D97D-63CC-4E38-B8FB-996F403DD7F0}"/>
    <hyperlink ref="AM163" r:id="rId1119" display="https://www.daloopa.com/src/41990718" xr:uid="{A4D43B9E-5413-4C8A-B4B1-F81D663E41B1}"/>
    <hyperlink ref="A166" r:id="rId1120" xr:uid="{FC48092B-9C8C-448C-BFA2-6CFB84EF22F8}"/>
    <hyperlink ref="C166" r:id="rId1121" xr:uid="{371938F7-121B-4FBA-A43A-D371CF5167E9}"/>
    <hyperlink ref="P166" r:id="rId1122" display="https://www.daloopa.com/src/782332" xr:uid="{35006AD0-3280-45C9-A55B-DE0D63D17A76}"/>
    <hyperlink ref="Q166" r:id="rId1123" display="https://www.daloopa.com/src/782327" xr:uid="{DDAB4CE1-435E-4711-8C04-2438D3E4889B}"/>
    <hyperlink ref="R166" r:id="rId1124" display="https://www.daloopa.com/src/782326" xr:uid="{A6C56ED2-2BC9-41EF-AD71-399862C2C2CA}"/>
    <hyperlink ref="S166" r:id="rId1125" display="https://www.daloopa.com/src/44615358" xr:uid="{05FC9DC8-B99A-4646-AB56-41786A9FC53D}"/>
    <hyperlink ref="T166" r:id="rId1126" display="https://www.daloopa.com/src/782301" xr:uid="{31163ACB-E6E4-4F37-88DC-277A27B48B0E}"/>
    <hyperlink ref="U166" r:id="rId1127" display="https://www.daloopa.com/src/782268" xr:uid="{A72CC30F-1F9D-4160-80D1-0D447BB40337}"/>
    <hyperlink ref="V166" r:id="rId1128" display="https://www.daloopa.com/src/782260" xr:uid="{06326655-D936-4BD7-9386-788A81906C86}"/>
    <hyperlink ref="W166" r:id="rId1129" display="https://www.daloopa.com/src/44615359" xr:uid="{E515A82C-E19B-4260-B652-694EE9F892DB}"/>
    <hyperlink ref="X166" r:id="rId1130" display="https://www.daloopa.com/src/782208" xr:uid="{43C49397-29FC-423F-91D8-E53362402628}"/>
    <hyperlink ref="Y166" r:id="rId1131" display="https://www.daloopa.com/src/782203" xr:uid="{C42F1E8C-09AD-44A0-A9B7-DBBC055FC4C1}"/>
    <hyperlink ref="Z166" r:id="rId1132" display="https://www.daloopa.com/src/782191" xr:uid="{BDEA2017-CB3B-48FF-918A-E2523CECD11D}"/>
    <hyperlink ref="AA166" r:id="rId1133" display="https://www.daloopa.com/src/44615360" xr:uid="{50C3D847-519F-4CAB-B793-67364E4A86D9}"/>
    <hyperlink ref="AB166" r:id="rId1134" display="https://www.daloopa.com/src/781903" xr:uid="{A1D1B7F8-F1EA-4E38-AD68-3C22E9F318A2}"/>
    <hyperlink ref="AC166" r:id="rId1135" display="https://www.daloopa.com/src/781878" xr:uid="{1F860A22-798E-43F4-B933-6B36D0168A22}"/>
    <hyperlink ref="AD166" r:id="rId1136" display="https://www.daloopa.com/src/1501302" xr:uid="{57CD4DA8-9959-492E-BE7C-5B609F6340EA}"/>
    <hyperlink ref="AE166" r:id="rId1137" display="https://www.daloopa.com/src/44615361" xr:uid="{3CE63677-9538-4341-97C5-94095405EAFE}"/>
    <hyperlink ref="AF166" r:id="rId1138" display="https://www.daloopa.com/src/4298306" xr:uid="{6063D9B3-6D10-4F38-8F95-A6DCD83C7B94}"/>
    <hyperlink ref="AG166" r:id="rId1139" display="https://www.daloopa.com/src/7450106" xr:uid="{758F4559-5974-41BF-AB20-25E8B0C8EB30}"/>
    <hyperlink ref="AH166" r:id="rId1140" display="https://www.daloopa.com/src/10681172" xr:uid="{749C406A-670F-4543-B153-04785B1CAA23}"/>
    <hyperlink ref="AI166" r:id="rId1141" display="https://www.daloopa.com/src/44615362" xr:uid="{E80F47AC-59A7-4956-BD6E-82F2F74196EA}"/>
    <hyperlink ref="AJ166" r:id="rId1142" display="https://www.daloopa.com/src/19434821" xr:uid="{525D3B5B-9820-4270-8483-75A3797239D9}"/>
    <hyperlink ref="AK166" r:id="rId1143" display="https://www.daloopa.com/src/28828423" xr:uid="{F21EFEF6-F27B-48C5-8B8B-DB36A408345D}"/>
    <hyperlink ref="AL166" r:id="rId1144" display="https://www.daloopa.com/src/35961580" xr:uid="{EA291422-9B67-4619-AB8D-2A89ABFC8738}"/>
    <hyperlink ref="AM166" r:id="rId1145" display="https://www.daloopa.com/src/44624972" xr:uid="{4E1A0628-48C1-4F5C-AE3D-56B7CEC23AC3}"/>
    <hyperlink ref="AN166" r:id="rId1146" display="https://www.daloopa.com/src/51587246" xr:uid="{6B7CBB59-8D88-4908-B5D1-DE1DC20632C6}"/>
    <hyperlink ref="AO166" r:id="rId1147" display="https://www.daloopa.com/src/57345707" xr:uid="{9D2C5A21-301D-49ED-B4F9-71AB28BE0A4C}"/>
    <hyperlink ref="AP166" r:id="rId1148" display="https://www.daloopa.com/src/62020116" xr:uid="{BE77527B-4E92-4C42-B8E5-09A24CFF6EE2}"/>
    <hyperlink ref="BD166" r:id="rId1149" display="https://www.daloopa.com/src/782317" xr:uid="{D2411178-6315-4637-83FD-28B5060EB357}"/>
    <hyperlink ref="BE166" r:id="rId1150" display="https://www.daloopa.com/src/782217" xr:uid="{C09E6E89-8EC1-4CE7-87A0-F58BE2768A68}"/>
    <hyperlink ref="BF166" r:id="rId1151" display="https://www.daloopa.com/src/782162" xr:uid="{EB268FB0-ACD7-4058-A256-3FBA1BA9F989}"/>
    <hyperlink ref="BG166" r:id="rId1152" display="https://www.daloopa.com/src/2734074" xr:uid="{427D9C67-E67A-4B02-A359-D99280480B20}"/>
    <hyperlink ref="BH166" r:id="rId1153" display="https://www.daloopa.com/src/13306418" xr:uid="{1799AD4D-A87F-4E20-AB90-EDE7840F68CE}"/>
    <hyperlink ref="BI166" r:id="rId1154" display="https://www.daloopa.com/src/44619897" xr:uid="{982544D7-4791-429D-99E5-89F979649FC3}"/>
    <hyperlink ref="A167" r:id="rId1155" xr:uid="{2D5088FC-1C16-4B6F-B9C5-D589A7A26BA2}"/>
    <hyperlink ref="C167" r:id="rId1156" xr:uid="{FBBE8BA7-EB6C-4CA5-9F28-25F5A6DB52AA}"/>
    <hyperlink ref="P167" r:id="rId1157" display="https://www.daloopa.com/src/782562" xr:uid="{370F4546-812B-4013-BCD8-875DB770AE7E}"/>
    <hyperlink ref="Q167" r:id="rId1158" display="https://www.daloopa.com/src/782554" xr:uid="{8A6A9A50-23A4-4521-AC03-EE65283917BE}"/>
    <hyperlink ref="R167" r:id="rId1159" display="https://www.daloopa.com/src/782545" xr:uid="{A2FAFA99-35ED-4B0E-9FD0-1CD148CD65EE}"/>
    <hyperlink ref="S167" r:id="rId1160" display="https://www.daloopa.com/src/44615363" xr:uid="{4826950C-7763-4BAB-B9CF-798937A1FFA0}"/>
    <hyperlink ref="T167" r:id="rId1161" display="https://www.daloopa.com/src/782523" xr:uid="{9566C373-1636-4770-A276-222D7B4461AA}"/>
    <hyperlink ref="U167" r:id="rId1162" display="https://www.daloopa.com/src/782513" xr:uid="{9DF3B08A-D3B5-42C9-A558-826B96622162}"/>
    <hyperlink ref="V167" r:id="rId1163" display="https://www.daloopa.com/src/782503" xr:uid="{D3A56755-F2CA-434B-BADF-9C9BE655E096}"/>
    <hyperlink ref="W167" r:id="rId1164" display="https://www.daloopa.com/src/44615364" xr:uid="{EF83908D-DD85-4916-BDF0-F6577D55D240}"/>
    <hyperlink ref="X167" r:id="rId1165" display="https://www.daloopa.com/src/782457" xr:uid="{D9527BA0-0073-49F1-A087-6032066F9BBD}"/>
    <hyperlink ref="Y167" r:id="rId1166" display="https://www.daloopa.com/src/782440" xr:uid="{14028CD0-94DC-41A8-B2F3-2C157678F9A3}"/>
    <hyperlink ref="Z167" r:id="rId1167" display="https://www.daloopa.com/src/782430" xr:uid="{2DE5DD0D-2C7B-41D6-9FBB-956A35CBED95}"/>
    <hyperlink ref="AA167" r:id="rId1168" display="https://www.daloopa.com/src/44615365" xr:uid="{4371AA93-4A39-43D9-8F7C-9B23EDDB7761}"/>
    <hyperlink ref="AB167" r:id="rId1169" display="https://www.daloopa.com/src/782403" xr:uid="{BF932920-E99D-4744-880A-0AF89EE714A0}"/>
    <hyperlink ref="AC167" r:id="rId1170" display="https://www.daloopa.com/src/782365" xr:uid="{4FEC80BE-09F4-4A5E-9E88-439DEF72DAD0}"/>
    <hyperlink ref="AD167" r:id="rId1171" display="https://www.daloopa.com/src/1501303" xr:uid="{7627B3CA-BD6F-4AD6-8AF3-3BA99CBC9304}"/>
    <hyperlink ref="AE167" r:id="rId1172" display="https://www.daloopa.com/src/44615366" xr:uid="{B1DD7F7D-7A96-444B-98EA-90E318688212}"/>
    <hyperlink ref="AF167" r:id="rId1173" display="https://www.daloopa.com/src/4298307" xr:uid="{4FBD245C-1F75-47FC-8B98-BB1819A15591}"/>
    <hyperlink ref="AG167" r:id="rId1174" display="https://www.daloopa.com/src/7450109" xr:uid="{9648E751-ACCE-4641-A791-1D553B08AE10}"/>
    <hyperlink ref="AH167" r:id="rId1175" display="https://www.daloopa.com/src/10681173" xr:uid="{D913571B-3DDD-4F91-BCDA-8582FC293E28}"/>
    <hyperlink ref="AI167" r:id="rId1176" display="https://www.daloopa.com/src/44615367" xr:uid="{25283D1A-DD36-4708-9794-DBDC6F00ECA4}"/>
    <hyperlink ref="AJ167" r:id="rId1177" display="https://www.daloopa.com/src/19434965" xr:uid="{293A227C-295B-422C-9B03-1C3C310B8FE2}"/>
    <hyperlink ref="AK167" r:id="rId1178" display="https://www.daloopa.com/src/28828424" xr:uid="{D54186C8-E1CA-4770-8BD1-20CBE0169B7F}"/>
    <hyperlink ref="AL167" r:id="rId1179" display="https://www.daloopa.com/src/35961581" xr:uid="{7E45DBB7-8DC0-481B-B631-7A5CD028AD9A}"/>
    <hyperlink ref="AM167" r:id="rId1180" display="https://www.daloopa.com/src/44624973" xr:uid="{7D830375-12EA-409C-B49A-F3EC558386BC}"/>
    <hyperlink ref="AN167" r:id="rId1181" display="https://www.daloopa.com/src/51587247" xr:uid="{C65E4FBE-D7D2-4F4E-887D-C2F118C77FA0}"/>
    <hyperlink ref="AO167" r:id="rId1182" display="https://www.daloopa.com/src/57345708" xr:uid="{BAFE34C7-A6C5-42C7-9D1B-E16067BBFB45}"/>
    <hyperlink ref="AP167" r:id="rId1183" display="https://www.daloopa.com/src/62020117" xr:uid="{B0F5D782-9B08-42D7-AC84-365B12CD6FEB}"/>
    <hyperlink ref="BD167" r:id="rId1184" display="https://www.daloopa.com/src/782533" xr:uid="{808F99E4-D8CB-4B38-A807-7278483226AF}"/>
    <hyperlink ref="BE167" r:id="rId1185" display="https://www.daloopa.com/src/782466" xr:uid="{610D3B5D-5730-4F86-8ABB-CF65395DAC51}"/>
    <hyperlink ref="BF167" r:id="rId1186" display="https://www.daloopa.com/src/782421" xr:uid="{11AC33C4-598B-4228-85FA-4227FCE9A03D}"/>
    <hyperlink ref="BG167" r:id="rId1187" display="https://www.daloopa.com/src/2734100" xr:uid="{C2481EFD-27D1-4A54-A27D-ACF0523464D4}"/>
    <hyperlink ref="BH167" r:id="rId1188" display="https://www.daloopa.com/src/13306520" xr:uid="{BFA1DE25-4E2F-41BE-8123-F15651247ACB}"/>
    <hyperlink ref="BI167" r:id="rId1189" display="https://www.daloopa.com/src/44619989" xr:uid="{A96A8E4B-1A55-4178-8741-A756836F03B1}"/>
    <hyperlink ref="A168" r:id="rId1190" xr:uid="{5AD4D208-04D2-45CA-8528-E957338579EE}"/>
    <hyperlink ref="C168" r:id="rId1191" xr:uid="{94914A98-00D2-4090-9A6A-E45A705644A6}"/>
    <hyperlink ref="P168" r:id="rId1192" display="https://www.daloopa.com/src/1001404" xr:uid="{EEE58837-82BF-43EC-9888-137A5B05F8B8}"/>
    <hyperlink ref="Q168" r:id="rId1193" display="https://www.daloopa.com/src/1001400" xr:uid="{581BB822-F900-4CF3-A683-F67201B4F3E0}"/>
    <hyperlink ref="R168" r:id="rId1194" display="https://www.daloopa.com/src/1001399" xr:uid="{93F2BE48-6D17-463A-AA68-471F4F5F7A58}"/>
    <hyperlink ref="S168" r:id="rId1195" display="https://www.daloopa.com/src/44615353" xr:uid="{82A3FDC3-1FDE-4858-B7DA-216CCA342F53}"/>
    <hyperlink ref="T168" r:id="rId1196" display="https://www.daloopa.com/src/1001397" xr:uid="{E512AA51-2FFC-4C9D-9FA4-1AD5B8F8A74B}"/>
    <hyperlink ref="U168" r:id="rId1197" display="https://www.daloopa.com/src/1001396" xr:uid="{11812DAA-5066-4FE5-9E36-46F3DC9E7B51}"/>
    <hyperlink ref="V168" r:id="rId1198" display="https://www.daloopa.com/src/1001395" xr:uid="{2976D3B8-2D49-4B63-B24E-390DFCF3746D}"/>
    <hyperlink ref="W168" r:id="rId1199" display="https://www.daloopa.com/src/44615354" xr:uid="{144985BE-95C7-4639-8299-46AEADAF7C77}"/>
    <hyperlink ref="X168" r:id="rId1200" display="https://www.daloopa.com/src/1001393" xr:uid="{D45FCB8F-0CFC-484C-981E-FF5122FAACF0}"/>
    <hyperlink ref="Y168" r:id="rId1201" display="https://www.daloopa.com/src/1001392" xr:uid="{A3678B80-8DE7-4B7C-AD1C-2524DD20322A}"/>
    <hyperlink ref="Z168" r:id="rId1202" display="https://www.daloopa.com/src/1001391" xr:uid="{03434EB9-0E14-4028-BD4A-126968E86545}"/>
    <hyperlink ref="AA168" r:id="rId1203" display="https://www.daloopa.com/src/44615355" xr:uid="{E861C27F-9C56-4D09-BD79-36E861D0B43E}"/>
    <hyperlink ref="AB168" r:id="rId1204" display="https://www.daloopa.com/src/1001389" xr:uid="{32785737-01AD-48CF-AB2E-1302E20FDC85}"/>
    <hyperlink ref="AC168" r:id="rId1205" display="https://www.daloopa.com/src/1001388" xr:uid="{CEE3FD4E-A1DF-4A0B-8D14-9C3F5E572CBE}"/>
    <hyperlink ref="AD168" r:id="rId1206" display="https://www.daloopa.com/src/1501437" xr:uid="{E5BAB0F4-2A73-43E0-9C71-34E2443A26E4}"/>
    <hyperlink ref="AE168" r:id="rId1207" display="https://www.daloopa.com/src/44615356" xr:uid="{A3200DFC-7F90-4F7C-9F6E-169720290CE4}"/>
    <hyperlink ref="AF168" r:id="rId1208" display="https://www.daloopa.com/src/4298669" xr:uid="{EFE67FDE-0FBD-4C90-AE72-F75AEF7A1D90}"/>
    <hyperlink ref="AG168" r:id="rId1209" display="https://www.daloopa.com/src/7450368" xr:uid="{C5D3988C-140A-42FA-93EF-A7A05F0A6E2C}"/>
    <hyperlink ref="AH168" r:id="rId1210" display="https://www.daloopa.com/src/10681208" xr:uid="{D96F222F-904E-4365-8198-C21090FABF39}"/>
    <hyperlink ref="AI168" r:id="rId1211" display="https://www.daloopa.com/src/44615357" xr:uid="{1FCED170-6DBC-48CD-9183-1BCC5D26D6AD}"/>
    <hyperlink ref="AJ168" r:id="rId1212" display="https://www.daloopa.com/src/19436512" xr:uid="{D71916FF-7394-4FE7-AFF2-22E85CE3A8C6}"/>
    <hyperlink ref="AK168" r:id="rId1213" display="https://www.daloopa.com/src/28828478" xr:uid="{90F97DBF-D389-4EFC-BA51-B069AE9BB4F9}"/>
    <hyperlink ref="AL168" r:id="rId1214" display="https://www.daloopa.com/src/35961596" xr:uid="{BBA2482D-8AC2-42F0-9441-4E15CFFEA71D}"/>
    <hyperlink ref="AM168" r:id="rId1215" display="https://www.daloopa.com/src/44625944" xr:uid="{8E5D648A-8EED-4AA4-8B62-D54FAB7989D7}"/>
    <hyperlink ref="AN168" r:id="rId1216" display="https://www.daloopa.com/src/51587342" xr:uid="{2E239966-53F4-4417-8324-949A6D2A2D9C}"/>
    <hyperlink ref="AO168" r:id="rId1217" display="https://www.daloopa.com/src/57345723" xr:uid="{96243F9C-02E6-4AF7-8EC8-42C72EDA624C}"/>
    <hyperlink ref="AP168" r:id="rId1218" display="https://www.daloopa.com/src/62020131" xr:uid="{DDC4EB49-467B-4AC1-8869-59B00FB4099F}"/>
    <hyperlink ref="BD168" r:id="rId1219" display="https://www.daloopa.com/src/1001398" xr:uid="{B322DAFE-5BDF-4DC8-8E1C-43A7D5520738}"/>
    <hyperlink ref="BE168" r:id="rId1220" display="https://www.daloopa.com/src/1001394" xr:uid="{CB9E17E8-E1B9-4B99-B3BF-6F8F7C59FDC7}"/>
    <hyperlink ref="BF168" r:id="rId1221" display="https://www.daloopa.com/src/1001390" xr:uid="{68E0429C-B2FB-46D1-90F4-5E26FDC56F38}"/>
    <hyperlink ref="BG168" r:id="rId1222" display="https://www.daloopa.com/src/2734550" xr:uid="{FECDFC0E-D5EE-4BCC-B47F-9C9F7D333E32}"/>
    <hyperlink ref="BH168" r:id="rId1223" display="https://www.daloopa.com/src/13310800" xr:uid="{B8419E35-005D-421F-BDF1-294F56F48E4C}"/>
    <hyperlink ref="BI168" r:id="rId1224" display="https://www.daloopa.com/src/44625417" xr:uid="{FE21D894-786A-4A16-A780-8CF1E12C17E3}"/>
    <hyperlink ref="A170" r:id="rId1225" xr:uid="{B0BCA83A-9308-4C3A-A8AB-A9FF846AEC7C}"/>
    <hyperlink ref="C170" r:id="rId1226" xr:uid="{57EB67CF-FB8C-4F8C-ADC9-FE16D85281EC}"/>
    <hyperlink ref="P170" r:id="rId1227" display="https://www.daloopa.com/src/997160" xr:uid="{BE528740-86A9-4BCF-AA5B-95B624131F41}"/>
    <hyperlink ref="Q170" r:id="rId1228" display="https://www.daloopa.com/src/997157" xr:uid="{3295F750-F351-4380-9D54-7D3A03E61FBA}"/>
    <hyperlink ref="R170" r:id="rId1229" display="https://www.daloopa.com/src/997146" xr:uid="{72E4F741-EFB5-4702-982D-51553E771AAD}"/>
    <hyperlink ref="S170" r:id="rId1230" display="https://www.daloopa.com/src/997142" xr:uid="{2AECCB4B-B2B3-4564-8259-D5E971CC3770}"/>
    <hyperlink ref="T170" r:id="rId1231" display="https://www.daloopa.com/src/997124" xr:uid="{179E359E-41C8-4B0A-9509-7CE9F43399FE}"/>
    <hyperlink ref="U170" r:id="rId1232" display="https://www.daloopa.com/src/997089" xr:uid="{A3F364AE-31D9-40DD-A33E-838E03833329}"/>
    <hyperlink ref="V170" r:id="rId1233" display="https://www.daloopa.com/src/997065" xr:uid="{556F32DC-F6EB-4DCA-A7D8-CE3C30567A3D}"/>
    <hyperlink ref="W170" r:id="rId1234" display="https://www.daloopa.com/src/997005" xr:uid="{D8A035BA-71FA-420C-8122-9946D40A6EFE}"/>
    <hyperlink ref="X170" r:id="rId1235" display="https://www.daloopa.com/src/996929" xr:uid="{7C9843E3-CAC1-4256-8EA0-D9FC735A8A9E}"/>
    <hyperlink ref="Y170" r:id="rId1236" display="https://www.daloopa.com/src/996899" xr:uid="{0A010612-B7E5-40D5-A795-C1A57A1F8B81}"/>
    <hyperlink ref="Z170" r:id="rId1237" display="https://www.daloopa.com/src/996862" xr:uid="{C9E41C97-B226-4905-8F7D-C3D609A2F84E}"/>
    <hyperlink ref="AB170" r:id="rId1238" display="https://www.daloopa.com/src/996812" xr:uid="{78D5F8D2-819A-4F17-8E04-D94F1CB357FF}"/>
    <hyperlink ref="AC170" r:id="rId1239" display="https://www.daloopa.com/src/996633" xr:uid="{A68E1E6F-0FAF-49D5-906E-B3B07886A438}"/>
    <hyperlink ref="AD170" r:id="rId1240" display="https://www.daloopa.com/src/1501429" xr:uid="{FFD0F2C2-8ECE-43B7-9E3C-668B9B92A1FF}"/>
    <hyperlink ref="AE170" r:id="rId1241" display="https://www.daloopa.com/src/2750837" xr:uid="{F7426255-392E-4D9F-BD6F-CD02819D2E71}"/>
    <hyperlink ref="AF170" r:id="rId1242" display="https://www.daloopa.com/src/3607618" xr:uid="{6432623E-7253-424E-A857-089044CFADF1}"/>
    <hyperlink ref="AG170" r:id="rId1243" display="https://www.daloopa.com/src/6028980" xr:uid="{6668817A-369C-439E-B645-592943BDE2B4}"/>
    <hyperlink ref="AH170" r:id="rId1244" display="https://www.daloopa.com/src/9092036" xr:uid="{233947D4-3D11-44AF-AF8F-551DD89C63E7}"/>
    <hyperlink ref="AI170" r:id="rId1245" display="https://www.daloopa.com/src/12623797" xr:uid="{BAAF51CC-5671-4B4E-A0BA-3A3995BF9FD9}"/>
    <hyperlink ref="AJ170" r:id="rId1246" display="https://www.daloopa.com/src/19045475" xr:uid="{43D9AA17-CFC5-4D29-8DD2-B280BB71CC28}"/>
    <hyperlink ref="AK170" r:id="rId1247" display="https://www.daloopa.com/src/28076140" xr:uid="{A50077DB-68DD-4E70-8CAD-01053B6B1B59}"/>
    <hyperlink ref="AL170" r:id="rId1248" display="https://www.daloopa.com/src/35361574" xr:uid="{3AFC0543-9CBD-41C0-AD82-98FA5FE7A548}"/>
    <hyperlink ref="AM170" r:id="rId1249" display="https://www.daloopa.com/src/41990691" xr:uid="{B2085CC5-0E1B-499E-BEC5-F05E2A6AE3D2}"/>
    <hyperlink ref="AN170" r:id="rId1250" display="https://www.daloopa.com/src/50787179" xr:uid="{85C382DF-B7B1-486D-91B7-4F403C83417B}"/>
    <hyperlink ref="AO170" r:id="rId1251" display="https://www.daloopa.com/src/56765712" xr:uid="{BFD396E1-BFD2-4172-89DC-429DE223C025}"/>
    <hyperlink ref="AP170" r:id="rId1252" display="https://www.daloopa.com/src/61315163" xr:uid="{C8399BEA-6861-43A2-97D7-EFD2BED13B6A}"/>
    <hyperlink ref="BD170" r:id="rId1253" display="https://www.daloopa.com/src/44615334" xr:uid="{1F53D0B7-D9AF-4C90-B572-D23E8B739071}"/>
    <hyperlink ref="BE170" r:id="rId1254" display="https://www.daloopa.com/src/46406355" xr:uid="{726EBD5D-F564-4A51-8DE4-A052811EAC6C}"/>
    <hyperlink ref="BG170" r:id="rId1255" display="https://www.daloopa.com/src/46406226" xr:uid="{37AF1E45-4D16-4626-9DAB-752255E8F600}"/>
    <hyperlink ref="BH170" r:id="rId1256" display="https://www.daloopa.com/src/46406124" xr:uid="{851CBFDB-E5B5-4789-BBE5-5C68CAA16C00}"/>
    <hyperlink ref="BI170" r:id="rId1257" display="https://www.daloopa.com/src/46405925" xr:uid="{989EE32C-B770-4228-AFD3-81C74D5B0140}"/>
    <hyperlink ref="A171" r:id="rId1258" xr:uid="{010A46A0-8549-4927-8CE9-87FF618ED1CE}"/>
    <hyperlink ref="C171" r:id="rId1259" xr:uid="{0CF06925-ABE8-4656-9BDE-0E1786AFFF15}"/>
    <hyperlink ref="W171" r:id="rId1260" display="https://www.daloopa.com/src/997007" xr:uid="{B663E13D-8FAD-467E-B6D4-C64A9E7501D1}"/>
    <hyperlink ref="X171" r:id="rId1261" display="https://www.daloopa.com/src/996930" xr:uid="{C9C03B1C-40D5-4C0A-BD2D-5AA028E06727}"/>
    <hyperlink ref="Y171" r:id="rId1262" display="https://www.daloopa.com/src/996900" xr:uid="{A32405A7-B705-4488-8AC6-A27CE1C1A1F2}"/>
    <hyperlink ref="Z171" r:id="rId1263" display="https://www.daloopa.com/src/996863" xr:uid="{2B954D06-06E1-45F1-8589-E918A8DF390B}"/>
    <hyperlink ref="AB171" r:id="rId1264" display="https://www.daloopa.com/src/996813" xr:uid="{834BF9F0-3F7D-446E-920B-35C5FEAE40EA}"/>
    <hyperlink ref="AC171" r:id="rId1265" display="https://www.daloopa.com/src/996634" xr:uid="{89E1C740-4E27-466F-AAD2-24A90069C33B}"/>
    <hyperlink ref="AD171" r:id="rId1266" display="https://www.daloopa.com/src/1501430" xr:uid="{AD19C5BD-8E7C-449D-BF6F-17EB44D30F03}"/>
    <hyperlink ref="AE171" r:id="rId1267" display="https://www.daloopa.com/src/2750838" xr:uid="{DF35A60B-0BE7-4810-861F-A23A071A85FE}"/>
    <hyperlink ref="AF171" r:id="rId1268" display="https://www.daloopa.com/src/3607619" xr:uid="{8D9BC017-4DC6-44DA-8577-8AE768ED3AF2}"/>
    <hyperlink ref="AG171" r:id="rId1269" display="https://www.daloopa.com/src/6028981" xr:uid="{D6E2DA65-D2E1-45F6-ACEC-4E49B085FF5C}"/>
    <hyperlink ref="AH171" r:id="rId1270" display="https://www.daloopa.com/src/9092037" xr:uid="{3466BEF2-6D48-41B5-ABDB-56529AF805A5}"/>
    <hyperlink ref="AI171" r:id="rId1271" display="https://www.daloopa.com/src/12623798" xr:uid="{8AD06D6F-3765-4B5B-B56A-E03B44AABC9A}"/>
    <hyperlink ref="AJ171" r:id="rId1272" display="https://www.daloopa.com/src/19045476" xr:uid="{221B4AE4-0F92-4137-835B-5BE01AB13531}"/>
    <hyperlink ref="AK171" r:id="rId1273" display="https://www.daloopa.com/src/28076141" xr:uid="{BC87FA22-3BD9-4B72-93E8-DB1197997DCD}"/>
    <hyperlink ref="AL171" r:id="rId1274" display="https://www.daloopa.com/src/35361575" xr:uid="{C64C838B-80FA-41B2-87BB-8426F3E9B53D}"/>
    <hyperlink ref="AM171" r:id="rId1275" display="https://www.daloopa.com/src/41990692" xr:uid="{A04E4648-B0A4-44A4-B2E1-48BE6D3F5F40}"/>
    <hyperlink ref="AN171" r:id="rId1276" display="https://www.daloopa.com/src/50787180" xr:uid="{56DB485E-276D-4F55-B16A-DF9563E6497F}"/>
    <hyperlink ref="AO171" r:id="rId1277" display="https://www.daloopa.com/src/56765713" xr:uid="{F02AD923-8C16-41A7-862F-ABFF6F5DC7EB}"/>
    <hyperlink ref="AP171" r:id="rId1278" display="https://www.daloopa.com/src/61315164" xr:uid="{4A204288-D93E-494C-8BD0-83BEF0D0434E}"/>
    <hyperlink ref="BE171" r:id="rId1279" display="https://www.daloopa.com/src/46406354" xr:uid="{6FFD138C-19AC-4F97-B049-06A9A6221DE7}"/>
    <hyperlink ref="BG171" r:id="rId1280" display="https://www.daloopa.com/src/46406227" xr:uid="{4585F943-C1F1-45E7-B0A7-69EF68789C7B}"/>
    <hyperlink ref="BH171" r:id="rId1281" display="https://www.daloopa.com/src/46406125" xr:uid="{8D2B04B0-451F-4E58-962C-2E1358051820}"/>
    <hyperlink ref="BI171" r:id="rId1282" display="https://www.daloopa.com/src/46405926" xr:uid="{241CBDB3-C274-4BAF-818F-9042B75FDB97}"/>
    <hyperlink ref="A172" r:id="rId1283" xr:uid="{1A600DB8-63EA-492F-8C02-78F19B45619C}"/>
    <hyperlink ref="C172" r:id="rId1284" xr:uid="{011BA341-1460-4080-8FE5-09E8950D2C44}"/>
    <hyperlink ref="P172" r:id="rId1285" display="https://www.daloopa.com/src/997159" xr:uid="{7C111315-3622-4F0F-99FD-80588EA2CABA}"/>
    <hyperlink ref="Q172" r:id="rId1286" display="https://www.daloopa.com/src/997156" xr:uid="{5E71FF35-F398-4B65-B12B-AC8EEED75FF9}"/>
    <hyperlink ref="R172" r:id="rId1287" display="https://www.daloopa.com/src/997145" xr:uid="{A6F483E0-8590-422D-A67C-C7EC884AC382}"/>
    <hyperlink ref="S172" r:id="rId1288" display="https://www.daloopa.com/src/997143" xr:uid="{2FA2F09A-0B8D-4012-BAAA-FB3DB69F0F47}"/>
    <hyperlink ref="T172" r:id="rId1289" display="https://www.daloopa.com/src/997123" xr:uid="{F88FEE9D-BE01-40FF-98B7-DC61BD6DF55F}"/>
    <hyperlink ref="U172" r:id="rId1290" display="https://www.daloopa.com/src/997088" xr:uid="{50787517-F562-4FA1-BDA9-79D47AF981AD}"/>
    <hyperlink ref="V172" r:id="rId1291" display="https://www.daloopa.com/src/997064" xr:uid="{DD4EBF5E-E870-444C-AC41-08C3E9D3BB7D}"/>
    <hyperlink ref="W172" r:id="rId1292" display="https://www.daloopa.com/src/997004" xr:uid="{CA57398B-67DE-4DB9-8F5A-36AA0F863D14}"/>
    <hyperlink ref="X172" r:id="rId1293" display="https://www.daloopa.com/src/996928" xr:uid="{7E1FA6AE-D5F3-4563-93B4-B88A4C15B037}"/>
    <hyperlink ref="Y172" r:id="rId1294" display="https://www.daloopa.com/src/996897" xr:uid="{E5CE6E1F-288B-4C5F-AF8A-B8823485DE2C}"/>
    <hyperlink ref="Z172" r:id="rId1295" display="https://www.daloopa.com/src/996861" xr:uid="{6B9D9EA5-C1C8-4E29-98E8-37CF4969F6C2}"/>
    <hyperlink ref="AB172" r:id="rId1296" display="https://www.daloopa.com/src/996811" xr:uid="{47DF8167-C1E2-4633-B720-D9FAA023A6E4}"/>
    <hyperlink ref="AC172" r:id="rId1297" display="https://www.daloopa.com/src/996636" xr:uid="{98440BD3-2F52-4DAA-AEFE-E4F0AEC44544}"/>
    <hyperlink ref="AD172" r:id="rId1298" display="https://www.daloopa.com/src/1501428" xr:uid="{E4122B42-9293-4400-AEF3-ABEC0E57BEFA}"/>
    <hyperlink ref="AE172" r:id="rId1299" display="https://www.daloopa.com/src/2750836" xr:uid="{98EFA944-475B-40BC-A556-56190187787F}"/>
    <hyperlink ref="AF172" r:id="rId1300" display="https://www.daloopa.com/src/3607617" xr:uid="{86ECE0AD-7CF5-4183-9E63-E74213F47901}"/>
    <hyperlink ref="AG172" r:id="rId1301" display="https://www.daloopa.com/src/6028979" xr:uid="{C0C7D3AE-C398-44A5-BEFD-99FE27F23B42}"/>
    <hyperlink ref="AH172" r:id="rId1302" display="https://www.daloopa.com/src/9092035" xr:uid="{23C3EAE7-FAB3-44F1-93C2-D32AD3B1E5B6}"/>
    <hyperlink ref="AI172" r:id="rId1303" display="https://www.daloopa.com/src/12623796" xr:uid="{4199DC76-5F53-4A52-8D77-79219C0BA439}"/>
    <hyperlink ref="AJ172" r:id="rId1304" display="https://www.daloopa.com/src/19045474" xr:uid="{9F1DFDE5-00ED-496E-A32E-98685074C57C}"/>
    <hyperlink ref="AK172" r:id="rId1305" display="https://www.daloopa.com/src/28076139" xr:uid="{5F91D612-EE4B-4415-95D2-78187790FFE5}"/>
    <hyperlink ref="AL172" r:id="rId1306" display="https://www.daloopa.com/src/35361573" xr:uid="{2F0D044E-C4DC-4697-9907-4457E2D350E3}"/>
    <hyperlink ref="AM172" r:id="rId1307" display="https://www.daloopa.com/src/41990690" xr:uid="{8B64C958-7994-4B50-923D-6D1CFF660D25}"/>
    <hyperlink ref="AN172" r:id="rId1308" display="https://www.daloopa.com/src/50787178" xr:uid="{948561AD-1A69-4870-847F-53F66F0C60A1}"/>
    <hyperlink ref="AO172" r:id="rId1309" display="https://www.daloopa.com/src/56765711" xr:uid="{9E4666A2-03F4-4329-AFB3-B15BA1C957A1}"/>
    <hyperlink ref="AP172" r:id="rId1310" display="https://www.daloopa.com/src/61315162" xr:uid="{A755FB1D-6782-4791-ACFE-A09C2D6E5C7D}"/>
    <hyperlink ref="BD172" r:id="rId1311" display="https://www.daloopa.com/src/44615329" xr:uid="{65482C4E-E43F-4F97-B1D5-B7A4D4952A2E}"/>
    <hyperlink ref="BE172" r:id="rId1312" display="https://www.daloopa.com/src/46406356" xr:uid="{A40203D5-4FD4-49CB-9051-16382884BB43}"/>
    <hyperlink ref="BG172" r:id="rId1313" display="https://www.daloopa.com/src/46406225" xr:uid="{B16D01D5-D040-4FB8-95D2-AD026F389A84}"/>
    <hyperlink ref="BH172" r:id="rId1314" display="https://www.daloopa.com/src/46406123" xr:uid="{A217C653-89DC-4A54-9CFB-417A434DFDD8}"/>
    <hyperlink ref="BI172" r:id="rId1315" display="https://www.daloopa.com/src/46405924" xr:uid="{318AD3C4-61CF-4262-97FB-E23242F36AFD}"/>
    <hyperlink ref="A173" r:id="rId1316" xr:uid="{E97314E1-9E34-4650-A8D1-8F4E62D26FC6}"/>
    <hyperlink ref="C173" r:id="rId1317" xr:uid="{89C09A7B-EB3F-45DF-A034-58CE9B8BC8B3}"/>
    <hyperlink ref="G173" r:id="rId1318" display="https://www.daloopa.com/src/997363" xr:uid="{81F80C1C-602E-4860-B312-64D7CEAB2FF6}"/>
    <hyperlink ref="H173" r:id="rId1319" display="https://www.daloopa.com/src/997324" xr:uid="{FE237B02-EF61-45E6-9773-DF0E285054ED}"/>
    <hyperlink ref="I173" r:id="rId1320" display="https://www.daloopa.com/src/997270" xr:uid="{E0E50C8C-D962-449B-98E9-5DBAABD0CF4B}"/>
    <hyperlink ref="J173" r:id="rId1321" display="https://www.daloopa.com/src/997228" xr:uid="{204F5FB7-D766-4183-A556-BBF9447CFE53}"/>
    <hyperlink ref="K173" r:id="rId1322" display="https://www.daloopa.com/src/997215" xr:uid="{3C86AF2B-8DA1-4513-B870-6B6A06989043}"/>
    <hyperlink ref="L173" r:id="rId1323" display="https://www.daloopa.com/src/997214" xr:uid="{CD8D67D2-8D1D-477E-ADB4-97BE972DE6BD}"/>
    <hyperlink ref="M173" r:id="rId1324" display="https://www.daloopa.com/src/997185" xr:uid="{988353B1-E940-40E6-8796-FFCFF1E2D942}"/>
    <hyperlink ref="N173" r:id="rId1325" display="https://www.daloopa.com/src/997170" xr:uid="{75116CB0-F583-4257-B3FF-487AAD1E78F3}"/>
    <hyperlink ref="O173" r:id="rId1326" display="https://www.daloopa.com/src/997169" xr:uid="{83A3A110-DE0A-4577-8278-ED6C197377FD}"/>
    <hyperlink ref="P173" r:id="rId1327" display="https://www.daloopa.com/src/997161" xr:uid="{4FD6E68B-21A5-4B15-ABFC-77A45F091BF2}"/>
    <hyperlink ref="Q173" r:id="rId1328" display="https://www.daloopa.com/src/997158" xr:uid="{CF07E140-8E3F-4A29-8D7E-64C77518A1CA}"/>
    <hyperlink ref="R173" r:id="rId1329" display="https://www.daloopa.com/src/997147" xr:uid="{B1E27475-332E-442D-8C2F-4040E8B77985}"/>
    <hyperlink ref="S173" r:id="rId1330" display="https://www.daloopa.com/src/997144" xr:uid="{E2441E85-A3C1-4560-B0E3-3BBC10912F00}"/>
    <hyperlink ref="T173" r:id="rId1331" display="https://www.daloopa.com/src/997125" xr:uid="{3A0C0F87-B3EC-4C88-B3D5-9F4106D42261}"/>
    <hyperlink ref="U173" r:id="rId1332" display="https://www.daloopa.com/src/997090" xr:uid="{A05A5917-E66D-4416-96FB-E331EDC47839}"/>
    <hyperlink ref="V173" r:id="rId1333" display="https://www.daloopa.com/src/997066" xr:uid="{C32619B2-670D-4F37-9DB9-C7D0334EFF39}"/>
    <hyperlink ref="W173" r:id="rId1334" display="https://www.daloopa.com/src/997006" xr:uid="{98E28C26-21EF-4E99-AFF0-AEB844C63F81}"/>
    <hyperlink ref="X173" r:id="rId1335" display="https://www.daloopa.com/src/996931" xr:uid="{CF7C7946-5192-4C06-8E6C-99C4D64A674B}"/>
    <hyperlink ref="Y173" r:id="rId1336" display="https://www.daloopa.com/src/996898" xr:uid="{BF4E0EA3-6D41-42BB-BA30-BDB05AAA0CE1}"/>
    <hyperlink ref="Z173" r:id="rId1337" display="https://www.daloopa.com/src/996864" xr:uid="{6DD8B30F-F120-4192-87DB-6AF75285475B}"/>
    <hyperlink ref="AB173" r:id="rId1338" display="https://www.daloopa.com/src/996814" xr:uid="{55745D50-4611-4074-A1B9-B617986E6BD0}"/>
    <hyperlink ref="AC173" r:id="rId1339" display="https://www.daloopa.com/src/996635" xr:uid="{1828A2B7-F7D8-4A54-80DD-54C095A77E4A}"/>
    <hyperlink ref="AD173" r:id="rId1340" display="https://www.daloopa.com/src/1501431" xr:uid="{33B88245-2A9C-4FC9-AE78-1DC5F6AA2D7E}"/>
    <hyperlink ref="AE173" r:id="rId1341" display="https://www.daloopa.com/src/2750839" xr:uid="{7FE841CF-3A47-41F6-9168-B3BCC34A37C9}"/>
    <hyperlink ref="AF173" r:id="rId1342" display="https://www.daloopa.com/src/3607620" xr:uid="{499619B9-717E-4C25-B8E7-8BA71FF861CB}"/>
    <hyperlink ref="AG173" r:id="rId1343" display="https://www.daloopa.com/src/6028982" xr:uid="{A8934211-5BDB-46F9-AF50-5619FB2969AB}"/>
    <hyperlink ref="AH173" r:id="rId1344" display="https://www.daloopa.com/src/9092038" xr:uid="{D02BE266-D377-4534-B8B8-320F34172BA7}"/>
    <hyperlink ref="AI173" r:id="rId1345" display="https://www.daloopa.com/src/12623800" xr:uid="{CF9C8511-A0C8-4D08-AC78-5AA17942EFA2}"/>
    <hyperlink ref="AJ173" r:id="rId1346" display="https://www.daloopa.com/src/19045477" xr:uid="{47BA1FAF-8B8B-4BD2-ACCA-B186FCC003B8}"/>
    <hyperlink ref="AK173" r:id="rId1347" display="https://www.daloopa.com/src/28076142" xr:uid="{FFB104E9-6CEB-443F-A7E9-5B25BFB95CAB}"/>
    <hyperlink ref="AL173" r:id="rId1348" display="https://www.daloopa.com/src/35361576" xr:uid="{2452F178-FB03-40C4-9A9A-F51C4EDA8442}"/>
    <hyperlink ref="AM173" r:id="rId1349" display="https://www.daloopa.com/src/41990693" xr:uid="{1CA3C5F6-BC32-4BC4-977C-1E67A1695B1C}"/>
    <hyperlink ref="AN173" r:id="rId1350" display="https://www.daloopa.com/src/50787181" xr:uid="{84654BF8-3316-4567-8644-DEA08C5F3A0C}"/>
    <hyperlink ref="AO173" r:id="rId1351" display="https://www.daloopa.com/src/56765721" xr:uid="{353BA524-D683-4232-BE10-843E57C2C261}"/>
    <hyperlink ref="AP173" r:id="rId1352" display="https://www.daloopa.com/src/61315161" xr:uid="{5A357A5F-50E7-4B03-9FA6-F9BD44054D17}"/>
    <hyperlink ref="BB173" r:id="rId1353" display="https://www.daloopa.com/src/44615342" xr:uid="{0497657D-213C-4ADB-A600-916AC23B09CB}"/>
    <hyperlink ref="BC173" r:id="rId1354" display="https://www.daloopa.com/src/44615343" xr:uid="{5CB42C1E-8D6D-4A44-89E9-0BAB310126C6}"/>
    <hyperlink ref="BD173" r:id="rId1355" display="https://www.daloopa.com/src/44615344" xr:uid="{B2FF1A29-CA8A-4984-B194-A29FDD81114B}"/>
    <hyperlink ref="BE173" r:id="rId1356" display="https://www.daloopa.com/src/46406357" xr:uid="{C05081FF-B773-4C33-A6FA-83D312A156D9}"/>
    <hyperlink ref="BG173" r:id="rId1357" display="https://www.daloopa.com/src/46406228" xr:uid="{E2753E26-9658-4192-9C93-6489BC77EB75}"/>
    <hyperlink ref="BH173" r:id="rId1358" display="https://www.daloopa.com/src/46406126" xr:uid="{EA945F53-4180-49DE-9A61-1FDF92843719}"/>
    <hyperlink ref="BI173" r:id="rId1359" display="https://www.daloopa.com/src/46405927" xr:uid="{4EE1E267-E68C-4037-9325-3C0C81C34B9D}"/>
    <hyperlink ref="A174" r:id="rId1360" xr:uid="{647EE500-3B2F-4071-975A-18591BCE9AE3}"/>
    <hyperlink ref="C174" r:id="rId1361" xr:uid="{64A9EB18-53A5-451A-A00C-EDB48F58B9DE}"/>
    <hyperlink ref="AI174" r:id="rId1362" display="https://www.daloopa.com/src/12623799" xr:uid="{E323EDC3-C176-4AD5-8E6C-D78349A395D2}"/>
    <hyperlink ref="BH174" r:id="rId1363" display="https://www.daloopa.com/src/46406127" xr:uid="{5216C248-EA68-4990-B4ED-11D76920C7A4}"/>
    <hyperlink ref="A176" r:id="rId1364" xr:uid="{2BA83ECC-17C2-43AA-8F4D-90E8CC528E0A}"/>
    <hyperlink ref="C176" r:id="rId1365" xr:uid="{6ED599EB-1DD3-45DC-9C4F-FBB306844897}"/>
    <hyperlink ref="AB176" r:id="rId1366" display="https://www.daloopa.com/src/8581887" xr:uid="{846D753C-F104-448E-8E6D-AFECB4B4FBD3}"/>
    <hyperlink ref="AC176" r:id="rId1367" display="https://www.daloopa.com/src/4300250" xr:uid="{A90DFE48-F915-4C6E-B7B2-8E0B67489AA1}"/>
    <hyperlink ref="AD176" r:id="rId1368" display="https://www.daloopa.com/src/4300226" xr:uid="{2F53019D-7561-44B9-9314-76FCC7C66FF6}"/>
    <hyperlink ref="AE176" r:id="rId1369" display="https://www.daloopa.com/src/4300179" xr:uid="{E6016ABB-1FE9-4A47-BF90-0A681EF5DB73}"/>
    <hyperlink ref="AF176" r:id="rId1370" display="https://www.daloopa.com/src/4300272" xr:uid="{1283800E-61AB-4795-A337-D6E42681B52B}"/>
    <hyperlink ref="AG176" r:id="rId1371" display="https://www.daloopa.com/src/6028988" xr:uid="{28EC2695-D780-4EAC-BCDF-8C22FDC68F45}"/>
    <hyperlink ref="AH176" r:id="rId1372" display="https://www.daloopa.com/src/9092157" xr:uid="{70CA04C5-485A-456D-BD96-CC2D02061815}"/>
    <hyperlink ref="AI176" r:id="rId1373" display="https://www.daloopa.com/src/12609638" xr:uid="{428FDB87-1442-48B9-B82C-92B9F7F82F44}"/>
    <hyperlink ref="AJ176" r:id="rId1374" display="https://www.daloopa.com/src/19045494" xr:uid="{7BE66A85-297A-453E-859E-D25F389C157F}"/>
    <hyperlink ref="AK176" r:id="rId1375" display="https://www.daloopa.com/src/28076220" xr:uid="{3A9E9EAD-32F3-4F68-B6BA-9089B88FC0C8}"/>
    <hyperlink ref="AL176" r:id="rId1376" display="https://www.daloopa.com/src/35361675" xr:uid="{598B0B1D-4A46-4B95-8687-448031A9CCE7}"/>
    <hyperlink ref="AM176" r:id="rId1377" display="https://www.daloopa.com/src/41990629" xr:uid="{A9E4A36E-4FA6-4986-9E66-D94869A63180}"/>
    <hyperlink ref="AN176" r:id="rId1378" display="https://www.daloopa.com/src/50787187" xr:uid="{29093F51-5F02-4BD4-B7D9-F37A4A7DADC3}"/>
    <hyperlink ref="AO176" r:id="rId1379" display="https://www.daloopa.com/src/56765753" xr:uid="{993D63C2-2FDE-4302-83B7-7FB7A6100673}"/>
    <hyperlink ref="AP176" r:id="rId1380" display="https://www.daloopa.com/src/61315169" xr:uid="{340B7C6F-AF4D-4F40-A62B-384CFDAC2D09}"/>
    <hyperlink ref="A179" r:id="rId1381" xr:uid="{F9220C2F-A65D-46F6-8B40-97C5452C948F}"/>
    <hyperlink ref="C179" r:id="rId1382" xr:uid="{9D767BE6-64FF-4C9B-B4A7-54FF21715507}"/>
    <hyperlink ref="AD179" r:id="rId1383" display="https://www.daloopa.com/src/46165925" xr:uid="{74D580F8-DF06-4D2F-847D-0DF6EFEBB6B2}"/>
    <hyperlink ref="AE179" r:id="rId1384" display="https://www.daloopa.com/src/46164755" xr:uid="{63A8DF68-C4BE-462F-82AE-C9C995EE184E}"/>
    <hyperlink ref="AF179" r:id="rId1385" display="https://www.daloopa.com/src/46398867" xr:uid="{F8345B7F-EE5C-4107-81D1-4B8189D87AC3}"/>
    <hyperlink ref="AI179" r:id="rId1386" display="https://www.daloopa.com/src/46161334" xr:uid="{A3A520F1-CC39-4188-A0C4-5C4A4F65D08B}"/>
    <hyperlink ref="AM179" r:id="rId1387" display="https://www.daloopa.com/src/46157146" xr:uid="{3B18B670-EFD4-4F74-8344-F9A4A10A5E4D}"/>
    <hyperlink ref="A180" r:id="rId1388" xr:uid="{C2E3790C-2612-421B-9C02-EC038CADCE53}"/>
    <hyperlink ref="C180" r:id="rId1389" xr:uid="{3EF045BD-52C9-45D9-9454-96EF78E8A43B}"/>
    <hyperlink ref="AD180" r:id="rId1390" display="https://www.daloopa.com/src/46165926" xr:uid="{5C1A335A-14F0-49E2-9ADF-1A0E37647DE5}"/>
    <hyperlink ref="AE180" r:id="rId1391" display="https://www.daloopa.com/src/46164756" xr:uid="{B36B4CE3-E3D1-4D1D-A7B5-9882A9C1C643}"/>
    <hyperlink ref="AF180" r:id="rId1392" display="https://www.daloopa.com/src/46398868" xr:uid="{B0F96378-0273-442D-A36D-C6D1639B690C}"/>
    <hyperlink ref="AI180" r:id="rId1393" display="https://www.daloopa.com/src/46161335" xr:uid="{DB135980-65DA-47EA-9069-E738054A96FF}"/>
    <hyperlink ref="AM180" r:id="rId1394" display="https://www.daloopa.com/src/46157147" xr:uid="{290D7577-1666-4B1D-8085-DDB52047A9E4}"/>
    <hyperlink ref="A181" r:id="rId1395" xr:uid="{3FC0E9B3-26E1-4F01-BF9B-B7919CF9BF6F}"/>
    <hyperlink ref="C181" r:id="rId1396" xr:uid="{38AC15AB-9453-4A4B-A27A-9EE30557600D}"/>
    <hyperlink ref="AD181" r:id="rId1397" display="https://www.daloopa.com/src/46165927" xr:uid="{2298B0D3-5271-45A5-BC12-7FD02A63E7B9}"/>
    <hyperlink ref="AE181" r:id="rId1398" display="https://www.daloopa.com/src/46164757" xr:uid="{4EE39000-47E3-40B2-AD9E-23EC389EA552}"/>
    <hyperlink ref="AF181" r:id="rId1399" display="https://www.daloopa.com/src/46398869" xr:uid="{DA471FDA-FF34-45D0-80A1-C2D23183796A}"/>
    <hyperlink ref="AI181" r:id="rId1400" display="https://www.daloopa.com/src/46161336" xr:uid="{4AD16FEE-B123-4D4A-BD70-B4BDAD17440D}"/>
    <hyperlink ref="AM181" r:id="rId1401" display="https://www.daloopa.com/src/46157148" xr:uid="{B9519B21-BB7A-40EA-91EF-2B0BD29B49A9}"/>
    <hyperlink ref="A184" r:id="rId1402" xr:uid="{D86A8012-19EA-43EC-B86E-02C93E290FBF}"/>
    <hyperlink ref="C184" r:id="rId1403" xr:uid="{B9D5FD1F-D281-407D-8B21-F229D6F4F563}"/>
    <hyperlink ref="BE184" r:id="rId1404" display="https://www.daloopa.com/src/46170026" xr:uid="{F25EFFB6-5B30-4D26-B2FD-799FC9C877D3}"/>
    <hyperlink ref="BF184" r:id="rId1405" display="https://www.daloopa.com/src/46168516" xr:uid="{39CAEF86-739A-456A-8CB5-339C802ED810}"/>
    <hyperlink ref="BG184" r:id="rId1406" display="https://www.daloopa.com/src/46163318" xr:uid="{F9B1F508-B997-46A0-A36D-2532C7AA27E5}"/>
    <hyperlink ref="BH184" r:id="rId1407" display="https://www.daloopa.com/src/46162282" xr:uid="{060E4181-87D1-4A5A-B74B-FF5026668D73}"/>
    <hyperlink ref="A185" r:id="rId1408" xr:uid="{8A2F302D-5FC2-42AA-996C-284F8AA52E67}"/>
    <hyperlink ref="C185" r:id="rId1409" xr:uid="{D3F1A5E3-971E-4AEB-9F6D-4547112EB270}"/>
    <hyperlink ref="BI185" r:id="rId1410" display="https://www.daloopa.com/src/46157901" xr:uid="{E86C739C-AB66-4A32-9DD0-BC9503AC15E0}"/>
    <hyperlink ref="A186" r:id="rId1411" xr:uid="{A7F6B09F-74DB-48DE-98A4-827B80ACA982}"/>
    <hyperlink ref="C186" r:id="rId1412" xr:uid="{516D91C9-3BF7-4F16-9AB5-8F0D803FB80D}"/>
    <hyperlink ref="BE186" r:id="rId1413" display="https://www.daloopa.com/src/46170027" xr:uid="{BDEE2062-F965-486B-9F3E-A861A3D39063}"/>
    <hyperlink ref="BF186" r:id="rId1414" display="https://www.daloopa.com/src/46168517" xr:uid="{D59405E8-B6CB-49F5-9A50-D95A5A1DA7FF}"/>
    <hyperlink ref="BG186" r:id="rId1415" display="https://www.daloopa.com/src/46163317" xr:uid="{DFE0207F-92B0-4B35-A4CC-4D9A5D04C9D0}"/>
    <hyperlink ref="BH186" r:id="rId1416" display="https://www.daloopa.com/src/46162283" xr:uid="{BD14C2B7-2608-4A0D-A9DE-867FAB52D33A}"/>
    <hyperlink ref="BI186" r:id="rId1417" display="https://www.daloopa.com/src/46157902" xr:uid="{8B649DC0-3ABF-49FB-9CF9-C7EA8EB786B4}"/>
    <hyperlink ref="A189" r:id="rId1418" xr:uid="{E2D6696D-82AE-4AD6-9033-7EE62C3B428E}"/>
    <hyperlink ref="C189" r:id="rId1419" xr:uid="{81DFDEF1-B304-4EA6-9380-741678ECF3CF}"/>
    <hyperlink ref="V189" r:id="rId1420" display="https://www.daloopa.com/src/19168385" xr:uid="{8FC8E755-4918-41B6-B798-AB148E7A0A98}"/>
    <hyperlink ref="W189" r:id="rId1421" display="https://www.daloopa.com/src/19158597" xr:uid="{77E871A8-33D3-4A66-A8AD-78C2A6984A86}"/>
    <hyperlink ref="X189" r:id="rId1422" display="https://www.daloopa.com/src/19168280" xr:uid="{C65E7A08-86F6-46F4-B121-7E05FB5F6A68}"/>
    <hyperlink ref="Y189" r:id="rId1423" display="https://www.daloopa.com/src/19168115" xr:uid="{398E01AE-F363-4AE6-89B1-151D087A144A}"/>
    <hyperlink ref="AD189" r:id="rId1424" display="https://www.daloopa.com/src/19166205" xr:uid="{459EF216-1D64-4E90-ADFB-9EFB4A0CC1B1}"/>
    <hyperlink ref="AE189" r:id="rId1425" display="https://www.daloopa.com/src/19158185" xr:uid="{ED0DC148-D9BE-449D-A528-44250FE36279}"/>
    <hyperlink ref="AI189" r:id="rId1426" display="https://www.daloopa.com/src/46361968" xr:uid="{DA05D5D7-E0DA-4CDD-AFB3-DAA9730C1507}"/>
    <hyperlink ref="AM189" r:id="rId1427" display="https://www.daloopa.com/src/41992026" xr:uid="{A7536C3C-28E2-40D1-A463-E2D7831B5050}"/>
    <hyperlink ref="BG189" r:id="rId1428" display="https://www.daloopa.com/src/19166109" xr:uid="{CA62E87E-3844-43DE-99D5-2359B0D71072}"/>
    <hyperlink ref="A190" r:id="rId1429" xr:uid="{0D6644BC-A8F5-41A4-8F60-3FDBC8B764CD}"/>
    <hyperlink ref="C190" r:id="rId1430" xr:uid="{1CED2C82-56CE-4FFE-B96C-78873D09A30B}"/>
    <hyperlink ref="AM190" r:id="rId1431" display="https://www.daloopa.com/src/41992012" xr:uid="{130C0A07-15AA-47BA-B266-14863A4C9832}"/>
    <hyperlink ref="A191" r:id="rId1432" xr:uid="{FB7C37F4-294A-4485-A10C-2885BDADF310}"/>
    <hyperlink ref="C191" r:id="rId1433" xr:uid="{F1B9387B-BB4F-4BFA-A25A-AFB62CB1358C}"/>
    <hyperlink ref="AM191" r:id="rId1434" display="https://www.daloopa.com/src/41992027" xr:uid="{B6D0EFA1-4220-4944-8CFB-FF3F391BDA5C}"/>
    <hyperlink ref="A192" r:id="rId1435" xr:uid="{E3314C2B-7622-48C3-8366-521A1C3DE092}"/>
    <hyperlink ref="C192" r:id="rId1436" xr:uid="{E868A394-62FD-4606-97CE-2E7456AD8363}"/>
    <hyperlink ref="AM192" r:id="rId1437" display="https://www.daloopa.com/src/41992051" xr:uid="{0BD37C70-4048-44B6-802C-89C83B05C2E3}"/>
    <hyperlink ref="A195" r:id="rId1438" xr:uid="{E54878FA-B736-4579-9B24-FC330F73313C}"/>
    <hyperlink ref="C195" r:id="rId1439" xr:uid="{EB2EDB4F-0B2F-433A-B391-EEF3F37A7B8C}"/>
    <hyperlink ref="BE195" r:id="rId1440" display="https://www.daloopa.com/src/46170323" xr:uid="{59700A68-0C79-4376-BF37-83B3851BCDF8}"/>
    <hyperlink ref="A196" r:id="rId1441" xr:uid="{19B812F2-1C26-44FD-A58A-0A1EEF9BD1FA}"/>
    <hyperlink ref="C196" r:id="rId1442" xr:uid="{9BFB38B0-CB9C-474A-81CB-4F6EE9B69A8A}"/>
    <hyperlink ref="BE196" r:id="rId1443" display="https://www.daloopa.com/src/46170322" xr:uid="{18B25E2D-7603-401E-A918-EB0A491683AD}"/>
    <hyperlink ref="BF196" r:id="rId1444" display="https://www.daloopa.com/src/46168668" xr:uid="{D6F99A6E-BE9A-4B14-9AF0-40D9DDD86237}"/>
    <hyperlink ref="BG196" r:id="rId1445" display="https://www.daloopa.com/src/46164315" xr:uid="{0BD84EF1-CA78-4E5F-9054-E387E04C0148}"/>
    <hyperlink ref="BH196" r:id="rId1446" display="https://www.daloopa.com/src/46159962" xr:uid="{6B7B58E7-2F1A-42D6-9291-40AEDE4B375C}"/>
    <hyperlink ref="BI196" r:id="rId1447" display="https://www.daloopa.com/src/46158516" xr:uid="{AF777F9E-7960-4DCE-B835-8D75D9691EFF}"/>
    <hyperlink ref="A197" r:id="rId1448" xr:uid="{7FA84888-05FF-4BD3-BDEA-6F4E1A5EF1CB}"/>
    <hyperlink ref="C197" r:id="rId1449" xr:uid="{BE15D85F-ECE5-42EC-A818-DBB8792C3EB0}"/>
    <hyperlink ref="BE197" r:id="rId1450" display="https://www.daloopa.com/src/46170321" xr:uid="{D9AD89FF-44B6-42DB-9F0A-B28A15244106}"/>
    <hyperlink ref="BF197" r:id="rId1451" display="https://www.daloopa.com/src/46168667" xr:uid="{1706FE0E-63FE-44DB-8CC9-2A9835E30CF2}"/>
    <hyperlink ref="BG197" r:id="rId1452" display="https://www.daloopa.com/src/46164314" xr:uid="{BE879C86-7622-46E8-89BC-72EDD3844DE0}"/>
    <hyperlink ref="BH197" r:id="rId1453" display="https://www.daloopa.com/src/46159963" xr:uid="{410CE18F-CD65-4496-8053-DEDAD19C90B3}"/>
    <hyperlink ref="BI197" r:id="rId1454" display="https://www.daloopa.com/src/46158517" xr:uid="{E75CAAB4-6AF7-4912-A408-93FF1744A87A}"/>
    <hyperlink ref="A200" r:id="rId1455" xr:uid="{CC0FEAAE-0C4A-44D8-9748-12F0A3C2FBE6}"/>
    <hyperlink ref="C200" r:id="rId1456" xr:uid="{965E07D7-A50D-490A-A608-5322531EFAAE}"/>
    <hyperlink ref="AI200" r:id="rId1457" display="https://www.daloopa.com/src/19172565" xr:uid="{79F78DA7-0108-4041-8195-B2A93A6FC736}"/>
    <hyperlink ref="A201" r:id="rId1458" xr:uid="{63BA07B0-40FC-486C-8E4F-3084EAF4CF49}"/>
    <hyperlink ref="C201" r:id="rId1459" xr:uid="{D1E36F6E-84BB-42F2-B9CE-389AA2ABD48B}"/>
    <hyperlink ref="AI201" r:id="rId1460" display="https://www.daloopa.com/src/19172566" xr:uid="{76E3327B-2DA6-4CEB-A974-6C65B2A538E6}"/>
    <hyperlink ref="A202" r:id="rId1461" xr:uid="{2E98337C-DA04-4FC8-B99A-4163FF83D87B}"/>
    <hyperlink ref="C202" r:id="rId1462" xr:uid="{149CC7BA-F790-49FD-90DB-4A7534D6B965}"/>
    <hyperlink ref="AI202" r:id="rId1463" display="https://www.daloopa.com/src/19172567" xr:uid="{45673371-3098-4E77-814D-EFE105668735}"/>
    <hyperlink ref="A203" r:id="rId1464" xr:uid="{3732D8DA-6EB1-484B-96ED-B4248AE662FC}"/>
    <hyperlink ref="C203" r:id="rId1465" xr:uid="{9F96C1D0-15A5-400D-AE82-A2E697040F1B}"/>
    <hyperlink ref="AI203" r:id="rId1466" display="https://www.daloopa.com/src/19172568" xr:uid="{EDFFCBEB-5990-4B32-970D-C8DCDA1A9C21}"/>
    <hyperlink ref="A205" r:id="rId1467" xr:uid="{D82A6F2C-68F1-40DD-A501-56B737B4C29E}"/>
    <hyperlink ref="C205" r:id="rId1468" xr:uid="{C236F7A7-0292-4ECA-B43C-D34E10E2FBFE}"/>
    <hyperlink ref="BF205" r:id="rId1469" display="https://www.daloopa.com/src/18234413" xr:uid="{DF6150C3-2262-4099-93FC-F4956989EE37}"/>
    <hyperlink ref="BG205" r:id="rId1470" display="https://www.daloopa.com/src/18223545" xr:uid="{1E25CBC1-28BF-4C32-90A5-CFEBCA503218}"/>
    <hyperlink ref="A206" r:id="rId1471" xr:uid="{E628ECC4-6537-4A98-A749-A621EDC27D0D}"/>
    <hyperlink ref="C206" r:id="rId1472" xr:uid="{67C5AC9B-D409-45C2-89DC-2149CC13ED73}"/>
    <hyperlink ref="BA206" r:id="rId1473" display="https://www.daloopa.com/src/18248598" xr:uid="{7BE143F8-CA87-4F26-83C1-C458C26449AD}"/>
    <hyperlink ref="BB206" r:id="rId1474" display="https://www.daloopa.com/src/18248420" xr:uid="{909FB273-229E-4D9A-B395-15825EFCA94A}"/>
    <hyperlink ref="BC206" r:id="rId1475" display="https://www.daloopa.com/src/18248332" xr:uid="{0072EFB9-24A1-4D95-907C-9BD830E5EA8B}"/>
    <hyperlink ref="BD206" r:id="rId1476" display="https://www.daloopa.com/src/18248303" xr:uid="{0877BADD-D4CF-40D2-9358-3EFAA9F39BEC}"/>
    <hyperlink ref="BE206" r:id="rId1477" display="https://www.daloopa.com/src/18248273" xr:uid="{5307CF06-4A3B-42BB-BB7F-12DA39CFAB07}"/>
    <hyperlink ref="BF206" r:id="rId1478" display="https://www.daloopa.com/src/18240197" xr:uid="{74DBD778-A8DA-457A-9059-4ACB1AE0F842}"/>
    <hyperlink ref="BG206" r:id="rId1479" display="https://www.daloopa.com/src/18229930" xr:uid="{612B3BCA-3670-4F2C-97FE-3A50E0A37A75}"/>
    <hyperlink ref="BH206" r:id="rId1480" display="https://www.daloopa.com/src/18239920" xr:uid="{6F45A59A-4A00-459A-BB93-1AFEFC8873F3}"/>
    <hyperlink ref="BI206" r:id="rId1481" display="https://www.daloopa.com/src/44617938" xr:uid="{9CF56ACC-2C45-40D6-A2DC-4C3C300D9488}"/>
    <hyperlink ref="A207" r:id="rId1482" xr:uid="{54ACFCB2-3C94-4A9D-BF58-EE2A167DD3A3}"/>
    <hyperlink ref="C207" r:id="rId1483" xr:uid="{3F64F876-3C6E-4138-A398-1A9327B661CE}"/>
    <hyperlink ref="BA207" r:id="rId1484" display="https://www.daloopa.com/src/18255575" xr:uid="{9CB54EC0-AAD3-4C6A-A94D-6A4C5254C61E}"/>
    <hyperlink ref="BB207" r:id="rId1485" display="https://www.daloopa.com/src/18255528" xr:uid="{70F3AE54-554D-41BF-BB90-A074ABDB559F}"/>
    <hyperlink ref="BC207" r:id="rId1486" display="https://www.daloopa.com/src/18255401" xr:uid="{C102D20B-5836-4AC1-A785-53883DB66B33}"/>
    <hyperlink ref="BD207" r:id="rId1487" display="https://www.daloopa.com/src/18255305" xr:uid="{305CD828-BC9D-4553-A017-45B48DBB4AB2}"/>
    <hyperlink ref="BE207" r:id="rId1488" display="https://www.daloopa.com/src/18255177" xr:uid="{4195169E-3B85-4FC6-A454-C28112F31F48}"/>
    <hyperlink ref="BF207" r:id="rId1489" display="https://www.daloopa.com/src/18255140" xr:uid="{4143CCF1-0157-4B09-90FF-C24CCAEB4181}"/>
    <hyperlink ref="BG207" r:id="rId1490" display="https://www.daloopa.com/src/18254454" xr:uid="{91EE5C61-ECD7-4C8C-BEAF-3D12D988E9E7}"/>
    <hyperlink ref="BH207" r:id="rId1491" display="https://www.daloopa.com/src/18254475" xr:uid="{0DFA2CBD-E291-4935-84FE-A3CE9C8629D9}"/>
    <hyperlink ref="BI207" r:id="rId1492" display="https://www.daloopa.com/src/44618161" xr:uid="{4E62A548-4B97-4BEE-9638-C68AD81B5F5D}"/>
    <hyperlink ref="A208" r:id="rId1493" xr:uid="{2343C99F-D565-46FB-B81B-B54E25347B50}"/>
    <hyperlink ref="C208" r:id="rId1494" xr:uid="{7D1CA63B-C277-45E6-A261-C6E635884D83}"/>
    <hyperlink ref="AF208" r:id="rId1495" display="https://www.daloopa.com/src/18658118" xr:uid="{2ECECAAF-3522-46CF-A848-84343A4368D0}"/>
    <hyperlink ref="AG208" r:id="rId1496" display="https://www.daloopa.com/src/18236130" xr:uid="{06082852-3B9C-4E5A-A133-D585CDB8FDCD}"/>
    <hyperlink ref="AH208" r:id="rId1497" display="https://www.daloopa.com/src/18236048" xr:uid="{73BA38B8-01CC-4CCB-B7D8-A7CE01BB63F6}"/>
    <hyperlink ref="AI208" r:id="rId1498" display="https://www.daloopa.com/src/44625017" xr:uid="{6FFDAEA2-E789-43F4-A915-B2D0A3B42008}"/>
    <hyperlink ref="AJ208" r:id="rId1499" display="https://www.daloopa.com/src/19445007" xr:uid="{47E85E29-9A79-43E2-A07B-369E1D0F9D94}"/>
    <hyperlink ref="AK208" r:id="rId1500" display="https://www.daloopa.com/src/28828646" xr:uid="{0DFD156C-F08B-4E5D-850E-E2F1D8FBFA10}"/>
    <hyperlink ref="AL208" r:id="rId1501" display="https://www.daloopa.com/src/35961651" xr:uid="{BA5E6B14-FBF3-4212-AA80-52AC189D9316}"/>
    <hyperlink ref="AM208" r:id="rId1502" display="https://www.daloopa.com/src/44625018" xr:uid="{453B1DCE-19E0-47D3-AFCA-DD426A81DFF7}"/>
    <hyperlink ref="AN208" r:id="rId1503" display="https://www.daloopa.com/src/51587398" xr:uid="{BF3065D1-7E87-474C-9EBF-ACB8CAA70544}"/>
    <hyperlink ref="AO208" r:id="rId1504" display="https://www.daloopa.com/src/57345770" xr:uid="{77A2AA6B-F933-4AB5-93DB-B05821ADA75C}"/>
    <hyperlink ref="AP208" r:id="rId1505" display="https://www.daloopa.com/src/62020205" xr:uid="{70CA64F7-C8BC-4DA4-8EA1-6F401FD2FDA4}"/>
    <hyperlink ref="BG208" r:id="rId1506" display="https://www.daloopa.com/src/18229537" xr:uid="{F43EE1B2-5C77-49A6-B23B-8778F8A2889D}"/>
    <hyperlink ref="BH208" r:id="rId1507" display="https://www.daloopa.com/src/18234243" xr:uid="{2A1A4834-9536-4EBE-B46B-6C922440220E}"/>
    <hyperlink ref="BI208" r:id="rId1508" display="https://www.daloopa.com/src/44617920" xr:uid="{9742FBBE-B390-49C2-840F-4C32263EA190}"/>
    <hyperlink ref="A212" r:id="rId1509" xr:uid="{450AE4B0-90B1-4D1A-96A0-1338BF452FD7}"/>
    <hyperlink ref="C212" r:id="rId1510" xr:uid="{44D90119-D2F7-4B3A-A59C-1C65E905EC29}"/>
    <hyperlink ref="D212" r:id="rId1511" display="https://www.daloopa.com/src/805413" xr:uid="{126F8E92-4962-4D5F-BDD6-9348A09CF7F0}"/>
    <hyperlink ref="E212" r:id="rId1512" display="https://www.daloopa.com/src/805453" xr:uid="{CBAE8DD1-3C3F-47C9-B4A4-185321D79D23}"/>
    <hyperlink ref="F212" r:id="rId1513" display="https://www.daloopa.com/src/805457" xr:uid="{B97A099F-C21C-42F3-A4E1-17DA7F651290}"/>
    <hyperlink ref="G212" r:id="rId1514" display="https://www.daloopa.com/src/44615375" xr:uid="{831B5F3D-9214-437A-85BF-0F1231794F73}"/>
    <hyperlink ref="H212" r:id="rId1515" display="https://www.daloopa.com/src/805465" xr:uid="{E488A1CA-F8CA-49EC-B5E3-D832E70A2233}"/>
    <hyperlink ref="I212" r:id="rId1516" display="https://www.daloopa.com/src/805469" xr:uid="{B1FE8A31-127A-404E-8F44-3F3EF2CAED73}"/>
    <hyperlink ref="J212" r:id="rId1517" display="https://www.daloopa.com/src/805473" xr:uid="{6CE9EA9B-F3BA-47CA-A0C0-7055FBECDECC}"/>
    <hyperlink ref="K212" r:id="rId1518" display="https://www.daloopa.com/src/44615376" xr:uid="{CC8F4540-F929-4E69-B235-B876C6F044B1}"/>
    <hyperlink ref="L212" r:id="rId1519" display="https://www.daloopa.com/src/805482" xr:uid="{DAD63079-C3FB-4680-BCBA-5EBC6E8FE690}"/>
    <hyperlink ref="M212" r:id="rId1520" display="https://www.daloopa.com/src/805486" xr:uid="{67EC431F-F4C2-44F1-BDF9-1785B29F59B5}"/>
    <hyperlink ref="N212" r:id="rId1521" display="https://www.daloopa.com/src/805490" xr:uid="{8C14EEBF-D40C-4D4E-99B0-5DF23D00785E}"/>
    <hyperlink ref="O212" r:id="rId1522" display="https://www.daloopa.com/src/44615377" xr:uid="{557E3C15-8C89-4542-90A6-14B25CB2597A}"/>
    <hyperlink ref="P212" r:id="rId1523" display="https://www.daloopa.com/src/805498" xr:uid="{D8B7B297-6DF3-48EF-B056-9AE6F5160D0C}"/>
    <hyperlink ref="Q212" r:id="rId1524" display="https://www.daloopa.com/src/805450" xr:uid="{C6A2CF6B-354C-4A2F-89CA-C471EAE2ACF5}"/>
    <hyperlink ref="R212" r:id="rId1525" display="https://www.daloopa.com/src/805446" xr:uid="{6AFE9416-4F4E-4AC7-9D7F-69503B5AF4A2}"/>
    <hyperlink ref="S212" r:id="rId1526" display="https://www.daloopa.com/src/44615378" xr:uid="{AFF20C8B-0D54-40D6-A08F-D57A4181D40A}"/>
    <hyperlink ref="T212" r:id="rId1527" display="https://www.daloopa.com/src/805438" xr:uid="{5E00AFF1-E08F-4FE4-A258-F42441ADF3B6}"/>
    <hyperlink ref="U212" r:id="rId1528" display="https://www.daloopa.com/src/805434" xr:uid="{26D695C8-F7E3-41F7-BAB7-7E543CF26CA2}"/>
    <hyperlink ref="V212" r:id="rId1529" display="https://www.daloopa.com/src/805430" xr:uid="{A65374DA-8B94-442E-9CE2-256CE2FF1251}"/>
    <hyperlink ref="W212" r:id="rId1530" display="https://www.daloopa.com/src/44615379" xr:uid="{0441F96F-D260-4EB6-8181-D7FB9D8923C7}"/>
    <hyperlink ref="X212" r:id="rId1531" display="https://www.daloopa.com/src/805422" xr:uid="{14A52821-FF57-4C70-A356-01BD6A0DE807}"/>
    <hyperlink ref="Y212" r:id="rId1532" display="https://www.daloopa.com/src/805418" xr:uid="{E978E87A-D1D9-46E3-A8E1-28B2936A2124}"/>
    <hyperlink ref="Z212" r:id="rId1533" display="https://www.daloopa.com/src/805394" xr:uid="{9665A078-E18E-4F68-835F-B499B248B4CB}"/>
    <hyperlink ref="AA212" r:id="rId1534" display="https://www.daloopa.com/src/44615380" xr:uid="{D84BCE12-0C60-42C0-A882-6937E0E29DDF}"/>
    <hyperlink ref="AB212" r:id="rId1535" display="https://www.daloopa.com/src/805386" xr:uid="{C7170BB8-C1AC-4F83-838E-EE4474F778F3}"/>
    <hyperlink ref="AC212" r:id="rId1536" display="https://www.daloopa.com/src/805382" xr:uid="{60A9ECEF-8552-4BBE-A257-E58201B4959A}"/>
    <hyperlink ref="AD212" r:id="rId1537" display="https://www.daloopa.com/src/1501261" xr:uid="{9F746241-1345-47ED-9659-017C5F693DD4}"/>
    <hyperlink ref="AE212" r:id="rId1538" display="https://www.daloopa.com/src/44615381" xr:uid="{D24DDB0F-582E-4AA0-AD8D-1D7B5ED2A108}"/>
    <hyperlink ref="AF212" r:id="rId1539" display="https://www.daloopa.com/src/4298206" xr:uid="{FFABBD09-0496-4030-B45F-E13250E5DD66}"/>
    <hyperlink ref="AG212" r:id="rId1540" display="https://www.daloopa.com/src/7449981" xr:uid="{47F026FC-85EB-4717-B667-4A703B3C77F2}"/>
    <hyperlink ref="AH212" r:id="rId1541" display="https://www.daloopa.com/src/10681408" xr:uid="{84001C96-28F8-47CB-91CE-F45AE44B10D3}"/>
    <hyperlink ref="AI212" r:id="rId1542" display="https://www.daloopa.com/src/44615382" xr:uid="{9A0244B7-5BE2-4CB2-950A-F8000959BD14}"/>
    <hyperlink ref="AJ212" r:id="rId1543" display="https://www.daloopa.com/src/19436265" xr:uid="{012E518F-C94F-4D99-96C6-0BE556A4214F}"/>
    <hyperlink ref="AK212" r:id="rId1544" display="https://www.daloopa.com/src/28828467" xr:uid="{4CB43FBD-E77E-483C-A080-C6B9912A4631}"/>
    <hyperlink ref="AL212" r:id="rId1545" display="https://www.daloopa.com/src/35961593" xr:uid="{1E17CC93-4873-41BD-9A6E-27E731794532}"/>
    <hyperlink ref="AM212" r:id="rId1546" display="https://www.daloopa.com/src/44624975" xr:uid="{A0978512-6CE7-4B24-BF28-65F2E6686A42}"/>
    <hyperlink ref="AN212" r:id="rId1547" display="https://www.daloopa.com/src/51587339" xr:uid="{87BF9389-9C9D-4CCD-B8A1-5949DEB1C1E9}"/>
    <hyperlink ref="AO212" r:id="rId1548" display="https://www.daloopa.com/src/57345720" xr:uid="{90EAE05D-3613-4D72-8E0B-51F0947A65AE}"/>
    <hyperlink ref="AP212" r:id="rId1549" display="https://www.daloopa.com/src/62020125" xr:uid="{31B46F8D-F6C3-4808-9A2B-5F9819D42F24}"/>
    <hyperlink ref="BA212" r:id="rId1550" display="https://www.daloopa.com/src/805461" xr:uid="{FB2AF515-B7D3-431F-8DE3-AC15C159A869}"/>
    <hyperlink ref="BB212" r:id="rId1551" display="https://www.daloopa.com/src/805477" xr:uid="{94ED6000-DF1E-4B5B-9B5B-1EF0AFDA3417}"/>
    <hyperlink ref="BC212" r:id="rId1552" display="https://www.daloopa.com/src/805496" xr:uid="{3E96EED5-00E6-413C-9089-1E7472D29296}"/>
    <hyperlink ref="BD212" r:id="rId1553" display="https://www.daloopa.com/src/805442" xr:uid="{4B73C64D-2D7D-48DE-A0F2-2C13C5999B48}"/>
    <hyperlink ref="BE212" r:id="rId1554" display="https://www.daloopa.com/src/805426" xr:uid="{30CF44F6-5C4F-4A0D-8DAD-CAA86497A795}"/>
    <hyperlink ref="BF212" r:id="rId1555" display="https://www.daloopa.com/src/805390" xr:uid="{DA21AC85-5E37-47FF-B879-6998BE48824B}"/>
    <hyperlink ref="BG212" r:id="rId1556" display="https://www.daloopa.com/src/2733956" xr:uid="{2BE23687-3545-443C-8F71-808274263640}"/>
    <hyperlink ref="BH212" r:id="rId1557" display="https://www.daloopa.com/src/13309474" xr:uid="{FB1A0328-B31F-43C9-8B43-46EFB6214AF4}"/>
    <hyperlink ref="BI212" r:id="rId1558" display="https://www.daloopa.com/src/44617220" xr:uid="{5963ECC3-0306-4E25-B57B-494A82452E9C}"/>
    <hyperlink ref="A213" r:id="rId1559" xr:uid="{FE9431B3-0DF0-48FD-BF4A-C0B91DA55745}"/>
    <hyperlink ref="C213" r:id="rId1560" xr:uid="{F0FB3BE3-8E48-4D6F-9115-F56BF35DB3DD}"/>
    <hyperlink ref="D213" r:id="rId1561" display="https://www.daloopa.com/src/805414" xr:uid="{9A7D38CF-BDC3-4CCD-9F88-29E808CB5324}"/>
    <hyperlink ref="E213" r:id="rId1562" display="https://www.daloopa.com/src/805454" xr:uid="{6EDE6660-921B-4CCE-949A-0BE69C928F3E}"/>
    <hyperlink ref="F213" r:id="rId1563" display="https://www.daloopa.com/src/805458" xr:uid="{46FC3E7A-1D78-4049-9C0E-C4D291D12CFB}"/>
    <hyperlink ref="G213" r:id="rId1564" display="https://www.daloopa.com/src/44615383" xr:uid="{A3AC952E-A31E-4F0F-99EE-D72FC2A225ED}"/>
    <hyperlink ref="H213" r:id="rId1565" display="https://www.daloopa.com/src/805466" xr:uid="{280555AE-A09B-4B75-901B-33F477EC1456}"/>
    <hyperlink ref="I213" r:id="rId1566" display="https://www.daloopa.com/src/805470" xr:uid="{BC2586BC-99F2-411D-85AA-2D68C0C65356}"/>
    <hyperlink ref="J213" r:id="rId1567" display="https://www.daloopa.com/src/805474" xr:uid="{7AC1A324-A08F-4B62-B9F0-DF4AA5FAF952}"/>
    <hyperlink ref="K213" r:id="rId1568" display="https://www.daloopa.com/src/44615384" xr:uid="{8DA78F22-885F-4B4D-92DF-1EEFE7B026D6}"/>
    <hyperlink ref="L213" r:id="rId1569" display="https://www.daloopa.com/src/805481" xr:uid="{C90B51A6-DCD5-47D5-8710-45BB525C9221}"/>
    <hyperlink ref="M213" r:id="rId1570" display="https://www.daloopa.com/src/805485" xr:uid="{E60D5677-8E57-4A7F-A246-D0CC2C1CE01B}"/>
    <hyperlink ref="N213" r:id="rId1571" display="https://www.daloopa.com/src/805489" xr:uid="{65FFBB1A-0F1B-49B1-8F8F-D0933CC7BF00}"/>
    <hyperlink ref="O213" r:id="rId1572" display="https://www.daloopa.com/src/44615385" xr:uid="{CBB856CB-85FB-46B4-9E6F-41E9E79678CB}"/>
    <hyperlink ref="P213" r:id="rId1573" display="https://www.daloopa.com/src/805497" xr:uid="{3C33C7F9-0483-4DC2-9885-861000C61ABF}"/>
    <hyperlink ref="Q213" r:id="rId1574" display="https://www.daloopa.com/src/805449" xr:uid="{D6445240-E144-4D7F-9D8F-4AEF644BC165}"/>
    <hyperlink ref="R213" r:id="rId1575" display="https://www.daloopa.com/src/805445" xr:uid="{AA81982A-4B6E-4A81-B4BD-82BD26F7376E}"/>
    <hyperlink ref="S213" r:id="rId1576" display="https://www.daloopa.com/src/44615386" xr:uid="{4ADDBBA4-DC8B-4DD6-B2CC-7E5BEE2105C6}"/>
    <hyperlink ref="T213" r:id="rId1577" display="https://www.daloopa.com/src/805437" xr:uid="{2605B566-AD6A-4DBC-BEC5-6CBF5427EA46}"/>
    <hyperlink ref="U213" r:id="rId1578" display="https://www.daloopa.com/src/805433" xr:uid="{AAD3FC16-90CE-4445-BA0F-7D82F0F0E351}"/>
    <hyperlink ref="V213" r:id="rId1579" display="https://www.daloopa.com/src/805429" xr:uid="{173FA5F4-AEAF-4A89-881E-CD0E9D5BA65C}"/>
    <hyperlink ref="W213" r:id="rId1580" display="https://www.daloopa.com/src/44615387" xr:uid="{0A68D977-1291-48A7-B38A-49BB4EA199E6}"/>
    <hyperlink ref="X213" r:id="rId1581" display="https://www.daloopa.com/src/805421" xr:uid="{D494A110-BE83-4579-BB21-03A6729E9BB9}"/>
    <hyperlink ref="Y213" r:id="rId1582" display="https://www.daloopa.com/src/805417" xr:uid="{F54D4274-7253-415A-B224-3BEBD60A94C7}"/>
    <hyperlink ref="Z213" r:id="rId1583" display="https://www.daloopa.com/src/805393" xr:uid="{A6FADA08-13A4-4D15-BDEB-B7348CAB1541}"/>
    <hyperlink ref="AA213" r:id="rId1584" display="https://www.daloopa.com/src/44615388" xr:uid="{747090B0-B898-4195-965E-A10935F76C50}"/>
    <hyperlink ref="AB213" r:id="rId1585" display="https://www.daloopa.com/src/805385" xr:uid="{9D701DF4-F382-49B4-AD68-D43B836D4793}"/>
    <hyperlink ref="AC213" r:id="rId1586" display="https://www.daloopa.com/src/805381" xr:uid="{8534FA08-0B3A-411B-BBD7-5EF317825FFD}"/>
    <hyperlink ref="AD213" r:id="rId1587" display="https://www.daloopa.com/src/1501260" xr:uid="{940AEF17-4DB5-42AC-9993-A4146D52D8A5}"/>
    <hyperlink ref="AE213" r:id="rId1588" display="https://www.daloopa.com/src/44615389" xr:uid="{3F7819F6-F811-467B-8682-939ABE100F35}"/>
    <hyperlink ref="AF213" r:id="rId1589" display="https://www.daloopa.com/src/4298205" xr:uid="{C4C3551C-2744-4E6E-B422-160CB9ADCB61}"/>
    <hyperlink ref="AG213" r:id="rId1590" display="https://www.daloopa.com/src/7449980" xr:uid="{BFE181E1-5A54-422E-9BCD-D3DD6B76820A}"/>
    <hyperlink ref="AH213" r:id="rId1591" display="https://www.daloopa.com/src/10681407" xr:uid="{6DBE2AA1-D144-4929-AE30-06909B51C603}"/>
    <hyperlink ref="AI213" r:id="rId1592" display="https://www.daloopa.com/src/44615390" xr:uid="{9BDFFD4C-9173-46E2-B2EE-F906DE1F3E34}"/>
    <hyperlink ref="AJ213" r:id="rId1593" display="https://www.daloopa.com/src/19436264" xr:uid="{21F7ED40-CC5D-4E99-9AFC-702B253B7378}"/>
    <hyperlink ref="AK213" r:id="rId1594" display="https://www.daloopa.com/src/28828466" xr:uid="{AB921FB6-AADC-421D-922E-61EC3A1C3E41}"/>
    <hyperlink ref="AL213" r:id="rId1595" display="https://www.daloopa.com/src/35961592" xr:uid="{4C4450AF-4B76-43C9-AC25-DAFF76CD266F}"/>
    <hyperlink ref="AM213" r:id="rId1596" display="https://www.daloopa.com/src/44624976" xr:uid="{AD8665DD-B8DA-49E0-B24B-AAE381D79DF5}"/>
    <hyperlink ref="AN213" r:id="rId1597" display="https://www.daloopa.com/src/51587341" xr:uid="{5A2B5403-CDA9-4D0C-A1C9-C05F3CFE59C7}"/>
    <hyperlink ref="AO213" r:id="rId1598" display="https://www.daloopa.com/src/57345719" xr:uid="{12952D80-FB8B-4158-8404-B8AD227ACE5B}"/>
    <hyperlink ref="AP213" r:id="rId1599" display="https://www.daloopa.com/src/62020124" xr:uid="{1829C219-2C79-4F84-8F25-C767046AD571}"/>
    <hyperlink ref="BA213" r:id="rId1600" display="https://www.daloopa.com/src/805463" xr:uid="{C799F846-7EF1-498D-AE7F-6DBE1115B4C9}"/>
    <hyperlink ref="BB213" r:id="rId1601" display="https://www.daloopa.com/src/805478" xr:uid="{B556A395-C0DF-4F18-A73D-9F69720EAD61}"/>
    <hyperlink ref="BC213" r:id="rId1602" display="https://www.daloopa.com/src/805495" xr:uid="{82C426FD-5D9E-40E2-A2DF-2C383E04E0F4}"/>
    <hyperlink ref="BD213" r:id="rId1603" display="https://www.daloopa.com/src/805441" xr:uid="{E8D08EB0-FC6C-47C8-8D50-924BCFDA463F}"/>
    <hyperlink ref="BE213" r:id="rId1604" display="https://www.daloopa.com/src/805425" xr:uid="{83449B47-E97C-4651-A4A1-0849B6BCE090}"/>
    <hyperlink ref="BF213" r:id="rId1605" display="https://www.daloopa.com/src/805389" xr:uid="{02C20032-FAAF-48EA-BDCF-4D6AEBB86375}"/>
    <hyperlink ref="BG213" r:id="rId1606" display="https://www.daloopa.com/src/2733955" xr:uid="{63831A31-67CD-41C6-BF9D-E9075D252D09}"/>
    <hyperlink ref="BH213" r:id="rId1607" display="https://www.daloopa.com/src/13309473" xr:uid="{37E10A5E-CC0C-4BF2-84EA-5E70FDED2ADB}"/>
    <hyperlink ref="BI213" r:id="rId1608" display="https://www.daloopa.com/src/44617219" xr:uid="{EE1CC35D-7BBE-4405-BFF2-F7F64F2ED311}"/>
    <hyperlink ref="A214" r:id="rId1609" xr:uid="{CF76FB2E-16F6-4A7E-9890-A6EDBC1F6FA6}"/>
    <hyperlink ref="C214" r:id="rId1610" xr:uid="{5299E568-2F8B-4C9E-8A22-840AFFF3302C}"/>
    <hyperlink ref="D214" r:id="rId1611" display="https://www.daloopa.com/src/805415" xr:uid="{1710F5A0-EE91-4137-84FE-1022B9598929}"/>
    <hyperlink ref="E214" r:id="rId1612" display="https://www.daloopa.com/src/805455" xr:uid="{E1F71A22-45D9-4D83-869B-1E2BA5C862F2}"/>
    <hyperlink ref="F214" r:id="rId1613" display="https://www.daloopa.com/src/805459" xr:uid="{DB80F2C8-4025-4191-89E9-A3D1572B57D3}"/>
    <hyperlink ref="G214" r:id="rId1614" display="https://www.daloopa.com/src/44615391" xr:uid="{829AEBB7-3ECF-44C9-9837-79AD950A1415}"/>
    <hyperlink ref="H214" r:id="rId1615" display="https://www.daloopa.com/src/805467" xr:uid="{376E6AC5-1A6D-4DB5-86AF-813A83E6C03F}"/>
    <hyperlink ref="I214" r:id="rId1616" display="https://www.daloopa.com/src/805471" xr:uid="{AB13D8EC-B550-4666-BE93-B9D8FA191929}"/>
    <hyperlink ref="J214" r:id="rId1617" display="https://www.daloopa.com/src/805475" xr:uid="{117F2088-88BB-4BEC-BDFF-DAC61AA8E05B}"/>
    <hyperlink ref="K214" r:id="rId1618" display="https://www.daloopa.com/src/44615392" xr:uid="{97CF1C9C-EE8F-425F-9C7B-521D7F4524AE}"/>
    <hyperlink ref="L214" r:id="rId1619" display="https://www.daloopa.com/src/805483" xr:uid="{F4747984-B8F1-44C8-A6D7-7542D8ED90B4}"/>
    <hyperlink ref="M214" r:id="rId1620" display="https://www.daloopa.com/src/805487" xr:uid="{C8DFA8FE-DD9A-4EA1-B1A2-10F403867068}"/>
    <hyperlink ref="N214" r:id="rId1621" display="https://www.daloopa.com/src/805491" xr:uid="{C65FFC91-BAD9-4C39-83E0-270B439B75DC}"/>
    <hyperlink ref="O214" r:id="rId1622" display="https://www.daloopa.com/src/44615393" xr:uid="{8858D26A-363E-4942-83C4-F4BED40C7AD8}"/>
    <hyperlink ref="P214" r:id="rId1623" display="https://www.daloopa.com/src/805499" xr:uid="{29974E86-B58F-4124-9873-5023F90A570A}"/>
    <hyperlink ref="Q214" r:id="rId1624" display="https://www.daloopa.com/src/805451" xr:uid="{C008BA8F-F974-4AF5-B1D6-DDBAE4FA810A}"/>
    <hyperlink ref="R214" r:id="rId1625" display="https://www.daloopa.com/src/805447" xr:uid="{5F114EAE-022D-4868-8044-9D15A64E42CF}"/>
    <hyperlink ref="S214" r:id="rId1626" display="https://www.daloopa.com/src/44615394" xr:uid="{218F7273-F4B3-476F-B419-8A9AF7EB08FE}"/>
    <hyperlink ref="T214" r:id="rId1627" display="https://www.daloopa.com/src/805439" xr:uid="{412B25C6-FDE3-47B1-B104-B3DE15E211DD}"/>
    <hyperlink ref="U214" r:id="rId1628" display="https://www.daloopa.com/src/805435" xr:uid="{91BCAE76-CFC1-40F7-B036-0727EC37411B}"/>
    <hyperlink ref="V214" r:id="rId1629" display="https://www.daloopa.com/src/805431" xr:uid="{4878D643-B4AF-4CE1-804A-608E34995F98}"/>
    <hyperlink ref="W214" r:id="rId1630" display="https://www.daloopa.com/src/44615395" xr:uid="{E7525900-A741-4F50-9788-D6D0FE402E00}"/>
    <hyperlink ref="X214" r:id="rId1631" display="https://www.daloopa.com/src/805423" xr:uid="{9CE137EE-5D18-43B5-9AE2-B2285A814D44}"/>
    <hyperlink ref="Y214" r:id="rId1632" display="https://www.daloopa.com/src/805419" xr:uid="{A949FC72-F2C6-4FF1-B507-72DA86BCB641}"/>
    <hyperlink ref="Z214" r:id="rId1633" display="https://www.daloopa.com/src/805395" xr:uid="{12CD8914-9811-4933-8CE2-D53D21731452}"/>
    <hyperlink ref="AA214" r:id="rId1634" display="https://www.daloopa.com/src/44615396" xr:uid="{7E5FAB46-D5D1-4089-9386-B532153FD576}"/>
    <hyperlink ref="AB214" r:id="rId1635" display="https://www.daloopa.com/src/805387" xr:uid="{B710E549-349A-49C9-8E28-45EDB1219834}"/>
    <hyperlink ref="AC214" r:id="rId1636" display="https://www.daloopa.com/src/805383" xr:uid="{31F9EB49-3DFC-4E14-9873-61AED496C00A}"/>
    <hyperlink ref="AD214" r:id="rId1637" display="https://www.daloopa.com/src/1501262" xr:uid="{B80E2568-BDD3-4538-B982-C9613E4A6B1E}"/>
    <hyperlink ref="AE214" r:id="rId1638" display="https://www.daloopa.com/src/44615397" xr:uid="{EF352CA0-D28D-434A-860F-A64FD79810C3}"/>
    <hyperlink ref="AF214" r:id="rId1639" display="https://www.daloopa.com/src/4298207" xr:uid="{EDB8C46E-9F48-481E-8529-775C1106D7ED}"/>
    <hyperlink ref="AG214" r:id="rId1640" display="https://www.daloopa.com/src/7449982" xr:uid="{AE638DB9-8D31-4DB9-B72A-A9293D0DA0EF}"/>
    <hyperlink ref="AH214" r:id="rId1641" display="https://www.daloopa.com/src/10681409" xr:uid="{6AB1BBD8-0F3D-4246-98C1-534A745232A8}"/>
    <hyperlink ref="AI214" r:id="rId1642" display="https://www.daloopa.com/src/44615398" xr:uid="{0D047ABD-0EE5-402A-83D5-075CCB17A1D8}"/>
    <hyperlink ref="AJ214" r:id="rId1643" display="https://www.daloopa.com/src/19436266" xr:uid="{B92F7238-944C-4300-BCA0-A22BB47EBF10}"/>
    <hyperlink ref="AK214" r:id="rId1644" display="https://www.daloopa.com/src/28828469" xr:uid="{66557DF8-01B9-438A-A4FB-A5F4E6626A43}"/>
    <hyperlink ref="AL214" r:id="rId1645" display="https://www.daloopa.com/src/35961594" xr:uid="{2CA01EC8-D04C-4485-A67C-2DBBA73539FA}"/>
    <hyperlink ref="AM214" r:id="rId1646" display="https://www.daloopa.com/src/44624977" xr:uid="{F107972B-364A-49E5-A8BB-EEF4F7159995}"/>
    <hyperlink ref="AN214" r:id="rId1647" display="https://www.daloopa.com/src/51587340" xr:uid="{E1D0B18D-78AB-4551-9AB2-0FA73071E705}"/>
    <hyperlink ref="AO214" r:id="rId1648" display="https://www.daloopa.com/src/57345721" xr:uid="{CEE89E9A-7212-4C98-A7F7-3091399C2A7B}"/>
    <hyperlink ref="AP214" r:id="rId1649" display="https://www.daloopa.com/src/62020126" xr:uid="{9A6C76CD-3025-4646-A0F1-4302CD20CC62}"/>
    <hyperlink ref="BA214" r:id="rId1650" display="https://www.daloopa.com/src/805464" xr:uid="{CE47E17B-D068-471B-92C9-99AE98E71670}"/>
    <hyperlink ref="BB214" r:id="rId1651" display="https://www.daloopa.com/src/805479" xr:uid="{3E5B5C3B-8DC2-4D9C-90DA-52D374374307}"/>
    <hyperlink ref="BC214" r:id="rId1652" display="https://www.daloopa.com/src/805493" xr:uid="{18D83394-3261-455F-A022-CF40FBBFA12E}"/>
    <hyperlink ref="BD214" r:id="rId1653" display="https://www.daloopa.com/src/805443" xr:uid="{774DE271-6D8E-428E-9E62-DF2C9D13F512}"/>
    <hyperlink ref="BE214" r:id="rId1654" display="https://www.daloopa.com/src/805427" xr:uid="{B2DE354E-D04B-4DED-87DC-52E0FD5FB49B}"/>
    <hyperlink ref="BF214" r:id="rId1655" display="https://www.daloopa.com/src/805391" xr:uid="{6B9513E4-7029-4336-85F6-9424F00AC2A5}"/>
    <hyperlink ref="BG214" r:id="rId1656" display="https://www.daloopa.com/src/2733957" xr:uid="{0DBC9F11-9F31-4010-A9D7-C070B6D40AEB}"/>
    <hyperlink ref="BH214" r:id="rId1657" display="https://www.daloopa.com/src/13309475" xr:uid="{FF0B1F9A-E0DA-4E1C-8B26-423A067171F5}"/>
    <hyperlink ref="BI214" r:id="rId1658" display="https://www.daloopa.com/src/44617221" xr:uid="{AC2F228B-01AB-410D-80C6-1F032C70689A}"/>
    <hyperlink ref="A215" r:id="rId1659" xr:uid="{FB67F693-A2C5-49D4-813C-C242303EA142}"/>
    <hyperlink ref="C215" r:id="rId1660" xr:uid="{BCDFF2D4-474E-4C3C-8DA0-38E4A74D9E03}"/>
    <hyperlink ref="D215" r:id="rId1661" display="https://www.daloopa.com/src/805416" xr:uid="{7C2E466B-1E8A-46EF-8C7D-FB6335BFF090}"/>
    <hyperlink ref="E215" r:id="rId1662" display="https://www.daloopa.com/src/805456" xr:uid="{61AF36C5-FEEF-4215-BFB4-8914B382F425}"/>
    <hyperlink ref="F215" r:id="rId1663" display="https://www.daloopa.com/src/805460" xr:uid="{E04820A1-F41E-43D3-8D09-B5E88D76CD80}"/>
    <hyperlink ref="G215" r:id="rId1664" display="https://www.daloopa.com/src/44615399" xr:uid="{9958B8D1-62ED-48EE-A2D6-EB9444E1A965}"/>
    <hyperlink ref="H215" r:id="rId1665" display="https://www.daloopa.com/src/805468" xr:uid="{19E8C725-B14E-4BD6-B8FC-51AFA91A3932}"/>
    <hyperlink ref="I215" r:id="rId1666" display="https://www.daloopa.com/src/805472" xr:uid="{96E8F1BF-3D5F-44A0-A4CF-6BB9B949B64F}"/>
    <hyperlink ref="J215" r:id="rId1667" display="https://www.daloopa.com/src/805476" xr:uid="{4B16E12E-425D-4436-B956-DC612E32EBF0}"/>
    <hyperlink ref="K215" r:id="rId1668" display="https://www.daloopa.com/src/44615400" xr:uid="{F0C6A4FD-8C8E-4104-B18F-DBF2EA5CBF17}"/>
    <hyperlink ref="L215" r:id="rId1669" display="https://www.daloopa.com/src/805484" xr:uid="{362225CB-F9DC-4EB9-AE39-91230A542F31}"/>
    <hyperlink ref="M215" r:id="rId1670" display="https://www.daloopa.com/src/805488" xr:uid="{22B3CB3E-B0C1-4493-B3C5-405A0D046970}"/>
    <hyperlink ref="N215" r:id="rId1671" display="https://www.daloopa.com/src/805492" xr:uid="{B7124332-606F-4BF7-BFF1-B64BA72DDE20}"/>
    <hyperlink ref="O215" r:id="rId1672" display="https://www.daloopa.com/src/44615401" xr:uid="{E65AAB95-A6D9-469B-843B-46601DE257AA}"/>
    <hyperlink ref="P215" r:id="rId1673" display="https://www.daloopa.com/src/805500" xr:uid="{248A8F65-C46A-4B20-B2DA-DF1702E179CC}"/>
    <hyperlink ref="Q215" r:id="rId1674" display="https://www.daloopa.com/src/805452" xr:uid="{3B9B2519-0E5B-4EAE-A2A4-2F6C9D81E1D7}"/>
    <hyperlink ref="R215" r:id="rId1675" display="https://www.daloopa.com/src/805448" xr:uid="{0128531C-15F4-4A4C-B775-F317D5B4554E}"/>
    <hyperlink ref="S215" r:id="rId1676" display="https://www.daloopa.com/src/44615402" xr:uid="{B8F97434-080A-4487-B8CC-16AA1514E165}"/>
    <hyperlink ref="T215" r:id="rId1677" display="https://www.daloopa.com/src/805440" xr:uid="{3EBBFCE8-D0A0-472A-9229-39EB9A9B6AA2}"/>
    <hyperlink ref="U215" r:id="rId1678" display="https://www.daloopa.com/src/805436" xr:uid="{1351603D-2A58-4C4A-BDAE-97DB6A4AC863}"/>
    <hyperlink ref="V215" r:id="rId1679" display="https://www.daloopa.com/src/805432" xr:uid="{525B80CF-0047-4ABE-A2C2-0884FE4EC60B}"/>
    <hyperlink ref="W215" r:id="rId1680" display="https://www.daloopa.com/src/44615403" xr:uid="{73682F69-3178-42E5-89FF-F747F930808B}"/>
    <hyperlink ref="X215" r:id="rId1681" display="https://www.daloopa.com/src/805424" xr:uid="{AA01114C-EAA6-4150-98BA-F4F8822FEE4B}"/>
    <hyperlink ref="Y215" r:id="rId1682" display="https://www.daloopa.com/src/805420" xr:uid="{295CCB9B-30F7-468B-8FBA-04DFCEDCBB13}"/>
    <hyperlink ref="Z215" r:id="rId1683" display="https://www.daloopa.com/src/805396" xr:uid="{C4DB26DC-3033-4572-A5F6-75B516CC36E6}"/>
    <hyperlink ref="AA215" r:id="rId1684" display="https://www.daloopa.com/src/44615404" xr:uid="{52E3287B-76EA-472B-9BDC-48B0D50A823F}"/>
    <hyperlink ref="AB215" r:id="rId1685" display="https://www.daloopa.com/src/805388" xr:uid="{30C6B686-A89A-49A8-A45B-C9520B94030F}"/>
    <hyperlink ref="AC215" r:id="rId1686" display="https://www.daloopa.com/src/805384" xr:uid="{2FD290F8-A270-4ABA-8C0A-BFFEA3FDF9CA}"/>
    <hyperlink ref="AD215" r:id="rId1687" display="https://www.daloopa.com/src/1501263" xr:uid="{5ED17193-9D4D-43E7-BFFC-DC19A57D38E1}"/>
    <hyperlink ref="AE215" r:id="rId1688" display="https://www.daloopa.com/src/44615405" xr:uid="{6C37F48C-DC36-4BD3-8C51-CB3737F0D04A}"/>
    <hyperlink ref="AF215" r:id="rId1689" display="https://www.daloopa.com/src/4298208" xr:uid="{7720B254-D6E8-47D6-913E-E69990A2A256}"/>
    <hyperlink ref="AG215" r:id="rId1690" display="https://www.daloopa.com/src/7449983" xr:uid="{5E8954F3-4C36-4FB3-BBA7-14CC2F7732F3}"/>
    <hyperlink ref="AH215" r:id="rId1691" display="https://www.daloopa.com/src/10681410" xr:uid="{47AA965A-5468-4884-8F2C-B7BFF0AC39F5}"/>
    <hyperlink ref="AI215" r:id="rId1692" display="https://www.daloopa.com/src/44615406" xr:uid="{CF1A9FC7-9215-40ED-A6AB-8255E6321FFE}"/>
    <hyperlink ref="AJ215" r:id="rId1693" display="https://www.daloopa.com/src/19436267" xr:uid="{A675B763-1B28-4ED9-AB1D-31742DA0CDF5}"/>
    <hyperlink ref="AK215" r:id="rId1694" display="https://www.daloopa.com/src/28828468" xr:uid="{6AB071EC-3397-4486-87FE-2203A9FD2E9E}"/>
    <hyperlink ref="AL215" r:id="rId1695" display="https://www.daloopa.com/src/35961595" xr:uid="{724AAB55-01CB-4119-892F-ED00A500A12E}"/>
    <hyperlink ref="AM215" r:id="rId1696" display="https://www.daloopa.com/src/44624978" xr:uid="{07D97912-2607-413D-BAF1-1E3C44B260B3}"/>
    <hyperlink ref="AN215" r:id="rId1697" display="https://www.daloopa.com/src/51587338" xr:uid="{EB16A768-2B84-4F16-B5A2-F466E2723DF7}"/>
    <hyperlink ref="AO215" r:id="rId1698" display="https://www.daloopa.com/src/57345722" xr:uid="{B902061C-412A-471E-95EB-AC36051F70E0}"/>
    <hyperlink ref="AP215" r:id="rId1699" display="https://www.daloopa.com/src/62020127" xr:uid="{0608D03B-C650-4D44-B709-FF1014D18B2E}"/>
    <hyperlink ref="BA215" r:id="rId1700" display="https://www.daloopa.com/src/805462" xr:uid="{72E6C82D-2D94-4D27-A52D-804810EBFB13}"/>
    <hyperlink ref="BB215" r:id="rId1701" display="https://www.daloopa.com/src/805480" xr:uid="{08F790B8-7B83-4565-BF76-E1FF6DD5C8EE}"/>
    <hyperlink ref="BC215" r:id="rId1702" display="https://www.daloopa.com/src/805494" xr:uid="{86D1562E-2FFF-4819-A516-A714E1C05900}"/>
    <hyperlink ref="BD215" r:id="rId1703" display="https://www.daloopa.com/src/805444" xr:uid="{21372895-24BD-4A57-91C3-8C89C24D8A55}"/>
    <hyperlink ref="BE215" r:id="rId1704" display="https://www.daloopa.com/src/805428" xr:uid="{441F2931-C849-474D-B240-82968FCA6550}"/>
    <hyperlink ref="BF215" r:id="rId1705" display="https://www.daloopa.com/src/805392" xr:uid="{B9C48E75-C74C-4CEC-A5A9-49B2775A3E4D}"/>
    <hyperlink ref="BG215" r:id="rId1706" display="https://www.daloopa.com/src/2733958" xr:uid="{9ADE4AE3-140A-4E8B-9D4D-78E2BAEB4439}"/>
    <hyperlink ref="BH215" r:id="rId1707" display="https://www.daloopa.com/src/13309476" xr:uid="{0DAA7889-4444-4DCC-85C3-C837E14882BC}"/>
    <hyperlink ref="BI215" r:id="rId1708" display="https://www.daloopa.com/src/44617222" xr:uid="{AB0F2D05-62FE-4E4D-AE96-0D7980C49439}"/>
    <hyperlink ref="A218" r:id="rId1709" xr:uid="{C55532FC-6676-43EF-A44C-4904978B15D4}"/>
    <hyperlink ref="C218" r:id="rId1710" xr:uid="{F43B5968-F906-432D-A62E-53CFD38CC8E9}"/>
    <hyperlink ref="D218" r:id="rId1711" display="https://www.daloopa.com/src/44126226" xr:uid="{F307F868-F253-48BA-9311-7E698188A1A2}"/>
    <hyperlink ref="E218" r:id="rId1712" display="https://www.daloopa.com/src/44126188" xr:uid="{8D784BC5-5912-4B2C-A536-0BCEF147B4C4}"/>
    <hyperlink ref="F218" r:id="rId1713" display="https://www.daloopa.com/src/44126155" xr:uid="{602F589C-780D-4063-AE9A-7C6362E2FB4D}"/>
    <hyperlink ref="G218" r:id="rId1714" display="https://www.daloopa.com/src/44616249" xr:uid="{4EB43DF5-009B-41CC-A9DB-28F51C8BA1CA}"/>
    <hyperlink ref="H218" r:id="rId1715" display="https://www.daloopa.com/src/44126130" xr:uid="{6A777879-73D1-4126-B45E-87672B6EF019}"/>
    <hyperlink ref="I218" r:id="rId1716" display="https://www.daloopa.com/src/44126108" xr:uid="{AF6119FF-56D8-4FE2-8995-5BCD1FEE305E}"/>
    <hyperlink ref="J218" r:id="rId1717" display="https://www.daloopa.com/src/44126075" xr:uid="{6116CA5D-F0BD-4873-99CA-EFD914333136}"/>
    <hyperlink ref="K218" r:id="rId1718" display="https://www.daloopa.com/src/44616250" xr:uid="{8B9B5934-6596-4643-ADF8-0C669843B5B2}"/>
    <hyperlink ref="L218" r:id="rId1719" display="https://www.daloopa.com/src/44126007" xr:uid="{EF77BE48-801A-4000-81F7-E6DCA925D9B1}"/>
    <hyperlink ref="M218" r:id="rId1720" display="https://www.daloopa.com/src/44125964" xr:uid="{F32FD70D-6105-4542-8908-058A0B6933F5}"/>
    <hyperlink ref="N218" r:id="rId1721" display="https://www.daloopa.com/src/44125946" xr:uid="{F236DEC4-1EB9-4402-B7E7-CE2D9A253756}"/>
    <hyperlink ref="O218" r:id="rId1722" display="https://www.daloopa.com/src/44616251" xr:uid="{915AFEFF-1590-45D4-B474-E7B2E822557B}"/>
    <hyperlink ref="P218" r:id="rId1723" display="https://www.daloopa.com/src/44125944" xr:uid="{19FB4F56-6106-46AE-B574-B2FAE1DE30EF}"/>
    <hyperlink ref="Q218" r:id="rId1724" display="https://www.daloopa.com/src/44125806" xr:uid="{55947606-4870-4B08-9156-CBB288E97C8D}"/>
    <hyperlink ref="R218" r:id="rId1725" display="https://www.daloopa.com/src/44125668" xr:uid="{5F181F6D-1AE0-4CA4-831F-19337CC3F9B9}"/>
    <hyperlink ref="S218" r:id="rId1726" display="https://www.daloopa.com/src/44616252" xr:uid="{E61B232B-5B10-432E-AA23-13F0A60D7569}"/>
    <hyperlink ref="T218" r:id="rId1727" display="https://www.daloopa.com/src/44125650" xr:uid="{65CDFE31-8E4B-4A6E-A727-4A9A9AE79C82}"/>
    <hyperlink ref="U218" r:id="rId1728" display="https://www.daloopa.com/src/44125633" xr:uid="{C80A79C6-C39F-46DF-9D6E-516FDE900AD8}"/>
    <hyperlink ref="V218" r:id="rId1729" display="https://www.daloopa.com/src/44125602" xr:uid="{E158FBEE-386C-4C9B-9281-9C969EE359B9}"/>
    <hyperlink ref="W218" r:id="rId1730" display="https://www.daloopa.com/src/44616253" xr:uid="{BD114B58-ADAF-4426-957E-E740BDB34791}"/>
    <hyperlink ref="X218" r:id="rId1731" display="https://www.daloopa.com/src/44125591" xr:uid="{3BC00B1A-9159-4CB8-BBFC-BB54C1000422}"/>
    <hyperlink ref="Y218" r:id="rId1732" display="https://www.daloopa.com/src/44125569" xr:uid="{5F4DE56C-87EB-48CE-99C0-A13CF85728F6}"/>
    <hyperlink ref="Z218" r:id="rId1733" display="https://www.daloopa.com/src/44125382" xr:uid="{D831AB2A-35BC-4F90-A705-CB1900EDABEB}"/>
    <hyperlink ref="AA218" r:id="rId1734" display="https://www.daloopa.com/src/44616254" xr:uid="{02238F3A-D97E-4130-943C-08791E0AD234}"/>
    <hyperlink ref="AB218" r:id="rId1735" display="https://www.daloopa.com/src/44125340" xr:uid="{F187AB42-62DC-4542-AB6B-B48897A4F107}"/>
    <hyperlink ref="AC218" r:id="rId1736" display="https://www.daloopa.com/src/44125316" xr:uid="{3DC89120-40C3-410F-94FA-E5AEBB919C6D}"/>
    <hyperlink ref="AD218" r:id="rId1737" display="https://www.daloopa.com/src/44125139" xr:uid="{57185536-2A6D-4636-9CFB-48CC21190C2E}"/>
    <hyperlink ref="AE218" r:id="rId1738" display="https://www.daloopa.com/src/44616255" xr:uid="{FAC070F9-EE91-4996-95E4-501245EBFA9D}"/>
    <hyperlink ref="AF218" r:id="rId1739" display="https://www.daloopa.com/src/44125106" xr:uid="{EB508B08-9184-44B8-9E5B-C715FF3CFFC7}"/>
    <hyperlink ref="AG218" r:id="rId1740" display="https://www.daloopa.com/src/44125074" xr:uid="{0EE59C3E-EE01-4C3A-A187-47E3327CEA40}"/>
    <hyperlink ref="AH218" r:id="rId1741" display="https://www.daloopa.com/src/44125058" xr:uid="{377BA5BD-72D5-403C-958D-74B97FEEBA14}"/>
    <hyperlink ref="AI218" r:id="rId1742" display="https://www.daloopa.com/src/44616256" xr:uid="{0A3C7159-72A4-4BD2-A225-E2FCE689D998}"/>
    <hyperlink ref="AJ218" r:id="rId1743" display="https://www.daloopa.com/src/44124482" xr:uid="{674C9666-5B62-45C6-B49A-3E32492C986C}"/>
    <hyperlink ref="AK218" r:id="rId1744" display="https://www.daloopa.com/src/44124364" xr:uid="{27FEC2CF-B780-4A3A-A7B7-63FC8F495496}"/>
    <hyperlink ref="AL218" r:id="rId1745" display="https://www.daloopa.com/src/44124271" xr:uid="{D2FB58BA-DD54-420B-897B-6230777BA663}"/>
    <hyperlink ref="AM218" r:id="rId1746" display="https://www.daloopa.com/src/44625020" xr:uid="{96D36388-E497-4401-97A7-DA4A5953F515}"/>
    <hyperlink ref="AN218" r:id="rId1747" display="https://www.daloopa.com/src/51587484" xr:uid="{1E0BCBF3-BF02-4933-ACE3-7BA24271F735}"/>
    <hyperlink ref="AO218" r:id="rId1748" display="https://www.daloopa.com/src/57345984" xr:uid="{C07F4147-C118-4608-80AD-7EA5E18BC7E7}"/>
    <hyperlink ref="AP218" r:id="rId1749" display="https://www.daloopa.com/src/62020254" xr:uid="{AAD09C78-5D8C-43C7-A2B8-1616B709C29F}"/>
    <hyperlink ref="BA218" r:id="rId1750" display="https://www.daloopa.com/src/44115596" xr:uid="{79DF5BC3-8575-4F35-93A3-7CBB61EFE65D}"/>
    <hyperlink ref="BB218" r:id="rId1751" display="https://www.daloopa.com/src/44115507" xr:uid="{F0CC4F7F-7348-4C83-B7A6-793FFFA8A6ED}"/>
    <hyperlink ref="BC218" r:id="rId1752" display="https://www.daloopa.com/src/44115178" xr:uid="{09BC690B-4B43-4B4D-8833-8BABC0A32E7F}"/>
    <hyperlink ref="BD218" r:id="rId1753" display="https://www.daloopa.com/src/44115157" xr:uid="{97FFB0CC-97A6-44C9-B21A-2CA8568F219D}"/>
    <hyperlink ref="BE218" r:id="rId1754" display="https://www.daloopa.com/src/44115107" xr:uid="{EE93F8C7-FD72-4F15-BDC7-A356F8B553C8}"/>
    <hyperlink ref="BF218" r:id="rId1755" display="https://www.daloopa.com/src/44115084" xr:uid="{C6FFA1ED-F519-4BE3-9267-9E16B2027EA5}"/>
    <hyperlink ref="BG218" r:id="rId1756" display="https://www.daloopa.com/src/44114789" xr:uid="{3174108C-3EE9-4CE3-BA67-30BBEE708BAB}"/>
    <hyperlink ref="BH218" r:id="rId1757" display="https://www.daloopa.com/src/44114784" xr:uid="{A34E91FC-3D9D-437C-B1ED-A69AABC077BB}"/>
    <hyperlink ref="BI218" r:id="rId1758" display="https://www.daloopa.com/src/44619205" xr:uid="{F9CBE5BE-1155-4D87-A8F6-61A251586A32}"/>
    <hyperlink ref="A219" r:id="rId1759" xr:uid="{09CF06AA-7DEA-4D05-AF23-8D00FDE85479}"/>
    <hyperlink ref="C219" r:id="rId1760" xr:uid="{E85EB348-93B1-4772-AF2E-5D77214DFCFC}"/>
    <hyperlink ref="D219" r:id="rId1761" display="https://www.daloopa.com/src/44126224" xr:uid="{9D1DAC72-213F-465F-860F-6FC1674CDAF1}"/>
    <hyperlink ref="E219" r:id="rId1762" display="https://www.daloopa.com/src/44126187" xr:uid="{D47CC6DE-FDF5-4F9F-A0B6-18E3311AE510}"/>
    <hyperlink ref="F219" r:id="rId1763" display="https://www.daloopa.com/src/44126154" xr:uid="{16ECF426-6825-4F60-A6BC-170E8FC47A2D}"/>
    <hyperlink ref="H219" r:id="rId1764" display="https://www.daloopa.com/src/44126127" xr:uid="{40AA5C4B-BB90-4D33-8F9E-B61D4DF880AD}"/>
    <hyperlink ref="I219" r:id="rId1765" display="https://www.daloopa.com/src/44126107" xr:uid="{A2700166-CF14-4A73-B977-03AB31A06D79}"/>
    <hyperlink ref="J219" r:id="rId1766" display="https://www.daloopa.com/src/44126073" xr:uid="{DD063432-452B-4949-9916-EB61E0D36F68}"/>
    <hyperlink ref="L219" r:id="rId1767" display="https://www.daloopa.com/src/44126004" xr:uid="{1EC8F8E2-9A91-4EA1-861C-3A03979CE34E}"/>
    <hyperlink ref="M219" r:id="rId1768" display="https://www.daloopa.com/src/44125965" xr:uid="{DE7F07E9-01E1-47AA-B72E-B09F26DEABF6}"/>
    <hyperlink ref="N219" r:id="rId1769" display="https://www.daloopa.com/src/44125950" xr:uid="{6EB77339-4704-4D79-A764-8D85F6E304AF}"/>
    <hyperlink ref="P219" r:id="rId1770" display="https://www.daloopa.com/src/44125945" xr:uid="{9DAD883E-B3FC-4606-8922-0520DE86A36A}"/>
    <hyperlink ref="Q219" r:id="rId1771" display="https://www.daloopa.com/src/44125809" xr:uid="{74DB1671-DF73-4E0E-9938-CD2DA2EE647B}"/>
    <hyperlink ref="R219" r:id="rId1772" display="https://www.daloopa.com/src/44125673" xr:uid="{E92BF7ED-2642-455A-8228-EBA5B2F4E9F3}"/>
    <hyperlink ref="T219" r:id="rId1773" display="https://www.daloopa.com/src/44125651" xr:uid="{73BFD7F5-4160-4F9C-B96F-F2A1BDCF4A65}"/>
    <hyperlink ref="U219" r:id="rId1774" display="https://www.daloopa.com/src/44125631" xr:uid="{3424AE5C-4236-4D09-AAF8-ED2AD1AE9393}"/>
    <hyperlink ref="V219" r:id="rId1775" display="https://www.daloopa.com/src/44125601" xr:uid="{EAC476C2-178E-4588-BC5F-71E852725B31}"/>
    <hyperlink ref="X219" r:id="rId1776" display="https://www.daloopa.com/src/44125590" xr:uid="{44CF90A3-359D-4347-AEC0-821BDCF8E76D}"/>
    <hyperlink ref="Y219" r:id="rId1777" display="https://www.daloopa.com/src/44125568" xr:uid="{383D68B3-ED69-4768-A875-F6D6CA5B8BE2}"/>
    <hyperlink ref="Z219" r:id="rId1778" display="https://www.daloopa.com/src/44125388" xr:uid="{D2CE45DF-93FA-45A1-BAD1-F1022C4E6EF7}"/>
    <hyperlink ref="AB219" r:id="rId1779" display="https://www.daloopa.com/src/44125341" xr:uid="{814B4598-C01A-47CA-9C20-DFD0BEB9AFC6}"/>
    <hyperlink ref="AC219" r:id="rId1780" display="https://www.daloopa.com/src/44125314" xr:uid="{9BC76959-674D-4313-A68A-A2A504B15F57}"/>
    <hyperlink ref="AD219" r:id="rId1781" display="https://www.daloopa.com/src/44125140" xr:uid="{520017BC-D575-4DFB-9148-07F5798B635E}"/>
    <hyperlink ref="AF219" r:id="rId1782" display="https://www.daloopa.com/src/44125105" xr:uid="{40F67FDA-F6BB-44D3-9623-9D2651CFE5C1}"/>
    <hyperlink ref="AG219" r:id="rId1783" display="https://www.daloopa.com/src/44125072" xr:uid="{E807A2C2-6356-4543-A542-39903A552672}"/>
    <hyperlink ref="AH219" r:id="rId1784" display="https://www.daloopa.com/src/44125059" xr:uid="{7F5F4FB2-CEC5-4A1C-B5F6-21A0B6FF878A}"/>
    <hyperlink ref="AJ219" r:id="rId1785" display="https://www.daloopa.com/src/44124484" xr:uid="{83DFFFD1-574A-4493-9702-2DD40A40A3F9}"/>
    <hyperlink ref="AK219" r:id="rId1786" display="https://www.daloopa.com/src/44124365" xr:uid="{F46A4D25-408D-4F08-A2C6-D43C68707883}"/>
    <hyperlink ref="AL219" r:id="rId1787" display="https://www.daloopa.com/src/44124272" xr:uid="{284133A2-FF61-4D26-A9C9-6E4AB63D58F6}"/>
    <hyperlink ref="AN219" r:id="rId1788" display="https://www.daloopa.com/src/51587486" xr:uid="{7F595514-E104-47C5-AE8A-4F35683D969B}"/>
    <hyperlink ref="AO219" r:id="rId1789" display="https://www.daloopa.com/src/57345983" xr:uid="{6083B8E8-8301-4D70-B91F-1CFE7220A0C9}"/>
    <hyperlink ref="AP219" r:id="rId1790" display="https://www.daloopa.com/src/62020256" xr:uid="{CE37CD63-6EBA-415A-A3D7-5026F6758712}"/>
    <hyperlink ref="BA219" r:id="rId1791" display="https://www.daloopa.com/src/44115597" xr:uid="{31746850-B6C5-4FFA-93AC-36B7A44C0EFA}"/>
    <hyperlink ref="BB219" r:id="rId1792" display="https://www.daloopa.com/src/44115508" xr:uid="{21E99126-2531-4A68-89DC-C271A01C2D0D}"/>
    <hyperlink ref="BC219" r:id="rId1793" display="https://www.daloopa.com/src/44115183" xr:uid="{13CCF367-EAF3-462F-97E4-FF8EFB2CFB2B}"/>
    <hyperlink ref="BD219" r:id="rId1794" display="https://www.daloopa.com/src/44115159" xr:uid="{B83D3B6F-F7A8-47B8-8D89-1D015A684C60}"/>
    <hyperlink ref="BE219" r:id="rId1795" display="https://www.daloopa.com/src/44115110" xr:uid="{0E21B6A8-5005-4A65-82F0-2609B4631670}"/>
    <hyperlink ref="BF219" r:id="rId1796" display="https://www.daloopa.com/src/44115087" xr:uid="{7FE16402-C2AA-44D7-A60B-ECFD7E3F348D}"/>
    <hyperlink ref="BG219" r:id="rId1797" display="https://www.daloopa.com/src/44114790" xr:uid="{9EF01036-8E0C-4861-BC96-45C26066C946}"/>
    <hyperlink ref="BH219" r:id="rId1798" display="https://www.daloopa.com/src/44114782" xr:uid="{6B23AC98-5048-42CF-8E40-CB1BDA9E74B5}"/>
    <hyperlink ref="BI219" r:id="rId1799" display="https://www.daloopa.com/src/44619202" xr:uid="{429A6B30-6079-45B9-A6A5-91F9279109C6}"/>
    <hyperlink ref="A220" r:id="rId1800" xr:uid="{DD094C44-B0FE-4D56-8E5A-A4E42D185916}"/>
    <hyperlink ref="C220" r:id="rId1801" xr:uid="{4EEDBEE2-BD2E-4B13-BB9D-1593F31331F1}"/>
    <hyperlink ref="D220" r:id="rId1802" display="https://www.daloopa.com/src/44126227" xr:uid="{29E6FB63-7357-4A11-A826-C0E7DFACE5F1}"/>
    <hyperlink ref="E220" r:id="rId1803" display="https://www.daloopa.com/src/44126186" xr:uid="{9B1CA20F-71F6-471E-8A65-9FF64A1398BE}"/>
    <hyperlink ref="F220" r:id="rId1804" display="https://www.daloopa.com/src/44126157" xr:uid="{5118A12C-E82A-4965-BD09-73CEB463A40C}"/>
    <hyperlink ref="G220" r:id="rId1805" display="https://www.daloopa.com/src/44616257" xr:uid="{BA315B42-3224-4A45-8440-8E6BCBF0B0AF}"/>
    <hyperlink ref="H220" r:id="rId1806" display="https://www.daloopa.com/src/44126131" xr:uid="{417EBCC0-993A-498D-BA2C-859A263F8A19}"/>
    <hyperlink ref="I220" r:id="rId1807" display="https://www.daloopa.com/src/44126109" xr:uid="{FB2B0F8F-2A99-4081-8744-7AEBDC999BE8}"/>
    <hyperlink ref="J220" r:id="rId1808" display="https://www.daloopa.com/src/44126076" xr:uid="{60459A8F-11CD-4A47-BEE1-2758036A0782}"/>
    <hyperlink ref="K220" r:id="rId1809" display="https://www.daloopa.com/src/44616258" xr:uid="{D1FB6539-4D27-42E4-8C20-8E19258C70FB}"/>
    <hyperlink ref="L220" r:id="rId1810" display="https://www.daloopa.com/src/44126008" xr:uid="{945A9758-3981-4358-B400-B87500BFE408}"/>
    <hyperlink ref="M220" r:id="rId1811" display="https://www.daloopa.com/src/44125966" xr:uid="{EF588747-E241-4F7B-B378-939614E8F23E}"/>
    <hyperlink ref="N220" r:id="rId1812" display="https://www.daloopa.com/src/44125949" xr:uid="{F2A4FC9D-1C23-487F-B2DF-7DFAD57DBD7A}"/>
    <hyperlink ref="O220" r:id="rId1813" display="https://www.daloopa.com/src/44616259" xr:uid="{11EEB82B-412A-4783-9770-ED893714A6BB}"/>
    <hyperlink ref="P220" r:id="rId1814" display="https://www.daloopa.com/src/44125942" xr:uid="{C9D3405B-C5ED-4FCD-BE20-E5A238365A16}"/>
    <hyperlink ref="Q220" r:id="rId1815" display="https://www.daloopa.com/src/44125811" xr:uid="{3E26F057-EE21-4FB1-88E7-0633065ED95B}"/>
    <hyperlink ref="R220" r:id="rId1816" display="https://www.daloopa.com/src/44125669" xr:uid="{854B34A3-C028-473E-B6E0-D17282A85368}"/>
    <hyperlink ref="S220" r:id="rId1817" display="https://www.daloopa.com/src/44616260" xr:uid="{CEC04843-D8C0-4919-8F29-2258B89776A3}"/>
    <hyperlink ref="T220" r:id="rId1818" display="https://www.daloopa.com/src/44125652" xr:uid="{544A2486-A942-44EA-A016-3375266EF2D4}"/>
    <hyperlink ref="U220" r:id="rId1819" display="https://www.daloopa.com/src/44125637" xr:uid="{1124D36D-B583-4399-9B65-F5B7D782E724}"/>
    <hyperlink ref="V220" r:id="rId1820" display="https://www.daloopa.com/src/44125600" xr:uid="{88F2BF1D-52D1-485D-A6AC-80E124D2EF3F}"/>
    <hyperlink ref="W220" r:id="rId1821" display="https://www.daloopa.com/src/44616261" xr:uid="{F1B588E9-478F-462A-8B5C-642C8387D521}"/>
    <hyperlink ref="BA220" r:id="rId1822" display="https://www.daloopa.com/src/44115598" xr:uid="{B2C5723E-A96B-4423-9DE4-5507845DAD22}"/>
    <hyperlink ref="BB220" r:id="rId1823" display="https://www.daloopa.com/src/44115509" xr:uid="{DB3285BF-C604-40A1-AF0D-74315011CA38}"/>
    <hyperlink ref="BC220" r:id="rId1824" display="https://www.daloopa.com/src/44115179" xr:uid="{F4562611-FBCC-4DF8-BFB8-F1B6DF0CEF1B}"/>
    <hyperlink ref="BD220" r:id="rId1825" display="https://www.daloopa.com/src/44115155" xr:uid="{BD332F52-6691-435A-B233-D69C41EAE163}"/>
    <hyperlink ref="BE220" r:id="rId1826" display="https://www.daloopa.com/src/44115106" xr:uid="{2EE0BF51-DB98-44C2-8DB5-1D5E4E543156}"/>
    <hyperlink ref="A221" r:id="rId1827" xr:uid="{2DC1A118-A21D-4EB4-9D6F-C28B06335A21}"/>
    <hyperlink ref="C221" r:id="rId1828" xr:uid="{30B630D9-A139-44FA-AF2E-4CEA9A0B3BD7}"/>
    <hyperlink ref="D221" r:id="rId1829" display="https://www.daloopa.com/src/44126223" xr:uid="{99E96CCC-4CD7-45C4-8666-41BE67B3D367}"/>
    <hyperlink ref="E221" r:id="rId1830" display="https://www.daloopa.com/src/44126189" xr:uid="{8C190925-D9B1-4554-98E3-1BA511B3213D}"/>
    <hyperlink ref="F221" r:id="rId1831" display="https://www.daloopa.com/src/44126156" xr:uid="{D58D0346-D84A-4A6B-AFF5-B333B19EFA4A}"/>
    <hyperlink ref="H221" r:id="rId1832" display="https://www.daloopa.com/src/44126128" xr:uid="{18AD0EBE-BD81-4572-A6D3-BD0F48D227BA}"/>
    <hyperlink ref="I221" r:id="rId1833" display="https://www.daloopa.com/src/44126106" xr:uid="{F6C87A67-FC1A-4EC9-8B64-4610D5E4379C}"/>
    <hyperlink ref="J221" r:id="rId1834" display="https://www.daloopa.com/src/44126072" xr:uid="{258B22F1-234F-4943-9FC5-63A79FDD7522}"/>
    <hyperlink ref="L221" r:id="rId1835" display="https://www.daloopa.com/src/44126005" xr:uid="{BCC44410-F3B4-4E01-A50A-188283B8E576}"/>
    <hyperlink ref="M221" r:id="rId1836" display="https://www.daloopa.com/src/44125967" xr:uid="{609246C6-4F35-44F8-826A-251F4ABDDF1D}"/>
    <hyperlink ref="N221" r:id="rId1837" display="https://www.daloopa.com/src/44125948" xr:uid="{CF4A8564-4E95-4CCB-A011-8E6DD9FBC9AB}"/>
    <hyperlink ref="P221" r:id="rId1838" display="https://www.daloopa.com/src/44125940" xr:uid="{DCA284CC-0D3F-4C55-9AA2-DB40ED88DA05}"/>
    <hyperlink ref="Q221" r:id="rId1839" display="https://www.daloopa.com/src/44125807" xr:uid="{C1F3EE08-DBC1-45CE-8860-EB4D9760E7B2}"/>
    <hyperlink ref="R221" r:id="rId1840" display="https://www.daloopa.com/src/44125672" xr:uid="{8C4A00FB-BBAE-4912-BD79-F31DC2992591}"/>
    <hyperlink ref="T221" r:id="rId1841" display="https://www.daloopa.com/src/44125653" xr:uid="{D8876F23-B3CB-4E10-8FAF-F7D6C4BBBD87}"/>
    <hyperlink ref="U221" r:id="rId1842" display="https://www.daloopa.com/src/44125632" xr:uid="{41BE49A3-50E9-4196-AF30-4F2439021BEC}"/>
    <hyperlink ref="V221" r:id="rId1843" display="https://www.daloopa.com/src/44125599" xr:uid="{02A0E38F-D8BB-4804-B6AA-595DAB4FF44D}"/>
    <hyperlink ref="BA221" r:id="rId1844" display="https://www.daloopa.com/src/44115599" xr:uid="{936169B9-74E7-4BFA-BBE3-54FE712EFD23}"/>
    <hyperlink ref="BB221" r:id="rId1845" display="https://www.daloopa.com/src/44115511" xr:uid="{F73FEC7F-B79B-483E-8AF0-B842C276721A}"/>
    <hyperlink ref="BC221" r:id="rId1846" display="https://www.daloopa.com/src/44115182" xr:uid="{08E163FC-C4AF-4BB1-BDEA-0A163CB75D1E}"/>
    <hyperlink ref="BD221" r:id="rId1847" display="https://www.daloopa.com/src/44115160" xr:uid="{C5063D94-9B85-4A5E-8B8C-0A5115492F66}"/>
    <hyperlink ref="BE221" r:id="rId1848" display="https://www.daloopa.com/src/44115105" xr:uid="{FF377569-0D47-4B7F-AB73-0B67744C3DE3}"/>
    <hyperlink ref="A222" r:id="rId1849" xr:uid="{414B5823-4600-493D-833B-81C1979BE0F0}"/>
    <hyperlink ref="C222" r:id="rId1850" xr:uid="{6F2CAB76-EFA1-4228-AE2E-F9B98D8435C6}"/>
    <hyperlink ref="D222" r:id="rId1851" display="https://www.daloopa.com/src/44126225" xr:uid="{FAEE8661-746C-4A07-B1D7-AA3AA1EB0135}"/>
    <hyperlink ref="E222" r:id="rId1852" display="https://www.daloopa.com/src/44126190" xr:uid="{E3D7D7FF-F6AB-4C54-ADB4-1A0236D22DAD}"/>
    <hyperlink ref="F222" r:id="rId1853" display="https://www.daloopa.com/src/44126158" xr:uid="{46F4B832-ABA3-460C-9E9E-1B5775754099}"/>
    <hyperlink ref="G222" r:id="rId1854" display="https://www.daloopa.com/src/44616265" xr:uid="{16AFD26F-B435-446C-BDD3-4792770BC4EB}"/>
    <hyperlink ref="H222" r:id="rId1855" display="https://www.daloopa.com/src/44126129" xr:uid="{B91DF98F-04B6-49E0-876F-31781585C150}"/>
    <hyperlink ref="I222" r:id="rId1856" display="https://www.daloopa.com/src/44126105" xr:uid="{1C68B115-388E-4B01-B734-2E7D69DC4EF0}"/>
    <hyperlink ref="J222" r:id="rId1857" display="https://www.daloopa.com/src/44126071" xr:uid="{A6341ECC-C7EA-4CE6-9E13-206AD4AF66F7}"/>
    <hyperlink ref="K222" r:id="rId1858" display="https://www.daloopa.com/src/44616266" xr:uid="{07BEFA1F-9BC5-4B26-87CD-26D89BA3D3EF}"/>
    <hyperlink ref="L222" r:id="rId1859" display="https://www.daloopa.com/src/44126002" xr:uid="{D165DC70-6EEF-45A3-80D0-27776BF3A3AA}"/>
    <hyperlink ref="M222" r:id="rId1860" display="https://www.daloopa.com/src/44125968" xr:uid="{C7D42972-2771-4E5A-A0CA-FB7B4F222A6F}"/>
    <hyperlink ref="N222" r:id="rId1861" display="https://www.daloopa.com/src/44125947" xr:uid="{6608A5F9-1DE7-4138-BB1F-13B82D2F12BD}"/>
    <hyperlink ref="O222" r:id="rId1862" display="https://www.daloopa.com/src/44616267" xr:uid="{650F6044-B0F0-4FE1-AFB2-3005E5334C2A}"/>
    <hyperlink ref="P222" r:id="rId1863" display="https://www.daloopa.com/src/44125941" xr:uid="{4736A180-1AD7-4DBE-96FE-58C81CFB271F}"/>
    <hyperlink ref="Q222" r:id="rId1864" display="https://www.daloopa.com/src/44125810" xr:uid="{D7354D1A-A675-4950-9591-0FD5C7661DD5}"/>
    <hyperlink ref="R222" r:id="rId1865" display="https://www.daloopa.com/src/44125671" xr:uid="{C1DF2EC9-D965-4CE8-877F-3201CC276FC9}"/>
    <hyperlink ref="S222" r:id="rId1866" display="https://www.daloopa.com/src/44616268" xr:uid="{4116C434-B8EA-4A43-80B7-C789C6813319}"/>
    <hyperlink ref="T222" r:id="rId1867" display="https://www.daloopa.com/src/44125654" xr:uid="{68E553F0-BA43-4AFC-BF6C-95A4A8C8DC7A}"/>
    <hyperlink ref="U222" r:id="rId1868" display="https://www.daloopa.com/src/44125636" xr:uid="{02F2A546-DF3F-46A8-9452-29653731163D}"/>
    <hyperlink ref="V222" r:id="rId1869" display="https://www.daloopa.com/src/44125598" xr:uid="{1ED6B088-3A5C-4462-930D-9D78DAF2EBF4}"/>
    <hyperlink ref="W222" r:id="rId1870" display="https://www.daloopa.com/src/44616269" xr:uid="{FD52EF65-95E2-4E3D-B968-B6647ABE0B60}"/>
    <hyperlink ref="BA222" r:id="rId1871" display="https://www.daloopa.com/src/44115600" xr:uid="{A3DCEAFF-4DF8-4589-B4B0-05D99158BC90}"/>
    <hyperlink ref="BB222" r:id="rId1872" display="https://www.daloopa.com/src/44115510" xr:uid="{EDE8BFD0-55A0-40EB-845F-EBDB1D88C933}"/>
    <hyperlink ref="BC222" r:id="rId1873" display="https://www.daloopa.com/src/44115181" xr:uid="{42DE699E-E5A0-4556-BC5A-89EEFC0ED088}"/>
    <hyperlink ref="BD222" r:id="rId1874" display="https://www.daloopa.com/src/44115158" xr:uid="{9F95114E-9B1E-4706-ACD8-27D8E7199047}"/>
    <hyperlink ref="BE222" r:id="rId1875" display="https://www.daloopa.com/src/44115109" xr:uid="{6DA89534-D63C-4289-A809-3186D7D076EA}"/>
    <hyperlink ref="A223" r:id="rId1876" xr:uid="{F3D51CF2-35D6-4CB9-B146-725476D4CB5C}"/>
    <hyperlink ref="C223" r:id="rId1877" xr:uid="{E8BF9FE7-0F16-4F73-A714-C8C2A5E56070}"/>
    <hyperlink ref="D223" r:id="rId1878" display="https://www.daloopa.com/src/44126222" xr:uid="{F2051053-9456-4022-B40C-9BB3FFF27AAB}"/>
    <hyperlink ref="E223" r:id="rId1879" display="https://www.daloopa.com/src/44126185" xr:uid="{6DA12F98-ED34-461A-9430-DA467F8E1AA0}"/>
    <hyperlink ref="F223" r:id="rId1880" display="https://www.daloopa.com/src/44126153" xr:uid="{38F27580-10CA-49B7-A19C-4E9911554A48}"/>
    <hyperlink ref="H223" r:id="rId1881" display="https://www.daloopa.com/src/44126126" xr:uid="{4A6FADAC-BF1F-460D-B45B-6002AC4F1F4B}"/>
    <hyperlink ref="I223" r:id="rId1882" display="https://www.daloopa.com/src/44126104" xr:uid="{C6515B40-0591-489E-8B53-D80DC44D7BD0}"/>
    <hyperlink ref="J223" r:id="rId1883" display="https://www.daloopa.com/src/44126074" xr:uid="{79D25B26-9BB6-403E-94E8-5A623BA8668F}"/>
    <hyperlink ref="L223" r:id="rId1884" display="https://www.daloopa.com/src/44126003" xr:uid="{34246F5E-09E0-4312-8F01-CDFAEA4ED224}"/>
    <hyperlink ref="M223" r:id="rId1885" display="https://www.daloopa.com/src/44125969" xr:uid="{6DE811BB-EB19-42A6-AB89-AECA67D3E2B3}"/>
    <hyperlink ref="N223" r:id="rId1886" display="https://www.daloopa.com/src/44125952" xr:uid="{3DBFB83F-F844-4BC7-9B40-E492CB4590FE}"/>
    <hyperlink ref="P223" r:id="rId1887" display="https://www.daloopa.com/src/44125939" xr:uid="{F319EDB5-4AE3-48C3-9D10-5A5A355D3AD8}"/>
    <hyperlink ref="Q223" r:id="rId1888" display="https://www.daloopa.com/src/44125812" xr:uid="{87810F0D-A114-4618-91D1-9D3A535C21C2}"/>
    <hyperlink ref="R223" r:id="rId1889" display="https://www.daloopa.com/src/44125670" xr:uid="{3E8B826C-263E-46CA-B751-3F353BCD495F}"/>
    <hyperlink ref="T223" r:id="rId1890" display="https://www.daloopa.com/src/44125649" xr:uid="{B4595C4E-F557-4D94-8BA3-EA11D24F9FD7}"/>
    <hyperlink ref="U223" r:id="rId1891" display="https://www.daloopa.com/src/44125634" xr:uid="{377DC00D-09E9-480B-A8C5-0272D86A35A1}"/>
    <hyperlink ref="V223" r:id="rId1892" display="https://www.daloopa.com/src/44125597" xr:uid="{57F11AD5-E880-4CC4-9DEE-249CF9EC185E}"/>
    <hyperlink ref="BA223" r:id="rId1893" display="https://www.daloopa.com/src/44115601" xr:uid="{63DE05C9-3891-49D5-8257-703DE9993EAB}"/>
    <hyperlink ref="BB223" r:id="rId1894" display="https://www.daloopa.com/src/44115505" xr:uid="{DF3345ED-73B1-4734-8678-CAFC447DEA1A}"/>
    <hyperlink ref="BC223" r:id="rId1895" display="https://www.daloopa.com/src/44115177" xr:uid="{31357F4C-1B06-4066-8CC5-EBB44A656009}"/>
    <hyperlink ref="BD223" r:id="rId1896" display="https://www.daloopa.com/src/44115154" xr:uid="{2118BC72-9C3B-4C23-A427-7F1140D649DF}"/>
    <hyperlink ref="BE223" r:id="rId1897" display="https://www.daloopa.com/src/44115111" xr:uid="{BEC268E4-1EE5-41F9-B75A-E97299E90064}"/>
    <hyperlink ref="A224" r:id="rId1898" xr:uid="{4F8E0F8F-56E7-46D0-9358-CEAD738AC2FF}"/>
    <hyperlink ref="C224" r:id="rId1899" xr:uid="{2E44EE9F-B978-4D4D-8E9C-EDBA7DD8D62D}"/>
    <hyperlink ref="X224" r:id="rId1900" display="https://www.daloopa.com/src/44125592" xr:uid="{DD1C0666-E798-4757-9EE6-3BC3289B31FF}"/>
    <hyperlink ref="Y224" r:id="rId1901" display="https://www.daloopa.com/src/44125567" xr:uid="{70133593-5FC8-42BA-8C5A-87E25C1D5AED}"/>
    <hyperlink ref="Z224" r:id="rId1902" display="https://www.daloopa.com/src/44125383" xr:uid="{5D283A07-4A16-4AB0-82DA-C26958644121}"/>
    <hyperlink ref="AA224" r:id="rId1903" display="https://www.daloopa.com/src/44616262" xr:uid="{BFB27B9E-8BCA-4898-B840-9D67A41B1F7A}"/>
    <hyperlink ref="AB224" r:id="rId1904" display="https://www.daloopa.com/src/44125342" xr:uid="{450B5EA6-5917-4733-B4BD-CAC94B702C25}"/>
    <hyperlink ref="AC224" r:id="rId1905" display="https://www.daloopa.com/src/44125313" xr:uid="{C882E3F9-999F-48E5-B2AC-9D529DF0984A}"/>
    <hyperlink ref="AD224" r:id="rId1906" display="https://www.daloopa.com/src/44125141" xr:uid="{884A09E5-A940-4A0C-9E85-145158DA7C7C}"/>
    <hyperlink ref="AE224" r:id="rId1907" display="https://www.daloopa.com/src/44616263" xr:uid="{4ED7ABBD-BE15-49D3-9EE2-FF4648E33664}"/>
    <hyperlink ref="AF224" r:id="rId1908" display="https://www.daloopa.com/src/44125104" xr:uid="{72C5ED59-23C7-4F50-A165-187802AAD9BE}"/>
    <hyperlink ref="AG224" r:id="rId1909" display="https://www.daloopa.com/src/44125073" xr:uid="{073EA984-4D61-41A5-8D3F-3DCD5DDA4A5D}"/>
    <hyperlink ref="AH224" r:id="rId1910" display="https://www.daloopa.com/src/44125062" xr:uid="{5ABB7B68-F0C4-48B7-9353-85782ABA8322}"/>
    <hyperlink ref="AI224" r:id="rId1911" display="https://www.daloopa.com/src/44616264" xr:uid="{C41F1918-56FA-493D-AC02-2083EC91C0C9}"/>
    <hyperlink ref="AJ224" r:id="rId1912" display="https://www.daloopa.com/src/44124479" xr:uid="{67E2F335-C763-44C0-AF53-5E74A4DB5019}"/>
    <hyperlink ref="AK224" r:id="rId1913" display="https://www.daloopa.com/src/44124366" xr:uid="{D210F722-68DC-4504-8C49-ED6C4A0D4520}"/>
    <hyperlink ref="AL224" r:id="rId1914" display="https://www.daloopa.com/src/44124273" xr:uid="{310A1955-3121-40F6-825B-19C37EBA8623}"/>
    <hyperlink ref="AM224" r:id="rId1915" display="https://www.daloopa.com/src/44625021" xr:uid="{AC75AB2B-670E-45BA-BCD4-8F8DF1CCE88D}"/>
    <hyperlink ref="AN224" r:id="rId1916" display="https://www.daloopa.com/src/51587483" xr:uid="{8EB4D6FC-DA5F-4DA2-8182-608D153601C6}"/>
    <hyperlink ref="AO224" r:id="rId1917" display="https://www.daloopa.com/src/57345985" xr:uid="{B26E8271-B589-4D21-8CDA-58D54C18B6F5}"/>
    <hyperlink ref="AP224" r:id="rId1918" display="https://www.daloopa.com/src/62020255" xr:uid="{7BD35556-6DD1-437C-9757-B1AB1E4DEEE1}"/>
    <hyperlink ref="BF224" r:id="rId1919" display="https://www.daloopa.com/src/44115083" xr:uid="{1FDEC6EB-CA46-416E-83AA-30A5FF15743A}"/>
    <hyperlink ref="BG224" r:id="rId1920" display="https://www.daloopa.com/src/44114792" xr:uid="{7116BAE3-C266-45AC-A887-49EA41211C09}"/>
    <hyperlink ref="BH224" r:id="rId1921" display="https://www.daloopa.com/src/44114783" xr:uid="{58E1213F-4BC0-4A0A-A603-C53D8C9BCA72}"/>
    <hyperlink ref="BI224" r:id="rId1922" display="https://www.daloopa.com/src/44619204" xr:uid="{B682A2DD-D33C-4063-85E5-FABED66273EF}"/>
    <hyperlink ref="A225" r:id="rId1923" xr:uid="{FB013E51-FA52-425D-8544-BBE40EF13192}"/>
    <hyperlink ref="C225" r:id="rId1924" xr:uid="{44C59BB9-568A-4580-9848-533D19039B5F}"/>
    <hyperlink ref="X225" r:id="rId1925" display="https://www.daloopa.com/src/44125596" xr:uid="{A98DCFCC-4D8C-4406-90B8-881036A3C1F6}"/>
    <hyperlink ref="Y225" r:id="rId1926" display="https://www.daloopa.com/src/44125566" xr:uid="{357397BF-3A92-4EF1-8C9E-399F0D1A52E4}"/>
    <hyperlink ref="Z225" r:id="rId1927" display="https://www.daloopa.com/src/44125386" xr:uid="{4BE57813-CA22-4BDB-A2F5-D7022A9A63E6}"/>
    <hyperlink ref="AB225" r:id="rId1928" display="https://www.daloopa.com/src/44125343" xr:uid="{EF19165F-F090-4101-85E1-6CDEB52AC988}"/>
    <hyperlink ref="AC225" r:id="rId1929" display="https://www.daloopa.com/src/44125317" xr:uid="{5E8FF631-FD93-43DF-898B-8EFF8D155716}"/>
    <hyperlink ref="AD225" r:id="rId1930" display="https://www.daloopa.com/src/44125142" xr:uid="{9957D344-2A7A-4103-80FC-2645393177F6}"/>
    <hyperlink ref="AF225" r:id="rId1931" display="https://www.daloopa.com/src/44125107" xr:uid="{C204D083-F8F3-47CC-AC47-CF6A6E176E55}"/>
    <hyperlink ref="AG225" r:id="rId1932" display="https://www.daloopa.com/src/44125070" xr:uid="{85195BB2-9780-4207-85AB-822866A73B47}"/>
    <hyperlink ref="AH225" r:id="rId1933" display="https://www.daloopa.com/src/44125060" xr:uid="{C1714154-5622-41B8-BA94-54343C2B11CB}"/>
    <hyperlink ref="AJ225" r:id="rId1934" display="https://www.daloopa.com/src/44124483" xr:uid="{21C2ADF6-6E15-47AA-B941-53E0EC0A3777}"/>
    <hyperlink ref="AK225" r:id="rId1935" display="https://www.daloopa.com/src/44124369" xr:uid="{008E6448-86E7-49ED-8ABE-0FDEDE19BFF3}"/>
    <hyperlink ref="AL225" r:id="rId1936" display="https://www.daloopa.com/src/44124267" xr:uid="{FDCF5C01-A9A3-416C-B191-79A19BF6501D}"/>
    <hyperlink ref="AN225" r:id="rId1937" display="https://www.daloopa.com/src/51587487" xr:uid="{0029C4A2-4CF9-4278-B44F-29BF632F1B4D}"/>
    <hyperlink ref="AO225" r:id="rId1938" display="https://www.daloopa.com/src/57345986" xr:uid="{621696A1-CB68-4C00-96A2-6C58306F7EC9}"/>
    <hyperlink ref="AP225" r:id="rId1939" display="https://www.daloopa.com/src/62020257" xr:uid="{34942A3F-16D9-4292-A677-72A4587238DC}"/>
    <hyperlink ref="BF225" r:id="rId1940" display="https://www.daloopa.com/src/44115086" xr:uid="{0408E30F-0D45-45A9-983F-3C9ABBA3A39C}"/>
    <hyperlink ref="BG225" r:id="rId1941" display="https://www.daloopa.com/src/44114793" xr:uid="{4891B446-C0BB-4EEB-A3A2-C9E6A1427F55}"/>
    <hyperlink ref="BH225" r:id="rId1942" display="https://www.daloopa.com/src/44114781" xr:uid="{86CCFEB1-00AA-4397-932D-642F6CF46C73}"/>
    <hyperlink ref="BI225" r:id="rId1943" display="https://www.daloopa.com/src/44619207" xr:uid="{BFF77615-BC7D-49BE-BD9C-F41034A0F916}"/>
    <hyperlink ref="A226" r:id="rId1944" xr:uid="{4A73FB6C-D76A-4497-B8A2-FB215F27746F}"/>
    <hyperlink ref="C226" r:id="rId1945" xr:uid="{24041D93-E501-4C73-853F-ABDAEDADB510}"/>
    <hyperlink ref="X226" r:id="rId1946" display="https://www.daloopa.com/src/44125593" xr:uid="{13FB2C19-6573-405F-A3F1-B10DC4C1106B}"/>
    <hyperlink ref="Y226" r:id="rId1947" display="https://www.daloopa.com/src/44125565" xr:uid="{07328ACB-C76E-454F-A3E3-B4FF26206DA5}"/>
    <hyperlink ref="Z226" r:id="rId1948" display="https://www.daloopa.com/src/44125384" xr:uid="{74F68DF4-AABE-42FB-A3A0-DC3318EA50BF}"/>
    <hyperlink ref="AA226" r:id="rId1949" display="https://www.daloopa.com/src/44616270" xr:uid="{E6DAEEE3-3396-4F30-9135-F840ED4FB843}"/>
    <hyperlink ref="AB226" r:id="rId1950" display="https://www.daloopa.com/src/44125344" xr:uid="{902B1F1B-2CCB-466E-8BFD-AC9C765E4CAC}"/>
    <hyperlink ref="AC226" r:id="rId1951" display="https://www.daloopa.com/src/44125315" xr:uid="{E2E39AD4-CCB3-4E70-BE5E-5D78764BC72F}"/>
    <hyperlink ref="AD226" r:id="rId1952" display="https://www.daloopa.com/src/44125143" xr:uid="{102C7825-8F9B-41BD-83F9-9C26521B8039}"/>
    <hyperlink ref="AE226" r:id="rId1953" display="https://www.daloopa.com/src/44616271" xr:uid="{F5787E83-E799-4C3A-99A4-520C7423DEAE}"/>
    <hyperlink ref="AF226" r:id="rId1954" display="https://www.daloopa.com/src/44125108" xr:uid="{0F96E3F1-887D-44AF-9781-752712CC52B9}"/>
    <hyperlink ref="AG226" r:id="rId1955" display="https://www.daloopa.com/src/44125071" xr:uid="{2614F146-3E99-4B20-BACE-3283BFBFDE10}"/>
    <hyperlink ref="AH226" r:id="rId1956" display="https://www.daloopa.com/src/44125061" xr:uid="{69330C68-A33F-4B72-A79D-76A06407A421}"/>
    <hyperlink ref="AI226" r:id="rId1957" display="https://www.daloopa.com/src/44616272" xr:uid="{E7A95737-34AA-4C6A-8AF3-F2BBEC5E1BEB}"/>
    <hyperlink ref="AJ226" r:id="rId1958" display="https://www.daloopa.com/src/44124481" xr:uid="{964FB520-BF9A-47E2-B7FA-5C0693A86170}"/>
    <hyperlink ref="AK226" r:id="rId1959" display="https://www.daloopa.com/src/44124367" xr:uid="{784A68A6-5DDD-4D8E-B613-A5A00260EC17}"/>
    <hyperlink ref="AL226" r:id="rId1960" display="https://www.daloopa.com/src/44124268" xr:uid="{0128BA03-935E-4870-9366-46624D477DE8}"/>
    <hyperlink ref="AM226" r:id="rId1961" display="https://www.daloopa.com/src/44625022" xr:uid="{004BFEF3-65B5-492D-A2CE-0F832810BF90}"/>
    <hyperlink ref="AN226" r:id="rId1962" display="https://www.daloopa.com/src/51587485" xr:uid="{5F9F3CF0-F816-4DAA-AB5B-DEA4F38669CB}"/>
    <hyperlink ref="AO226" r:id="rId1963" display="https://www.daloopa.com/src/57345980" xr:uid="{628D51C9-DA04-4C28-B05B-8F0954226B91}"/>
    <hyperlink ref="AP226" r:id="rId1964" display="https://www.daloopa.com/src/62020252" xr:uid="{78FC0C9A-5996-4060-B008-6643A5339431}"/>
    <hyperlink ref="BF226" r:id="rId1965" display="https://www.daloopa.com/src/44115085" xr:uid="{764987F4-6B5E-451F-AB8C-FC77A5BAD62B}"/>
    <hyperlink ref="BG226" r:id="rId1966" display="https://www.daloopa.com/src/44114795" xr:uid="{7B2BDA85-2595-47F2-BBDC-71539F3ADED2}"/>
    <hyperlink ref="BH226" r:id="rId1967" display="https://www.daloopa.com/src/44114780" xr:uid="{7B24CF21-FF34-40DE-B5CE-2CB159F941D8}"/>
    <hyperlink ref="BI226" r:id="rId1968" display="https://www.daloopa.com/src/44619203" xr:uid="{8E88F710-E0F4-4490-84DF-014302A16C6B}"/>
    <hyperlink ref="A227" r:id="rId1969" xr:uid="{602BEE6E-45DA-4CDD-8278-A2F8C1C44FC4}"/>
    <hyperlink ref="C227" r:id="rId1970" xr:uid="{377900DA-D2FB-4D73-85F0-E10C68B25F1D}"/>
    <hyperlink ref="X227" r:id="rId1971" display="https://www.daloopa.com/src/44125594" xr:uid="{02F9AE19-2F82-4460-9859-F82B5E591652}"/>
    <hyperlink ref="Y227" r:id="rId1972" display="https://www.daloopa.com/src/44125564" xr:uid="{CC9BBF71-FD9C-499C-A417-07A8627254DC}"/>
    <hyperlink ref="Z227" r:id="rId1973" display="https://www.daloopa.com/src/44125387" xr:uid="{10B2F62F-1883-49D2-AA51-E66BFF01C33B}"/>
    <hyperlink ref="AB227" r:id="rId1974" display="https://www.daloopa.com/src/44125345" xr:uid="{BBC02FA5-A59E-4546-8C7E-3DB1349FE89B}"/>
    <hyperlink ref="AC227" r:id="rId1975" display="https://www.daloopa.com/src/44125318" xr:uid="{3BF5CDD6-6BE2-4EDE-8E84-8B0A54EFD606}"/>
    <hyperlink ref="AD227" r:id="rId1976" display="https://www.daloopa.com/src/44125144" xr:uid="{0FF610A8-2F0F-4DEF-897E-014651C8E634}"/>
    <hyperlink ref="AF227" r:id="rId1977" display="https://www.daloopa.com/src/44125110" xr:uid="{CADDA90A-7890-49E9-B7F1-457BED7CCCC5}"/>
    <hyperlink ref="AG227" r:id="rId1978" display="https://www.daloopa.com/src/44125075" xr:uid="{47E2530D-0390-4A98-BBFE-3C298799BBD6}"/>
    <hyperlink ref="AH227" r:id="rId1979" display="https://www.daloopa.com/src/44125063" xr:uid="{061970EC-0727-4E1E-8C22-58D66DB3562A}"/>
    <hyperlink ref="AJ227" r:id="rId1980" display="https://www.daloopa.com/src/44124485" xr:uid="{3D9D76DC-46D2-4D54-85FF-75C288E381F1}"/>
    <hyperlink ref="AK227" r:id="rId1981" display="https://www.daloopa.com/src/44124363" xr:uid="{496A2A77-8B9B-4B0D-99E5-F526857F532F}"/>
    <hyperlink ref="AL227" r:id="rId1982" display="https://www.daloopa.com/src/44124269" xr:uid="{D2A5A22E-F291-4351-B59F-803D6C989B1B}"/>
    <hyperlink ref="AN227" r:id="rId1983" display="https://www.daloopa.com/src/51587481" xr:uid="{517E8BE6-82D4-4386-B59E-1467F63094C3}"/>
    <hyperlink ref="AO227" r:id="rId1984" display="https://www.daloopa.com/src/57345981" xr:uid="{3C7B9FA8-5F54-45AE-907B-8A4E90E6DCA8}"/>
    <hyperlink ref="AP227" r:id="rId1985" display="https://www.daloopa.com/src/62020251" xr:uid="{E6425631-B0F0-43D2-8207-F2416D31C152}"/>
    <hyperlink ref="BF227" r:id="rId1986" display="https://www.daloopa.com/src/44115081" xr:uid="{5E693E65-79AE-483B-BA14-B447CC959808}"/>
    <hyperlink ref="BG227" r:id="rId1987" display="https://www.daloopa.com/src/44114794" xr:uid="{E9ABD44F-E69B-40BC-A5BB-B318376C584E}"/>
    <hyperlink ref="BH227" r:id="rId1988" display="https://www.daloopa.com/src/44114785" xr:uid="{BF98C825-6843-4AF9-936D-5846D8B5AC59}"/>
    <hyperlink ref="BI227" r:id="rId1989" display="https://www.daloopa.com/src/44619201" xr:uid="{5B7C6759-5643-47AB-9006-0C885F6D37CE}"/>
    <hyperlink ref="A228" r:id="rId1990" xr:uid="{19EAB026-6EB1-4F95-B746-ECE0AB41828A}"/>
    <hyperlink ref="C228" r:id="rId1991" xr:uid="{383CB780-31B0-4747-924F-EBFD7C267BC1}"/>
    <hyperlink ref="D228" r:id="rId1992" display="https://www.daloopa.com/src/44126228" xr:uid="{F627DB90-49E3-4B00-8142-0F49F10181E6}"/>
    <hyperlink ref="E228" r:id="rId1993" display="https://www.daloopa.com/src/44126191" xr:uid="{C692930F-266A-42AD-B67A-F8E7AE8485EC}"/>
    <hyperlink ref="F228" r:id="rId1994" display="https://www.daloopa.com/src/44126159" xr:uid="{A7774C2B-C81D-4627-B6D4-74AD321DEB61}"/>
    <hyperlink ref="G228" r:id="rId1995" display="https://www.daloopa.com/src/44616273" xr:uid="{C58E9C68-BC46-40C1-8E2B-5B5539D4C966}"/>
    <hyperlink ref="H228" r:id="rId1996" display="https://www.daloopa.com/src/44126132" xr:uid="{5C369009-3BA0-4219-B84B-3020EB8B8907}"/>
    <hyperlink ref="I228" r:id="rId1997" display="https://www.daloopa.com/src/44126103" xr:uid="{BDB83EB3-3A1F-41E6-9178-B8BAA9175E3E}"/>
    <hyperlink ref="J228" r:id="rId1998" display="https://www.daloopa.com/src/44126077" xr:uid="{3F06A190-EB47-48B0-9246-E9030EE6D145}"/>
    <hyperlink ref="K228" r:id="rId1999" display="https://www.daloopa.com/src/44616274" xr:uid="{C5C50060-BBB0-4E5D-A5AE-649D5D19EF87}"/>
    <hyperlink ref="L228" r:id="rId2000" display="https://www.daloopa.com/src/44126006" xr:uid="{71312CED-FED4-4D97-8DCA-653592305193}"/>
    <hyperlink ref="M228" r:id="rId2001" display="https://www.daloopa.com/src/44125963" xr:uid="{03E6F671-7484-43E5-8A3D-D1FEC269038D}"/>
    <hyperlink ref="N228" r:id="rId2002" display="https://www.daloopa.com/src/44125951" xr:uid="{08BFA172-C0F4-4CB7-AC54-AB635509B13A}"/>
    <hyperlink ref="O228" r:id="rId2003" display="https://www.daloopa.com/src/44616275" xr:uid="{06D5624E-15B4-4B94-B2D3-A53B367E22E3}"/>
    <hyperlink ref="P228" r:id="rId2004" display="https://www.daloopa.com/src/44125943" xr:uid="{0FCD8E1E-326C-41F5-A271-F93692C50968}"/>
    <hyperlink ref="Q228" r:id="rId2005" display="https://www.daloopa.com/src/44125808" xr:uid="{247E6BD7-226D-467A-B858-CE967740531E}"/>
    <hyperlink ref="R228" r:id="rId2006" display="https://www.daloopa.com/src/44125674" xr:uid="{D3307D04-F69A-4C50-80CE-76C43B88050D}"/>
    <hyperlink ref="S228" r:id="rId2007" display="https://www.daloopa.com/src/44616276" xr:uid="{1609CCA0-394E-4B0A-ADD4-4A4669319E1C}"/>
    <hyperlink ref="T228" r:id="rId2008" display="https://www.daloopa.com/src/44125655" xr:uid="{26B09C3E-C1BE-4EB4-891C-3BE4537D2AAD}"/>
    <hyperlink ref="U228" r:id="rId2009" display="https://www.daloopa.com/src/44125635" xr:uid="{A230CA1E-133E-4E81-B511-B50A143C2081}"/>
    <hyperlink ref="V228" r:id="rId2010" display="https://www.daloopa.com/src/44125603" xr:uid="{8DBD5CB9-79FA-4CD4-9FF9-FEEC42E40D2B}"/>
    <hyperlink ref="W228" r:id="rId2011" display="https://www.daloopa.com/src/44616277" xr:uid="{211D2FCF-87AC-49C3-80BC-22E45E1BBA67}"/>
    <hyperlink ref="X228" r:id="rId2012" display="https://www.daloopa.com/src/44125595" xr:uid="{6DDEA62E-D126-4F27-BF16-CB5EF271767F}"/>
    <hyperlink ref="Y228" r:id="rId2013" display="https://www.daloopa.com/src/44125563" xr:uid="{2889D80B-349E-4B4E-944F-7D5EFD58C5F4}"/>
    <hyperlink ref="Z228" r:id="rId2014" display="https://www.daloopa.com/src/44125385" xr:uid="{FFB7DF9A-1477-4A0A-8035-C988A21150C3}"/>
    <hyperlink ref="AA228" r:id="rId2015" display="https://www.daloopa.com/src/44616278" xr:uid="{E67D1D8D-E9DA-4C69-BF24-E9FDE1EE3A47}"/>
    <hyperlink ref="AB228" r:id="rId2016" display="https://www.daloopa.com/src/44125346" xr:uid="{CE6466C0-64B4-4FB5-8B64-B41B1E2329CF}"/>
    <hyperlink ref="AC228" r:id="rId2017" display="https://www.daloopa.com/src/44125312" xr:uid="{67EDA0C6-4CAD-4C35-9061-506D5349441B}"/>
    <hyperlink ref="AD228" r:id="rId2018" display="https://www.daloopa.com/src/44125145" xr:uid="{47E6A160-4913-448C-B538-9FCA512AC704}"/>
    <hyperlink ref="AE228" r:id="rId2019" display="https://www.daloopa.com/src/44616279" xr:uid="{F7B276D4-8DD1-4361-9BE1-6750389AF074}"/>
    <hyperlink ref="AF228" r:id="rId2020" display="https://www.daloopa.com/src/44125109" xr:uid="{19CD2051-3794-4E97-90E5-114E5632B102}"/>
    <hyperlink ref="AG228" r:id="rId2021" display="https://www.daloopa.com/src/44125076" xr:uid="{1A20BF08-1B58-4000-8F56-A0470ACAF62A}"/>
    <hyperlink ref="AH228" r:id="rId2022" display="https://www.daloopa.com/src/44125064" xr:uid="{BB7D21AA-516B-417A-A2ED-773DB3EF3604}"/>
    <hyperlink ref="AI228" r:id="rId2023" display="https://www.daloopa.com/src/44616280" xr:uid="{59FCC891-08FA-4077-BD8B-398CD511E0C8}"/>
    <hyperlink ref="AJ228" r:id="rId2024" display="https://www.daloopa.com/src/44124480" xr:uid="{4F2BA64D-FADE-4C9B-9560-10469BA65E30}"/>
    <hyperlink ref="AK228" r:id="rId2025" display="https://www.daloopa.com/src/44124368" xr:uid="{8CED0179-99B5-4985-AF2D-F720C6A13C05}"/>
    <hyperlink ref="AL228" r:id="rId2026" display="https://www.daloopa.com/src/44124270" xr:uid="{98ACF75F-FA6A-4262-8595-2A8C684ED959}"/>
    <hyperlink ref="AM228" r:id="rId2027" display="https://www.daloopa.com/src/44625023" xr:uid="{7B1D5300-BE0B-432F-B51C-22B12AE7D3D9}"/>
    <hyperlink ref="AN228" r:id="rId2028" display="https://www.daloopa.com/src/51587482" xr:uid="{00064147-A4AB-49F7-8D26-48B94CB90AD2}"/>
    <hyperlink ref="AO228" r:id="rId2029" display="https://www.daloopa.com/src/57345982" xr:uid="{32DD3A75-AAF9-415A-B662-D9F6583D1A1F}"/>
    <hyperlink ref="AP228" r:id="rId2030" display="https://www.daloopa.com/src/62020253" xr:uid="{90BA0504-8496-4061-A7BA-AD22203C1F30}"/>
    <hyperlink ref="BA228" r:id="rId2031" display="https://www.daloopa.com/src/44115602" xr:uid="{18C5CFA5-A4EC-4FFA-93D1-37F33571321A}"/>
    <hyperlink ref="BB228" r:id="rId2032" display="https://www.daloopa.com/src/44115506" xr:uid="{04D9E393-CD80-49D2-BCD6-F61BB9FF8A99}"/>
    <hyperlink ref="BC228" r:id="rId2033" display="https://www.daloopa.com/src/44115180" xr:uid="{1D21F6E9-8AA5-4AF6-82BB-43AFD9F5017E}"/>
    <hyperlink ref="BD228" r:id="rId2034" display="https://www.daloopa.com/src/44115156" xr:uid="{64949519-6575-4913-AAB1-2BB5542B35B1}"/>
    <hyperlink ref="BE228" r:id="rId2035" display="https://www.daloopa.com/src/44115108" xr:uid="{829686F4-DD28-4538-95AA-822A2F251C54}"/>
    <hyperlink ref="BF228" r:id="rId2036" display="https://www.daloopa.com/src/44115082" xr:uid="{CE70C2AD-866C-4418-80AB-E6C74B7385EE}"/>
    <hyperlink ref="BG228" r:id="rId2037" display="https://www.daloopa.com/src/44114791" xr:uid="{5B9E2C3A-420A-4ACE-A726-BB4C7CFE0430}"/>
    <hyperlink ref="BH228" r:id="rId2038" display="https://www.daloopa.com/src/44114779" xr:uid="{49173444-D782-4349-9CCB-AD74B6A04301}"/>
    <hyperlink ref="BI228" r:id="rId2039" display="https://www.daloopa.com/src/44619206" xr:uid="{607DDB46-37DF-4DCD-9DE1-70EBCB3AA493}"/>
    <hyperlink ref="A231" r:id="rId2040" xr:uid="{7B44909E-6441-4A8E-AF7A-BBD01CA16EF4}"/>
    <hyperlink ref="C231" r:id="rId2041" xr:uid="{4853F79C-2658-4366-8D9B-1E4A6186EFC0}"/>
    <hyperlink ref="D231" r:id="rId2042" display="https://www.daloopa.com/src/38173223" xr:uid="{8C2F249D-CDC1-4973-8C47-689C7F1018CA}"/>
    <hyperlink ref="E231" r:id="rId2043" display="https://www.daloopa.com/src/38173546" xr:uid="{5DB098DC-C5A6-48A6-88C7-40302498D1C3}"/>
    <hyperlink ref="F231" r:id="rId2044" display="https://www.daloopa.com/src/38173065" xr:uid="{28D32FDB-4FBE-4D13-8F66-DF76A40D13AE}"/>
    <hyperlink ref="G231" r:id="rId2045" display="https://www.daloopa.com/src/44615407" xr:uid="{AD0F76D1-10BF-4518-B3A5-892F1D0A5793}"/>
    <hyperlink ref="H231" r:id="rId2046" display="https://www.daloopa.com/src/779713" xr:uid="{B4E49C08-1A94-40A9-8F2F-7BD2828303B4}"/>
    <hyperlink ref="I231" r:id="rId2047" display="https://www.daloopa.com/src/779708" xr:uid="{55D64676-502D-4D45-B7AE-A7C51B2FCA58}"/>
    <hyperlink ref="J231" r:id="rId2048" display="https://www.daloopa.com/src/779697" xr:uid="{A4080427-7F28-4A88-9C1F-13A6C6E60B9C}"/>
    <hyperlink ref="K231" r:id="rId2049" display="https://www.daloopa.com/src/44615408" xr:uid="{2F31B171-205A-4F26-A638-94185EB76FF2}"/>
    <hyperlink ref="L231" r:id="rId2050" display="https://www.daloopa.com/src/779667" xr:uid="{C803FA7D-C0D2-4799-A4F6-83A95242CC8B}"/>
    <hyperlink ref="M231" r:id="rId2051" display="https://www.daloopa.com/src/779651" xr:uid="{6CD57192-66A5-4CAB-8F4E-88DF01753906}"/>
    <hyperlink ref="N231" r:id="rId2052" display="https://www.daloopa.com/src/779640" xr:uid="{29A5BB57-CE71-4660-8CFD-C2EECCEAAF69}"/>
    <hyperlink ref="O231" r:id="rId2053" display="https://www.daloopa.com/src/44615409" xr:uid="{D0F7FA7A-0C96-4B64-A93C-670D16B69AC9}"/>
    <hyperlink ref="P231" r:id="rId2054" display="https://www.daloopa.com/src/779620" xr:uid="{8A7AF222-2577-41A8-A1B0-68C1E904E5EC}"/>
    <hyperlink ref="Q231" r:id="rId2055" display="https://www.daloopa.com/src/779604" xr:uid="{922E8A7B-A1E0-4AA9-A51B-2434D0268F12}"/>
    <hyperlink ref="R231" r:id="rId2056" display="https://www.daloopa.com/src/779572" xr:uid="{6F756B2B-BE75-497D-8E7F-0E2CE603F66C}"/>
    <hyperlink ref="S231" r:id="rId2057" display="https://www.daloopa.com/src/44615410" xr:uid="{2279E55A-78A2-4CCA-A78D-381B7FD60DC6}"/>
    <hyperlink ref="T231" r:id="rId2058" display="https://www.daloopa.com/src/779548" xr:uid="{CD646FD5-D81A-41BC-BE02-87A026AEC6EE}"/>
    <hyperlink ref="U231" r:id="rId2059" display="https://www.daloopa.com/src/779542" xr:uid="{566414B4-6B28-4B80-98D6-703E2F581520}"/>
    <hyperlink ref="V231" r:id="rId2060" display="https://www.daloopa.com/src/779534" xr:uid="{6089CAB7-4DA8-4D6D-9228-D50475B03E0E}"/>
    <hyperlink ref="W231" r:id="rId2061" display="https://www.daloopa.com/src/44615411" xr:uid="{AA204753-EF69-4CA6-99EB-0BD30E3A11E3}"/>
    <hyperlink ref="X231" r:id="rId2062" display="https://www.daloopa.com/src/779516" xr:uid="{A3328914-8822-482F-B56F-DA77050BA5F0}"/>
    <hyperlink ref="Y231" r:id="rId2063" display="https://www.daloopa.com/src/779497" xr:uid="{22277A6C-7974-426E-BC06-571159EA05D8}"/>
    <hyperlink ref="Z231" r:id="rId2064" display="https://www.daloopa.com/src/779456" xr:uid="{337BA0A9-2E4A-450A-BCDA-85E4852035F3}"/>
    <hyperlink ref="AA231" r:id="rId2065" display="https://www.daloopa.com/src/44615412" xr:uid="{A3E65F91-F228-40ED-B7F7-E2B4F5E63080}"/>
    <hyperlink ref="AB231" r:id="rId2066" display="https://www.daloopa.com/src/779464" xr:uid="{6EB2574A-BA13-405F-A71D-22A7E66E72B7}"/>
    <hyperlink ref="AC231" r:id="rId2067" display="https://www.daloopa.com/src/779483" xr:uid="{B28F734C-1069-4FF4-9A06-312481FA9DF3}"/>
    <hyperlink ref="AD231" r:id="rId2068" display="https://www.daloopa.com/src/1501289" xr:uid="{923A6A43-7122-4DC0-8D47-1BF6597F47DC}"/>
    <hyperlink ref="AE231" r:id="rId2069" display="https://www.daloopa.com/src/44615413" xr:uid="{5555CBCE-AEFA-4667-96B7-0DB23C157B64}"/>
    <hyperlink ref="AF231" r:id="rId2070" display="https://www.daloopa.com/src/4298251" xr:uid="{76479430-4B85-4B55-A84A-D5246BD3C641}"/>
    <hyperlink ref="AG231" r:id="rId2071" display="https://www.daloopa.com/src/7450063" xr:uid="{1AFCD90D-EFE8-45F3-8850-29943E832F57}"/>
    <hyperlink ref="AH231" r:id="rId2072" display="https://www.daloopa.com/src/10681164" xr:uid="{5119E9B4-9FD2-480C-85A0-D61CFACFA7A0}"/>
    <hyperlink ref="AI231" r:id="rId2073" display="https://www.daloopa.com/src/44615414" xr:uid="{9FEE5931-854F-412A-B304-F390E5DA8287}"/>
    <hyperlink ref="AJ231" r:id="rId2074" display="https://www.daloopa.com/src/19434151" xr:uid="{1AC52384-E738-44F7-BFAA-E79B85262272}"/>
    <hyperlink ref="AK231" r:id="rId2075" display="https://www.daloopa.com/src/28828359" xr:uid="{0C0F2E75-C2DF-446F-9BEC-7F5DEA58939B}"/>
    <hyperlink ref="AL231" r:id="rId2076" display="https://www.daloopa.com/src/35961576" xr:uid="{D48A69F7-8E5D-4058-B552-0012B20CF6D6}"/>
    <hyperlink ref="AM231" r:id="rId2077" display="https://www.daloopa.com/src/44624979" xr:uid="{141DC8DC-9866-49A2-A4F9-575059482173}"/>
    <hyperlink ref="AN231" r:id="rId2078" display="https://www.daloopa.com/src/51587239" xr:uid="{BDDBD55F-E6EA-49AE-B707-A326C1C99712}"/>
    <hyperlink ref="AO231" r:id="rId2079" display="https://www.daloopa.com/src/57345705" xr:uid="{48A5A28D-8BD1-4A0E-9332-C99D03F46253}"/>
    <hyperlink ref="AP231" r:id="rId2080" display="https://www.daloopa.com/src/62020379" xr:uid="{2A6F1BBE-EB38-4470-B79A-E8E7E3D63A69}"/>
    <hyperlink ref="BA231" r:id="rId2081" display="https://www.daloopa.com/src/38173152" xr:uid="{3704B116-AA52-4DBA-9899-A44C3D639BEE}"/>
    <hyperlink ref="BB231" r:id="rId2082" display="https://www.daloopa.com/src/779682" xr:uid="{D228862F-9533-4FC5-A712-E96891412D0A}"/>
    <hyperlink ref="BC231" r:id="rId2083" display="https://www.daloopa.com/src/779632" xr:uid="{113837B1-9839-4238-94B2-F4BC84B2550A}"/>
    <hyperlink ref="BD231" r:id="rId2084" display="https://www.daloopa.com/src/779557" xr:uid="{8D85009C-DE2F-427E-ACC1-7D30B998CCCB}"/>
    <hyperlink ref="BE231" r:id="rId2085" display="https://www.daloopa.com/src/779526" xr:uid="{274A323C-03CE-4A3B-A89F-26370CEE02C1}"/>
    <hyperlink ref="BF231" r:id="rId2086" display="https://www.daloopa.com/src/779446" xr:uid="{FDFED481-1ED8-4FEB-A1B0-75A522520695}"/>
    <hyperlink ref="BG231" r:id="rId2087" display="https://www.daloopa.com/src/2734023" xr:uid="{3749FE37-6FB0-428E-A8DA-52FE239011B5}"/>
    <hyperlink ref="BH231" r:id="rId2088" display="https://www.daloopa.com/src/13305568" xr:uid="{CAF189F2-9A00-4EBF-B661-D8E92B080BF7}"/>
    <hyperlink ref="BI231" r:id="rId2089" display="https://www.daloopa.com/src/44616772" xr:uid="{44B3EB3D-7781-49F7-9927-0229A460AC93}"/>
    <hyperlink ref="A232" r:id="rId2090" xr:uid="{E4895AAC-4589-4F43-A396-C7ABDC6092AA}"/>
    <hyperlink ref="C232" r:id="rId2091" xr:uid="{F6AAAE73-540E-44E2-99F2-F35739E4C10F}"/>
    <hyperlink ref="D232" r:id="rId2092" display="https://www.daloopa.com/src/38173225" xr:uid="{F05E8833-2AD5-4DA7-9F77-53690D5D8B53}"/>
    <hyperlink ref="E232" r:id="rId2093" display="https://www.daloopa.com/src/38173547" xr:uid="{F4EDD7FF-F68E-4E97-9614-4F1276376251}"/>
    <hyperlink ref="F232" r:id="rId2094" display="https://www.daloopa.com/src/38173062" xr:uid="{23F82184-C319-4ECB-A0CD-0994595589A2}"/>
    <hyperlink ref="G232" r:id="rId2095" display="https://www.daloopa.com/src/44615415" xr:uid="{8D530109-951D-46F2-BC10-DC4C34D0CC8F}"/>
    <hyperlink ref="H232" r:id="rId2096" display="https://www.daloopa.com/src/779714" xr:uid="{12402BCD-2C1B-4B5D-9CFA-AD34A38100FD}"/>
    <hyperlink ref="I232" r:id="rId2097" display="https://www.daloopa.com/src/779705" xr:uid="{D58AE048-28E6-489F-9046-8AC1221A1567}"/>
    <hyperlink ref="J232" r:id="rId2098" display="https://www.daloopa.com/src/779698" xr:uid="{36F4B9D4-DE85-450B-AA19-D2973997CF19}"/>
    <hyperlink ref="K232" r:id="rId2099" display="https://www.daloopa.com/src/44615416" xr:uid="{A397691F-C459-4FF4-848C-C60FF26A96B5}"/>
    <hyperlink ref="L232" r:id="rId2100" display="https://www.daloopa.com/src/779668" xr:uid="{7904DB19-E16E-4B5F-924B-2F3B9CDC9656}"/>
    <hyperlink ref="M232" r:id="rId2101" display="https://www.daloopa.com/src/779652" xr:uid="{D397D9CC-5395-4232-B03E-53078C46416E}"/>
    <hyperlink ref="N232" r:id="rId2102" display="https://www.daloopa.com/src/779641" xr:uid="{14DA1FB6-AAF2-40D9-86A7-7DA215703DC8}"/>
    <hyperlink ref="O232" r:id="rId2103" display="https://www.daloopa.com/src/44615417" xr:uid="{3D721985-C4C0-4017-B87D-F92B65AC74B8}"/>
    <hyperlink ref="P232" r:id="rId2104" display="https://www.daloopa.com/src/779621" xr:uid="{4AF66B07-0866-4ABB-A1B8-55176B5D5112}"/>
    <hyperlink ref="Q232" r:id="rId2105" display="https://www.daloopa.com/src/779605" xr:uid="{32470C67-5AB1-4F76-996C-0BFA6ECDA9DF}"/>
    <hyperlink ref="R232" r:id="rId2106" display="https://www.daloopa.com/src/779573" xr:uid="{25B3DE93-ADCA-43E6-AC49-AF1553A9EDA1}"/>
    <hyperlink ref="S232" r:id="rId2107" display="https://www.daloopa.com/src/44615418" xr:uid="{70440F8B-5482-4A4C-86E3-27AAAECDF7E5}"/>
    <hyperlink ref="T232" r:id="rId2108" display="https://www.daloopa.com/src/779549" xr:uid="{9DC73DEE-2E83-4264-8820-3E142ABD6F27}"/>
    <hyperlink ref="U232" r:id="rId2109" display="https://www.daloopa.com/src/779543" xr:uid="{8D9CC242-C676-4322-9ECE-042F1F6A9B14}"/>
    <hyperlink ref="V232" r:id="rId2110" display="https://www.daloopa.com/src/779535" xr:uid="{1C3E5AD6-AF74-4D0F-B4DF-0FBC68A6C909}"/>
    <hyperlink ref="W232" r:id="rId2111" display="https://www.daloopa.com/src/44615419" xr:uid="{A5CEAB1C-352D-47F8-A3B4-9F85E64FF7B2}"/>
    <hyperlink ref="BA232" r:id="rId2112" display="https://www.daloopa.com/src/38173153" xr:uid="{73327419-E6D2-485C-99A1-5300FDB48AEF}"/>
    <hyperlink ref="BB232" r:id="rId2113" display="https://www.daloopa.com/src/779683" xr:uid="{ED3F61D2-BB44-46E6-89A5-878EA056C72D}"/>
    <hyperlink ref="BC232" r:id="rId2114" display="https://www.daloopa.com/src/779633" xr:uid="{2A08C5E3-C328-450D-857D-3DD02A7BDDB3}"/>
    <hyperlink ref="BD232" r:id="rId2115" display="https://www.daloopa.com/src/779558" xr:uid="{98556A96-2628-46F2-B55A-CFF08C2D6754}"/>
    <hyperlink ref="BE232" r:id="rId2116" display="https://www.daloopa.com/src/779527" xr:uid="{3FB19657-0F7C-4CF4-B1F1-62CE0B028B49}"/>
    <hyperlink ref="A233" r:id="rId2117" xr:uid="{3B3AB868-8C59-47A3-8BFE-03842B8F02D7}"/>
    <hyperlink ref="C233" r:id="rId2118" xr:uid="{D95E737D-F108-45BE-8C2A-35D04CEFC0EC}"/>
    <hyperlink ref="D233" r:id="rId2119" display="https://www.daloopa.com/src/38173224" xr:uid="{0C600EBD-5100-41A6-BEC6-4D3CF8C870D2}"/>
    <hyperlink ref="E233" r:id="rId2120" display="https://www.daloopa.com/src/38173548" xr:uid="{F06C469A-9B35-4A98-B734-FF4C35789529}"/>
    <hyperlink ref="F233" r:id="rId2121" display="https://www.daloopa.com/src/38173064" xr:uid="{BFEBA8E1-6289-4520-886F-9C60329A8F29}"/>
    <hyperlink ref="G233" r:id="rId2122" display="https://www.daloopa.com/src/44615420" xr:uid="{48A76C6D-B8DF-4D4F-AD99-4A86BB39A996}"/>
    <hyperlink ref="H233" r:id="rId2123" display="https://www.daloopa.com/src/779715" xr:uid="{7CAD5FCA-7518-4F3B-8089-C36DEA712091}"/>
    <hyperlink ref="I233" r:id="rId2124" display="https://www.daloopa.com/src/779706" xr:uid="{537CAF22-7FF0-4456-B763-E7F0E320A41D}"/>
    <hyperlink ref="J233" r:id="rId2125" display="https://www.daloopa.com/src/779699" xr:uid="{ACB36107-A2D7-49B6-937C-FEB41543BE3C}"/>
    <hyperlink ref="K233" r:id="rId2126" display="https://www.daloopa.com/src/44615421" xr:uid="{4031826C-BE9F-4623-9DE0-E0BF6E436C2F}"/>
    <hyperlink ref="L233" r:id="rId2127" display="https://www.daloopa.com/src/779669" xr:uid="{F1A0594A-6489-45E7-A7DD-C6744FF50879}"/>
    <hyperlink ref="M233" r:id="rId2128" display="https://www.daloopa.com/src/779653" xr:uid="{DF00F0F7-9A44-4403-B799-4DB0773B9174}"/>
    <hyperlink ref="N233" r:id="rId2129" display="https://www.daloopa.com/src/779642" xr:uid="{B72BD033-9C39-42F0-BB41-16104A169365}"/>
    <hyperlink ref="O233" r:id="rId2130" display="https://www.daloopa.com/src/44615422" xr:uid="{F21B89AD-24D1-43CF-BA98-792D42869423}"/>
    <hyperlink ref="P233" r:id="rId2131" display="https://www.daloopa.com/src/779622" xr:uid="{8A04A2F4-3E31-4FDA-A006-077A5678C526}"/>
    <hyperlink ref="Q233" r:id="rId2132" display="https://www.daloopa.com/src/779606" xr:uid="{E2E5CAD3-97ED-4DC9-9F6C-A34AC352F939}"/>
    <hyperlink ref="R233" r:id="rId2133" display="https://www.daloopa.com/src/779574" xr:uid="{0CC3117F-E028-44F3-9CCF-5C28D894F55B}"/>
    <hyperlink ref="S233" r:id="rId2134" display="https://www.daloopa.com/src/44615423" xr:uid="{4EA56123-1978-4A3B-91CB-2D0A735E0D25}"/>
    <hyperlink ref="T233" r:id="rId2135" display="https://www.daloopa.com/src/779550" xr:uid="{ADD1D85E-47F7-42B9-A6BE-534590B03314}"/>
    <hyperlink ref="U233" r:id="rId2136" display="https://www.daloopa.com/src/779544" xr:uid="{F47DE83E-A8D4-4A57-8976-E0FE9AF6A769}"/>
    <hyperlink ref="V233" r:id="rId2137" display="https://www.daloopa.com/src/779536" xr:uid="{225D7A79-7D2E-4BA0-9F9B-586FD46883CB}"/>
    <hyperlink ref="W233" r:id="rId2138" display="https://www.daloopa.com/src/44615424" xr:uid="{8B425D09-9535-4AA3-A073-499017307574}"/>
    <hyperlink ref="BA233" r:id="rId2139" display="https://www.daloopa.com/src/38173154" xr:uid="{730EB4FC-C633-4FDF-8DF5-0D4F4D92415A}"/>
    <hyperlink ref="BB233" r:id="rId2140" display="https://www.daloopa.com/src/779684" xr:uid="{B2720C94-4FEF-4560-8ED4-329E0E5D9009}"/>
    <hyperlink ref="BC233" r:id="rId2141" display="https://www.daloopa.com/src/779634" xr:uid="{15D609CE-399E-48C9-AFEB-B723D89DE7C7}"/>
    <hyperlink ref="BD233" r:id="rId2142" display="https://www.daloopa.com/src/779559" xr:uid="{1CFB10A0-D44B-428A-920F-018450306EA5}"/>
    <hyperlink ref="BE233" r:id="rId2143" display="https://www.daloopa.com/src/779528" xr:uid="{F014A0FD-CE74-49DD-9610-E917E47A8C8F}"/>
    <hyperlink ref="A234" r:id="rId2144" xr:uid="{80769D88-FCE8-4BB5-B8F7-962AAF6833EE}"/>
    <hyperlink ref="C234" r:id="rId2145" xr:uid="{AC29FF9B-8FF2-4017-A3FE-6E8E418CA049}"/>
    <hyperlink ref="X234" r:id="rId2146" display="https://www.daloopa.com/src/779517" xr:uid="{56C97F53-07B3-489E-9362-05E6F3F3EFBC}"/>
    <hyperlink ref="Y234" r:id="rId2147" display="https://www.daloopa.com/src/779498" xr:uid="{8B499350-5E69-481A-86EB-6CBB8E8D45DC}"/>
    <hyperlink ref="Z234" r:id="rId2148" display="https://www.daloopa.com/src/779457" xr:uid="{3DA7D416-54B3-4B1B-BB64-6F739276F411}"/>
    <hyperlink ref="AA234" r:id="rId2149" display="https://www.daloopa.com/src/44615425" xr:uid="{E5A8C8BF-B587-485B-857B-977D7BE0B1B8}"/>
    <hyperlink ref="AB234" r:id="rId2150" display="https://www.daloopa.com/src/779465" xr:uid="{913E58B5-F504-415A-B6DD-D01CE1C46365}"/>
    <hyperlink ref="AC234" r:id="rId2151" display="https://www.daloopa.com/src/779484" xr:uid="{F1421B1D-47E4-4EE0-A89C-EA09339BAC2E}"/>
    <hyperlink ref="AD234" r:id="rId2152" display="https://www.daloopa.com/src/1501290" xr:uid="{CEFEDF35-3258-4F44-8BE2-917CA5BD2D90}"/>
    <hyperlink ref="AE234" r:id="rId2153" display="https://www.daloopa.com/src/44615426" xr:uid="{B4CA6A9C-7665-4BA5-BD03-1564C9A9A22C}"/>
    <hyperlink ref="AF234" r:id="rId2154" display="https://www.daloopa.com/src/4298252" xr:uid="{517B606F-C88E-4543-8059-6253355203E1}"/>
    <hyperlink ref="AG234" r:id="rId2155" display="https://www.daloopa.com/src/7450064" xr:uid="{7B411706-A8E9-41E9-BBEB-9E700E1CBB82}"/>
    <hyperlink ref="AH234" r:id="rId2156" display="https://www.daloopa.com/src/10681163" xr:uid="{AF3ACC76-FC01-494B-9264-90F388246A5E}"/>
    <hyperlink ref="AI234" r:id="rId2157" display="https://www.daloopa.com/src/44615427" xr:uid="{3DF52362-EFD3-4E8A-B761-D39B644ECF81}"/>
    <hyperlink ref="AJ234" r:id="rId2158" display="https://www.daloopa.com/src/19434152" xr:uid="{388E5439-5EB1-4B65-B9A7-0F8D22475F01}"/>
    <hyperlink ref="AK234" r:id="rId2159" display="https://www.daloopa.com/src/28828357" xr:uid="{A0BC9C8C-913A-437F-9B7A-C614CDAED103}"/>
    <hyperlink ref="AL234" r:id="rId2160" display="https://www.daloopa.com/src/35961575" xr:uid="{366ABA83-5D84-4EFB-9CAB-7DC07A875841}"/>
    <hyperlink ref="AM234" r:id="rId2161" display="https://www.daloopa.com/src/44624980" xr:uid="{054F7A04-4FDD-43C9-B259-730039F34184}"/>
    <hyperlink ref="AN234" r:id="rId2162" display="https://www.daloopa.com/src/51587236" xr:uid="{3A515EE1-C4C2-4679-9DDB-E987B9364300}"/>
    <hyperlink ref="AO234" r:id="rId2163" display="https://www.daloopa.com/src/57345703" xr:uid="{B71E11A9-179B-4A06-BF93-E3EC411CDABD}"/>
    <hyperlink ref="AP234" r:id="rId2164" display="https://www.daloopa.com/src/62020378" xr:uid="{91F6B427-6A8E-4A31-AB51-C5941FFCE744}"/>
    <hyperlink ref="BF234" r:id="rId2165" display="https://www.daloopa.com/src/779447" xr:uid="{CC310B22-5C93-49D9-9C51-C4A5F6D4A42C}"/>
    <hyperlink ref="BG234" r:id="rId2166" display="https://www.daloopa.com/src/2734024" xr:uid="{21459276-658F-4FBE-AA42-F0057CA8459F}"/>
    <hyperlink ref="BH234" r:id="rId2167" display="https://www.daloopa.com/src/13305569" xr:uid="{0293DE38-30D1-44B6-ADF6-629C41571FE9}"/>
    <hyperlink ref="BI234" r:id="rId2168" display="https://www.daloopa.com/src/44616770" xr:uid="{7BD1F9ED-6999-4BEC-9A50-B4CCD27A30C3}"/>
    <hyperlink ref="A235" r:id="rId2169" xr:uid="{327C9CE2-A6D3-419A-92BD-6B4B46EEFED4}"/>
    <hyperlink ref="C235" r:id="rId2170" xr:uid="{9C995ACF-1FE2-4C67-A09F-66FDDFDB76C1}"/>
    <hyperlink ref="AJ235" r:id="rId2171" display="https://www.daloopa.com/src/19434149" xr:uid="{93734870-4D42-4C9A-A6A5-C74B4B156077}"/>
    <hyperlink ref="AK235" r:id="rId2172" display="https://www.daloopa.com/src/28828358" xr:uid="{450E7F21-28DA-4EEF-91A5-A2EE3F3F8DB5}"/>
    <hyperlink ref="AL235" r:id="rId2173" display="https://www.daloopa.com/src/35961574" xr:uid="{E93332E6-E174-4953-BAEA-85CBB5CDEFB4}"/>
    <hyperlink ref="AM235" r:id="rId2174" display="https://www.daloopa.com/src/44624981" xr:uid="{82397105-5553-45A7-A898-BBDD9CEE8090}"/>
    <hyperlink ref="AN235" r:id="rId2175" display="https://www.daloopa.com/src/51587238" xr:uid="{2A2F24A2-74DB-41D4-847D-9A90E42BCDAD}"/>
    <hyperlink ref="AO235" r:id="rId2176" display="https://www.daloopa.com/src/57345704" xr:uid="{C2792E6C-8B47-475D-95A5-F20A1D04403E}"/>
    <hyperlink ref="AP235" r:id="rId2177" display="https://www.daloopa.com/src/62020377" xr:uid="{00DAE540-FE7F-46DC-A2DC-A945894B2EB9}"/>
    <hyperlink ref="BH235" r:id="rId2178" display="https://www.daloopa.com/src/13305570" xr:uid="{C7261B7E-03FD-4AFA-868D-1BCD03CB1E79}"/>
    <hyperlink ref="BI235" r:id="rId2179" display="https://www.daloopa.com/src/44616771" xr:uid="{DE5472AF-380C-4A41-A4DC-B699FCC17717}"/>
    <hyperlink ref="A236" r:id="rId2180" xr:uid="{431D3A8D-6068-44CC-9A76-F3C6F093B9D7}"/>
    <hyperlink ref="C236" r:id="rId2181" xr:uid="{66E01A81-91B1-495A-AED2-57A8D01AFE5C}"/>
    <hyperlink ref="X236" r:id="rId2182" display="https://www.daloopa.com/src/779518" xr:uid="{1309F350-7871-4539-9B1C-B815AA4C4850}"/>
    <hyperlink ref="Y236" r:id="rId2183" display="https://www.daloopa.com/src/779499" xr:uid="{C02A968C-5713-492B-A892-1198FA10822A}"/>
    <hyperlink ref="Z236" r:id="rId2184" display="https://www.daloopa.com/src/779458" xr:uid="{D67177E4-EFF2-46E6-89DB-CB7F2D4DA85F}"/>
    <hyperlink ref="AA236" r:id="rId2185" display="https://www.daloopa.com/src/44615428" xr:uid="{E974F649-49C1-4283-B7C4-73EC98A78F95}"/>
    <hyperlink ref="AB236" r:id="rId2186" display="https://www.daloopa.com/src/779466" xr:uid="{ECF00084-BFFD-499C-89E9-F0ACAF6E3073}"/>
    <hyperlink ref="AC236" r:id="rId2187" display="https://www.daloopa.com/src/779485" xr:uid="{1AC50DDD-7E43-44B6-8A5E-D95ACA7FFA0F}"/>
    <hyperlink ref="AD236" r:id="rId2188" display="https://www.daloopa.com/src/1501291" xr:uid="{341A408F-6518-460D-AED0-D0A4AA7CBBCD}"/>
    <hyperlink ref="AE236" r:id="rId2189" display="https://www.daloopa.com/src/44615429" xr:uid="{2E2C763F-8D56-464A-9D64-ECE9C6C567D8}"/>
    <hyperlink ref="AF236" r:id="rId2190" display="https://www.daloopa.com/src/4298253" xr:uid="{1FE1680F-153E-460A-9FDC-46AE77D4C518}"/>
    <hyperlink ref="AG236" r:id="rId2191" display="https://www.daloopa.com/src/7450065" xr:uid="{3300773B-1D0A-4CAF-A598-8D3AAAFA2110}"/>
    <hyperlink ref="AH236" r:id="rId2192" display="https://www.daloopa.com/src/10681162" xr:uid="{3DB508AC-C05B-47BB-9AA1-70101A70BA37}"/>
    <hyperlink ref="BF236" r:id="rId2193" display="https://www.daloopa.com/src/779448" xr:uid="{54CE1495-4458-4584-9B16-467232E0A8EA}"/>
    <hyperlink ref="BG236" r:id="rId2194" display="https://www.daloopa.com/src/2734025" xr:uid="{C83C8589-7E74-4C06-852D-DEC947D740B3}"/>
    <hyperlink ref="A237" r:id="rId2195" xr:uid="{A07D6428-952A-47B3-B67A-3EB369250374}"/>
    <hyperlink ref="C237" r:id="rId2196" xr:uid="{AB26585E-2992-4CE8-A8CC-64DB9B396418}"/>
    <hyperlink ref="D237" r:id="rId2197" display="https://www.daloopa.com/src/38173226" xr:uid="{63A0831F-C33D-40CD-BB3D-531C2A56EDFF}"/>
    <hyperlink ref="E237" r:id="rId2198" display="https://www.daloopa.com/src/38173549" xr:uid="{2C7357BD-86C4-46F7-B3D0-7FEE6774EA80}"/>
    <hyperlink ref="F237" r:id="rId2199" display="https://www.daloopa.com/src/38173063" xr:uid="{BB0C8B03-FE63-42C2-859E-ED0413D2A80A}"/>
    <hyperlink ref="G237" r:id="rId2200" display="https://www.daloopa.com/src/44615431" xr:uid="{689A2989-D128-48FA-9F64-65AD203C4EAC}"/>
    <hyperlink ref="H237" r:id="rId2201" display="https://www.daloopa.com/src/779716" xr:uid="{9D6EA470-ED82-4C8F-8AD4-6C8125E1BA93}"/>
    <hyperlink ref="I237" r:id="rId2202" display="https://www.daloopa.com/src/779707" xr:uid="{53D1F1BB-7958-44AB-993D-6BC70B51DF5F}"/>
    <hyperlink ref="J237" r:id="rId2203" display="https://www.daloopa.com/src/779700" xr:uid="{A6E9F558-3215-4BD5-ADA0-3887A7CA9BF3}"/>
    <hyperlink ref="K237" r:id="rId2204" display="https://www.daloopa.com/src/44615432" xr:uid="{24813A7D-9597-450A-86F4-FDCD82380143}"/>
    <hyperlink ref="L237" r:id="rId2205" display="https://www.daloopa.com/src/779670" xr:uid="{E57B26B0-3EE4-4AA1-844B-27C03E36ED59}"/>
    <hyperlink ref="M237" r:id="rId2206" display="https://www.daloopa.com/src/779654" xr:uid="{5C253CAA-11FB-446F-B604-328C75B33288}"/>
    <hyperlink ref="N237" r:id="rId2207" display="https://www.daloopa.com/src/779643" xr:uid="{8EADC7CC-1FEF-42BD-A274-06530449DC31}"/>
    <hyperlink ref="O237" r:id="rId2208" display="https://www.daloopa.com/src/44615433" xr:uid="{F7D15E02-9BD6-4BBA-BD4C-EFC2119D40E7}"/>
    <hyperlink ref="P237" r:id="rId2209" display="https://www.daloopa.com/src/779623" xr:uid="{0ED634D5-BD7B-4496-9D03-26412B85E1F1}"/>
    <hyperlink ref="Q237" r:id="rId2210" display="https://www.daloopa.com/src/779607" xr:uid="{9E290D2C-D45A-4AB7-ACC2-1AA4647D28C0}"/>
    <hyperlink ref="R237" r:id="rId2211" display="https://www.daloopa.com/src/779575" xr:uid="{B08B2B50-162F-4452-A8A4-02B9F7C5E63B}"/>
    <hyperlink ref="S237" r:id="rId2212" display="https://www.daloopa.com/src/44615434" xr:uid="{29E1FBEB-33C6-4730-A754-C5914C9A0498}"/>
    <hyperlink ref="T237" r:id="rId2213" display="https://www.daloopa.com/src/779551" xr:uid="{E2E39E6D-2F3E-4BD2-A346-0C3B046F8487}"/>
    <hyperlink ref="U237" r:id="rId2214" display="https://www.daloopa.com/src/779545" xr:uid="{4FAA3EA7-8036-45EB-BE9A-DED9E9543F91}"/>
    <hyperlink ref="V237" r:id="rId2215" display="https://www.daloopa.com/src/779537" xr:uid="{B82986BC-DB48-405D-9597-764439B2E210}"/>
    <hyperlink ref="W237" r:id="rId2216" display="https://www.daloopa.com/src/44615435" xr:uid="{DAD46577-4942-44B7-A36D-0A59F4264F27}"/>
    <hyperlink ref="X237" r:id="rId2217" display="https://www.daloopa.com/src/779519" xr:uid="{9935C73F-6EC8-4803-8422-2879B00573C2}"/>
    <hyperlink ref="Y237" r:id="rId2218" display="https://www.daloopa.com/src/779500" xr:uid="{DF7A3AE4-F1EA-43DA-B607-56FC6EC70A7C}"/>
    <hyperlink ref="Z237" r:id="rId2219" display="https://www.daloopa.com/src/779459" xr:uid="{E6BD5C05-DD56-47BB-AA48-867082EAD119}"/>
    <hyperlink ref="AA237" r:id="rId2220" display="https://www.daloopa.com/src/44615436" xr:uid="{F2D4797F-B917-406F-B4AF-7C97E779FDBC}"/>
    <hyperlink ref="AB237" r:id="rId2221" display="https://www.daloopa.com/src/779467" xr:uid="{5437F935-FBB8-4A23-9B56-47DDBCCD26AA}"/>
    <hyperlink ref="AC237" r:id="rId2222" display="https://www.daloopa.com/src/779486" xr:uid="{48513075-18DF-4776-A19B-A3D8C49DFF2C}"/>
    <hyperlink ref="AD237" r:id="rId2223" display="https://www.daloopa.com/src/1501292" xr:uid="{1BF7C6E0-3DA5-4F2A-B878-E4ED3208B916}"/>
    <hyperlink ref="AE237" r:id="rId2224" display="https://www.daloopa.com/src/44615437" xr:uid="{5ADDF1F6-FE01-4CBC-86DD-2FB4A191FB29}"/>
    <hyperlink ref="AF237" r:id="rId2225" display="https://www.daloopa.com/src/4298254" xr:uid="{48B4515F-8FCF-4C0F-A4F4-C32C63DDC344}"/>
    <hyperlink ref="AG237" r:id="rId2226" display="https://www.daloopa.com/src/7450066" xr:uid="{F61158D4-3137-4E2C-8F9B-7F5E070CC72C}"/>
    <hyperlink ref="AH237" r:id="rId2227" display="https://www.daloopa.com/src/10681165" xr:uid="{7DC0BD3E-28B6-4BB8-A9E5-9DA5EE0B4584}"/>
    <hyperlink ref="AI237" r:id="rId2228" display="https://www.daloopa.com/src/44615438" xr:uid="{53903DC6-F3F8-453D-8B4F-6530B0DA0106}"/>
    <hyperlink ref="AJ237" r:id="rId2229" display="https://www.daloopa.com/src/19434150" xr:uid="{FC496FB2-2331-46C4-9637-E3AAC8DDF801}"/>
    <hyperlink ref="AK237" r:id="rId2230" display="https://www.daloopa.com/src/28828356" xr:uid="{BD80F949-55B8-4B26-8166-48CC3157C086}"/>
    <hyperlink ref="AL237" r:id="rId2231" display="https://www.daloopa.com/src/35961573" xr:uid="{E1A95FD5-0EBD-494F-AE27-E11C5FABBEC7}"/>
    <hyperlink ref="AM237" r:id="rId2232" display="https://www.daloopa.com/src/44624982" xr:uid="{0CE52186-50B9-4F8F-A324-1BC1A8B89146}"/>
    <hyperlink ref="AN237" r:id="rId2233" display="https://www.daloopa.com/src/51587237" xr:uid="{CEAC3177-EA4F-4E72-839B-4A04781547CC}"/>
    <hyperlink ref="AO237" r:id="rId2234" display="https://www.daloopa.com/src/57345706" xr:uid="{651139DA-827D-407A-87E2-8C021F36972C}"/>
    <hyperlink ref="AP237" r:id="rId2235" display="https://www.daloopa.com/src/62020376" xr:uid="{4A07A0F1-4D03-4218-9821-936F36333557}"/>
    <hyperlink ref="BA237" r:id="rId2236" display="https://www.daloopa.com/src/38173155" xr:uid="{E8A15B56-E67B-4DC3-938E-9CF0DAAA5142}"/>
    <hyperlink ref="BB237" r:id="rId2237" display="https://www.daloopa.com/src/779685" xr:uid="{D393AB8B-A862-4DA9-A063-A3AE5A897F45}"/>
    <hyperlink ref="BC237" r:id="rId2238" display="https://www.daloopa.com/src/779635" xr:uid="{244CADF5-5608-447B-8967-A8716A546F20}"/>
    <hyperlink ref="BD237" r:id="rId2239" display="https://www.daloopa.com/src/779560" xr:uid="{4E0780A4-F6B3-46C7-9FB7-CA573C175E69}"/>
    <hyperlink ref="BE237" r:id="rId2240" display="https://www.daloopa.com/src/779529" xr:uid="{301DE83C-4E51-4F93-9888-C749587D6AA4}"/>
    <hyperlink ref="BF237" r:id="rId2241" display="https://www.daloopa.com/src/779449" xr:uid="{DED93489-345F-4A75-B6F6-8252D87A88C9}"/>
    <hyperlink ref="BG237" r:id="rId2242" display="https://www.daloopa.com/src/2734026" xr:uid="{77C56DD8-C012-4B8E-8FA8-9E3D74228448}"/>
    <hyperlink ref="BH237" r:id="rId2243" display="https://www.daloopa.com/src/13305571" xr:uid="{7D99F76F-EFDF-4BBF-AA0E-B25CEF6CA6A1}"/>
    <hyperlink ref="BI237" r:id="rId2244" display="https://www.daloopa.com/src/44616773" xr:uid="{B16D69FA-95FB-4004-9576-CF8FCCE26570}"/>
    <hyperlink ref="A241" r:id="rId2245" xr:uid="{23FE0F0F-DA63-44F8-A4F7-AE942418799D}"/>
    <hyperlink ref="C241" r:id="rId2246" xr:uid="{D194B042-52DE-47B8-B9A1-C72150C7FC9E}"/>
    <hyperlink ref="D241" r:id="rId2247" display="https://www.daloopa.com/src/775153" xr:uid="{881E5886-36D7-4102-931E-298BA5FB47F2}"/>
    <hyperlink ref="E241" r:id="rId2248" display="https://www.daloopa.com/src/775149" xr:uid="{C554A7BF-7B7B-4C40-A488-9136309FEA38}"/>
    <hyperlink ref="F241" r:id="rId2249" display="https://www.daloopa.com/src/775145" xr:uid="{23FBD6C6-7C8B-4041-A5BE-165C05115998}"/>
    <hyperlink ref="G241" r:id="rId2250" display="https://www.daloopa.com/src/44615439" xr:uid="{2AB236AC-E36E-4D5F-A2AD-E0778B969399}"/>
    <hyperlink ref="H241" r:id="rId2251" display="https://www.daloopa.com/src/775101" xr:uid="{AD9C245A-6C02-4B5A-ADB6-A1B2DE7F8854}"/>
    <hyperlink ref="I241" r:id="rId2252" display="https://www.daloopa.com/src/774062" xr:uid="{523E3F59-487E-4356-AC75-4A870A38B266}"/>
    <hyperlink ref="J241" r:id="rId2253" display="https://www.daloopa.com/src/774058" xr:uid="{DAB417F7-E568-4338-8C4E-38FCCB3701E0}"/>
    <hyperlink ref="K241" r:id="rId2254" display="https://www.daloopa.com/src/44615440" xr:uid="{256B3F9C-B5EB-4157-97E1-E0635F70DB35}"/>
    <hyperlink ref="L241" r:id="rId2255" display="https://www.daloopa.com/src/774054" xr:uid="{9E2F484F-1F17-4B17-AC31-AEB65DE505C0}"/>
    <hyperlink ref="M241" r:id="rId2256" display="https://www.daloopa.com/src/774050" xr:uid="{F01BE840-A9C6-4B41-B42E-5E2BB5299D52}"/>
    <hyperlink ref="N241" r:id="rId2257" display="https://www.daloopa.com/src/774046" xr:uid="{14020CB1-49BA-48F0-87F0-6605D71ABE96}"/>
    <hyperlink ref="O241" r:id="rId2258" display="https://www.daloopa.com/src/44615441" xr:uid="{560B4859-60B8-43A5-8FF7-D7015D4039A2}"/>
    <hyperlink ref="P241" r:id="rId2259" display="https://www.daloopa.com/src/774042" xr:uid="{AD13CD9A-6A61-4A50-9F3D-0CB0375D83A5}"/>
    <hyperlink ref="Q241" r:id="rId2260" display="https://www.daloopa.com/src/774038" xr:uid="{9FC58DD3-0DC2-4095-B0E7-9B0C9E581F20}"/>
    <hyperlink ref="R241" r:id="rId2261" display="https://www.daloopa.com/src/774034" xr:uid="{30E220CF-72DC-4AB4-B105-BA9E252A916C}"/>
    <hyperlink ref="S241" r:id="rId2262" display="https://www.daloopa.com/src/44615442" xr:uid="{8D15E69F-F91D-4BAE-A765-27F47F1708FB}"/>
    <hyperlink ref="T241" r:id="rId2263" display="https://www.daloopa.com/src/774032" xr:uid="{3E9E561C-C104-4432-9B1D-71E7A1F07321}"/>
    <hyperlink ref="U241" r:id="rId2264" display="https://www.daloopa.com/src/774026" xr:uid="{1D815C43-675C-4260-952C-C487615412F3}"/>
    <hyperlink ref="V241" r:id="rId2265" display="https://www.daloopa.com/src/774024" xr:uid="{7ECB89FD-DDA6-418F-AC71-2C9236AB7504}"/>
    <hyperlink ref="W241" r:id="rId2266" display="https://www.daloopa.com/src/44615443" xr:uid="{3631A75C-B607-4C59-9FEC-329545A6C75D}"/>
    <hyperlink ref="X241" r:id="rId2267" display="https://www.daloopa.com/src/774018" xr:uid="{22B4B0BB-4BDB-4C06-A72A-9B66B98207CB}"/>
    <hyperlink ref="Y241" r:id="rId2268" display="https://www.daloopa.com/src/771728" xr:uid="{A823D372-C281-470A-A5B5-116FC73670E5}"/>
    <hyperlink ref="Z241" r:id="rId2269" display="https://www.daloopa.com/src/771607" xr:uid="{63863F0F-1532-4565-82C3-DA222EBF727E}"/>
    <hyperlink ref="AA241" r:id="rId2270" display="https://www.daloopa.com/src/44615444" xr:uid="{06460104-F4EA-47F9-A13D-1944EA319D3A}"/>
    <hyperlink ref="AB241" r:id="rId2271" display="https://www.daloopa.com/src/771165" xr:uid="{F7CF4B23-F549-43DF-B822-11A300CE6DF7}"/>
    <hyperlink ref="AC241" r:id="rId2272" display="https://www.daloopa.com/src/771051" xr:uid="{F63FDDFD-20A7-4724-8A03-9BEEAA224292}"/>
    <hyperlink ref="AD241" r:id="rId2273" display="https://www.daloopa.com/src/1501244" xr:uid="{6FF34C2A-FA53-47A6-B03C-369464CA4357}"/>
    <hyperlink ref="AE241" r:id="rId2274" display="https://www.daloopa.com/src/44615445" xr:uid="{6403A4A9-A9C3-4EDF-A972-B9DE895A914B}"/>
    <hyperlink ref="AF241" r:id="rId2275" display="https://www.daloopa.com/src/4298189" xr:uid="{05A4C212-89A2-4124-8769-B482A266E602}"/>
    <hyperlink ref="AG241" r:id="rId2276" display="https://www.daloopa.com/src/7449738" xr:uid="{49D01C96-9CD8-4905-B42D-A20A4AD0B792}"/>
    <hyperlink ref="AH241" r:id="rId2277" display="https://www.daloopa.com/src/10681123" xr:uid="{D8720A38-1FE3-40EC-9C05-2CDEAA668345}"/>
    <hyperlink ref="AI241" r:id="rId2278" display="https://www.daloopa.com/src/44615446" xr:uid="{F820ABAA-AABC-4189-9AE6-EF75526AE209}"/>
    <hyperlink ref="AJ241" r:id="rId2279" display="https://www.daloopa.com/src/19432925" xr:uid="{A60D66A6-B391-46A8-97A6-0AB8062AD72D}"/>
    <hyperlink ref="AK241" r:id="rId2280" display="https://www.daloopa.com/src/28828338" xr:uid="{9C70A9F6-1E95-4F68-9441-5177CF148AE0}"/>
    <hyperlink ref="AL241" r:id="rId2281" display="https://www.daloopa.com/src/35961559" xr:uid="{EC821D43-BA0B-44D3-A334-A8659F30EB8F}"/>
    <hyperlink ref="AM241" r:id="rId2282" display="https://www.daloopa.com/src/44624983" xr:uid="{92EF689E-B4D2-4816-BF45-D7BAFF6F11B5}"/>
    <hyperlink ref="AN241" r:id="rId2283" display="https://www.daloopa.com/src/51587205" xr:uid="{BDB8BDE2-C253-4D85-B9CD-6899E993AD99}"/>
    <hyperlink ref="AO241" r:id="rId2284" display="https://www.daloopa.com/src/57345648" xr:uid="{A9500043-8FA8-4881-8D0D-544147A57A76}"/>
    <hyperlink ref="AP241" r:id="rId2285" display="https://www.daloopa.com/src/62020051" xr:uid="{B5DFD887-6691-4AA1-8A7D-94FB146C464B}"/>
    <hyperlink ref="BA241" r:id="rId2286" display="https://www.daloopa.com/src/778801" xr:uid="{88A79411-FC6E-4F71-A3C9-CC4E2B78777F}"/>
    <hyperlink ref="BB241" r:id="rId2287" display="https://www.daloopa.com/src/778784" xr:uid="{40C93A2B-ED46-41FF-9EA2-3D53DCEDDF8A}"/>
    <hyperlink ref="BC241" r:id="rId2288" display="https://www.daloopa.com/src/778752" xr:uid="{3E2D798B-C615-4FFB-8D97-FB578DA85BE9}"/>
    <hyperlink ref="BD241" r:id="rId2289" display="https://www.daloopa.com/src/778741" xr:uid="{951E6BA5-10A8-4579-AE77-6ECE5C7B7704}"/>
    <hyperlink ref="BE241" r:id="rId2290" display="https://www.daloopa.com/src/778722" xr:uid="{6441AFED-9A90-4A8F-A367-8E63D7422A81}"/>
    <hyperlink ref="BF241" r:id="rId2291" display="https://www.daloopa.com/src/778623" xr:uid="{BDE4CF63-3EDC-448A-A249-0DB7F785FE0D}"/>
    <hyperlink ref="BG241" r:id="rId2292" display="https://www.daloopa.com/src/2733900" xr:uid="{1D7B022D-1873-48E8-8618-95658A40B5C5}"/>
    <hyperlink ref="BH241" r:id="rId2293" display="https://www.daloopa.com/src/13303015" xr:uid="{EE6DC154-B934-4640-99D0-BAE90B857EC9}"/>
    <hyperlink ref="BI241" r:id="rId2294" display="https://www.daloopa.com/src/44616528" xr:uid="{C64A5799-72AD-4718-9316-6FD1BC3AC0BC}"/>
    <hyperlink ref="A242" r:id="rId2295" xr:uid="{FBD53892-9F1E-4D9A-9239-A1CC6C5D9673}"/>
    <hyperlink ref="C242" r:id="rId2296" xr:uid="{FAF3E023-F33C-4E1E-962C-356DBEB080AB}"/>
    <hyperlink ref="D242" r:id="rId2297" display="https://www.daloopa.com/src/775154" xr:uid="{CCB2004E-7158-43DF-B842-7C7DC6A4FDDB}"/>
    <hyperlink ref="E242" r:id="rId2298" display="https://www.daloopa.com/src/775150" xr:uid="{4DC1EF29-AC5A-4BA3-AB31-323E87CC9B90}"/>
    <hyperlink ref="F242" r:id="rId2299" display="https://www.daloopa.com/src/775146" xr:uid="{7F0E39AF-54A1-46A7-8A3D-B02E9C620E81}"/>
    <hyperlink ref="G242" r:id="rId2300" display="https://www.daloopa.com/src/44615447" xr:uid="{DD93843A-CAED-40DF-910F-5771ABC1539C}"/>
    <hyperlink ref="H242" r:id="rId2301" display="https://www.daloopa.com/src/775102" xr:uid="{1217DA2B-72F9-4051-A715-2C632834498E}"/>
    <hyperlink ref="I242" r:id="rId2302" display="https://www.daloopa.com/src/774063" xr:uid="{BB8B48A3-B7C8-4AA0-BFAE-BCA0BA310DDD}"/>
    <hyperlink ref="J242" r:id="rId2303" display="https://www.daloopa.com/src/774059" xr:uid="{F11DFF32-3C45-4421-BA88-B3CB08E4FBCB}"/>
    <hyperlink ref="K242" r:id="rId2304" display="https://www.daloopa.com/src/44615448" xr:uid="{056A79CC-F850-4A0F-B81C-475624E4CEF0}"/>
    <hyperlink ref="L242" r:id="rId2305" display="https://www.daloopa.com/src/774055" xr:uid="{A137FE28-0C88-4D35-830B-3D963B6985FA}"/>
    <hyperlink ref="M242" r:id="rId2306" display="https://www.daloopa.com/src/774051" xr:uid="{F56CF5EA-2B04-469F-8E27-EBA4F365BE88}"/>
    <hyperlink ref="N242" r:id="rId2307" display="https://www.daloopa.com/src/774047" xr:uid="{D84759BC-6D9F-47F6-852B-F6CC470936E4}"/>
    <hyperlink ref="O242" r:id="rId2308" display="https://www.daloopa.com/src/44615449" xr:uid="{96EC8EE1-0B94-4EC3-8A1E-CFA4D44E0CBF}"/>
    <hyperlink ref="P242" r:id="rId2309" display="https://www.daloopa.com/src/774043" xr:uid="{1CDDD236-3E9D-4DF7-832F-296729F05EB2}"/>
    <hyperlink ref="Q242" r:id="rId2310" display="https://www.daloopa.com/src/774039" xr:uid="{F929357A-D9B8-47A8-9287-1C503C8D2FCE}"/>
    <hyperlink ref="R242" r:id="rId2311" display="https://www.daloopa.com/src/774035" xr:uid="{3DC61E60-90DD-4FE5-8059-5A063A3377A8}"/>
    <hyperlink ref="S242" r:id="rId2312" display="https://www.daloopa.com/src/44615450" xr:uid="{5A0FAEDE-4A7F-460B-A0D4-CF2902C5DD9B}"/>
    <hyperlink ref="T242" r:id="rId2313" display="https://www.daloopa.com/src/774033" xr:uid="{B56832CD-3378-4D94-A87C-5756ECD68372}"/>
    <hyperlink ref="U242" r:id="rId2314" display="https://www.daloopa.com/src/774027" xr:uid="{9C3FD885-1CE9-4764-BD28-9B5001C1A36C}"/>
    <hyperlink ref="V242" r:id="rId2315" display="https://www.daloopa.com/src/774025" xr:uid="{CB7C503A-DE18-4098-AB49-4B63CD7C2BDC}"/>
    <hyperlink ref="W242" r:id="rId2316" display="https://www.daloopa.com/src/44615451" xr:uid="{4BB57C29-1831-43B2-A8CE-089A321C43B2}"/>
    <hyperlink ref="X242" r:id="rId2317" display="https://www.daloopa.com/src/774019" xr:uid="{590176E8-26A1-4739-9127-CF3BCDACCF82}"/>
    <hyperlink ref="Y242" r:id="rId2318" display="https://www.daloopa.com/src/771729" xr:uid="{A2760040-8411-46AB-9C49-E5149860FE0C}"/>
    <hyperlink ref="Z242" r:id="rId2319" display="https://www.daloopa.com/src/771608" xr:uid="{2A08061A-ACB6-413C-9826-5729804A7B5E}"/>
    <hyperlink ref="AA242" r:id="rId2320" display="https://www.daloopa.com/src/44615452" xr:uid="{D01F27A9-82FE-4095-9F37-A04295FE7773}"/>
    <hyperlink ref="AB242" r:id="rId2321" display="https://www.daloopa.com/src/771166" xr:uid="{A0E705A1-084F-425D-978A-0097A6BDAEBC}"/>
    <hyperlink ref="AC242" r:id="rId2322" display="https://www.daloopa.com/src/771052" xr:uid="{F45FC184-4B35-411D-8B16-719FE3661AA5}"/>
    <hyperlink ref="AD242" r:id="rId2323" display="https://www.daloopa.com/src/1501245" xr:uid="{71C93AC1-07C9-4B15-B9DE-C755EEEE79EC}"/>
    <hyperlink ref="AE242" r:id="rId2324" display="https://www.daloopa.com/src/44615453" xr:uid="{8E9134F7-6E37-4D24-8295-806ECAE39727}"/>
    <hyperlink ref="AF242" r:id="rId2325" display="https://www.daloopa.com/src/4298190" xr:uid="{610CE7CB-127D-46BB-9A9F-7C53002F4485}"/>
    <hyperlink ref="AG242" r:id="rId2326" display="https://www.daloopa.com/src/7449739" xr:uid="{770F820A-0CA5-4415-9EBE-5D135AB72270}"/>
    <hyperlink ref="AH242" r:id="rId2327" display="https://www.daloopa.com/src/10681124" xr:uid="{45D4C0FD-52AB-4E5B-BF8B-71345819DAF9}"/>
    <hyperlink ref="AI242" r:id="rId2328" display="https://www.daloopa.com/src/44615454" xr:uid="{0CE3AA86-1C17-473C-BED1-473801A820E0}"/>
    <hyperlink ref="AJ242" r:id="rId2329" display="https://www.daloopa.com/src/19432924" xr:uid="{E63EC73A-92DC-4BBB-83C9-EB15721B6EDD}"/>
    <hyperlink ref="AK242" r:id="rId2330" display="https://www.daloopa.com/src/28828340" xr:uid="{9286E1B1-C770-478E-BFC4-47FBE272FF7A}"/>
    <hyperlink ref="AL242" r:id="rId2331" display="https://www.daloopa.com/src/35961558" xr:uid="{C52C3F3D-C1B8-48CD-8FE2-5837D8213BA7}"/>
    <hyperlink ref="AM242" r:id="rId2332" display="https://www.daloopa.com/src/44624984" xr:uid="{79131EBF-B87E-40DC-873D-F3B017DAACE0}"/>
    <hyperlink ref="AN242" r:id="rId2333" display="https://www.daloopa.com/src/51587206" xr:uid="{A7449C74-5074-4150-B310-2A0E08E27ED5}"/>
    <hyperlink ref="AO242" r:id="rId2334" display="https://www.daloopa.com/src/57345647" xr:uid="{398DD2DE-BD15-499A-9CAD-BC880E92B898}"/>
    <hyperlink ref="AP242" r:id="rId2335" display="https://www.daloopa.com/src/62020053" xr:uid="{60751727-8766-4817-A0D7-69503276E3E1}"/>
    <hyperlink ref="BA242" r:id="rId2336" display="https://www.daloopa.com/src/778802" xr:uid="{8D03E3F3-69DA-4A3D-BA61-62D9655CA3B4}"/>
    <hyperlink ref="BB242" r:id="rId2337" display="https://www.daloopa.com/src/778787" xr:uid="{55310FB6-4A5C-410C-A8F1-66A5F37141A2}"/>
    <hyperlink ref="BC242" r:id="rId2338" display="https://www.daloopa.com/src/778753" xr:uid="{64D191A2-F629-4EE8-A951-7CEEF2ACFCE0}"/>
    <hyperlink ref="BD242" r:id="rId2339" display="https://www.daloopa.com/src/778742" xr:uid="{37CF01A0-0BAB-4302-B024-F27D6EB8C0A1}"/>
    <hyperlink ref="BE242" r:id="rId2340" display="https://www.daloopa.com/src/778723" xr:uid="{9CA9F995-C2D6-4461-BA0C-6F1EC43A916E}"/>
    <hyperlink ref="BF242" r:id="rId2341" display="https://www.daloopa.com/src/778624" xr:uid="{405B6524-93D3-46D4-8494-9C16D3FC2283}"/>
    <hyperlink ref="BG242" r:id="rId2342" display="https://www.daloopa.com/src/2733901" xr:uid="{6D132A21-9809-4B93-BCFE-0402F76B758E}"/>
    <hyperlink ref="BH242" r:id="rId2343" display="https://www.daloopa.com/src/13303016" xr:uid="{EDD5A5BF-C239-496A-9053-AF10816648CA}"/>
    <hyperlink ref="BI242" r:id="rId2344" display="https://www.daloopa.com/src/44616527" xr:uid="{CB094CA5-BB49-43AF-880A-F5756A761617}"/>
    <hyperlink ref="A243" r:id="rId2345" xr:uid="{F56D8050-C8E1-4DDF-82C5-51DE5D411341}"/>
    <hyperlink ref="C243" r:id="rId2346" xr:uid="{9303E8E2-FFF0-432A-BE07-2C5AE41A1E6B}"/>
    <hyperlink ref="D243" r:id="rId2347" display="https://www.daloopa.com/src/775155" xr:uid="{485DBF72-D1DB-4536-A38F-5333E2CC0AD9}"/>
    <hyperlink ref="E243" r:id="rId2348" display="https://www.daloopa.com/src/775151" xr:uid="{04D95917-43E6-4138-BFE7-33ADB572E67D}"/>
    <hyperlink ref="F243" r:id="rId2349" display="https://www.daloopa.com/src/775147" xr:uid="{496925CD-6D31-44E6-9DC3-D227557A7403}"/>
    <hyperlink ref="G243" r:id="rId2350" display="https://www.daloopa.com/src/44615455" xr:uid="{B5C54247-19C7-4E15-AD4A-6DA8188EFA27}"/>
    <hyperlink ref="H243" r:id="rId2351" display="https://www.daloopa.com/src/775103" xr:uid="{47A7BCF2-6713-4BCA-8E09-D3613026E85C}"/>
    <hyperlink ref="I243" r:id="rId2352" display="https://www.daloopa.com/src/774064" xr:uid="{B5576E0D-8A1E-4F8F-B1CC-315A76042332}"/>
    <hyperlink ref="J243" r:id="rId2353" display="https://www.daloopa.com/src/774060" xr:uid="{3DE6FFBA-1892-4443-8165-11CCCEA2153B}"/>
    <hyperlink ref="K243" r:id="rId2354" display="https://www.daloopa.com/src/44615456" xr:uid="{0080C0AC-E37D-4BC3-8C98-E2DFA89E2D7A}"/>
    <hyperlink ref="L243" r:id="rId2355" display="https://www.daloopa.com/src/774056" xr:uid="{52347B6D-8938-4B09-BBCE-CB3EE551B029}"/>
    <hyperlink ref="M243" r:id="rId2356" display="https://www.daloopa.com/src/774052" xr:uid="{4877498B-A169-4ED1-B4D7-FACB38C530B3}"/>
    <hyperlink ref="N243" r:id="rId2357" display="https://www.daloopa.com/src/774048" xr:uid="{C4071264-79F1-4169-A912-9C9B97C3CC84}"/>
    <hyperlink ref="O243" r:id="rId2358" display="https://www.daloopa.com/src/44615457" xr:uid="{53C424E1-183D-429E-A919-2770408EAEE1}"/>
    <hyperlink ref="P243" r:id="rId2359" display="https://www.daloopa.com/src/774044" xr:uid="{E773C663-BBE5-4F8B-81FF-461BAB888FE6}"/>
    <hyperlink ref="Q243" r:id="rId2360" display="https://www.daloopa.com/src/774040" xr:uid="{7CAEAE87-0AB9-4ECE-8082-1B8DD1F34CCF}"/>
    <hyperlink ref="R243" r:id="rId2361" display="https://www.daloopa.com/src/774036" xr:uid="{58D4B61E-339C-4891-B412-407E66184E92}"/>
    <hyperlink ref="S243" r:id="rId2362" display="https://www.daloopa.com/src/44615458" xr:uid="{639D9194-B5FA-4990-A534-CBBD9BEA323D}"/>
    <hyperlink ref="T243" r:id="rId2363" display="https://www.daloopa.com/src/774030" xr:uid="{B1A7BA98-C7FE-4C3B-95EF-2C0A538D4A0C}"/>
    <hyperlink ref="U243" r:id="rId2364" display="https://www.daloopa.com/src/774028" xr:uid="{E31A4BFE-34BE-4C4C-8B33-977A0A8C68E9}"/>
    <hyperlink ref="V243" r:id="rId2365" display="https://www.daloopa.com/src/774022" xr:uid="{5EE42C78-645C-489E-B636-DB9F66185AFF}"/>
    <hyperlink ref="W243" r:id="rId2366" display="https://www.daloopa.com/src/44615459" xr:uid="{F5F1F60B-5748-49B2-90B0-E8CEB7BC4F08}"/>
    <hyperlink ref="X243" r:id="rId2367" display="https://www.daloopa.com/src/774020" xr:uid="{90379A64-4DCE-48C7-A10E-031FE54913CD}"/>
    <hyperlink ref="Y243" r:id="rId2368" display="https://www.daloopa.com/src/771730" xr:uid="{6E8EBB30-C6F9-427F-AA65-AC12031EC693}"/>
    <hyperlink ref="Z243" r:id="rId2369" display="https://www.daloopa.com/src/771609" xr:uid="{35780652-F96C-44CB-A5E0-9B395C62BFC0}"/>
    <hyperlink ref="AA243" r:id="rId2370" display="https://www.daloopa.com/src/44615460" xr:uid="{1FE416A4-14EE-4E63-8A33-65E3B110FE7C}"/>
    <hyperlink ref="AB243" r:id="rId2371" display="https://www.daloopa.com/src/771167" xr:uid="{A0C70AAD-73FA-4419-8602-818D49053C6B}"/>
    <hyperlink ref="AC243" r:id="rId2372" display="https://www.daloopa.com/src/771053" xr:uid="{132305EA-480E-4D0A-AD47-51B3D222A699}"/>
    <hyperlink ref="AD243" r:id="rId2373" display="https://www.daloopa.com/src/1501246" xr:uid="{39D534DE-1356-4076-9B4F-BECE992B09A9}"/>
    <hyperlink ref="AE243" r:id="rId2374" display="https://www.daloopa.com/src/44615461" xr:uid="{1208E9AE-DE83-420D-90F8-64536CABD605}"/>
    <hyperlink ref="AF243" r:id="rId2375" display="https://www.daloopa.com/src/4298191" xr:uid="{BA9F959B-9E22-48E0-832A-8A22D57E4397}"/>
    <hyperlink ref="AG243" r:id="rId2376" display="https://www.daloopa.com/src/7449740" xr:uid="{10C214B1-07C4-417A-A2BE-BD7DCE5937F7}"/>
    <hyperlink ref="AH243" r:id="rId2377" display="https://www.daloopa.com/src/10681125" xr:uid="{98854C4F-B09E-44CE-A13A-D5737152C8AF}"/>
    <hyperlink ref="AI243" r:id="rId2378" display="https://www.daloopa.com/src/44615462" xr:uid="{D189C6A3-2DF4-4F8F-AFAC-2A4A467B85D5}"/>
    <hyperlink ref="AJ243" r:id="rId2379" display="https://www.daloopa.com/src/19432923" xr:uid="{1B323C70-C5D0-457C-B592-4DCFCD358CB8}"/>
    <hyperlink ref="AK243" r:id="rId2380" display="https://www.daloopa.com/src/28828341" xr:uid="{92581F65-F728-41FA-80E6-B1FA3FAE6749}"/>
    <hyperlink ref="AL243" r:id="rId2381" display="https://www.daloopa.com/src/35961560" xr:uid="{4134A508-8437-481A-99A0-B16282C93E19}"/>
    <hyperlink ref="AM243" r:id="rId2382" display="https://www.daloopa.com/src/44624985" xr:uid="{796F11C6-B194-4A5F-A244-783CFC84AF8F}"/>
    <hyperlink ref="AN243" r:id="rId2383" display="https://www.daloopa.com/src/51587204" xr:uid="{CA8F17BB-98F0-442B-AF24-9EF1FAE6F054}"/>
    <hyperlink ref="AO243" r:id="rId2384" display="https://www.daloopa.com/src/57345649" xr:uid="{A3526145-F6C6-4290-BD98-B5203F6C9171}"/>
    <hyperlink ref="AP243" r:id="rId2385" display="https://www.daloopa.com/src/62020052" xr:uid="{7A4EC33C-3EC6-4073-9FB4-CB0621D1ADE4}"/>
    <hyperlink ref="BA243" r:id="rId2386" display="https://www.daloopa.com/src/778803" xr:uid="{71D662A7-BE12-4DC2-9CA4-62F91E9C9D92}"/>
    <hyperlink ref="BB243" r:id="rId2387" display="https://www.daloopa.com/src/778785" xr:uid="{5C81E10A-BB12-474F-94DD-4CAFC0B1962C}"/>
    <hyperlink ref="BC243" r:id="rId2388" display="https://www.daloopa.com/src/778754" xr:uid="{8881BD18-758B-48CC-8492-69E6EE255C48}"/>
    <hyperlink ref="BD243" r:id="rId2389" display="https://www.daloopa.com/src/778743" xr:uid="{B134CC6B-81D5-4590-BDED-1EAAB44AC761}"/>
    <hyperlink ref="BE243" r:id="rId2390" display="https://www.daloopa.com/src/778724" xr:uid="{41685043-8934-45AD-9646-F31CCCE5071C}"/>
    <hyperlink ref="BF243" r:id="rId2391" display="https://www.daloopa.com/src/778625" xr:uid="{A5B9511A-191B-4DD1-AE1C-5BB21FC2D8D9}"/>
    <hyperlink ref="BG243" r:id="rId2392" display="https://www.daloopa.com/src/2733902" xr:uid="{AAAED6D9-0A2E-4ABB-9C11-A22AEE4CAB5B}"/>
    <hyperlink ref="BH243" r:id="rId2393" display="https://www.daloopa.com/src/13303014" xr:uid="{18A7D982-B9F1-44A5-8750-7CF00621F7B1}"/>
    <hyperlink ref="BI243" r:id="rId2394" display="https://www.daloopa.com/src/44616529" xr:uid="{E906A10C-37AE-40E8-BE0F-EE553B6FFA03}"/>
    <hyperlink ref="A245" r:id="rId2395" xr:uid="{BD4EFB1F-C38D-48B8-9CE2-6CEFE8C1A083}"/>
    <hyperlink ref="C245" r:id="rId2396" xr:uid="{09687B87-8859-4E16-A25B-6B8396F51064}"/>
    <hyperlink ref="D245" r:id="rId2397" display="https://www.daloopa.com/src/775156" xr:uid="{344FB3B9-CD4F-4BEB-96AB-54995D3A9056}"/>
    <hyperlink ref="E245" r:id="rId2398" display="https://www.daloopa.com/src/775152" xr:uid="{47D79BFB-C04E-4DA9-BACF-034AC028F9ED}"/>
    <hyperlink ref="F245" r:id="rId2399" display="https://www.daloopa.com/src/775148" xr:uid="{6ABC4E0F-D374-4AB6-96CA-9DFDC7B58CDD}"/>
    <hyperlink ref="H245" r:id="rId2400" display="https://www.daloopa.com/src/775104" xr:uid="{17A4B9A1-E20B-4D72-9C70-3E8091BF327C}"/>
    <hyperlink ref="I245" r:id="rId2401" display="https://www.daloopa.com/src/774065" xr:uid="{5A601E78-2D0C-4A44-8993-DD3099808BCF}"/>
    <hyperlink ref="J245" r:id="rId2402" display="https://www.daloopa.com/src/774061" xr:uid="{2283C8A0-2A1B-46A1-844F-0B823EE98152}"/>
    <hyperlink ref="L245" r:id="rId2403" display="https://www.daloopa.com/src/774057" xr:uid="{C1FC8603-AF2E-4DE2-87CF-0BCFD0EDBE6A}"/>
    <hyperlink ref="M245" r:id="rId2404" display="https://www.daloopa.com/src/774053" xr:uid="{0E1BB8DB-D397-4E28-BAB9-016E2ACD4F0C}"/>
    <hyperlink ref="N245" r:id="rId2405" display="https://www.daloopa.com/src/774049" xr:uid="{08A4F1DF-37A8-4CB0-95A2-66AE8FA95C71}"/>
    <hyperlink ref="P245" r:id="rId2406" display="https://www.daloopa.com/src/774045" xr:uid="{79DF9A4B-D44B-4D65-A2D3-BB4D724F1AD3}"/>
    <hyperlink ref="Q245" r:id="rId2407" display="https://www.daloopa.com/src/774041" xr:uid="{1EAE8ED1-2B98-4461-8948-3388DC57355B}"/>
    <hyperlink ref="R245" r:id="rId2408" display="https://www.daloopa.com/src/774037" xr:uid="{EA6BAE0B-2A78-43B0-B4BC-DB41A7D76BFF}"/>
    <hyperlink ref="T245" r:id="rId2409" display="https://www.daloopa.com/src/774031" xr:uid="{C7D333B4-E220-4167-A161-F27491C6F08A}"/>
    <hyperlink ref="U245" r:id="rId2410" display="https://www.daloopa.com/src/774029" xr:uid="{D6F3E022-4CCE-431B-9828-D49AEC02A755}"/>
    <hyperlink ref="V245" r:id="rId2411" display="https://www.daloopa.com/src/774023" xr:uid="{5EC70A22-23D5-4930-B9E5-22B9B120C5B7}"/>
    <hyperlink ref="X245" r:id="rId2412" display="https://www.daloopa.com/src/774021" xr:uid="{9DEB5F5E-A5D4-496E-84F5-68FEF58EBD72}"/>
    <hyperlink ref="Y245" r:id="rId2413" display="https://www.daloopa.com/src/771731" xr:uid="{8944F548-50E5-4731-8B09-F186E92B5864}"/>
    <hyperlink ref="Z245" r:id="rId2414" display="https://www.daloopa.com/src/771610" xr:uid="{28E38151-1F0F-4371-BE54-96CB54FF5F4C}"/>
    <hyperlink ref="AB245" r:id="rId2415" display="https://www.daloopa.com/src/771168" xr:uid="{5CC780DD-E4D8-4AC0-870E-B40BE0D52F10}"/>
    <hyperlink ref="AC245" r:id="rId2416" display="https://www.daloopa.com/src/771054" xr:uid="{41CC52A6-63B7-47D8-A1B8-06AFBA79CD3C}"/>
    <hyperlink ref="AD245" r:id="rId2417" display="https://www.daloopa.com/src/1501247" xr:uid="{FA8C9F0E-E10B-4612-A5B7-E94B18D70747}"/>
    <hyperlink ref="AF245" r:id="rId2418" display="https://www.daloopa.com/src/4298192" xr:uid="{61D4F10E-91B1-4B2E-AC8B-05E5EDEC6D2E}"/>
    <hyperlink ref="AG245" r:id="rId2419" display="https://www.daloopa.com/src/7449741" xr:uid="{B6EFC91F-E349-4730-851C-C5CC75144D18}"/>
    <hyperlink ref="AH245" r:id="rId2420" display="https://www.daloopa.com/src/10681126" xr:uid="{4D762B09-F1BE-468E-9BAD-8A3A2BAAAF10}"/>
    <hyperlink ref="AJ245" r:id="rId2421" display="https://www.daloopa.com/src/19432922" xr:uid="{72203024-94F3-4015-8619-A94119ECEA18}"/>
    <hyperlink ref="AK245" r:id="rId2422" display="https://www.daloopa.com/src/28828339" xr:uid="{8DA1C3A5-28EC-4181-8CD0-EC1F184C2B12}"/>
    <hyperlink ref="AL245" r:id="rId2423" display="https://www.daloopa.com/src/35961557" xr:uid="{B951C8A3-BE08-45BC-BB3B-4BF3CA04DD7B}"/>
    <hyperlink ref="AN245" r:id="rId2424" display="https://www.daloopa.com/src/51587207" xr:uid="{C8475971-75CF-48A9-999D-29117775AD89}"/>
    <hyperlink ref="AO245" r:id="rId2425" display="https://www.daloopa.com/src/57345646" xr:uid="{6F76EF84-73FD-4A6A-B053-4834945B1BB3}"/>
    <hyperlink ref="AP245" r:id="rId2426" display="https://www.daloopa.com/src/62020054" xr:uid="{B8727112-59FF-4770-939A-5B61DA46B280}"/>
    <hyperlink ref="BA245" r:id="rId2427" display="https://www.daloopa.com/src/778804" xr:uid="{B2A39D96-9BE2-4887-9DFE-2A37CA0A2C2F}"/>
    <hyperlink ref="BB245" r:id="rId2428" display="https://www.daloopa.com/src/778786" xr:uid="{59B1730C-DD7C-4D03-B16F-05A90AAB1580}"/>
    <hyperlink ref="BC245" r:id="rId2429" display="https://www.daloopa.com/src/778755" xr:uid="{31E40835-C181-4B64-8636-FF0367DEA3D7}"/>
    <hyperlink ref="BD245" r:id="rId2430" display="https://www.daloopa.com/src/778744" xr:uid="{E33F67F3-9E73-4907-B472-FF4AA65B0B93}"/>
    <hyperlink ref="BE245" r:id="rId2431" display="https://www.daloopa.com/src/778725" xr:uid="{19930BE1-211C-4701-9620-C1F23FAAB578}"/>
    <hyperlink ref="BF245" r:id="rId2432" display="https://www.daloopa.com/src/778626" xr:uid="{F6F1114C-C4FB-4E46-B224-310DA34A5879}"/>
    <hyperlink ref="BG245" r:id="rId2433" display="https://www.daloopa.com/src/2733903" xr:uid="{655E51EA-1694-4CFB-BCA2-EB9B447E9982}"/>
    <hyperlink ref="BH245" r:id="rId2434" display="https://www.daloopa.com/src/13303013" xr:uid="{06C221D6-3995-49BA-93ED-E3D57712F737}"/>
    <hyperlink ref="BI245" r:id="rId2435" display="https://www.daloopa.com/src/44616526" xr:uid="{E0144E9A-4BB1-42A5-A969-4A998C33A3A0}"/>
    <hyperlink ref="A248" r:id="rId2436" xr:uid="{DB124A10-B5ED-4DF0-BD36-D602206564CB}"/>
    <hyperlink ref="C248" r:id="rId2437" xr:uid="{872CCE2C-7A9A-4869-9621-FA830FB136F4}"/>
    <hyperlink ref="D248" r:id="rId2438" display="https://www.daloopa.com/src/775349" xr:uid="{DF7135F1-DCBF-4B87-BBA1-384155137CA5}"/>
    <hyperlink ref="E248" r:id="rId2439" display="https://www.daloopa.com/src/775338" xr:uid="{4F5E40DA-6E41-4BF4-8FC9-4C8D8A1EB5EB}"/>
    <hyperlink ref="F248" r:id="rId2440" display="https://www.daloopa.com/src/775320" xr:uid="{401D533D-4DB3-4B02-B034-C438C7A3D599}"/>
    <hyperlink ref="G248" r:id="rId2441" display="https://www.daloopa.com/src/44615499" xr:uid="{1F659E19-8258-465E-AC6C-4A41C57A1A5C}"/>
    <hyperlink ref="H248" r:id="rId2442" display="https://www.daloopa.com/src/775316" xr:uid="{213B24C5-39E8-4213-8076-6108D47FD13F}"/>
    <hyperlink ref="I248" r:id="rId2443" display="https://www.daloopa.com/src/775312" xr:uid="{EF56C277-3154-48C2-A34F-601309F5C13D}"/>
    <hyperlink ref="J248" r:id="rId2444" display="https://www.daloopa.com/src/775308" xr:uid="{80A2C60C-716D-4219-B59E-569936C1BC69}"/>
    <hyperlink ref="K248" r:id="rId2445" display="https://www.daloopa.com/src/44615500" xr:uid="{437291AD-A8D9-477C-A378-66450B9D73EF}"/>
    <hyperlink ref="L248" r:id="rId2446" display="https://www.daloopa.com/src/775295" xr:uid="{A1113A9B-7F66-42BE-BD81-1D00D3724C62}"/>
    <hyperlink ref="M248" r:id="rId2447" display="https://www.daloopa.com/src/775291" xr:uid="{3B5FBB28-E4DA-4B18-A99B-686F516D64A9}"/>
    <hyperlink ref="N248" r:id="rId2448" display="https://www.daloopa.com/src/775287" xr:uid="{1D7841D8-F6E8-4191-9A79-F0153984ABBC}"/>
    <hyperlink ref="O248" r:id="rId2449" display="https://www.daloopa.com/src/44615501" xr:uid="{AF47C185-3686-4512-8C32-C82856687771}"/>
    <hyperlink ref="P248" r:id="rId2450" display="https://www.daloopa.com/src/775283" xr:uid="{8ADF2828-BBFA-4B95-8EB1-738DEA2AD4F7}"/>
    <hyperlink ref="Q248" r:id="rId2451" display="https://www.daloopa.com/src/775279" xr:uid="{970EDF56-DA15-4887-BFD8-F9DABEB88248}"/>
    <hyperlink ref="R248" r:id="rId2452" display="https://www.daloopa.com/src/775267" xr:uid="{0CAF9A04-8A7D-43F9-8312-1023BFDFA2ED}"/>
    <hyperlink ref="S248" r:id="rId2453" display="https://www.daloopa.com/src/44615502" xr:uid="{12F77C31-5623-492D-8296-60D3163FE437}"/>
    <hyperlink ref="T248" r:id="rId2454" display="https://www.daloopa.com/src/775251" xr:uid="{7D602D3B-A913-4996-B69F-F6DFC1ACFE4B}"/>
    <hyperlink ref="U248" r:id="rId2455" display="https://www.daloopa.com/src/775247" xr:uid="{5D982B2D-7B51-40DA-A32B-FB8018091E64}"/>
    <hyperlink ref="V248" r:id="rId2456" display="https://www.daloopa.com/src/775231" xr:uid="{F1E9528A-02DE-4AE5-A089-D89894762ADC}"/>
    <hyperlink ref="W248" r:id="rId2457" display="https://www.daloopa.com/src/44615503" xr:uid="{E95C6051-CB13-41F1-A995-D5E77EA8C546}"/>
    <hyperlink ref="BA248" r:id="rId2458" display="https://www.daloopa.com/src/779016" xr:uid="{BF1A88A2-958B-456B-A8CA-50B8B8284691}"/>
    <hyperlink ref="BB248" r:id="rId2459" display="https://www.daloopa.com/src/779038" xr:uid="{FB8CE5FB-19DC-4D8A-89F5-8A8FCFBA4C1D}"/>
    <hyperlink ref="BC248" r:id="rId2460" display="https://www.daloopa.com/src/779042" xr:uid="{2AA11A0C-C93F-4E7E-8E85-D1487566D7C9}"/>
    <hyperlink ref="BD248" r:id="rId2461" display="https://www.daloopa.com/src/779051" xr:uid="{6A942E4D-7B4C-48F5-A726-7699AE92AF44}"/>
    <hyperlink ref="BE248" r:id="rId2462" display="https://www.daloopa.com/src/779024" xr:uid="{8D271D32-562A-411E-A06D-79F11C1EBF9A}"/>
    <hyperlink ref="A249" r:id="rId2463" xr:uid="{A494AC6B-1081-4BFC-AAA9-AB7274D8BDF0}"/>
    <hyperlink ref="C249" r:id="rId2464" xr:uid="{2F112659-E57F-4CF1-80C4-D45237B101A5}"/>
    <hyperlink ref="D249" r:id="rId2465" display="https://www.daloopa.com/src/775352" xr:uid="{7697E790-4EDC-448E-92D0-F9A0FD68E87E}"/>
    <hyperlink ref="E249" r:id="rId2466" display="https://www.daloopa.com/src/775339" xr:uid="{04619BB7-BCC3-45E8-B5E4-8DC1F2DB5AB7}"/>
    <hyperlink ref="F249" r:id="rId2467" display="https://www.daloopa.com/src/775321" xr:uid="{D9DE45EF-6955-4725-B9D6-6C87FEEADC8B}"/>
    <hyperlink ref="G249" r:id="rId2468" display="https://www.daloopa.com/src/44615504" xr:uid="{DB22508F-887B-4C23-9E54-EF816F3AD8B3}"/>
    <hyperlink ref="H249" r:id="rId2469" display="https://www.daloopa.com/src/775317" xr:uid="{D2072983-0D61-4F90-BEE8-D75C4F0C45A0}"/>
    <hyperlink ref="I249" r:id="rId2470" display="https://www.daloopa.com/src/775313" xr:uid="{71B2F23D-9C82-4D28-BFC3-46EC0389590D}"/>
    <hyperlink ref="J249" r:id="rId2471" display="https://www.daloopa.com/src/775309" xr:uid="{40EF7941-959B-489F-AF6F-543AD3D5FEE0}"/>
    <hyperlink ref="K249" r:id="rId2472" display="https://www.daloopa.com/src/44615505" xr:uid="{DD73A049-B357-4D50-BAB1-5FF02E5FCFEE}"/>
    <hyperlink ref="L249" r:id="rId2473" display="https://www.daloopa.com/src/775296" xr:uid="{FAFB9459-2DE5-45E2-A9D9-F273C46704EB}"/>
    <hyperlink ref="M249" r:id="rId2474" display="https://www.daloopa.com/src/775292" xr:uid="{C82861E3-C4CC-426F-A712-00E72032BC22}"/>
    <hyperlink ref="N249" r:id="rId2475" display="https://www.daloopa.com/src/775288" xr:uid="{253D382D-CE27-4B54-A496-E844539A2FBE}"/>
    <hyperlink ref="O249" r:id="rId2476" display="https://www.daloopa.com/src/44615506" xr:uid="{69E6D5DA-AD1D-4B61-9392-41850D61F6F0}"/>
    <hyperlink ref="P249" r:id="rId2477" display="https://www.daloopa.com/src/775284" xr:uid="{2BD70F54-CCC8-4D59-8130-5C7D8DB675BC}"/>
    <hyperlink ref="Q249" r:id="rId2478" display="https://www.daloopa.com/src/775280" xr:uid="{FD33CA52-7DD1-42E8-97EA-1992F6F6784C}"/>
    <hyperlink ref="R249" r:id="rId2479" display="https://www.daloopa.com/src/775268" xr:uid="{B2F4D32A-CB7C-4212-BFB0-D0CD2F7EE5E5}"/>
    <hyperlink ref="S249" r:id="rId2480" display="https://www.daloopa.com/src/44615507" xr:uid="{49D69547-2E1B-4A77-88F4-6ADF0669A086}"/>
    <hyperlink ref="T249" r:id="rId2481" display="https://www.daloopa.com/src/775252" xr:uid="{E4EDD612-F6EB-482F-BEBB-462EAFADECE4}"/>
    <hyperlink ref="U249" r:id="rId2482" display="https://www.daloopa.com/src/775248" xr:uid="{05170D9B-8308-4E35-BEAC-A949C373253A}"/>
    <hyperlink ref="V249" r:id="rId2483" display="https://www.daloopa.com/src/775233" xr:uid="{6694F42F-2708-474C-B3E2-BCE2BD80B56F}"/>
    <hyperlink ref="W249" r:id="rId2484" display="https://www.daloopa.com/src/44615508" xr:uid="{32F8D905-267F-4B6A-865B-261C77AEFACC}"/>
    <hyperlink ref="BA249" r:id="rId2485" display="https://www.daloopa.com/src/779017" xr:uid="{5DD2C74C-3F3E-4D31-8CCA-591DF5974029}"/>
    <hyperlink ref="BB249" r:id="rId2486" display="https://www.daloopa.com/src/779039" xr:uid="{80E96C7D-18F3-4843-A02C-8A58D74B6A8A}"/>
    <hyperlink ref="BC249" r:id="rId2487" display="https://www.daloopa.com/src/779043" xr:uid="{048CF2CB-47D6-481E-8A9E-CA32969D88D3}"/>
    <hyperlink ref="BD249" r:id="rId2488" display="https://www.daloopa.com/src/779052" xr:uid="{4AD4E91D-4BA6-4F74-8910-120A51E73EFB}"/>
    <hyperlink ref="BE249" r:id="rId2489" display="https://www.daloopa.com/src/779025" xr:uid="{04D81180-010C-4263-9F41-1FE6922643E3}"/>
    <hyperlink ref="A250" r:id="rId2490" xr:uid="{2180182D-1E20-4D9D-B392-1300C5C8DBB9}"/>
    <hyperlink ref="C250" r:id="rId2491" xr:uid="{F17D75D0-52C2-472E-8CB2-BA7FF153D538}"/>
    <hyperlink ref="D250" r:id="rId2492" display="https://www.daloopa.com/src/775350" xr:uid="{70B0D9A7-BD3E-40CF-B8CD-D85D4454C3A2}"/>
    <hyperlink ref="E250" r:id="rId2493" display="https://www.daloopa.com/src/775340" xr:uid="{96AB8DDE-1538-47D1-B79E-9C7509BBE6AA}"/>
    <hyperlink ref="F250" r:id="rId2494" display="https://www.daloopa.com/src/775322" xr:uid="{28A8891D-E98F-4BDA-AD02-81B202D8282D}"/>
    <hyperlink ref="G250" r:id="rId2495" display="https://www.daloopa.com/src/44615509" xr:uid="{5A4664C7-678E-4F25-85C9-D2492EC8C962}"/>
    <hyperlink ref="H250" r:id="rId2496" display="https://www.daloopa.com/src/775318" xr:uid="{908AAF9C-D88B-4F79-95E2-C0D3F65C013C}"/>
    <hyperlink ref="I250" r:id="rId2497" display="https://www.daloopa.com/src/775314" xr:uid="{9F73FE0E-FDFF-4851-8651-0549D316C608}"/>
    <hyperlink ref="J250" r:id="rId2498" display="https://www.daloopa.com/src/775310" xr:uid="{55C00557-0822-43FD-997D-2B6938ED6747}"/>
    <hyperlink ref="K250" r:id="rId2499" display="https://www.daloopa.com/src/44615510" xr:uid="{1479599C-CCF5-46D2-BD69-C7C8091C9E6A}"/>
    <hyperlink ref="L250" r:id="rId2500" display="https://www.daloopa.com/src/775297" xr:uid="{D7DE6942-479F-407F-95C0-1C4C5A2D564A}"/>
    <hyperlink ref="M250" r:id="rId2501" display="https://www.daloopa.com/src/775293" xr:uid="{C6B60FD8-41E3-416A-A670-D73E59F79A15}"/>
    <hyperlink ref="N250" r:id="rId2502" display="https://www.daloopa.com/src/775289" xr:uid="{378B7588-7D08-4D25-A2EC-B678089F66F6}"/>
    <hyperlink ref="O250" r:id="rId2503" display="https://www.daloopa.com/src/44615511" xr:uid="{4A30BA63-FCF9-47DE-9628-BDA08CB6CC31}"/>
    <hyperlink ref="P250" r:id="rId2504" display="https://www.daloopa.com/src/775285" xr:uid="{3FF079A8-77EA-400D-BFAC-3A450730E58E}"/>
    <hyperlink ref="Q250" r:id="rId2505" display="https://www.daloopa.com/src/775281" xr:uid="{FB454610-1670-4655-A8A8-CC2A7FEEBF7A}"/>
    <hyperlink ref="R250" r:id="rId2506" display="https://www.daloopa.com/src/775269" xr:uid="{8A8BC56C-A062-4FC8-A6AB-3001668FF341}"/>
    <hyperlink ref="S250" r:id="rId2507" display="https://www.daloopa.com/src/44615512" xr:uid="{D28ADBE8-598D-4C7B-B533-AB2F280494B6}"/>
    <hyperlink ref="T250" r:id="rId2508" display="https://www.daloopa.com/src/775253" xr:uid="{60D28794-EF0F-4C97-883A-202BD27D1374}"/>
    <hyperlink ref="U250" r:id="rId2509" display="https://www.daloopa.com/src/775249" xr:uid="{BA87ED39-1B99-4E62-8923-8B0C7DC4814F}"/>
    <hyperlink ref="V250" r:id="rId2510" display="https://www.daloopa.com/src/775232" xr:uid="{2466D887-7FE2-48C5-A7A5-53C093A2F858}"/>
    <hyperlink ref="W250" r:id="rId2511" display="https://www.daloopa.com/src/44615513" xr:uid="{FCFF5F47-E8CC-44DB-96E3-4DB570A54E1A}"/>
    <hyperlink ref="BA250" r:id="rId2512" display="https://www.daloopa.com/src/779018" xr:uid="{7618F66F-4B4E-4A49-875D-4C0077FF669A}"/>
    <hyperlink ref="BB250" r:id="rId2513" display="https://www.daloopa.com/src/779040" xr:uid="{02B69B0F-9249-47DE-B702-9505A0AF10D0}"/>
    <hyperlink ref="BC250" r:id="rId2514" display="https://www.daloopa.com/src/779044" xr:uid="{12956346-1C6D-4837-A1A0-11DF398044C1}"/>
    <hyperlink ref="BD250" r:id="rId2515" display="https://www.daloopa.com/src/779053" xr:uid="{6C23C6E2-E857-4934-891F-32CDE3105C3F}"/>
    <hyperlink ref="BE250" r:id="rId2516" display="https://www.daloopa.com/src/779027" xr:uid="{86EBFA32-3554-44AB-90F6-B0B0E123C1D7}"/>
    <hyperlink ref="A252" r:id="rId2517" xr:uid="{877EFB6E-F492-4124-A06A-AFDE72B3D97F}"/>
    <hyperlink ref="C252" r:id="rId2518" xr:uid="{5BDAD2D5-9149-471D-A383-C3A627AF21B5}"/>
    <hyperlink ref="D252" r:id="rId2519" display="https://www.daloopa.com/src/775351" xr:uid="{9150894C-57BC-46D0-8C94-4F8D2C4CA370}"/>
    <hyperlink ref="E252" r:id="rId2520" display="https://www.daloopa.com/src/775341" xr:uid="{9C7E9AAC-0361-423F-8D64-2475247E42D7}"/>
    <hyperlink ref="F252" r:id="rId2521" display="https://www.daloopa.com/src/775323" xr:uid="{A670A0CA-E37B-47C7-B5F7-3E8685E73088}"/>
    <hyperlink ref="H252" r:id="rId2522" display="https://www.daloopa.com/src/775319" xr:uid="{CA5DCDB6-87FA-47EC-A8D3-344DA5A36F9D}"/>
    <hyperlink ref="I252" r:id="rId2523" display="https://www.daloopa.com/src/775315" xr:uid="{B6093F07-0513-4534-82F5-CF96AE590424}"/>
    <hyperlink ref="J252" r:id="rId2524" display="https://www.daloopa.com/src/775311" xr:uid="{10F82185-86AE-4C93-87A9-FADA80194983}"/>
    <hyperlink ref="L252" r:id="rId2525" display="https://www.daloopa.com/src/775298" xr:uid="{B90C1AFB-6881-4D56-BE0C-255E3BC24FB7}"/>
    <hyperlink ref="M252" r:id="rId2526" display="https://www.daloopa.com/src/775294" xr:uid="{F1532256-A8B9-4878-B948-28347343EF88}"/>
    <hyperlink ref="N252" r:id="rId2527" display="https://www.daloopa.com/src/775290" xr:uid="{5A61E368-1A9A-4079-B310-3BC6FBDD4993}"/>
    <hyperlink ref="P252" r:id="rId2528" display="https://www.daloopa.com/src/775286" xr:uid="{6929EF84-32FC-4F0F-9F38-D0F21ECD9BF2}"/>
    <hyperlink ref="Q252" r:id="rId2529" display="https://www.daloopa.com/src/775282" xr:uid="{1AA79370-8017-4607-B337-12E9EC760979}"/>
    <hyperlink ref="R252" r:id="rId2530" display="https://www.daloopa.com/src/775270" xr:uid="{4969D1AF-E6E4-400A-9114-057A60B096E2}"/>
    <hyperlink ref="T252" r:id="rId2531" display="https://www.daloopa.com/src/775254" xr:uid="{461330A2-131B-4B0B-BFC1-18F25E4473C6}"/>
    <hyperlink ref="U252" r:id="rId2532" display="https://www.daloopa.com/src/775250" xr:uid="{71ED043F-BE6C-46DE-9929-BCCE7B727A27}"/>
    <hyperlink ref="V252" r:id="rId2533" display="https://www.daloopa.com/src/775234" xr:uid="{400005AB-25FF-41BC-B319-5C29A3F3C367}"/>
    <hyperlink ref="BA252" r:id="rId2534" display="https://www.daloopa.com/src/779019" xr:uid="{BC06EB6D-D280-4454-80FC-B15E153D91BE}"/>
    <hyperlink ref="BB252" r:id="rId2535" display="https://www.daloopa.com/src/779041" xr:uid="{B98FB40D-7E5E-40E0-BB51-0E5E9442C471}"/>
    <hyperlink ref="BC252" r:id="rId2536" display="https://www.daloopa.com/src/779045" xr:uid="{06F50DF6-7BA2-4A87-8DA8-6386E5DF9105}"/>
    <hyperlink ref="BD252" r:id="rId2537" display="https://www.daloopa.com/src/779054" xr:uid="{E76807E6-78B1-4C99-988F-5B59A8068853}"/>
    <hyperlink ref="BE252" r:id="rId2538" display="https://www.daloopa.com/src/779026" xr:uid="{61887533-DB84-458E-8D4E-3884907B1A38}"/>
    <hyperlink ref="A255" r:id="rId2539" xr:uid="{89D25DEB-B6D8-4313-811D-E7758A9D93BD}"/>
    <hyperlink ref="C255" r:id="rId2540" xr:uid="{316C1A85-4168-4214-95FD-F69881D1A2C0}"/>
    <hyperlink ref="D255" r:id="rId2541" display="https://www.daloopa.com/src/775630" xr:uid="{D9E74EBC-FF91-4F25-8E05-8CD5BB816514}"/>
    <hyperlink ref="E255" r:id="rId2542" display="https://www.daloopa.com/src/775622" xr:uid="{F6D537CB-30D6-4EB0-9BF2-232EE377C49F}"/>
    <hyperlink ref="F255" r:id="rId2543" display="https://www.daloopa.com/src/775612" xr:uid="{BC855943-5B0C-466A-8EA2-10C77A244DEA}"/>
    <hyperlink ref="G255" r:id="rId2544" display="https://www.daloopa.com/src/44615514" xr:uid="{6918EE90-B0A1-45BD-9FD1-6D42AF428577}"/>
    <hyperlink ref="H255" r:id="rId2545" display="https://www.daloopa.com/src/775598" xr:uid="{26F6EA65-B5C4-4AE1-9B03-8B84563223B7}"/>
    <hyperlink ref="I255" r:id="rId2546" display="https://www.daloopa.com/src/775594" xr:uid="{9E3C9136-3D25-446D-8425-2471CFB2AE90}"/>
    <hyperlink ref="J255" r:id="rId2547" display="https://www.daloopa.com/src/775590" xr:uid="{2222C863-A61E-4B18-B040-FC898B1EB6CA}"/>
    <hyperlink ref="K255" r:id="rId2548" display="https://www.daloopa.com/src/44615515" xr:uid="{701A62E4-5FDC-4137-9D92-5C4D203033C9}"/>
    <hyperlink ref="L255" r:id="rId2549" display="https://www.daloopa.com/src/775579" xr:uid="{91845822-70A6-4932-BBD7-B7E591B8A211}"/>
    <hyperlink ref="M255" r:id="rId2550" display="https://www.daloopa.com/src/775571" xr:uid="{B7234A31-BDDD-47A8-9CA3-69AFA4774A16}"/>
    <hyperlink ref="N255" r:id="rId2551" display="https://www.daloopa.com/src/775561" xr:uid="{1647E58C-3ABB-450C-A239-BE2222E21196}"/>
    <hyperlink ref="O255" r:id="rId2552" display="https://www.daloopa.com/src/44615516" xr:uid="{77EC0A7E-A45B-4775-A1CB-79CBFD9241D3}"/>
    <hyperlink ref="P255" r:id="rId2553" display="https://www.daloopa.com/src/775551" xr:uid="{AAF81612-D56C-4DCE-9FC0-50D726FF5AA4}"/>
    <hyperlink ref="Q255" r:id="rId2554" display="https://www.daloopa.com/src/775545" xr:uid="{F8F1E33C-D7F3-454D-8EC2-2262040962B7}"/>
    <hyperlink ref="R255" r:id="rId2555" display="https://www.daloopa.com/src/775538" xr:uid="{DEB8AAD9-0E52-4A24-B9DB-70710F8F30AB}"/>
    <hyperlink ref="S255" r:id="rId2556" display="https://www.daloopa.com/src/44615517" xr:uid="{0967256B-6082-4C54-846D-A2A3CC32A537}"/>
    <hyperlink ref="T255" r:id="rId2557" display="https://www.daloopa.com/src/775531" xr:uid="{1EA0F0E9-FE44-4E53-BC81-B0BEE0EC1C8B}"/>
    <hyperlink ref="U255" r:id="rId2558" display="https://www.daloopa.com/src/775524" xr:uid="{5C2393F8-FC12-4AA6-BF60-A836D9E61783}"/>
    <hyperlink ref="V255" r:id="rId2559" display="https://www.daloopa.com/src/775506" xr:uid="{0B2FFCDD-CAB2-42CC-A3ED-90443246098F}"/>
    <hyperlink ref="W255" r:id="rId2560" display="https://www.daloopa.com/src/44615518" xr:uid="{43F7A8BB-3026-4362-9562-DFAA31BE2360}"/>
    <hyperlink ref="BA255" r:id="rId2561" display="https://www.daloopa.com/src/779099" xr:uid="{302078FE-DD31-4B04-93FC-C5D32EC4A95C}"/>
    <hyperlink ref="BB255" r:id="rId2562" display="https://www.daloopa.com/src/779088" xr:uid="{93B1BAFD-5B70-436E-B890-349D550800C2}"/>
    <hyperlink ref="BC255" r:id="rId2563" display="https://www.daloopa.com/src/779071" xr:uid="{01168F37-9577-4199-9DB8-1B32709AEE35}"/>
    <hyperlink ref="BD255" r:id="rId2564" display="https://www.daloopa.com/src/779064" xr:uid="{5FDE699B-D11F-4889-9BAE-366D7348806C}"/>
    <hyperlink ref="BE255" r:id="rId2565" display="https://www.daloopa.com/src/779055" xr:uid="{C261EC37-0BB7-4729-9517-F9C91FAAFE38}"/>
    <hyperlink ref="A256" r:id="rId2566" xr:uid="{FB21BD2D-558D-4405-A743-5DB51356EEB1}"/>
    <hyperlink ref="C256" r:id="rId2567" xr:uid="{63885E81-3ADE-46D0-BD04-D017494F68BB}"/>
    <hyperlink ref="D256" r:id="rId2568" display="https://www.daloopa.com/src/775631" xr:uid="{6D0AEED6-2B5E-47B2-AAEA-65100FE2F509}"/>
    <hyperlink ref="E256" r:id="rId2569" display="https://www.daloopa.com/src/775623" xr:uid="{CCFD5C25-0BFD-497F-8B82-B6BCB8F3906E}"/>
    <hyperlink ref="F256" r:id="rId2570" display="https://www.daloopa.com/src/775613" xr:uid="{D0E119AC-1150-4AD3-8512-87FEDEE17306}"/>
    <hyperlink ref="G256" r:id="rId2571" display="https://www.daloopa.com/src/44615519" xr:uid="{43FD8383-816A-4F56-8EC2-EDCA95E79536}"/>
    <hyperlink ref="H256" r:id="rId2572" display="https://www.daloopa.com/src/775599" xr:uid="{CDA6F00B-65C8-4F0D-827C-432CE31FA6EB}"/>
    <hyperlink ref="I256" r:id="rId2573" display="https://www.daloopa.com/src/775595" xr:uid="{21CF4144-5B93-49B6-A91A-B2672226CFAD}"/>
    <hyperlink ref="J256" r:id="rId2574" display="https://www.daloopa.com/src/775591" xr:uid="{387A4F1B-2A19-4A16-8905-34020EF11829}"/>
    <hyperlink ref="K256" r:id="rId2575" display="https://www.daloopa.com/src/44615520" xr:uid="{6A8653C2-ED28-4C60-954A-9105FBB80C29}"/>
    <hyperlink ref="L256" r:id="rId2576" display="https://www.daloopa.com/src/775580" xr:uid="{6FD261DC-98C3-498C-AC8C-884922B829EE}"/>
    <hyperlink ref="M256" r:id="rId2577" display="https://www.daloopa.com/src/775572" xr:uid="{7E0CBC71-6BCF-44FB-8CDE-E26A6E601090}"/>
    <hyperlink ref="N256" r:id="rId2578" display="https://www.daloopa.com/src/775562" xr:uid="{86CCE19C-E996-4468-962F-5EA1225FB8A5}"/>
    <hyperlink ref="O256" r:id="rId2579" display="https://www.daloopa.com/src/44615521" xr:uid="{9EF2BDA7-4AEC-4100-A8E7-6DD4801A3190}"/>
    <hyperlink ref="P256" r:id="rId2580" display="https://www.daloopa.com/src/775552" xr:uid="{B4161CBF-62FE-498D-BD5A-DC94982B0AE5}"/>
    <hyperlink ref="Q256" r:id="rId2581" display="https://www.daloopa.com/src/775546" xr:uid="{E8C67CE8-B3EA-458D-A9DD-E58A48B063E1}"/>
    <hyperlink ref="R256" r:id="rId2582" display="https://www.daloopa.com/src/775539" xr:uid="{124BF61A-23E5-422D-BA15-9257585CB15C}"/>
    <hyperlink ref="S256" r:id="rId2583" display="https://www.daloopa.com/src/44615522" xr:uid="{9B27CA6E-D9A1-4742-AAE1-6EAFFFAFF664}"/>
    <hyperlink ref="T256" r:id="rId2584" display="https://www.daloopa.com/src/775532" xr:uid="{B6230C18-8D41-4BC7-83F0-04973B366495}"/>
    <hyperlink ref="U256" r:id="rId2585" display="https://www.daloopa.com/src/775525" xr:uid="{8031BCAD-CA45-45C8-9635-2076DAD3778C}"/>
    <hyperlink ref="V256" r:id="rId2586" display="https://www.daloopa.com/src/775507" xr:uid="{91E0628A-8F7C-49D2-82C5-93AD5A6352D6}"/>
    <hyperlink ref="W256" r:id="rId2587" display="https://www.daloopa.com/src/44615523" xr:uid="{7BE08952-6A77-46F7-8A53-FEF0390A18DA}"/>
    <hyperlink ref="BA256" r:id="rId2588" display="https://www.daloopa.com/src/779102" xr:uid="{CEDBD4F6-C302-44D6-8C03-121C7203DFF1}"/>
    <hyperlink ref="BB256" r:id="rId2589" display="https://www.daloopa.com/src/779089" xr:uid="{757BFCE6-36B5-4889-9444-1F9E1EEE251A}"/>
    <hyperlink ref="BC256" r:id="rId2590" display="https://www.daloopa.com/src/779072" xr:uid="{30E1BC57-9AC7-4BA4-9B49-0142E99EBA71}"/>
    <hyperlink ref="BD256" r:id="rId2591" display="https://www.daloopa.com/src/779065" xr:uid="{054210C0-8346-44BC-9AC0-B64446BDB3B5}"/>
    <hyperlink ref="BE256" r:id="rId2592" display="https://www.daloopa.com/src/779056" xr:uid="{022E78E7-0B64-4935-90BE-686D2667955A}"/>
    <hyperlink ref="A257" r:id="rId2593" xr:uid="{A3F2AFD9-076C-4D05-B3A9-13E5E91F2DB5}"/>
    <hyperlink ref="C257" r:id="rId2594" xr:uid="{EA85FB6A-FFED-4195-B149-6510DBD971DE}"/>
    <hyperlink ref="D257" r:id="rId2595" display="https://www.daloopa.com/src/775632" xr:uid="{E8EEAD98-31C2-42FA-AFAE-EE0BB811ACF2}"/>
    <hyperlink ref="E257" r:id="rId2596" display="https://www.daloopa.com/src/775624" xr:uid="{3D938B1F-7A32-48EA-8C26-E2CB1842C56D}"/>
    <hyperlink ref="F257" r:id="rId2597" display="https://www.daloopa.com/src/775614" xr:uid="{F6F32487-A09B-404D-8E49-F8A0829302C2}"/>
    <hyperlink ref="G257" r:id="rId2598" display="https://www.daloopa.com/src/44615524" xr:uid="{90202F03-AD29-4F21-98A3-5D68FFE843D5}"/>
    <hyperlink ref="H257" r:id="rId2599" display="https://www.daloopa.com/src/775600" xr:uid="{A6F45E20-EE9A-47DD-B2BA-8A5547E2E7FC}"/>
    <hyperlink ref="I257" r:id="rId2600" display="https://www.daloopa.com/src/775596" xr:uid="{8E67D76B-06F0-47C0-8767-A9C400DC67B8}"/>
    <hyperlink ref="J257" r:id="rId2601" display="https://www.daloopa.com/src/775592" xr:uid="{A6BBB9FE-A8F7-4F3A-A4C2-1CD3091135AF}"/>
    <hyperlink ref="K257" r:id="rId2602" display="https://www.daloopa.com/src/44615525" xr:uid="{4B04B7A9-238B-4574-AF84-EA2931309A26}"/>
    <hyperlink ref="L257" r:id="rId2603" display="https://www.daloopa.com/src/775581" xr:uid="{E948F67D-2F93-4BA9-B878-1D362F08C43F}"/>
    <hyperlink ref="M257" r:id="rId2604" display="https://www.daloopa.com/src/775573" xr:uid="{7203E71A-A1B2-4F0A-A58E-290907EF444A}"/>
    <hyperlink ref="N257" r:id="rId2605" display="https://www.daloopa.com/src/775563" xr:uid="{0BA2E4CC-359C-4006-B6BF-CAED415BBB91}"/>
    <hyperlink ref="O257" r:id="rId2606" display="https://www.daloopa.com/src/44615526" xr:uid="{0865B3A5-7A96-4FBF-819C-BC57F2EC0D1E}"/>
    <hyperlink ref="P257" r:id="rId2607" display="https://www.daloopa.com/src/775553" xr:uid="{974AE6B1-1D77-4AB9-B4FF-E4E9B38BA42B}"/>
    <hyperlink ref="Q257" r:id="rId2608" display="https://www.daloopa.com/src/775547" xr:uid="{75E3F903-2AFE-46DC-82D5-D47DC47E6D0D}"/>
    <hyperlink ref="R257" r:id="rId2609" display="https://www.daloopa.com/src/775540" xr:uid="{D7AC012B-B24D-4F73-B1A5-97FCC43CE4AA}"/>
    <hyperlink ref="S257" r:id="rId2610" display="https://www.daloopa.com/src/44615527" xr:uid="{61674120-51A6-4B66-B1DA-49E19748A2DE}"/>
    <hyperlink ref="T257" r:id="rId2611" display="https://www.daloopa.com/src/775533" xr:uid="{26C7E000-084D-4065-86B5-EF5860D6299F}"/>
    <hyperlink ref="U257" r:id="rId2612" display="https://www.daloopa.com/src/775526" xr:uid="{9F00D514-410F-4253-AC5F-B86A51149063}"/>
    <hyperlink ref="V257" r:id="rId2613" display="https://www.daloopa.com/src/775508" xr:uid="{12C124FE-B73C-4614-8B24-FC4FC531FD05}"/>
    <hyperlink ref="W257" r:id="rId2614" display="https://www.daloopa.com/src/44615528" xr:uid="{085790F5-A917-408F-88E8-D70EED5E0256}"/>
    <hyperlink ref="BA257" r:id="rId2615" display="https://www.daloopa.com/src/779100" xr:uid="{4407CCD3-6D06-44EC-B167-6209632A0213}"/>
    <hyperlink ref="BB257" r:id="rId2616" display="https://www.daloopa.com/src/779090" xr:uid="{6C8E3C10-B936-4D7D-9244-3304A0E27F44}"/>
    <hyperlink ref="BC257" r:id="rId2617" display="https://www.daloopa.com/src/779073" xr:uid="{7EFC0C80-7F3C-4143-8EAC-3C430EA0FBA5}"/>
    <hyperlink ref="BD257" r:id="rId2618" display="https://www.daloopa.com/src/779066" xr:uid="{C926075B-5826-439A-A61E-2FE39A48C6CE}"/>
    <hyperlink ref="BE257" r:id="rId2619" display="https://www.daloopa.com/src/779057" xr:uid="{5AF69554-DA30-43B1-BFA2-84CBB6AD4848}"/>
    <hyperlink ref="A259" r:id="rId2620" xr:uid="{F295194C-5D3A-427A-8EA7-D90E917C8942}"/>
    <hyperlink ref="C259" r:id="rId2621" xr:uid="{B24990A9-68DA-4488-95A8-81F8E0FCEF83}"/>
    <hyperlink ref="D259" r:id="rId2622" display="https://www.daloopa.com/src/775633" xr:uid="{354B81FD-2FBA-4B34-BB41-54E80224A9AD}"/>
    <hyperlink ref="E259" r:id="rId2623" display="https://www.daloopa.com/src/775625" xr:uid="{02A5188D-7B6A-4393-8407-8C92789819B1}"/>
    <hyperlink ref="F259" r:id="rId2624" display="https://www.daloopa.com/src/775615" xr:uid="{DF966FC9-0718-4D44-8D2D-1F0F9B2374A7}"/>
    <hyperlink ref="H259" r:id="rId2625" display="https://www.daloopa.com/src/775601" xr:uid="{52C539EB-AD4E-4D56-AD74-C00FC568EAAB}"/>
    <hyperlink ref="I259" r:id="rId2626" display="https://www.daloopa.com/src/775597" xr:uid="{41A5EE2F-0FD3-4DE0-A9D1-12DB6AE08D8A}"/>
    <hyperlink ref="J259" r:id="rId2627" display="https://www.daloopa.com/src/775593" xr:uid="{8934D0DD-116B-410A-8C98-1ED8B398781C}"/>
    <hyperlink ref="L259" r:id="rId2628" display="https://www.daloopa.com/src/775582" xr:uid="{E0BF521C-57CF-4042-B8A8-FEF61EFD2139}"/>
    <hyperlink ref="M259" r:id="rId2629" display="https://www.daloopa.com/src/775574" xr:uid="{B56F17C8-3671-4F82-A3DF-C1E8470513B8}"/>
    <hyperlink ref="N259" r:id="rId2630" display="https://www.daloopa.com/src/775564" xr:uid="{775240E5-1834-4A30-9404-95E19919D2DC}"/>
    <hyperlink ref="P259" r:id="rId2631" display="https://www.daloopa.com/src/775554" xr:uid="{5EBEDC21-5A38-4766-8A3C-62B52D70DA5A}"/>
    <hyperlink ref="Q259" r:id="rId2632" display="https://www.daloopa.com/src/775548" xr:uid="{73BA8F84-93E4-4349-833D-EB1A7ABC2313}"/>
    <hyperlink ref="R259" r:id="rId2633" display="https://www.daloopa.com/src/775541" xr:uid="{2F8093D4-6CD9-4536-A1DD-082F09C3C8D0}"/>
    <hyperlink ref="T259" r:id="rId2634" display="https://www.daloopa.com/src/775534" xr:uid="{D50EE852-4863-4B75-8D76-49C867A91C1A}"/>
    <hyperlink ref="U259" r:id="rId2635" display="https://www.daloopa.com/src/775527" xr:uid="{509148A3-4CDB-43EA-B7E9-ADEEE3921FEF}"/>
    <hyperlink ref="V259" r:id="rId2636" display="https://www.daloopa.com/src/775509" xr:uid="{8519F1DB-4D83-4F1A-956C-E66D122F2FE9}"/>
    <hyperlink ref="BA259" r:id="rId2637" display="https://www.daloopa.com/src/779101" xr:uid="{BB84C416-EDD6-413A-B7CE-A4271EF8591C}"/>
    <hyperlink ref="BB259" r:id="rId2638" display="https://www.daloopa.com/src/779091" xr:uid="{B0BAE71E-E54C-4F7C-A0AC-1517B07785C9}"/>
    <hyperlink ref="BC259" r:id="rId2639" display="https://www.daloopa.com/src/779074" xr:uid="{97EAD9F0-4830-4A26-8C6B-F11FF2BFDACF}"/>
    <hyperlink ref="BD259" r:id="rId2640" display="https://www.daloopa.com/src/779067" xr:uid="{7E0FA400-158D-449A-99DB-2C6603E86D7C}"/>
    <hyperlink ref="BE259" r:id="rId2641" display="https://www.daloopa.com/src/779058" xr:uid="{6E412FE5-B443-4297-A696-50133C9A2D80}"/>
    <hyperlink ref="A262" r:id="rId2642" xr:uid="{B11A3A22-A7E3-461F-A33E-A812F48271C8}"/>
    <hyperlink ref="C262" r:id="rId2643" xr:uid="{2AE56F12-C337-4696-A462-CFAAA30A9B5A}"/>
    <hyperlink ref="X262" r:id="rId2644" display="https://www.daloopa.com/src/775195" xr:uid="{B850D0F7-9839-4928-ABFF-CC3830187ADC}"/>
    <hyperlink ref="Y262" r:id="rId2645" display="https://www.daloopa.com/src/771732" xr:uid="{71B79BB9-6FD4-404F-A25C-EB1D22FA1B03}"/>
    <hyperlink ref="Z262" r:id="rId2646" display="https://www.daloopa.com/src/771611" xr:uid="{A3406EF2-B4C4-4461-B6C5-96C42917CAC2}"/>
    <hyperlink ref="AA262" r:id="rId2647" display="https://www.daloopa.com/src/44615463" xr:uid="{66BBDCFE-8279-4673-9541-45FBA973C137}"/>
    <hyperlink ref="AB262" r:id="rId2648" display="https://www.daloopa.com/src/771362" xr:uid="{0EFD117A-B7F8-49B3-BB50-4976BC811B4D}"/>
    <hyperlink ref="AC262" r:id="rId2649" display="https://www.daloopa.com/src/771058" xr:uid="{09F2F588-4181-43DE-98E5-F33FA2F5F95D}"/>
    <hyperlink ref="AD262" r:id="rId2650" display="https://www.daloopa.com/src/1501248" xr:uid="{CA53E51C-CD62-4162-B7D2-D73E1C31EBCC}"/>
    <hyperlink ref="AE262" r:id="rId2651" display="https://www.daloopa.com/src/44615466" xr:uid="{BE4080C2-561D-4096-87EA-F6F73F8C7933}"/>
    <hyperlink ref="AF262" r:id="rId2652" display="https://www.daloopa.com/src/4298193" xr:uid="{50036BDE-B161-4059-AD76-5A8263D954FB}"/>
    <hyperlink ref="AG262" r:id="rId2653" display="https://www.daloopa.com/src/7449784" xr:uid="{6C50E98B-1BF9-427C-BE90-2DDA5BD75C00}"/>
    <hyperlink ref="AH262" r:id="rId2654" display="https://www.daloopa.com/src/10681130" xr:uid="{AC796261-949E-43F3-93A5-3DAFD904E089}"/>
    <hyperlink ref="BF262" r:id="rId2655" display="https://www.daloopa.com/src/778823" xr:uid="{91B30B32-B463-44C4-87E6-0D7CF8AC84D6}"/>
    <hyperlink ref="BG262" r:id="rId2656" display="https://www.daloopa.com/src/2733917" xr:uid="{B36BBECF-DCCD-44E0-889B-AC7C733BC3BD}"/>
    <hyperlink ref="A263" r:id="rId2657" xr:uid="{4140DD21-E57E-4A4E-A0C4-1D674B84FA33}"/>
    <hyperlink ref="C263" r:id="rId2658" xr:uid="{880B42E7-C340-4788-A86B-BF69C95B9E2F}"/>
    <hyperlink ref="X263" r:id="rId2659" display="https://www.daloopa.com/src/775196" xr:uid="{52A96815-68C0-401E-93D3-6B29D86D812C}"/>
    <hyperlink ref="Y263" r:id="rId2660" display="https://www.daloopa.com/src/771733" xr:uid="{2F69D42B-A0E1-43A2-991A-3ACD975A123E}"/>
    <hyperlink ref="Z263" r:id="rId2661" display="https://www.daloopa.com/src/771612" xr:uid="{9909462A-FFBB-42CC-A7F1-3FF3ABA5EBAC}"/>
    <hyperlink ref="AA263" r:id="rId2662" display="https://www.daloopa.com/src/44615470" xr:uid="{C943C167-EF32-4F74-9668-D95595EB8283}"/>
    <hyperlink ref="AB263" r:id="rId2663" display="https://www.daloopa.com/src/771363" xr:uid="{F0F35D57-1A38-49C3-9A21-07817D2B5897}"/>
    <hyperlink ref="AC263" r:id="rId2664" display="https://www.daloopa.com/src/771059" xr:uid="{E210E7E3-A0BB-486C-AED4-95E9DA3A8534}"/>
    <hyperlink ref="AD263" r:id="rId2665" display="https://www.daloopa.com/src/1501249" xr:uid="{3348128B-49C3-4EC9-AA1E-7E9F176BFE2A}"/>
    <hyperlink ref="AE263" r:id="rId2666" display="https://www.daloopa.com/src/44615474" xr:uid="{1551C7AC-345C-4D02-AD64-87158C7A0CC7}"/>
    <hyperlink ref="AF263" r:id="rId2667" display="https://www.daloopa.com/src/4298194" xr:uid="{038EB0DC-8952-40F2-B23F-FFC4909C9C84}"/>
    <hyperlink ref="AG263" r:id="rId2668" display="https://www.daloopa.com/src/7449785" xr:uid="{353DCAB7-2B39-4145-B4AB-FF0442D485CC}"/>
    <hyperlink ref="AH263" r:id="rId2669" display="https://www.daloopa.com/src/10681127" xr:uid="{3266D5AB-F918-4F1F-A4D1-085C03C8B14E}"/>
    <hyperlink ref="BF263" r:id="rId2670" display="https://www.daloopa.com/src/778824" xr:uid="{D20B1A81-ECFA-424E-810C-5AC3071528C1}"/>
    <hyperlink ref="BG263" r:id="rId2671" display="https://www.daloopa.com/src/2733918" xr:uid="{B437E737-420A-4AC6-8AD6-658B13FE48B1}"/>
    <hyperlink ref="A264" r:id="rId2672" xr:uid="{B6DD01E1-EE86-41DB-BF24-2C8B39C9F7EA}"/>
    <hyperlink ref="C264" r:id="rId2673" xr:uid="{0FC57760-2C88-43DC-987B-17812E426962}"/>
    <hyperlink ref="X264" r:id="rId2674" display="https://www.daloopa.com/src/775197" xr:uid="{9ACF7ACB-4600-48EC-A0A8-CCF08C442EFE}"/>
    <hyperlink ref="Y264" r:id="rId2675" display="https://www.daloopa.com/src/771734" xr:uid="{AFE11E80-6BAB-4BAD-A4AE-F98700C7EEF1}"/>
    <hyperlink ref="Z264" r:id="rId2676" display="https://www.daloopa.com/src/771613" xr:uid="{05585F07-4FEC-4729-BE15-CE221BFA2585}"/>
    <hyperlink ref="AA264" r:id="rId2677" display="https://www.daloopa.com/src/44615479" xr:uid="{0C3BB0B3-4CD2-4D08-942E-28A7432EFE91}"/>
    <hyperlink ref="AB264" r:id="rId2678" display="https://www.daloopa.com/src/771364" xr:uid="{1C3A9D36-FAD4-4C4A-9856-3AECBEAF4CCF}"/>
    <hyperlink ref="AC264" r:id="rId2679" display="https://www.daloopa.com/src/771060" xr:uid="{A955CBF0-153B-4622-B5DA-413D71F70EB5}"/>
    <hyperlink ref="AD264" r:id="rId2680" display="https://www.daloopa.com/src/1501250" xr:uid="{89AD7065-68DC-4E9C-B218-193FD807F523}"/>
    <hyperlink ref="AE264" r:id="rId2681" display="https://www.daloopa.com/src/44615483" xr:uid="{2DD34D4F-BC28-4D45-8A9F-E3803A69ABCE}"/>
    <hyperlink ref="AF264" r:id="rId2682" display="https://www.daloopa.com/src/4298195" xr:uid="{5DE0434C-DFAE-44AB-8F49-6AF5AE50F1D1}"/>
    <hyperlink ref="AG264" r:id="rId2683" display="https://www.daloopa.com/src/7449786" xr:uid="{1DF106EE-7FB4-49B6-846B-97A4003AAC13}"/>
    <hyperlink ref="AH264" r:id="rId2684" display="https://www.daloopa.com/src/10681128" xr:uid="{13ED2A87-8C20-4354-935D-4A37C6310F59}"/>
    <hyperlink ref="BF264" r:id="rId2685" display="https://www.daloopa.com/src/778825" xr:uid="{F204FBFE-4299-485F-8DBD-176EF565EAF2}"/>
    <hyperlink ref="BG264" r:id="rId2686" display="https://www.daloopa.com/src/2733919" xr:uid="{D72997C1-395B-46D7-A785-445DF54C29E0}"/>
    <hyperlink ref="A266" r:id="rId2687" xr:uid="{DD2A9A20-F977-4CDA-AB88-6E8167B751CD}"/>
    <hyperlink ref="C266" r:id="rId2688" xr:uid="{23B8CBEF-FCD8-4917-8E88-C9575FDEFCB6}"/>
    <hyperlink ref="X266" r:id="rId2689" display="https://www.daloopa.com/src/775198" xr:uid="{FE0B2260-F8AB-4B23-AF8E-A635E36FF2E6}"/>
    <hyperlink ref="Y266" r:id="rId2690" display="https://www.daloopa.com/src/771735" xr:uid="{222567A4-D3A8-4CCC-AC0E-6FE908B18827}"/>
    <hyperlink ref="Z266" r:id="rId2691" display="https://www.daloopa.com/src/771614" xr:uid="{C3AB5053-F684-4527-9EF5-0A19A11CDD58}"/>
    <hyperlink ref="AB266" r:id="rId2692" display="https://www.daloopa.com/src/771365" xr:uid="{31E88946-19E5-445D-90C3-5E321BEC3A34}"/>
    <hyperlink ref="AC266" r:id="rId2693" display="https://www.daloopa.com/src/771061" xr:uid="{2C3E2DAC-A5F7-4430-B77D-54C45619C091}"/>
    <hyperlink ref="AD266" r:id="rId2694" display="https://www.daloopa.com/src/1501251" xr:uid="{7D656B28-EA31-4398-BD6E-E549380725DC}"/>
    <hyperlink ref="AF266" r:id="rId2695" display="https://www.daloopa.com/src/4298196" xr:uid="{09D9529B-8B7A-47ED-B311-ABB88889195A}"/>
    <hyperlink ref="AG266" r:id="rId2696" display="https://www.daloopa.com/src/7449787" xr:uid="{8694C9BC-253E-465A-989D-D49C3F051D95}"/>
    <hyperlink ref="AH266" r:id="rId2697" display="https://www.daloopa.com/src/10681129" xr:uid="{372F80D6-5575-4E27-9323-CC8FC5C9C84E}"/>
    <hyperlink ref="BF266" r:id="rId2698" display="https://www.daloopa.com/src/778826" xr:uid="{80BB8767-71C6-43BD-A993-87E29D56C806}"/>
    <hyperlink ref="BG266" r:id="rId2699" display="https://www.daloopa.com/src/2733920" xr:uid="{23420869-B66B-42D5-B889-8BFC3A5C5D59}"/>
    <hyperlink ref="A269" r:id="rId2700" xr:uid="{D19C6B57-6902-4F2B-80DA-6989131B3F07}"/>
    <hyperlink ref="C269" r:id="rId2701" xr:uid="{01F643DC-FAD8-43C9-AD57-9651ACD98BD0}"/>
    <hyperlink ref="AJ269" r:id="rId2702" display="https://www.daloopa.com/src/19432935" xr:uid="{9DFFEEC1-A70F-4463-BDB1-29611F0EDA39}"/>
    <hyperlink ref="AK269" r:id="rId2703" display="https://www.daloopa.com/src/28828344" xr:uid="{760A512E-5706-409A-AF48-82008CCA763C}"/>
    <hyperlink ref="AL269" r:id="rId2704" display="https://www.daloopa.com/src/35961564" xr:uid="{B67D6BFD-32D4-4D63-8DC3-E6E989E6EAC7}"/>
    <hyperlink ref="AM269" r:id="rId2705" display="https://www.daloopa.com/src/44624986" xr:uid="{35110123-1323-4725-9075-25F5CE12F341}"/>
    <hyperlink ref="AN269" r:id="rId2706" display="https://www.daloopa.com/src/51587219" xr:uid="{65B1348E-030B-43A0-85CC-70D92CF59614}"/>
    <hyperlink ref="AO269" r:id="rId2707" display="https://www.daloopa.com/src/57345650" xr:uid="{88326834-E5B4-4339-9A8D-B8667F5A786C}"/>
    <hyperlink ref="AP269" r:id="rId2708" display="https://www.daloopa.com/src/62020057" xr:uid="{C1F428C0-5E11-4630-B45B-95450D099942}"/>
    <hyperlink ref="BH269" r:id="rId2709" display="https://www.daloopa.com/src/13303081" xr:uid="{17C0EDDD-AE94-4485-B399-29D010736759}"/>
    <hyperlink ref="BI269" r:id="rId2710" display="https://www.daloopa.com/src/44616663" xr:uid="{16203504-8ED2-4EBF-8D49-08CBF15C9D16}"/>
    <hyperlink ref="A270" r:id="rId2711" xr:uid="{EBDA6535-0DC1-4C90-91FA-AF81F8C37633}"/>
    <hyperlink ref="C270" r:id="rId2712" xr:uid="{75038E9D-01FF-44F8-B259-EA2D486330F7}"/>
    <hyperlink ref="AJ270" r:id="rId2713" display="https://www.daloopa.com/src/19432937" xr:uid="{CA7F1F81-7E3B-4251-AA86-D3C8C6106DBD}"/>
    <hyperlink ref="AK270" r:id="rId2714" display="https://www.daloopa.com/src/28828343" xr:uid="{0886B79B-6295-42AE-8C2A-2E812EF81E0E}"/>
    <hyperlink ref="AL270" r:id="rId2715" display="https://www.daloopa.com/src/35961563" xr:uid="{0EB4F658-68A0-48ED-88EC-0EA7C157177B}"/>
    <hyperlink ref="AM270" r:id="rId2716" display="https://www.daloopa.com/src/44624997" xr:uid="{68C3C958-D7E7-409F-8ACE-88741F10B793}"/>
    <hyperlink ref="AN270" r:id="rId2717" display="https://www.daloopa.com/src/51587218" xr:uid="{BE6AD80C-1850-4C8E-9704-3529B478852B}"/>
    <hyperlink ref="AO270" r:id="rId2718" display="https://www.daloopa.com/src/57345651" xr:uid="{46221AA3-136C-4C27-8F47-B4CC71D1030F}"/>
    <hyperlink ref="AP270" r:id="rId2719" display="https://www.daloopa.com/src/62020056" xr:uid="{06DE37AA-FBA0-4E62-B709-F3F964927603}"/>
    <hyperlink ref="BH270" r:id="rId2720" display="https://www.daloopa.com/src/13303080" xr:uid="{64C602AD-C594-4207-92C0-11B61BAF5808}"/>
    <hyperlink ref="BI270" r:id="rId2721" display="https://www.daloopa.com/src/44616664" xr:uid="{A6C79D06-902F-4CF2-9B7A-F21C49BE9E47}"/>
    <hyperlink ref="A271" r:id="rId2722" xr:uid="{3A1B9A0B-40C7-4334-BD74-909BD2621798}"/>
    <hyperlink ref="C271" r:id="rId2723" xr:uid="{B8FAD867-5D0C-4F2F-B355-3D73B9932E58}"/>
    <hyperlink ref="AJ271" r:id="rId2724" display="https://www.daloopa.com/src/19432936" xr:uid="{AC26E9B2-D03F-4F8D-880C-E8A390BC5FD4}"/>
    <hyperlink ref="AK271" r:id="rId2725" display="https://www.daloopa.com/src/28828342" xr:uid="{14836890-C003-456C-B74F-1E4A60F14194}"/>
    <hyperlink ref="AL271" r:id="rId2726" display="https://www.daloopa.com/src/35961562" xr:uid="{10CC3A74-35AE-4C53-B71A-70B8C2BABFAB}"/>
    <hyperlink ref="AM271" r:id="rId2727" display="https://www.daloopa.com/src/44624998" xr:uid="{92316C2B-C33E-471C-9168-534296166619}"/>
    <hyperlink ref="AN271" r:id="rId2728" display="https://www.daloopa.com/src/51587217" xr:uid="{05D0DC22-513D-4650-9436-836DF9A70335}"/>
    <hyperlink ref="AO271" r:id="rId2729" display="https://www.daloopa.com/src/57345652" xr:uid="{D3F03C58-3EA3-4BF9-8494-1B76AB88CCF8}"/>
    <hyperlink ref="AP271" r:id="rId2730" display="https://www.daloopa.com/src/62020058" xr:uid="{931B2D7D-CEA6-4D13-9690-ACB300EA9B8E}"/>
    <hyperlink ref="BH271" r:id="rId2731" display="https://www.daloopa.com/src/13303082" xr:uid="{6B3A3B53-09EE-40CE-A88C-9F70B8C66AA4}"/>
    <hyperlink ref="BI271" r:id="rId2732" display="https://www.daloopa.com/src/44616665" xr:uid="{A01A6497-6C03-43C4-B2B3-D00A413FB53E}"/>
    <hyperlink ref="A273" r:id="rId2733" xr:uid="{839E0303-26B1-4A75-85D5-C4A02015900C}"/>
    <hyperlink ref="C273" r:id="rId2734" xr:uid="{A493F45D-BB06-4E4A-8BD3-DE48A5F804D6}"/>
    <hyperlink ref="AJ273" r:id="rId2735" display="https://www.daloopa.com/src/19432938" xr:uid="{35FBA5E9-DBBE-45FF-A5A8-E08B4146A7DC}"/>
    <hyperlink ref="AK273" r:id="rId2736" display="https://www.daloopa.com/src/28828345" xr:uid="{54537D56-69EB-4777-BB33-29F55DEA6041}"/>
    <hyperlink ref="AL273" r:id="rId2737" display="https://www.daloopa.com/src/35961561" xr:uid="{F86A6F2D-59F1-426E-B3A4-E1DB92078C99}"/>
    <hyperlink ref="AN273" r:id="rId2738" display="https://www.daloopa.com/src/51587216" xr:uid="{5F54D072-5EF3-4037-A058-EB823052C1C9}"/>
    <hyperlink ref="AO273" r:id="rId2739" display="https://www.daloopa.com/src/57345653" xr:uid="{98D6C104-2209-4683-B482-787B64B5A733}"/>
    <hyperlink ref="AP273" r:id="rId2740" display="https://www.daloopa.com/src/62020055" xr:uid="{E3326689-F75C-4BDB-9343-CCBB976DA2B8}"/>
    <hyperlink ref="BH273" r:id="rId2741" display="https://www.daloopa.com/src/13303083" xr:uid="{04DF068C-EB59-4AD3-8E03-6B1540290B9C}"/>
    <hyperlink ref="BI273" r:id="rId2742" display="https://www.daloopa.com/src/44616666" xr:uid="{3595BBDD-6300-43A4-9BAD-1A0CE89C472E}"/>
    <hyperlink ref="A276" r:id="rId2743" xr:uid="{BB0E342D-CF23-45BA-9A7F-F2466CBA2891}"/>
    <hyperlink ref="C276" r:id="rId2744" xr:uid="{0612A976-91E6-43BC-907D-656B149B3577}"/>
    <hyperlink ref="X276" r:id="rId2745" display="https://www.daloopa.com/src/775439" xr:uid="{66F950E4-F844-48FA-98EE-10D6C7E35602}"/>
    <hyperlink ref="Y276" r:id="rId2746" display="https://www.daloopa.com/src/771736" xr:uid="{00A55FB2-02AD-4787-9888-DE157893C640}"/>
    <hyperlink ref="Z276" r:id="rId2747" display="https://www.daloopa.com/src/771615" xr:uid="{2CFC586C-A4D7-4ACD-8A37-B29E7B9B6DED}"/>
    <hyperlink ref="AA276" r:id="rId2748" display="https://www.daloopa.com/src/44615488" xr:uid="{850D651B-696C-47C0-B5DB-E96285FEB920}"/>
    <hyperlink ref="AB276" r:id="rId2749" display="https://www.daloopa.com/src/771388" xr:uid="{B0532394-3609-4D20-8D1F-C86E62785A99}"/>
    <hyperlink ref="AC276" r:id="rId2750" display="https://www.daloopa.com/src/771076" xr:uid="{2487A7EE-AF7A-4232-96A8-08AA5834AC95}"/>
    <hyperlink ref="AD276" r:id="rId2751" display="https://www.daloopa.com/src/1501252" xr:uid="{14170935-E727-40EA-968F-AE4915F918CF}"/>
    <hyperlink ref="AE276" r:id="rId2752" display="https://www.daloopa.com/src/44615492" xr:uid="{640C05CA-C9A6-43BC-BBE4-61982AACC7A3}"/>
    <hyperlink ref="AF276" r:id="rId2753" display="https://www.daloopa.com/src/4298197" xr:uid="{966FDCB5-4CC0-4C0D-8CB0-C930071CFE6E}"/>
    <hyperlink ref="AG276" r:id="rId2754" display="https://www.daloopa.com/src/7449809" xr:uid="{9727D916-D4FA-4781-9357-A80750C07922}"/>
    <hyperlink ref="AH276" r:id="rId2755" display="https://www.daloopa.com/src/10681138" xr:uid="{BAD1F1E6-0DCF-42A4-BCBE-E0CA4BB355D2}"/>
    <hyperlink ref="BF276" r:id="rId2756" display="https://www.daloopa.com/src/778840" xr:uid="{3F9F1993-507D-4310-A8EF-EE5A38064912}"/>
    <hyperlink ref="BG276" r:id="rId2757" display="https://www.daloopa.com/src/2733921" xr:uid="{3B3785B6-61B0-4CC2-976C-E5DCE09003FF}"/>
    <hyperlink ref="A277" r:id="rId2758" xr:uid="{EFA1F710-8459-455F-8D35-DF5FA17A3815}"/>
    <hyperlink ref="C277" r:id="rId2759" xr:uid="{384DC2AF-D431-4F83-96B0-C6ECF08F2331}"/>
    <hyperlink ref="X277" r:id="rId2760" display="https://www.daloopa.com/src/775440" xr:uid="{7623BE87-320A-4F98-8C72-779AF88CBE33}"/>
    <hyperlink ref="Y277" r:id="rId2761" display="https://www.daloopa.com/src/771737" xr:uid="{1C54C61F-BCFD-45B2-B8F8-073A71E8AB60}"/>
    <hyperlink ref="Z277" r:id="rId2762" display="https://www.daloopa.com/src/771616" xr:uid="{F3A35DBB-955A-4446-B5DA-F6973268C42D}"/>
    <hyperlink ref="AA277" r:id="rId2763" display="https://www.daloopa.com/src/44615495" xr:uid="{47C1E7D4-E674-4A85-9A33-72FB909B4AE1}"/>
    <hyperlink ref="AB277" r:id="rId2764" display="https://www.daloopa.com/src/771389" xr:uid="{C259CD52-34A3-407F-8E98-4356BFB959CD}"/>
    <hyperlink ref="AC277" r:id="rId2765" display="https://www.daloopa.com/src/771077" xr:uid="{CC245933-EFBE-4232-B5A4-8F49414333C4}"/>
    <hyperlink ref="AD277" r:id="rId2766" display="https://www.daloopa.com/src/1501253" xr:uid="{16AB0719-389D-478C-B967-81583747468C}"/>
    <hyperlink ref="AE277" r:id="rId2767" display="https://www.daloopa.com/src/44615496" xr:uid="{2ACA56ED-7101-4D96-AF31-C3AEEA52FA53}"/>
    <hyperlink ref="AF277" r:id="rId2768" display="https://www.daloopa.com/src/4298198" xr:uid="{FB1C523C-BBDE-4EEC-9818-A183E41B9551}"/>
    <hyperlink ref="AG277" r:id="rId2769" display="https://www.daloopa.com/src/7449810" xr:uid="{5E9E7AE2-8539-4E4C-8C40-01734A68B639}"/>
    <hyperlink ref="AH277" r:id="rId2770" display="https://www.daloopa.com/src/10681135" xr:uid="{6025EF5D-8E27-4CC9-9D43-1E83727ACD8D}"/>
    <hyperlink ref="BF277" r:id="rId2771" display="https://www.daloopa.com/src/778841" xr:uid="{E01192CD-83FD-4980-AC1D-195F34B5DE61}"/>
    <hyperlink ref="BG277" r:id="rId2772" display="https://www.daloopa.com/src/2733922" xr:uid="{2C704101-E941-4859-B80C-EEFF49F7AA33}"/>
    <hyperlink ref="A278" r:id="rId2773" xr:uid="{F43A9E7B-6252-49B3-88DD-60353EC056F8}"/>
    <hyperlink ref="C278" r:id="rId2774" xr:uid="{DBA95FF7-1AEB-4B02-B4BC-44C256732DEF}"/>
    <hyperlink ref="X278" r:id="rId2775" display="https://www.daloopa.com/src/775441" xr:uid="{E3DC8E31-C95E-4779-A9B5-FE06E27CB62E}"/>
    <hyperlink ref="Y278" r:id="rId2776" display="https://www.daloopa.com/src/771738" xr:uid="{84A6EF7F-B81F-4F2C-8B2E-3191788175C0}"/>
    <hyperlink ref="Z278" r:id="rId2777" display="https://www.daloopa.com/src/771617" xr:uid="{5D86D25C-4F7B-40B9-B1EC-C79168B1CC4F}"/>
    <hyperlink ref="AA278" r:id="rId2778" display="https://www.daloopa.com/src/44615497" xr:uid="{3CB7A8E6-93CC-437D-96E0-0E56AE04FC0F}"/>
    <hyperlink ref="AB278" r:id="rId2779" display="https://www.daloopa.com/src/771390" xr:uid="{2E9BB236-D2EC-44C4-B86A-4408779A1DBE}"/>
    <hyperlink ref="AC278" r:id="rId2780" display="https://www.daloopa.com/src/771078" xr:uid="{450EA0F3-E792-499A-9FDE-C576FB74025C}"/>
    <hyperlink ref="AD278" r:id="rId2781" display="https://www.daloopa.com/src/1501254" xr:uid="{D2ECAF7F-840C-4290-9CD6-050C94F80F44}"/>
    <hyperlink ref="AE278" r:id="rId2782" display="https://www.daloopa.com/src/44615498" xr:uid="{47088A4B-CADC-43EB-B544-0DD0815AC8AF}"/>
    <hyperlink ref="AF278" r:id="rId2783" display="https://www.daloopa.com/src/4298199" xr:uid="{5E36E928-CECF-4681-A9DE-E565F6144BA0}"/>
    <hyperlink ref="AG278" r:id="rId2784" display="https://www.daloopa.com/src/7449811" xr:uid="{8A1882A0-FBD7-46EB-AA67-3CA705B51E19}"/>
    <hyperlink ref="AH278" r:id="rId2785" display="https://www.daloopa.com/src/10681137" xr:uid="{797BF289-0F2A-40CE-9DB8-E5CD46648793}"/>
    <hyperlink ref="BF278" r:id="rId2786" display="https://www.daloopa.com/src/778842" xr:uid="{872635E9-366F-498B-82AA-0709F3B299E9}"/>
    <hyperlink ref="BG278" r:id="rId2787" display="https://www.daloopa.com/src/2733923" xr:uid="{98D59611-2062-468F-B2E2-5DC41E369FDB}"/>
    <hyperlink ref="A280" r:id="rId2788" xr:uid="{CC90A0DE-36BC-47F3-9764-72EFA3812A78}"/>
    <hyperlink ref="C280" r:id="rId2789" xr:uid="{BDD2B1F7-C881-45F4-96FF-7FCF2397F1DF}"/>
    <hyperlink ref="X280" r:id="rId2790" display="https://www.daloopa.com/src/775442" xr:uid="{C6BA52D5-EB6D-4B4E-8509-90DCD613C129}"/>
    <hyperlink ref="Y280" r:id="rId2791" display="https://www.daloopa.com/src/771739" xr:uid="{883ECECD-C640-40B7-AC8E-A5E4861EA101}"/>
    <hyperlink ref="Z280" r:id="rId2792" display="https://www.daloopa.com/src/771618" xr:uid="{00890AB4-DA79-42DB-A84B-B82619E12623}"/>
    <hyperlink ref="AB280" r:id="rId2793" display="https://www.daloopa.com/src/771391" xr:uid="{8C554F7C-316C-4A7C-B755-D1639F6772BA}"/>
    <hyperlink ref="AC280" r:id="rId2794" display="https://www.daloopa.com/src/771079" xr:uid="{DCD389FB-1078-42B3-8F65-494D9E84CABE}"/>
    <hyperlink ref="AD280" r:id="rId2795" display="https://www.daloopa.com/src/1501255" xr:uid="{64E592A1-4DCC-4520-8115-6316DC040843}"/>
    <hyperlink ref="AF280" r:id="rId2796" display="https://www.daloopa.com/src/4298200" xr:uid="{9ED1D2DA-D07C-4104-AF1F-C905AB89C5EA}"/>
    <hyperlink ref="AG280" r:id="rId2797" display="https://www.daloopa.com/src/7449812" xr:uid="{A15CC3EA-3957-45E7-B6A2-BDE3B00F9E6B}"/>
    <hyperlink ref="AH280" r:id="rId2798" display="https://www.daloopa.com/src/10681136" xr:uid="{851C9F65-8875-400B-B58F-022291283723}"/>
    <hyperlink ref="BF280" r:id="rId2799" display="https://www.daloopa.com/src/778843" xr:uid="{27DB8B42-9EA2-4A18-90FD-02AC2B6707DB}"/>
    <hyperlink ref="BG280" r:id="rId2800" display="https://www.daloopa.com/src/2733924" xr:uid="{A07E4EA5-0454-4265-B22C-2FADB8E89D99}"/>
    <hyperlink ref="A283" r:id="rId2801" xr:uid="{73763A9F-D46F-4ECC-973F-33D61188DC07}"/>
    <hyperlink ref="C283" r:id="rId2802" xr:uid="{15333436-9B8A-45BA-B5CB-503F02D1F753}"/>
    <hyperlink ref="AJ283" r:id="rId2803" display="https://www.daloopa.com/src/19432984" xr:uid="{A357229F-505D-41AE-A2B6-3BB84060ABC8}"/>
    <hyperlink ref="AK283" r:id="rId2804" display="https://www.daloopa.com/src/28828347" xr:uid="{B629D941-AD5E-476D-BCB9-BC4FFDFA40B8}"/>
    <hyperlink ref="AL283" r:id="rId2805" display="https://www.daloopa.com/src/35961565" xr:uid="{CDBDA8AB-61EF-4F2E-AF07-34A356811FEC}"/>
    <hyperlink ref="AM283" r:id="rId2806" display="https://www.daloopa.com/src/44624999" xr:uid="{DB0E3930-98BF-4693-B928-9F28022BEAC2}"/>
    <hyperlink ref="AN283" r:id="rId2807" display="https://www.daloopa.com/src/51587223" xr:uid="{DC0174B4-1283-4194-B635-D4FB9F930288}"/>
    <hyperlink ref="AO283" r:id="rId2808" display="https://www.daloopa.com/src/57345657" xr:uid="{C5F6D265-1991-4F94-9F51-E95375110ACD}"/>
    <hyperlink ref="AP283" r:id="rId2809" display="https://www.daloopa.com/src/62020062" xr:uid="{BC07059D-36F9-45AE-9174-61BEC7913A76}"/>
    <hyperlink ref="BH283" r:id="rId2810" display="https://www.daloopa.com/src/13303219" xr:uid="{999B9566-391C-4EFC-9629-265E4C9C2086}"/>
    <hyperlink ref="BI283" r:id="rId2811" display="https://www.daloopa.com/src/44616692" xr:uid="{8CC6568C-6029-44A6-9527-5E7C9F3341CD}"/>
    <hyperlink ref="A284" r:id="rId2812" xr:uid="{8223B15D-BEA2-4245-A9C7-81EBBD58B598}"/>
    <hyperlink ref="C284" r:id="rId2813" xr:uid="{776D2EC4-3052-482B-B77B-E3D78280A83E}"/>
    <hyperlink ref="AJ284" r:id="rId2814" display="https://www.daloopa.com/src/19432982" xr:uid="{FFF1A309-5E62-42BE-9C03-F76BA5C1E94E}"/>
    <hyperlink ref="AK284" r:id="rId2815" display="https://www.daloopa.com/src/28828348" xr:uid="{357276B6-7F4B-4ED4-B2CC-F80F9B71EE15}"/>
    <hyperlink ref="AL284" r:id="rId2816" display="https://www.daloopa.com/src/35961566" xr:uid="{4296E368-F64C-49CE-9208-9DF9AE74219D}"/>
    <hyperlink ref="AM284" r:id="rId2817" display="https://www.daloopa.com/src/44625000" xr:uid="{3B5F5069-58C8-49DC-BA0E-D18113C183D6}"/>
    <hyperlink ref="AN284" r:id="rId2818" display="https://www.daloopa.com/src/51587222" xr:uid="{0B7B108E-95C7-4952-B225-DDB851B3DE22}"/>
    <hyperlink ref="AO284" r:id="rId2819" display="https://www.daloopa.com/src/57345655" xr:uid="{3A14920E-0D20-42B1-8C38-5E0340A072EC}"/>
    <hyperlink ref="AP284" r:id="rId2820" display="https://www.daloopa.com/src/62020061" xr:uid="{02E85577-0EBC-4F5C-9438-AB39E06E933D}"/>
    <hyperlink ref="BH284" r:id="rId2821" display="https://www.daloopa.com/src/13303221" xr:uid="{E9072309-50CD-44ED-97B6-04BF7D6EE159}"/>
    <hyperlink ref="BI284" r:id="rId2822" display="https://www.daloopa.com/src/44616694" xr:uid="{A73B687C-68B3-41C8-A800-01E3765B3663}"/>
    <hyperlink ref="A285" r:id="rId2823" xr:uid="{046D0A18-D8E6-4146-BEB0-6777E5FDBC7B}"/>
    <hyperlink ref="C285" r:id="rId2824" xr:uid="{6C2D163D-A964-4A15-A307-B924498FBFE2}"/>
    <hyperlink ref="AJ285" r:id="rId2825" display="https://www.daloopa.com/src/19432983" xr:uid="{9A3D3565-C075-44BD-A20A-525525EB3418}"/>
    <hyperlink ref="AK285" r:id="rId2826" display="https://www.daloopa.com/src/28828346" xr:uid="{C7D40EE0-D85C-43F5-892F-E097CAE6F896}"/>
    <hyperlink ref="AL285" r:id="rId2827" display="https://www.daloopa.com/src/35961568" xr:uid="{06D58A5F-4FD4-4EFE-8FEB-A1B132AA244E}"/>
    <hyperlink ref="AM285" r:id="rId2828" display="https://www.daloopa.com/src/44625001" xr:uid="{BF067D58-059B-40F4-B909-6C3A02106E63}"/>
    <hyperlink ref="AN285" r:id="rId2829" display="https://www.daloopa.com/src/51587221" xr:uid="{12048469-13FC-45D0-BEB4-1015032CA100}"/>
    <hyperlink ref="AO285" r:id="rId2830" display="https://www.daloopa.com/src/57345654" xr:uid="{CABF9780-46DE-4ABC-9DC9-0F0814EAC9CD}"/>
    <hyperlink ref="AP285" r:id="rId2831" display="https://www.daloopa.com/src/62020060" xr:uid="{2E3C6268-6B98-4ECC-B821-73713DAC856A}"/>
    <hyperlink ref="BH285" r:id="rId2832" display="https://www.daloopa.com/src/13303218" xr:uid="{4C2593DE-B748-458B-9A02-6941EDA81011}"/>
    <hyperlink ref="BI285" r:id="rId2833" display="https://www.daloopa.com/src/44616691" xr:uid="{EF533177-24D8-4626-805A-20F46010E636}"/>
    <hyperlink ref="A287" r:id="rId2834" xr:uid="{4D8ABB8E-5F28-4D4D-ACBA-83D371B56487}"/>
    <hyperlink ref="C287" r:id="rId2835" xr:uid="{88F72DCE-C594-42BA-A7CF-1494B67A6387}"/>
    <hyperlink ref="AJ287" r:id="rId2836" display="https://www.daloopa.com/src/19432981" xr:uid="{6B39C01F-9353-40A9-B5C9-103700D9C181}"/>
    <hyperlink ref="AK287" r:id="rId2837" display="https://www.daloopa.com/src/28828349" xr:uid="{15682866-E77A-42A1-8EA7-C8DF56D24E03}"/>
    <hyperlink ref="AL287" r:id="rId2838" display="https://www.daloopa.com/src/35961567" xr:uid="{4F70887E-663C-480A-B5EF-2C266B50690A}"/>
    <hyperlink ref="AN287" r:id="rId2839" display="https://www.daloopa.com/src/51587220" xr:uid="{1C5D7956-5D2C-44D6-BD94-906D98EAAC32}"/>
    <hyperlink ref="AO287" r:id="rId2840" display="https://www.daloopa.com/src/57345656" xr:uid="{0EA332A6-1AE6-4678-90C9-FF78A5491307}"/>
    <hyperlink ref="AP287" r:id="rId2841" display="https://www.daloopa.com/src/62020059" xr:uid="{619DFCED-BFC1-4B82-A779-2B1243FE61A3}"/>
    <hyperlink ref="BH287" r:id="rId2842" display="https://www.daloopa.com/src/13303220" xr:uid="{43D7786A-FA27-4709-8921-06D798847E01}"/>
    <hyperlink ref="BI287" r:id="rId2843" display="https://www.daloopa.com/src/44616693" xr:uid="{A56DE860-D90D-4A10-AFBE-C28D29AD9A62}"/>
    <hyperlink ref="A290" r:id="rId2844" xr:uid="{CF3BE24C-C8CB-4D16-9218-B9DA4E5C8B22}"/>
    <hyperlink ref="C290" r:id="rId2845" xr:uid="{1262809B-93C4-4A1D-AAB8-3C185CEA1E5F}"/>
    <hyperlink ref="D290" r:id="rId2846" display="https://www.daloopa.com/src/775794" xr:uid="{831CD092-FEE6-4D6B-A5EC-AD17BAC10CC0}"/>
    <hyperlink ref="E290" r:id="rId2847" display="https://www.daloopa.com/src/775786" xr:uid="{ECB9749C-B44B-4673-9B17-C06803E5CA36}"/>
    <hyperlink ref="F290" r:id="rId2848" display="https://www.daloopa.com/src/775782" xr:uid="{980FE7B0-67FC-4900-AE37-281B7242D9FD}"/>
    <hyperlink ref="G290" r:id="rId2849" display="https://www.daloopa.com/src/44615529" xr:uid="{7D0B500C-652C-426B-9914-50A8F1D48ED0}"/>
    <hyperlink ref="H290" r:id="rId2850" display="https://www.daloopa.com/src/775778" xr:uid="{AFB5F774-3E0A-47C1-9EA6-C20A7A33829E}"/>
    <hyperlink ref="I290" r:id="rId2851" display="https://www.daloopa.com/src/775774" xr:uid="{5852435C-09AE-4454-9B33-A3D8CBD1D80E}"/>
    <hyperlink ref="J290" r:id="rId2852" display="https://www.daloopa.com/src/775764" xr:uid="{963BB042-09A7-4B0C-8845-A283C1575615}"/>
    <hyperlink ref="K290" r:id="rId2853" display="https://www.daloopa.com/src/44615530" xr:uid="{47C36A96-1028-4A0A-9243-44D04783640C}"/>
    <hyperlink ref="L290" r:id="rId2854" display="https://www.daloopa.com/src/775760" xr:uid="{B29DDAF8-6810-48A0-A6AD-D6DE977EE88A}"/>
    <hyperlink ref="M290" r:id="rId2855" display="https://www.daloopa.com/src/775750" xr:uid="{A97E2788-0044-4750-803F-BF3B0C790234}"/>
    <hyperlink ref="N290" r:id="rId2856" display="https://www.daloopa.com/src/775743" xr:uid="{D7138627-9B3F-4BD6-B9D1-27C5A8C0529F}"/>
    <hyperlink ref="O290" r:id="rId2857" display="https://www.daloopa.com/src/44615531" xr:uid="{1730391F-13F8-4DE8-B086-394DD852DAA8}"/>
    <hyperlink ref="P290" r:id="rId2858" display="https://www.daloopa.com/src/775736" xr:uid="{E4AC4FE3-0C88-4A01-9461-F3D81027118A}"/>
    <hyperlink ref="Q290" r:id="rId2859" display="https://www.daloopa.com/src/775729" xr:uid="{9EE813AA-4284-4AA5-AB8B-EE4C15162EA8}"/>
    <hyperlink ref="R290" r:id="rId2860" display="https://www.daloopa.com/src/775722" xr:uid="{FC4982B0-D5DD-48AD-8C74-9AB47371F6F9}"/>
    <hyperlink ref="S290" r:id="rId2861" display="https://www.daloopa.com/src/44615532" xr:uid="{891B04B7-AC84-4D73-AA78-F812B8EE2E94}"/>
    <hyperlink ref="T290" r:id="rId2862" display="https://www.daloopa.com/src/775715" xr:uid="{C4A68FF8-951A-425E-BFD0-04F20B58A1C1}"/>
    <hyperlink ref="U290" r:id="rId2863" display="https://www.daloopa.com/src/775705" xr:uid="{69AFAC15-74D5-4344-A18E-1421F929E840}"/>
    <hyperlink ref="V290" r:id="rId2864" display="https://www.daloopa.com/src/775695" xr:uid="{38A207F2-4280-45DC-9918-0971D9164F92}"/>
    <hyperlink ref="W290" r:id="rId2865" display="https://www.daloopa.com/src/44615533" xr:uid="{CD129B9C-7F69-40CE-A6BC-9D4475186F15}"/>
    <hyperlink ref="X290" r:id="rId2866" display="https://www.daloopa.com/src/775685" xr:uid="{23A4C38E-97F5-4FD3-864E-C072649D8A1D}"/>
    <hyperlink ref="Y290" r:id="rId2867" display="https://www.daloopa.com/src/771740" xr:uid="{57D0B227-37D5-4BB2-B920-C6D110A388A3}"/>
    <hyperlink ref="Z290" r:id="rId2868" display="https://www.daloopa.com/src/771619" xr:uid="{6DEC1730-DCD4-439F-ACCB-7E846F3BD3B1}"/>
    <hyperlink ref="AA290" r:id="rId2869" display="https://www.daloopa.com/src/44615534" xr:uid="{F71805C9-F7DC-4FF6-960F-29053E160F2E}"/>
    <hyperlink ref="AB290" r:id="rId2870" display="https://www.daloopa.com/src/771401" xr:uid="{8FE6DB92-7EF8-480B-BB2E-838565593EB1}"/>
    <hyperlink ref="AC290" r:id="rId2871" display="https://www.daloopa.com/src/771084" xr:uid="{3AC1D520-6950-44C8-8394-2EBCF2022581}"/>
    <hyperlink ref="AD290" r:id="rId2872" display="https://www.daloopa.com/src/1501256" xr:uid="{18E68518-CC69-4640-AF48-B9894EDAAC45}"/>
    <hyperlink ref="AE290" r:id="rId2873" display="https://www.daloopa.com/src/44615535" xr:uid="{695FD9DF-927A-4F8F-B89D-0916149D1EB1}"/>
    <hyperlink ref="AF290" r:id="rId2874" display="https://www.daloopa.com/src/4298201" xr:uid="{D8031E44-A187-45D3-9BE2-E983D8DBBB52}"/>
    <hyperlink ref="AG290" r:id="rId2875" display="https://www.daloopa.com/src/7449837" xr:uid="{69E48233-898F-492F-B882-BC3D8CA10A27}"/>
    <hyperlink ref="AH290" r:id="rId2876" display="https://www.daloopa.com/src/10681140" xr:uid="{75EC05A2-A363-4786-915E-75C8A091998F}"/>
    <hyperlink ref="AI290" r:id="rId2877" display="https://www.daloopa.com/src/44615536" xr:uid="{C4612580-0A6C-4874-8FD9-EE583616E061}"/>
    <hyperlink ref="AJ290" r:id="rId2878" display="https://www.daloopa.com/src/19433035" xr:uid="{29BE03A3-90CD-480C-9F2C-88975529FE03}"/>
    <hyperlink ref="AK290" r:id="rId2879" display="https://www.daloopa.com/src/28828353" xr:uid="{7DCF37D2-B710-4836-AD00-0850024888BD}"/>
    <hyperlink ref="AL290" r:id="rId2880" display="https://www.daloopa.com/src/35961570" xr:uid="{7A1D4D35-B218-493E-AF02-A93A8A27A81B}"/>
    <hyperlink ref="AM290" r:id="rId2881" display="https://www.daloopa.com/src/44625002" xr:uid="{22EE137B-7A96-42B9-979B-8E6085DF9E1C}"/>
    <hyperlink ref="AN290" r:id="rId2882" display="https://www.daloopa.com/src/51587224" xr:uid="{A0D059AE-ACA4-4B1C-8E9D-827574DA7BE2}"/>
    <hyperlink ref="AO290" r:id="rId2883" display="https://www.daloopa.com/src/57345659" xr:uid="{98EF1A42-081A-4733-9856-190F30550FEA}"/>
    <hyperlink ref="AP290" r:id="rId2884" display="https://www.daloopa.com/src/62020064" xr:uid="{1C6C119E-A17A-4A2D-807A-98BBBDB83E43}"/>
    <hyperlink ref="BA290" r:id="rId2885" display="https://www.daloopa.com/src/778898" xr:uid="{9E9915F3-BA8C-45BC-818A-B5A3FE94D191}"/>
    <hyperlink ref="BB290" r:id="rId2886" display="https://www.daloopa.com/src/778894" xr:uid="{F039F58F-3515-4391-8842-2914C4791A76}"/>
    <hyperlink ref="BC290" r:id="rId2887" display="https://www.daloopa.com/src/788414" xr:uid="{3E507E33-904E-41B7-9CD9-C8F8BD77EB2D}"/>
    <hyperlink ref="BD290" r:id="rId2888" display="https://www.daloopa.com/src/778890" xr:uid="{BF69A68A-8B64-446F-9FAB-30C0CFC79AEF}"/>
    <hyperlink ref="BE290" r:id="rId2889" display="https://www.daloopa.com/src/778886" xr:uid="{73203A92-B1DF-46DF-8527-467C20B43566}"/>
    <hyperlink ref="BF290" r:id="rId2890" display="https://www.daloopa.com/src/778876" xr:uid="{EF577E14-A8C4-4777-81CA-F6256D5CBD6F}"/>
    <hyperlink ref="BG290" r:id="rId2891" display="https://www.daloopa.com/src/2733936" xr:uid="{4D005AC0-839F-4916-AB24-06C94D0067AC}"/>
    <hyperlink ref="BH290" r:id="rId2892" display="https://www.daloopa.com/src/13303372" xr:uid="{4BF401AC-AE3E-465D-A2A6-12E210C427D3}"/>
    <hyperlink ref="BI290" r:id="rId2893" display="https://www.daloopa.com/src/44616720" xr:uid="{D876F79D-1C57-4FC8-9B79-C657E5E346EC}"/>
    <hyperlink ref="A291" r:id="rId2894" xr:uid="{C1E78157-CE14-4455-AC50-AF12CB670713}"/>
    <hyperlink ref="C291" r:id="rId2895" xr:uid="{D86D1020-B144-4BE9-A034-5984834022E4}"/>
    <hyperlink ref="D291" r:id="rId2896" display="https://www.daloopa.com/src/775795" xr:uid="{C88BDB95-5805-4FCD-8ECD-208751FC9706}"/>
    <hyperlink ref="E291" r:id="rId2897" display="https://www.daloopa.com/src/775787" xr:uid="{61351FB0-9433-4173-A0C1-46F1E48AC688}"/>
    <hyperlink ref="F291" r:id="rId2898" display="https://www.daloopa.com/src/775783" xr:uid="{91104D5A-E606-4085-9CD6-060966E3070A}"/>
    <hyperlink ref="G291" r:id="rId2899" display="https://www.daloopa.com/src/44615537" xr:uid="{E0A0D5EB-78D8-404C-9B3B-A594F649A73F}"/>
    <hyperlink ref="H291" r:id="rId2900" display="https://www.daloopa.com/src/775780" xr:uid="{1282B516-29A6-4E3E-B25D-76518C71A2A4}"/>
    <hyperlink ref="I291" r:id="rId2901" display="https://www.daloopa.com/src/775775" xr:uid="{97DA0ECC-3628-46FF-834E-A87D45EEE79D}"/>
    <hyperlink ref="J291" r:id="rId2902" display="https://www.daloopa.com/src/775765" xr:uid="{1AE88845-28C9-4CB6-AE23-50FF22EE4B73}"/>
    <hyperlink ref="K291" r:id="rId2903" display="https://www.daloopa.com/src/44615538" xr:uid="{CABD9025-81E7-418B-8650-67779C4D351F}"/>
    <hyperlink ref="L291" r:id="rId2904" display="https://www.daloopa.com/src/775761" xr:uid="{F82C4030-6335-4C4F-96CA-0EA95E558CDD}"/>
    <hyperlink ref="M291" r:id="rId2905" display="https://www.daloopa.com/src/775751" xr:uid="{CE189801-7705-49A2-8214-820A8114753B}"/>
    <hyperlink ref="N291" r:id="rId2906" display="https://www.daloopa.com/src/775744" xr:uid="{E8BE09AC-29CD-468F-8876-C2AD2B583140}"/>
    <hyperlink ref="O291" r:id="rId2907" display="https://www.daloopa.com/src/44615539" xr:uid="{0D7EB93F-7A97-4BE8-B295-D6908E89B147}"/>
    <hyperlink ref="P291" r:id="rId2908" display="https://www.daloopa.com/src/775737" xr:uid="{B0CF85F8-6337-46B8-8CD8-1B27B62375F2}"/>
    <hyperlink ref="Q291" r:id="rId2909" display="https://www.daloopa.com/src/775730" xr:uid="{4C8C26EB-B0C9-48EC-A44F-157CCA2E5E48}"/>
    <hyperlink ref="R291" r:id="rId2910" display="https://www.daloopa.com/src/775723" xr:uid="{873DE79C-B8DA-477C-8464-2EEC6B2B9A01}"/>
    <hyperlink ref="S291" r:id="rId2911" display="https://www.daloopa.com/src/44615540" xr:uid="{DE7FF923-62A9-4CC6-8110-C1CAC44CBA74}"/>
    <hyperlink ref="T291" r:id="rId2912" display="https://www.daloopa.com/src/775716" xr:uid="{4182D680-0BE5-4248-B4CB-F1EBB985D8B2}"/>
    <hyperlink ref="U291" r:id="rId2913" display="https://www.daloopa.com/src/775706" xr:uid="{209076F1-B26F-4157-8DCD-A394B22B7E06}"/>
    <hyperlink ref="V291" r:id="rId2914" display="https://www.daloopa.com/src/775696" xr:uid="{833BB89F-1A88-474C-B547-119AF4BDAC83}"/>
    <hyperlink ref="W291" r:id="rId2915" display="https://www.daloopa.com/src/44615541" xr:uid="{CC3D3456-CADE-44B9-8BEB-782916DB4FDB}"/>
    <hyperlink ref="X291" r:id="rId2916" display="https://www.daloopa.com/src/775686" xr:uid="{A9FEF405-BEF3-4C09-9670-6A918A84308F}"/>
    <hyperlink ref="Y291" r:id="rId2917" display="https://www.daloopa.com/src/771741" xr:uid="{05C840C3-9196-4674-81EE-D8CEA0538F84}"/>
    <hyperlink ref="Z291" r:id="rId2918" display="https://www.daloopa.com/src/771620" xr:uid="{7DF27588-7CD2-43CE-9B21-6BE5967C11FF}"/>
    <hyperlink ref="AA291" r:id="rId2919" display="https://www.daloopa.com/src/44615542" xr:uid="{9CD7F5DE-B548-4B34-BCEF-E7EE416A4678}"/>
    <hyperlink ref="AB291" r:id="rId2920" display="https://www.daloopa.com/src/771402" xr:uid="{DEF1DECC-5A98-4ED6-92A4-1B848C9722C5}"/>
    <hyperlink ref="AC291" r:id="rId2921" display="https://www.daloopa.com/src/771085" xr:uid="{55F377A5-8018-401E-B793-D1B5A0E4F630}"/>
    <hyperlink ref="AD291" r:id="rId2922" display="https://www.daloopa.com/src/1501257" xr:uid="{06B275F4-8C3A-4836-8A4C-9B6995123E65}"/>
    <hyperlink ref="AE291" r:id="rId2923" display="https://www.daloopa.com/src/44615543" xr:uid="{33F4FFCA-07C6-4E47-BBF9-6281C3C65190}"/>
    <hyperlink ref="AF291" r:id="rId2924" display="https://www.daloopa.com/src/4298202" xr:uid="{C0284350-228E-41E2-BF1F-5953C955CB9A}"/>
    <hyperlink ref="AG291" r:id="rId2925" display="https://www.daloopa.com/src/7449838" xr:uid="{A09404D2-F143-40CB-81E4-B48B4DCA1948}"/>
    <hyperlink ref="AH291" r:id="rId2926" display="https://www.daloopa.com/src/10681141" xr:uid="{7C6065A2-5BBE-4F86-A7DA-B6DDBF094B07}"/>
    <hyperlink ref="AI291" r:id="rId2927" display="https://www.daloopa.com/src/44615544" xr:uid="{9839EB14-8BB9-4FEB-8DEF-29900E0225F1}"/>
    <hyperlink ref="AJ291" r:id="rId2928" display="https://www.daloopa.com/src/19433036" xr:uid="{33B984F5-B65A-4802-A0E4-1E98A43CAE7D}"/>
    <hyperlink ref="AK291" r:id="rId2929" display="https://www.daloopa.com/src/28828352" xr:uid="{C653DF7C-35ED-4E2F-9A64-26F08D14FB28}"/>
    <hyperlink ref="AL291" r:id="rId2930" display="https://www.daloopa.com/src/35961571" xr:uid="{E919AD2F-8CD8-40D9-A6CE-E0F6A199DD5F}"/>
    <hyperlink ref="AM291" r:id="rId2931" display="https://www.daloopa.com/src/44625003" xr:uid="{89C5F3D1-2A36-45EA-8BC7-7D246B6A13F8}"/>
    <hyperlink ref="AN291" r:id="rId2932" display="https://www.daloopa.com/src/51587225" xr:uid="{43BC736C-6ED2-4653-BB5A-29D91D9C8ACB}"/>
    <hyperlink ref="AO291" r:id="rId2933" display="https://www.daloopa.com/src/57345660" xr:uid="{BD13BA4A-FF3E-4ABA-897E-D28999189179}"/>
    <hyperlink ref="AP291" r:id="rId2934" display="https://www.daloopa.com/src/62020065" xr:uid="{D835B974-DB18-487E-8A6E-983DCDDF4B13}"/>
    <hyperlink ref="BA291" r:id="rId2935" display="https://www.daloopa.com/src/778899" xr:uid="{71A77D77-DAD1-4766-A7D2-CC512B6D6DAE}"/>
    <hyperlink ref="BB291" r:id="rId2936" display="https://www.daloopa.com/src/778895" xr:uid="{12CB5124-771C-4EE2-88E2-E96142374EF2}"/>
    <hyperlink ref="BC291" r:id="rId2937" display="https://www.daloopa.com/src/788415" xr:uid="{D6C9E944-6FE2-4BE6-A8C7-239AD6CF8BDB}"/>
    <hyperlink ref="BD291" r:id="rId2938" display="https://www.daloopa.com/src/778891" xr:uid="{D9D880B6-C486-4AE4-A1FF-AB9D32095543}"/>
    <hyperlink ref="BE291" r:id="rId2939" display="https://www.daloopa.com/src/778887" xr:uid="{2D871A65-D50B-4507-8647-60AF3BEE89CF}"/>
    <hyperlink ref="BF291" r:id="rId2940" display="https://www.daloopa.com/src/778877" xr:uid="{66EFF380-E9F8-4906-9BDB-7E1985D4DB51}"/>
    <hyperlink ref="BG291" r:id="rId2941" display="https://www.daloopa.com/src/2733937" xr:uid="{321C9DF8-13CF-489A-B5BF-306C074D607D}"/>
    <hyperlink ref="BH291" r:id="rId2942" display="https://www.daloopa.com/src/13303370" xr:uid="{E02591CA-B19D-4AB9-89C3-63B201E35F2A}"/>
    <hyperlink ref="BI291" r:id="rId2943" display="https://www.daloopa.com/src/44616719" xr:uid="{D2543D75-725E-4406-A870-FA206938E9EB}"/>
    <hyperlink ref="A292" r:id="rId2944" xr:uid="{64FCDECB-1E2A-40A5-BC6D-ABA3A514F3E1}"/>
    <hyperlink ref="C292" r:id="rId2945" xr:uid="{2691B7D7-19A2-4392-B1F1-A25550977708}"/>
    <hyperlink ref="D292" r:id="rId2946" display="https://www.daloopa.com/src/775796" xr:uid="{591726DB-DC55-4B25-A7E8-D9FE107AA685}"/>
    <hyperlink ref="E292" r:id="rId2947" display="https://www.daloopa.com/src/775788" xr:uid="{168FC166-E9B1-4B9D-A46E-D2E2F3C15267}"/>
    <hyperlink ref="F292" r:id="rId2948" display="https://www.daloopa.com/src/775784" xr:uid="{E042FFD2-CB99-4056-8F94-23D29F320FB1}"/>
    <hyperlink ref="G292" r:id="rId2949" display="https://www.daloopa.com/src/44615545" xr:uid="{B851880F-57D4-4B34-BA54-02F29289716B}"/>
    <hyperlink ref="H292" r:id="rId2950" display="https://www.daloopa.com/src/775779" xr:uid="{BB999CE9-C1ED-4497-AB6C-51396B76EFDB}"/>
    <hyperlink ref="I292" r:id="rId2951" display="https://www.daloopa.com/src/775776" xr:uid="{C4BDA5EA-662C-4B10-B7BF-EEBBC5FF58F8}"/>
    <hyperlink ref="J292" r:id="rId2952" display="https://www.daloopa.com/src/775766" xr:uid="{617B3D7D-9AB9-4BF1-93C4-17756C7813E4}"/>
    <hyperlink ref="K292" r:id="rId2953" display="https://www.daloopa.com/src/44615546" xr:uid="{C4B675C4-ECEC-4ECA-B4A8-E49A645365FC}"/>
    <hyperlink ref="L292" r:id="rId2954" display="https://www.daloopa.com/src/775762" xr:uid="{749A8D31-C17F-481A-98EF-C2ED579CA6A8}"/>
    <hyperlink ref="M292" r:id="rId2955" display="https://www.daloopa.com/src/775752" xr:uid="{1345E9DF-11CD-4C6E-B1F8-ECD4DCA65955}"/>
    <hyperlink ref="N292" r:id="rId2956" display="https://www.daloopa.com/src/775745" xr:uid="{AD7CF9CC-B66F-410C-BB26-C617A8F62BB1}"/>
    <hyperlink ref="O292" r:id="rId2957" display="https://www.daloopa.com/src/44615547" xr:uid="{B0BC4EB4-8440-4214-9ABC-CF4716899652}"/>
    <hyperlink ref="P292" r:id="rId2958" display="https://www.daloopa.com/src/775738" xr:uid="{9C0B60E7-1A61-4DAB-A679-A377CA845753}"/>
    <hyperlink ref="Q292" r:id="rId2959" display="https://www.daloopa.com/src/775731" xr:uid="{FF265F81-A78B-435A-ADD6-A77C227FD59C}"/>
    <hyperlink ref="R292" r:id="rId2960" display="https://www.daloopa.com/src/775724" xr:uid="{4BB293C6-E4C7-40EC-9B2C-5B0BC130B00C}"/>
    <hyperlink ref="S292" r:id="rId2961" display="https://www.daloopa.com/src/44615548" xr:uid="{67F0F001-9B07-4889-B0B0-F0E2F4CDF7A8}"/>
    <hyperlink ref="T292" r:id="rId2962" display="https://www.daloopa.com/src/775717" xr:uid="{85539650-DA41-41E2-AB5A-A2B583B5549C}"/>
    <hyperlink ref="U292" r:id="rId2963" display="https://www.daloopa.com/src/775707" xr:uid="{A77E64EF-7128-42AC-85AD-4C89BF04AD93}"/>
    <hyperlink ref="V292" r:id="rId2964" display="https://www.daloopa.com/src/775697" xr:uid="{177EB22D-9822-4646-B04E-120791315052}"/>
    <hyperlink ref="W292" r:id="rId2965" display="https://www.daloopa.com/src/44615549" xr:uid="{E2EA1512-201A-48C4-BDB5-BD1C093DDC0B}"/>
    <hyperlink ref="X292" r:id="rId2966" display="https://www.daloopa.com/src/775687" xr:uid="{25B37C29-3411-48BF-AF3D-3C52C3841252}"/>
    <hyperlink ref="Y292" r:id="rId2967" display="https://www.daloopa.com/src/771742" xr:uid="{93C7E4B8-F19F-44AE-B3F4-738F10D4259B}"/>
    <hyperlink ref="Z292" r:id="rId2968" display="https://www.daloopa.com/src/771621" xr:uid="{7060D430-0CF1-4AFF-814F-07ACE03A7A21}"/>
    <hyperlink ref="AA292" r:id="rId2969" display="https://www.daloopa.com/src/44615550" xr:uid="{6291DDD8-C44C-4F1C-BB65-7B4C1A21E485}"/>
    <hyperlink ref="AB292" r:id="rId2970" display="https://www.daloopa.com/src/771403" xr:uid="{0591823A-0843-4804-B8C1-C69093991A28}"/>
    <hyperlink ref="AC292" r:id="rId2971" display="https://www.daloopa.com/src/771086" xr:uid="{E59D991F-A330-462E-806D-BAE9BED79D8A}"/>
    <hyperlink ref="AD292" r:id="rId2972" display="https://www.daloopa.com/src/1501258" xr:uid="{F3DEC32E-A5E8-4BBA-81C9-78147E5327E5}"/>
    <hyperlink ref="AE292" r:id="rId2973" display="https://www.daloopa.com/src/44615551" xr:uid="{30C0E97F-CA7C-42CC-84CB-86AC53161239}"/>
    <hyperlink ref="AF292" r:id="rId2974" display="https://www.daloopa.com/src/4298203" xr:uid="{C3DF8C8D-6C2C-4EBF-9980-6FD19C269338}"/>
    <hyperlink ref="AG292" r:id="rId2975" display="https://www.daloopa.com/src/7449839" xr:uid="{F4D22A22-B9FD-48A0-A3FB-970A2B410E10}"/>
    <hyperlink ref="AH292" r:id="rId2976" display="https://www.daloopa.com/src/10681142" xr:uid="{D6224C71-D734-46EC-8AE2-0C997AD3D5DA}"/>
    <hyperlink ref="AI292" r:id="rId2977" display="https://www.daloopa.com/src/44615552" xr:uid="{497C7E63-69A0-4E2F-A9BC-7D7A3B6DFE91}"/>
    <hyperlink ref="AJ292" r:id="rId2978" display="https://www.daloopa.com/src/19433037" xr:uid="{E5642E70-FEDB-4B74-A2FD-6C9A8A1EF7B2}"/>
    <hyperlink ref="AK292" r:id="rId2979" display="https://www.daloopa.com/src/28828351" xr:uid="{3D5A4B1A-2FCC-4884-99EA-D2895E3324EE}"/>
    <hyperlink ref="AL292" r:id="rId2980" display="https://www.daloopa.com/src/35961572" xr:uid="{4AFD59D2-5F82-4BBF-BEAE-EF790B3EB59D}"/>
    <hyperlink ref="AM292" r:id="rId2981" display="https://www.daloopa.com/src/44625004" xr:uid="{A585A216-5FCA-42B6-A173-7576F892E2D8}"/>
    <hyperlink ref="AN292" r:id="rId2982" display="https://www.daloopa.com/src/51587226" xr:uid="{55895086-14F2-4877-BE31-26C47FC0E019}"/>
    <hyperlink ref="AO292" r:id="rId2983" display="https://www.daloopa.com/src/57345661" xr:uid="{AC69B631-B4AD-4C4E-A1BD-FF76C14E5100}"/>
    <hyperlink ref="AP292" r:id="rId2984" display="https://www.daloopa.com/src/62020066" xr:uid="{34B86065-C513-4E21-B19B-88C23A3EB817}"/>
    <hyperlink ref="BA292" r:id="rId2985" display="https://www.daloopa.com/src/778900" xr:uid="{13112EE8-73E1-4DC2-8163-A15D920B7C25}"/>
    <hyperlink ref="BB292" r:id="rId2986" display="https://www.daloopa.com/src/778896" xr:uid="{A0899598-D1C4-4C99-BCFE-9B70A0BC94A2}"/>
    <hyperlink ref="BC292" r:id="rId2987" display="https://www.daloopa.com/src/788416" xr:uid="{AC0A6070-F095-416C-A167-36B2D7300581}"/>
    <hyperlink ref="BD292" r:id="rId2988" display="https://www.daloopa.com/src/778892" xr:uid="{DE688741-549D-41A0-AEF2-9453824E3C25}"/>
    <hyperlink ref="BE292" r:id="rId2989" display="https://www.daloopa.com/src/778888" xr:uid="{EAAFA653-4936-4DF6-9B0B-ED888FCBB3D1}"/>
    <hyperlink ref="BF292" r:id="rId2990" display="https://www.daloopa.com/src/778878" xr:uid="{31AB7787-842B-4078-BBBE-14A36992A5DE}"/>
    <hyperlink ref="BG292" r:id="rId2991" display="https://www.daloopa.com/src/2733938" xr:uid="{9F82F276-DA5B-43FA-BFC9-456CF0274464}"/>
    <hyperlink ref="BH292" r:id="rId2992" display="https://www.daloopa.com/src/13303371" xr:uid="{0497170E-5487-4916-9A7F-F3494155B75C}"/>
    <hyperlink ref="BI292" r:id="rId2993" display="https://www.daloopa.com/src/44616718" xr:uid="{F59B9A65-7BAC-41D1-A2A9-C9E994EAB99A}"/>
    <hyperlink ref="A294" r:id="rId2994" xr:uid="{69D88F98-8848-47DC-86A8-C3EB66AD9077}"/>
    <hyperlink ref="C294" r:id="rId2995" xr:uid="{D47D929C-7369-48C3-A68A-F69F19E27169}"/>
    <hyperlink ref="D294" r:id="rId2996" display="https://www.daloopa.com/src/775797" xr:uid="{E69AE835-6CF3-4D68-828B-7746FC3D80A9}"/>
    <hyperlink ref="E294" r:id="rId2997" display="https://www.daloopa.com/src/775789" xr:uid="{A11AEB21-2C27-4728-AF4D-FD60AF6AEEC0}"/>
    <hyperlink ref="F294" r:id="rId2998" display="https://www.daloopa.com/src/775785" xr:uid="{D1C3210B-2981-4446-8BA0-066815897B0C}"/>
    <hyperlink ref="H294" r:id="rId2999" display="https://www.daloopa.com/src/775781" xr:uid="{24EEA2C3-E2D2-4E04-AFA6-454DAABE58FB}"/>
    <hyperlink ref="I294" r:id="rId3000" display="https://www.daloopa.com/src/775777" xr:uid="{91033448-A71A-4627-8479-B13C31C9EF5D}"/>
    <hyperlink ref="J294" r:id="rId3001" display="https://www.daloopa.com/src/775767" xr:uid="{07DEFD6F-9511-409B-8D39-79243838C895}"/>
    <hyperlink ref="L294" r:id="rId3002" display="https://www.daloopa.com/src/775763" xr:uid="{E25D0CD5-1E07-4946-822D-6B80B14550CF}"/>
    <hyperlink ref="M294" r:id="rId3003" display="https://www.daloopa.com/src/775753" xr:uid="{B982EEB2-B1AB-4E13-B166-112C4F7AF161}"/>
    <hyperlink ref="N294" r:id="rId3004" display="https://www.daloopa.com/src/775746" xr:uid="{2AECE1A2-22D9-4691-9F30-55A620E66DFA}"/>
    <hyperlink ref="P294" r:id="rId3005" display="https://www.daloopa.com/src/775739" xr:uid="{C26D1AA7-998F-49CC-A8AC-794A7C5E0B69}"/>
    <hyperlink ref="Q294" r:id="rId3006" display="https://www.daloopa.com/src/775732" xr:uid="{FE77A893-710E-4BA8-AE5E-0D04885FEA9E}"/>
    <hyperlink ref="R294" r:id="rId3007" display="https://www.daloopa.com/src/775725" xr:uid="{6DD8757F-8A06-4B63-A372-1DA3A35CAE75}"/>
    <hyperlink ref="T294" r:id="rId3008" display="https://www.daloopa.com/src/775718" xr:uid="{D6D33254-EFAF-45B2-AFC7-8DA05F6C7C39}"/>
    <hyperlink ref="U294" r:id="rId3009" display="https://www.daloopa.com/src/775708" xr:uid="{F9ED62B4-9AE5-4AF9-97F4-0F4B229954E5}"/>
    <hyperlink ref="V294" r:id="rId3010" display="https://www.daloopa.com/src/775698" xr:uid="{06B1B0AA-CE6B-4B48-A383-C57E46AE2BD0}"/>
    <hyperlink ref="X294" r:id="rId3011" display="https://www.daloopa.com/src/775688" xr:uid="{C299DB0F-E21F-490B-9A4B-9F4C0549AEBC}"/>
    <hyperlink ref="Y294" r:id="rId3012" display="https://www.daloopa.com/src/771743" xr:uid="{9A9EC301-9755-4B99-BB8A-63D60C5FCF8D}"/>
    <hyperlink ref="Z294" r:id="rId3013" display="https://www.daloopa.com/src/771622" xr:uid="{DA6BFEB0-1785-4393-A17A-7CCA1AF8ED7A}"/>
    <hyperlink ref="AB294" r:id="rId3014" display="https://www.daloopa.com/src/771404" xr:uid="{CB4F898D-AEE6-4D1A-A414-4AAA069B5E87}"/>
    <hyperlink ref="AC294" r:id="rId3015" display="https://www.daloopa.com/src/771087" xr:uid="{43C13B5B-46A7-4C3B-9634-C9C49DBD19A2}"/>
    <hyperlink ref="AD294" r:id="rId3016" display="https://www.daloopa.com/src/1501259" xr:uid="{A73199F1-7588-4163-9B0D-1BFC4002DAC1}"/>
    <hyperlink ref="AF294" r:id="rId3017" display="https://www.daloopa.com/src/4298204" xr:uid="{4C0C6E10-D915-44AB-8811-5B65308439A8}"/>
    <hyperlink ref="AG294" r:id="rId3018" display="https://www.daloopa.com/src/7449840" xr:uid="{7646C9D7-3086-4394-A150-89A04115D34E}"/>
    <hyperlink ref="AH294" r:id="rId3019" display="https://www.daloopa.com/src/10681139" xr:uid="{9A4585FC-1DE3-45E9-AFDF-937C10CED9B5}"/>
    <hyperlink ref="AJ294" r:id="rId3020" display="https://www.daloopa.com/src/19433034" xr:uid="{4430E65A-BE41-4944-B818-9EA5721FADDC}"/>
    <hyperlink ref="AK294" r:id="rId3021" display="https://www.daloopa.com/src/28828350" xr:uid="{AB6B4C07-9ADB-40EF-8B1E-8B8D3AD52E2C}"/>
    <hyperlink ref="AL294" r:id="rId3022" display="https://www.daloopa.com/src/35961569" xr:uid="{EE76B43B-9E00-45F0-9D4D-029EFD0D4F00}"/>
    <hyperlink ref="AN294" r:id="rId3023" display="https://www.daloopa.com/src/51587227" xr:uid="{097DFD59-6462-4F80-8F6A-3E771026CB4A}"/>
    <hyperlink ref="AO294" r:id="rId3024" display="https://www.daloopa.com/src/57345658" xr:uid="{DCF98F39-EA1E-4D5D-904C-E8BA992C2F4C}"/>
    <hyperlink ref="AP294" r:id="rId3025" display="https://www.daloopa.com/src/62020063" xr:uid="{DEA0303C-1D2D-4362-961E-A57F3D7084B2}"/>
    <hyperlink ref="BA294" r:id="rId3026" display="https://www.daloopa.com/src/778901" xr:uid="{1AE8743B-1FD4-43C1-B2F3-4939C78E8FD0}"/>
    <hyperlink ref="BB294" r:id="rId3027" display="https://www.daloopa.com/src/778897" xr:uid="{4DBC5AE3-4B6E-4B07-9E5C-EECDDEDF092A}"/>
    <hyperlink ref="BC294" r:id="rId3028" display="https://www.daloopa.com/src/788417" xr:uid="{E1485C43-5828-4784-AE63-95A90E420CB6}"/>
    <hyperlink ref="BD294" r:id="rId3029" display="https://www.daloopa.com/src/778893" xr:uid="{32E2CF0C-DBEA-409F-BD46-712031E02A95}"/>
    <hyperlink ref="BE294" r:id="rId3030" display="https://www.daloopa.com/src/778889" xr:uid="{9C0DCD73-E6C6-4E83-A3F1-AA0686F9A5EB}"/>
    <hyperlink ref="BF294" r:id="rId3031" display="https://www.daloopa.com/src/778879" xr:uid="{0BA58C4C-E413-4026-9BA0-8D64F4CE6F14}"/>
    <hyperlink ref="BG294" r:id="rId3032" display="https://www.daloopa.com/src/2733939" xr:uid="{7DF40FDB-D89D-4ECD-8AC4-55327893C2E5}"/>
    <hyperlink ref="BH294" r:id="rId3033" display="https://www.daloopa.com/src/13303369" xr:uid="{1436F529-106A-4535-9403-085BAD61E4DE}"/>
    <hyperlink ref="BI294" r:id="rId3034" display="https://www.daloopa.com/src/44616721" xr:uid="{7D0E4C83-BE36-45D6-B054-D2810E6E5B8B}"/>
    <hyperlink ref="A298" r:id="rId3035" xr:uid="{9FA654ED-C529-487B-AFD1-DF3416696810}"/>
    <hyperlink ref="C298" r:id="rId3036" xr:uid="{F403D72E-6AB1-4D5D-AF34-0A3DFBF17037}"/>
    <hyperlink ref="D298" r:id="rId3037" display="https://www.daloopa.com/src/47276172" xr:uid="{70EBF641-6A39-435A-96E9-8924B5E827DC}"/>
    <hyperlink ref="E298" r:id="rId3038" display="https://www.daloopa.com/src/47276266" xr:uid="{669003ED-806C-4857-AB80-1910B0034994}"/>
    <hyperlink ref="F298" r:id="rId3039" display="https://www.daloopa.com/src/47276323" xr:uid="{F9A2A1B7-E809-4B00-AE31-96A781760EEA}"/>
    <hyperlink ref="H298" r:id="rId3040" display="https://www.daloopa.com/src/47276428" xr:uid="{146C7033-FBAF-495E-BA17-4477C3C93B83}"/>
    <hyperlink ref="I298" r:id="rId3041" display="https://www.daloopa.com/src/47276488" xr:uid="{D4B6EAA4-FE25-43FB-915E-3CF6969897BA}"/>
    <hyperlink ref="J298" r:id="rId3042" display="https://www.daloopa.com/src/47276587" xr:uid="{C545B275-2500-48CB-ABB2-5C6CE6F56A02}"/>
    <hyperlink ref="L298" r:id="rId3043" display="https://www.daloopa.com/src/47276688" xr:uid="{8DB58EFD-990E-465D-AD9D-C8CBD172E3F5}"/>
    <hyperlink ref="M298" r:id="rId3044" display="https://www.daloopa.com/src/47276980" xr:uid="{B5CC2648-E0B1-41E7-902C-C1BF4F50101F}"/>
    <hyperlink ref="N298" r:id="rId3045" display="https://www.daloopa.com/src/47277142" xr:uid="{3F71ED34-51BD-4AB0-A7A5-B6F8CB449A65}"/>
    <hyperlink ref="P298" r:id="rId3046" display="https://www.daloopa.com/src/47277176" xr:uid="{4AE6BFA5-93E3-4AA7-9662-D71ECB78075A}"/>
    <hyperlink ref="Q298" r:id="rId3047" display="https://www.daloopa.com/src/47277183" xr:uid="{69F008B0-9285-42E9-B5B9-EF4631001F7C}"/>
    <hyperlink ref="R298" r:id="rId3048" display="https://www.daloopa.com/src/47277255" xr:uid="{204129DE-F267-49FF-B1D8-C0F7A216ABA0}"/>
    <hyperlink ref="T298" r:id="rId3049" display="https://www.daloopa.com/src/47277284" xr:uid="{E54C67DD-E529-4FB5-86AD-F2E2E71BD26D}"/>
    <hyperlink ref="U298" r:id="rId3050" display="https://www.daloopa.com/src/47277307" xr:uid="{9424B861-D415-4294-96F8-004005594F3D}"/>
    <hyperlink ref="V298" r:id="rId3051" display="https://www.daloopa.com/src/47277335" xr:uid="{82EFAC70-A995-4A0B-8DBB-D7DA896E29A5}"/>
    <hyperlink ref="X298" r:id="rId3052" display="https://www.daloopa.com/src/46343212" xr:uid="{DCC62A8D-D80D-48D6-B0B0-457D6E234C61}"/>
    <hyperlink ref="Y298" r:id="rId3053" display="https://www.daloopa.com/src/46342741" xr:uid="{46956648-EB04-492A-B1DA-FE455008D4AF}"/>
    <hyperlink ref="Z298" r:id="rId3054" display="https://www.daloopa.com/src/46342445" xr:uid="{57BA850B-C616-4010-A89E-40BAAC6F20A5}"/>
    <hyperlink ref="AA298" r:id="rId3055" display="https://www.daloopa.com/src/46341727" xr:uid="{8FBDE935-4D88-43A0-8084-61EAB6312480}"/>
    <hyperlink ref="AB298" r:id="rId3056" display="https://www.daloopa.com/src/46341643" xr:uid="{8A41637D-B4B4-439E-ACD4-E2F230F8B597}"/>
    <hyperlink ref="AC298" r:id="rId3057" display="https://www.daloopa.com/src/46341557" xr:uid="{1F14142C-85DB-40E8-AC1E-2F4C6082EDA2}"/>
    <hyperlink ref="AD298" r:id="rId3058" display="https://www.daloopa.com/src/46341531" xr:uid="{F94D1C97-9808-45E5-A9E0-7F82ACE0B47A}"/>
    <hyperlink ref="AE298" r:id="rId3059" display="https://www.daloopa.com/src/46341304" xr:uid="{D9E778C8-2413-4569-909B-CAFB8DC56F8C}"/>
    <hyperlink ref="AF298" r:id="rId3060" display="https://www.daloopa.com/src/46339298" xr:uid="{B575C623-CFBD-4CAF-BD8C-9D79A00FA8F1}"/>
    <hyperlink ref="AG298" r:id="rId3061" display="https://www.daloopa.com/src/46338423" xr:uid="{54612121-7345-4DCA-A282-76B3B7AC38FC}"/>
    <hyperlink ref="AH298" r:id="rId3062" display="https://www.daloopa.com/src/47275341" xr:uid="{DA78E2A9-B3AC-4B65-9572-F17F27D24154}"/>
    <hyperlink ref="AI298" r:id="rId3063" display="https://www.daloopa.com/src/46337915" xr:uid="{B305C06B-9E9F-49ED-83D9-B3A97FE271F0}"/>
    <hyperlink ref="AJ298" r:id="rId3064" display="https://www.daloopa.com/src/47277404" xr:uid="{3EDA3F76-B473-4267-BBCC-6F20B3F467AB}"/>
    <hyperlink ref="AK298" r:id="rId3065" display="https://www.daloopa.com/src/46337783" xr:uid="{10D323A8-A1DF-4750-A021-4809EA5CECFF}"/>
    <hyperlink ref="AL298" r:id="rId3066" display="https://www.daloopa.com/src/47275211" xr:uid="{2498D190-ADD9-45C9-BE35-1FB854B383BE}"/>
    <hyperlink ref="AM298" r:id="rId3067" display="https://www.daloopa.com/src/46337660" xr:uid="{D3899F87-46D3-4AA6-9B76-484CA79F441F}"/>
    <hyperlink ref="AN298" r:id="rId3068" display="https://www.daloopa.com/src/51587690" xr:uid="{620E5E54-F870-4E88-B993-818F618BE810}"/>
    <hyperlink ref="AO298" r:id="rId3069" display="https://www.daloopa.com/src/56765651" xr:uid="{0E245603-EB39-41E7-88D5-EB00E8481B72}"/>
    <hyperlink ref="AP298" r:id="rId3070" display="https://www.daloopa.com/src/62020300" xr:uid="{A5AB987B-07A8-4C08-8835-BC6BBA74C426}"/>
    <hyperlink ref="BA298" r:id="rId3071" display="https://www.daloopa.com/src/47276054" xr:uid="{B4D6D952-DF8D-434E-AD07-859D49C89AEE}"/>
    <hyperlink ref="BB298" r:id="rId3072" display="https://www.daloopa.com/src/47275938" xr:uid="{09D7F193-724E-4F71-A67F-9D25DDD24C23}"/>
    <hyperlink ref="BC298" r:id="rId3073" display="https://www.daloopa.com/src/47275891" xr:uid="{BEE6ED8E-3A81-47EC-BBE3-1E0D6A51487F}"/>
    <hyperlink ref="BD298" r:id="rId3074" display="https://www.daloopa.com/src/47275804" xr:uid="{3B0B4DDB-54AE-445D-A0C4-17B7B2CBED1E}"/>
    <hyperlink ref="BE298" r:id="rId3075" display="https://www.daloopa.com/src/47275746" xr:uid="{253CC3D4-DB88-4B24-990C-E558D5EDD55D}"/>
    <hyperlink ref="BF298" r:id="rId3076" display="https://www.daloopa.com/src/47275738" xr:uid="{1418DF6F-03CB-475C-A7BB-73ECBA3254D2}"/>
    <hyperlink ref="BG298" r:id="rId3077" display="https://www.daloopa.com/src/47275645" xr:uid="{BB4F115E-B06A-4182-8F02-EE234E1594A3}"/>
    <hyperlink ref="BH298" r:id="rId3078" display="https://www.daloopa.com/src/47275517" xr:uid="{9876AB05-B6DF-4B5D-BA77-A3A023185733}"/>
    <hyperlink ref="BI298" r:id="rId3079" display="https://www.daloopa.com/src/47275600" xr:uid="{B9AB94D5-871A-4790-B1D2-4E5BAD575950}"/>
    <hyperlink ref="A299" r:id="rId3080" xr:uid="{C6C25735-B459-4E20-BF5C-CB19DB6290C1}"/>
    <hyperlink ref="C299" r:id="rId3081" xr:uid="{D6745682-44DA-489B-BF80-DC442B2BC974}"/>
    <hyperlink ref="D299" r:id="rId3082" display="https://www.daloopa.com/src/47276173" xr:uid="{3EEE584E-06B2-4704-9C6F-A1C1A6FA50A0}"/>
    <hyperlink ref="E299" r:id="rId3083" display="https://www.daloopa.com/src/47276267" xr:uid="{8D062B1E-7D35-4673-8143-D58DE88B7B31}"/>
    <hyperlink ref="F299" r:id="rId3084" display="https://www.daloopa.com/src/47276324" xr:uid="{083DFDD0-0072-434D-8721-E994D15220B4}"/>
    <hyperlink ref="H299" r:id="rId3085" display="https://www.daloopa.com/src/47276429" xr:uid="{F14BA04A-B4E1-4F77-9D21-ED7BF8162218}"/>
    <hyperlink ref="I299" r:id="rId3086" display="https://www.daloopa.com/src/47276489" xr:uid="{E8AFDE14-4499-434A-B40A-C07DE7692573}"/>
    <hyperlink ref="J299" r:id="rId3087" display="https://www.daloopa.com/src/47276586" xr:uid="{0579507D-622E-42DE-BD25-1918D57FEFD5}"/>
    <hyperlink ref="L299" r:id="rId3088" display="https://www.daloopa.com/src/47276689" xr:uid="{C04D2A97-D679-4BE7-A0B5-1713ECACE26B}"/>
    <hyperlink ref="M299" r:id="rId3089" display="https://www.daloopa.com/src/47276981" xr:uid="{934FD7B9-4DC4-443C-A604-BCF322C563AD}"/>
    <hyperlink ref="N299" r:id="rId3090" display="https://www.daloopa.com/src/47277143" xr:uid="{4ECFE28E-CB35-4B16-9C2B-94FD6283736A}"/>
    <hyperlink ref="P299" r:id="rId3091" display="https://www.daloopa.com/src/47277174" xr:uid="{029CE9D9-93B0-459A-8D26-50DDA88F5AA1}"/>
    <hyperlink ref="Q299" r:id="rId3092" display="https://www.daloopa.com/src/47277181" xr:uid="{44F61F10-AF44-4FD6-8713-5A3C4A521F9C}"/>
    <hyperlink ref="R299" r:id="rId3093" display="https://www.daloopa.com/src/47277254" xr:uid="{0EE2CCFC-9196-478B-96D6-689AF13BC200}"/>
    <hyperlink ref="T299" r:id="rId3094" display="https://www.daloopa.com/src/47277283" xr:uid="{737830DB-C4B5-4EDC-976F-6ECB71F1D0BD}"/>
    <hyperlink ref="U299" r:id="rId3095" display="https://www.daloopa.com/src/47277309" xr:uid="{A01FDC2E-B196-425B-9725-18208006DFE1}"/>
    <hyperlink ref="V299" r:id="rId3096" display="https://www.daloopa.com/src/47277334" xr:uid="{70189A6E-5784-4B21-AA4D-C4D56B1369EC}"/>
    <hyperlink ref="X299" r:id="rId3097" display="https://www.daloopa.com/src/46343213" xr:uid="{FB5720FB-B155-40A2-902E-DEEB1EE44C8E}"/>
    <hyperlink ref="Y299" r:id="rId3098" display="https://www.daloopa.com/src/46342715" xr:uid="{E25409C8-5DC4-4786-B439-E922C1153968}"/>
    <hyperlink ref="Z299" r:id="rId3099" display="https://www.daloopa.com/src/46342446" xr:uid="{45807A6F-0BAF-41B0-9244-68D595742475}"/>
    <hyperlink ref="AA299" r:id="rId3100" display="https://www.daloopa.com/src/46341728" xr:uid="{3ADBFDB9-304E-4A7E-BF2E-A45B74FD50E9}"/>
    <hyperlink ref="AB299" r:id="rId3101" display="https://www.daloopa.com/src/46341644" xr:uid="{2D7317DA-3032-45BA-97FC-A0E0C7637728}"/>
    <hyperlink ref="AC299" r:id="rId3102" display="https://www.daloopa.com/src/46341558" xr:uid="{7FDA047F-FF03-403C-BC86-C9BBD2F13613}"/>
    <hyperlink ref="AD299" r:id="rId3103" display="https://www.daloopa.com/src/46341532" xr:uid="{7F72DD5F-44DE-49D0-B773-E6B2C97106AB}"/>
    <hyperlink ref="AE299" r:id="rId3104" display="https://www.daloopa.com/src/46341305" xr:uid="{A6197AE9-E68A-41CF-AA88-B2FBF2D98A5B}"/>
    <hyperlink ref="AF299" r:id="rId3105" display="https://www.daloopa.com/src/46339299" xr:uid="{92351FAA-7444-4A55-933B-932BD40EA608}"/>
    <hyperlink ref="AG299" r:id="rId3106" display="https://www.daloopa.com/src/46338425" xr:uid="{3A6F6F60-DE41-4CF0-A0D2-A51AF4D0B836}"/>
    <hyperlink ref="AH299" r:id="rId3107" display="https://www.daloopa.com/src/47275340" xr:uid="{C84C3691-D2DF-4650-B4E1-A5B62209E3FB}"/>
    <hyperlink ref="AI299" r:id="rId3108" display="https://www.daloopa.com/src/46337917" xr:uid="{13830CAE-A3A2-4BFB-B199-636F1DC908B1}"/>
    <hyperlink ref="AJ299" r:id="rId3109" display="https://www.daloopa.com/src/47277405" xr:uid="{0D1A4862-E35F-4DF9-A313-59CFFD1C4FB3}"/>
    <hyperlink ref="AK299" r:id="rId3110" display="https://www.daloopa.com/src/46337785" xr:uid="{75880472-BF16-49E4-8179-0C5ED87F51C8}"/>
    <hyperlink ref="AL299" r:id="rId3111" display="https://www.daloopa.com/src/47275212" xr:uid="{907B6530-2EE2-40FC-A1DC-077810719EA8}"/>
    <hyperlink ref="AM299" r:id="rId3112" display="https://www.daloopa.com/src/46337661" xr:uid="{7C413760-1657-42BC-B9B7-423536127C21}"/>
    <hyperlink ref="AN299" r:id="rId3113" display="https://www.daloopa.com/src/51587688" xr:uid="{C8228EC0-B3CE-4EDF-BAE8-DF161E03E19C}"/>
    <hyperlink ref="AO299" r:id="rId3114" display="https://www.daloopa.com/src/56765644" xr:uid="{B2913FC8-4290-472B-9BB3-1BA3040BBD1F}"/>
    <hyperlink ref="AP299" r:id="rId3115" display="https://www.daloopa.com/src/62020302" xr:uid="{1324719C-ADE6-40BE-A56E-3EBF54818D0F}"/>
    <hyperlink ref="BA299" r:id="rId3116" display="https://www.daloopa.com/src/47276055" xr:uid="{A5D05C67-A522-4CFD-A3F9-0F1D13E6A5C2}"/>
    <hyperlink ref="BB299" r:id="rId3117" display="https://www.daloopa.com/src/47275937" xr:uid="{9EBCA7D0-0C4C-4690-AD86-A06FC861A694}"/>
    <hyperlink ref="BC299" r:id="rId3118" display="https://www.daloopa.com/src/47275890" xr:uid="{A89A523E-5B3E-4051-912B-27E3C676D008}"/>
    <hyperlink ref="BD299" r:id="rId3119" display="https://www.daloopa.com/src/47275806" xr:uid="{CA9A2043-2BB2-499A-A7CD-98E8B22383BD}"/>
    <hyperlink ref="BE299" r:id="rId3120" display="https://www.daloopa.com/src/47275747" xr:uid="{3244374A-584E-4B45-9CF6-F811E8DA1723}"/>
    <hyperlink ref="BF299" r:id="rId3121" display="https://www.daloopa.com/src/47275737" xr:uid="{625F13CF-DEF2-4F84-9A2D-25641E8F8DB9}"/>
    <hyperlink ref="BG299" r:id="rId3122" display="https://www.daloopa.com/src/47275646" xr:uid="{C85F2C1A-2D6C-4D99-80A0-1518B24AB51E}"/>
    <hyperlink ref="BH299" r:id="rId3123" display="https://www.daloopa.com/src/47275515" xr:uid="{AA4F8E43-9C45-4CFA-A0E2-6502C787AF37}"/>
    <hyperlink ref="BI299" r:id="rId3124" display="https://www.daloopa.com/src/47275602" xr:uid="{6DB54CE7-28C5-42ED-9E1D-E13278C8DCEF}"/>
    <hyperlink ref="A300" r:id="rId3125" xr:uid="{3220595F-A914-4F4D-A106-4F8B615BF674}"/>
    <hyperlink ref="C300" r:id="rId3126" xr:uid="{E0F3007B-F6DF-4DBE-A3C0-CD44BA76B360}"/>
    <hyperlink ref="D300" r:id="rId3127" display="https://www.daloopa.com/src/47276171" xr:uid="{3AA34EA6-3DE7-45E1-847E-029ECF5E8C78}"/>
    <hyperlink ref="E300" r:id="rId3128" display="https://www.daloopa.com/src/47276268" xr:uid="{08C5EE4C-6435-465A-8983-7BE278F2804D}"/>
    <hyperlink ref="F300" r:id="rId3129" display="https://www.daloopa.com/src/47276325" xr:uid="{C0EB03EE-AE98-410D-AEAB-58FD6F0F2A0C}"/>
    <hyperlink ref="H300" r:id="rId3130" display="https://www.daloopa.com/src/47276430" xr:uid="{475B6DEC-9E69-4CC7-9C2F-0338B8168C7C}"/>
    <hyperlink ref="I300" r:id="rId3131" display="https://www.daloopa.com/src/47276487" xr:uid="{0CEC8EBD-5F56-4FF5-8FD9-067193A531AB}"/>
    <hyperlink ref="J300" r:id="rId3132" display="https://www.daloopa.com/src/47276585" xr:uid="{C294E422-318D-4845-8F0B-763C369D6744}"/>
    <hyperlink ref="L300" r:id="rId3133" display="https://www.daloopa.com/src/47276690" xr:uid="{B1A77503-49C9-40FE-8D18-320836024898}"/>
    <hyperlink ref="M300" r:id="rId3134" display="https://www.daloopa.com/src/47276979" xr:uid="{1D117272-C05B-45ED-BF02-AB2864DBDD98}"/>
    <hyperlink ref="N300" r:id="rId3135" display="https://www.daloopa.com/src/47277144" xr:uid="{4D1DF77F-E459-48E8-B08F-F781F00AB776}"/>
    <hyperlink ref="P300" r:id="rId3136" display="https://www.daloopa.com/src/47277175" xr:uid="{8164745C-DCE5-476D-9F14-218533934206}"/>
    <hyperlink ref="Q300" r:id="rId3137" display="https://www.daloopa.com/src/47277182" xr:uid="{6D0C12CB-C2F9-4D38-B961-B5094BA79570}"/>
    <hyperlink ref="R300" r:id="rId3138" display="https://www.daloopa.com/src/47277256" xr:uid="{997432DF-2339-486F-B0C5-3D250B41492F}"/>
    <hyperlink ref="T300" r:id="rId3139" display="https://www.daloopa.com/src/47277285" xr:uid="{D66264F7-F74C-4689-9F83-F36EE3BE3313}"/>
    <hyperlink ref="U300" r:id="rId3140" display="https://www.daloopa.com/src/47277308" xr:uid="{7A5DE013-36DC-4FD5-A189-E0C0B756A78A}"/>
    <hyperlink ref="V300" r:id="rId3141" display="https://www.daloopa.com/src/47277333" xr:uid="{2DF83BF0-3080-40F9-9F8C-3C0A9FBFA0EA}"/>
    <hyperlink ref="X300" r:id="rId3142" display="https://www.daloopa.com/src/46343214" xr:uid="{01254E47-D4C4-4603-930E-735F5BC7487F}"/>
    <hyperlink ref="Y300" r:id="rId3143" display="https://www.daloopa.com/src/46342716" xr:uid="{BD3D23B4-0F8A-4176-B37D-677A5B19E283}"/>
    <hyperlink ref="Z300" r:id="rId3144" display="https://www.daloopa.com/src/46342447" xr:uid="{705E18EC-6DDB-493D-AC1B-E1DCB9F1EAE8}"/>
    <hyperlink ref="AA300" r:id="rId3145" display="https://www.daloopa.com/src/46341729" xr:uid="{E4952B2D-4B7B-4EF1-AFE9-4F99A947D75C}"/>
    <hyperlink ref="AB300" r:id="rId3146" display="https://www.daloopa.com/src/46341645" xr:uid="{061700CE-061B-4515-A871-E5FEA5A4AA60}"/>
    <hyperlink ref="AC300" r:id="rId3147" display="https://www.daloopa.com/src/46341559" xr:uid="{C7028C1E-22DB-4250-BEED-CF4C49A5D8D4}"/>
    <hyperlink ref="AD300" r:id="rId3148" display="https://www.daloopa.com/src/46341533" xr:uid="{68D3AE95-A18F-4D77-AD76-C06507BEDDAD}"/>
    <hyperlink ref="AE300" r:id="rId3149" display="https://www.daloopa.com/src/46341306" xr:uid="{F480529C-03CB-477D-8EC7-318041837AD0}"/>
    <hyperlink ref="AF300" r:id="rId3150" display="https://www.daloopa.com/src/46339300" xr:uid="{606F752C-902F-4314-ADA5-42CB5D5BAE80}"/>
    <hyperlink ref="AG300" r:id="rId3151" display="https://www.daloopa.com/src/46338424" xr:uid="{A4B8C161-25E7-4600-80E0-8AA1CA5F4704}"/>
    <hyperlink ref="AH300" r:id="rId3152" display="https://www.daloopa.com/src/47275342" xr:uid="{B8623F48-40F3-4CEB-9683-E963AC21ECE4}"/>
    <hyperlink ref="AI300" r:id="rId3153" display="https://www.daloopa.com/src/46337916" xr:uid="{17B570B6-CA69-41A4-9941-67D0FBEF66D5}"/>
    <hyperlink ref="AJ300" r:id="rId3154" display="https://www.daloopa.com/src/47277403" xr:uid="{42FDA065-BB07-4632-9693-B92C5E0267B4}"/>
    <hyperlink ref="AK300" r:id="rId3155" display="https://www.daloopa.com/src/46337784" xr:uid="{BA4BC850-0A87-4033-B945-0D0474D9C72E}"/>
    <hyperlink ref="AL300" r:id="rId3156" display="https://www.daloopa.com/src/47275213" xr:uid="{BC8596AF-D9FC-4700-8DB7-37DB043DC922}"/>
    <hyperlink ref="AM300" r:id="rId3157" display="https://www.daloopa.com/src/46337662" xr:uid="{DC6895D8-0ECB-472F-AE5D-2B385DB7E060}"/>
    <hyperlink ref="AN300" r:id="rId3158" display="https://www.daloopa.com/src/51587689" xr:uid="{B6C7089B-AEFF-45CC-949C-E8F24CC6EB06}"/>
    <hyperlink ref="AO300" r:id="rId3159" display="https://www.daloopa.com/src/56765645" xr:uid="{2DD3A504-E1BE-4489-BC87-1CA47C1C775A}"/>
    <hyperlink ref="AP300" r:id="rId3160" display="https://www.daloopa.com/src/62020301" xr:uid="{5F71CEF6-0CC0-49F3-A924-975CF0EBB09E}"/>
    <hyperlink ref="BA300" r:id="rId3161" display="https://www.daloopa.com/src/47276053" xr:uid="{625F8A7E-3810-44E8-B4E2-123B1AFFD333}"/>
    <hyperlink ref="BB300" r:id="rId3162" display="https://www.daloopa.com/src/47275936" xr:uid="{9988B931-EF32-47D6-B536-B1988498B3FD}"/>
    <hyperlink ref="BC300" r:id="rId3163" display="https://www.daloopa.com/src/47275892" xr:uid="{97CB4665-8E0C-4E42-8D1C-EA09C8D22ACB}"/>
    <hyperlink ref="BD300" r:id="rId3164" display="https://www.daloopa.com/src/47275805" xr:uid="{72504A2A-77F1-4024-B32D-A56968BE89DA}"/>
    <hyperlink ref="BE300" r:id="rId3165" display="https://www.daloopa.com/src/47275745" xr:uid="{16CA7E79-FA94-49B1-8B1C-5689AE41FC44}"/>
    <hyperlink ref="BF300" r:id="rId3166" display="https://www.daloopa.com/src/47275739" xr:uid="{53393174-11DA-4B51-B4A6-30B99D7FB2D0}"/>
    <hyperlink ref="BG300" r:id="rId3167" display="https://www.daloopa.com/src/47275644" xr:uid="{1117A4EC-6493-4FD7-AEE1-6B79FB7C4064}"/>
    <hyperlink ref="BH300" r:id="rId3168" display="https://www.daloopa.com/src/47275516" xr:uid="{0D6249D6-735D-422A-9DA1-3A06B522CA6F}"/>
    <hyperlink ref="BI300" r:id="rId3169" display="https://www.daloopa.com/src/47275601" xr:uid="{261190B1-EFED-4AAA-B8DC-6C21FC55F085}"/>
    <hyperlink ref="A303" r:id="rId3170" xr:uid="{5720DF55-97AC-4F05-8EF4-5AC518117FE8}"/>
    <hyperlink ref="C303" r:id="rId3171" xr:uid="{6E7E4541-6232-4CDA-8712-A6C4F3FE6E6D}"/>
    <hyperlink ref="D303" r:id="rId3172" display="https://www.daloopa.com/src/805329" xr:uid="{E50BF20A-5341-4CFD-9354-3194C42DA4E4}"/>
    <hyperlink ref="E303" r:id="rId3173" display="https://www.daloopa.com/src/805333" xr:uid="{EF6D6687-D292-4738-B3CB-6D322C8F9B66}"/>
    <hyperlink ref="F303" r:id="rId3174" display="https://www.daloopa.com/src/805337" xr:uid="{8B6FA382-2801-4343-AB45-1BFABD908146}"/>
    <hyperlink ref="G303" r:id="rId3175" display="https://www.daloopa.com/src/44615553" xr:uid="{8AA2B38D-EC77-450D-89BF-A2520ABD9514}"/>
    <hyperlink ref="H303" r:id="rId3176" display="https://www.daloopa.com/src/805345" xr:uid="{A6D3E684-13B3-43B2-BBFA-49A3D614DDEE}"/>
    <hyperlink ref="I303" r:id="rId3177" display="https://www.daloopa.com/src/805349" xr:uid="{A9C01037-720B-49CB-B19F-E39D20897620}"/>
    <hyperlink ref="J303" r:id="rId3178" display="https://www.daloopa.com/src/805353" xr:uid="{1BC49FD4-5620-4B25-917B-F30161AA5C7C}"/>
    <hyperlink ref="K303" r:id="rId3179" display="https://www.daloopa.com/src/44615554" xr:uid="{935EAD5A-CD15-4EB1-A282-E184CD23DEAA}"/>
    <hyperlink ref="L303" r:id="rId3180" display="https://www.daloopa.com/src/805361" xr:uid="{43FECA17-925D-4141-8B2C-2B55782F5DE5}"/>
    <hyperlink ref="M303" r:id="rId3181" display="https://www.daloopa.com/src/805365" xr:uid="{7DF3A855-E0A1-491A-A202-9736F3538380}"/>
    <hyperlink ref="N303" r:id="rId3182" display="https://www.daloopa.com/src/805369" xr:uid="{F424C5BA-EEC1-4271-BB6F-E16351A393AC}"/>
    <hyperlink ref="O303" r:id="rId3183" display="https://www.daloopa.com/src/44615555" xr:uid="{00D08DE2-A67E-4820-B6AF-49125BA41880}"/>
    <hyperlink ref="P303" r:id="rId3184" display="https://www.daloopa.com/src/805377" xr:uid="{DE05CDF5-2D4B-4D8A-BEE4-6FB21D06BEE8}"/>
    <hyperlink ref="Q303" r:id="rId3185" display="https://www.daloopa.com/src/805261" xr:uid="{E8151138-42B7-4404-9FDD-A0AFC2FB44AE}"/>
    <hyperlink ref="R303" r:id="rId3186" display="https://www.daloopa.com/src/805309" xr:uid="{E43E512F-7B87-4AD9-A9EB-6AA3233DCABB}"/>
    <hyperlink ref="S303" r:id="rId3187" display="https://www.daloopa.com/src/44615556" xr:uid="{6CA149ED-C623-424D-B32B-2980F1FFC8E1}"/>
    <hyperlink ref="T303" r:id="rId3188" display="https://www.daloopa.com/src/805301" xr:uid="{2336C577-44F6-439E-B4EB-A78D4039A795}"/>
    <hyperlink ref="U303" r:id="rId3189" display="https://www.daloopa.com/src/805297" xr:uid="{35207E5B-C073-4F6B-8892-B371865543CB}"/>
    <hyperlink ref="V303" r:id="rId3190" display="https://www.daloopa.com/src/805293" xr:uid="{1D23A2F1-73B3-42AB-8020-7C0AAA9A8991}"/>
    <hyperlink ref="W303" r:id="rId3191" display="https://www.daloopa.com/src/44615557" xr:uid="{1E47430E-6B33-4008-921A-6EC71933A3EA}"/>
    <hyperlink ref="X303" r:id="rId3192" display="https://www.daloopa.com/src/805285" xr:uid="{04A71F02-02FD-41C8-81C2-4B9AC3787539}"/>
    <hyperlink ref="Y303" r:id="rId3193" display="https://www.daloopa.com/src/805281" xr:uid="{EC2F40B3-47E1-41B0-8957-3A40BBAB62AF}"/>
    <hyperlink ref="Z303" r:id="rId3194" display="https://www.daloopa.com/src/805277" xr:uid="{A326ACB8-4E96-42D4-B194-804D99D3D9E4}"/>
    <hyperlink ref="AA303" r:id="rId3195" display="https://www.daloopa.com/src/44615558" xr:uid="{14BC4B30-90D8-4496-8AC2-E86F02AE5E91}"/>
    <hyperlink ref="AB303" r:id="rId3196" display="https://www.daloopa.com/src/805269" xr:uid="{8D1904F1-F833-4EB0-BC41-FFA736CDE797}"/>
    <hyperlink ref="AC303" r:id="rId3197" display="https://www.daloopa.com/src/805265" xr:uid="{9BDB9BB4-AF8C-454E-BF0F-B9C037CFC542}"/>
    <hyperlink ref="AD303" r:id="rId3198" display="https://www.daloopa.com/src/1501389" xr:uid="{24A57CBA-D517-4419-918A-D44BF97FAC8F}"/>
    <hyperlink ref="AE303" r:id="rId3199" display="https://www.daloopa.com/src/44615559" xr:uid="{89B5BEEE-CA8E-480B-A4D6-9771EB5713BE}"/>
    <hyperlink ref="AF303" r:id="rId3200" display="https://www.daloopa.com/src/4298433" xr:uid="{2792B874-7351-424D-8D75-FFF074316C18}"/>
    <hyperlink ref="AG303" r:id="rId3201" display="https://www.daloopa.com/src/7450296" xr:uid="{39026088-D71D-4D55-B3FC-AB8FA2075271}"/>
    <hyperlink ref="AH303" r:id="rId3202" display="https://www.daloopa.com/src/10681313" xr:uid="{C1C9C609-C89C-417F-9D59-05D2BB457896}"/>
    <hyperlink ref="AI303" r:id="rId3203" display="https://www.daloopa.com/src/44615560" xr:uid="{73C2DA17-6485-42D4-B38C-166B5661F7A7}"/>
    <hyperlink ref="AJ303" r:id="rId3204" display="https://www.daloopa.com/src/19436103" xr:uid="{0C697947-0BB4-4103-B209-043EB25AE025}"/>
    <hyperlink ref="AK303" r:id="rId3205" display="https://www.daloopa.com/src/28828447" xr:uid="{150260C2-E274-40DF-ACDD-9D2B6A91288B}"/>
    <hyperlink ref="AL303" r:id="rId3206" display="https://www.daloopa.com/src/35961588" xr:uid="{74805512-BE45-4099-BA74-476E7DA6807F}"/>
    <hyperlink ref="AM303" r:id="rId3207" display="https://www.daloopa.com/src/44625005" xr:uid="{8A1A4FED-DCDA-4FF8-ACC1-4938ED33719F}"/>
    <hyperlink ref="AN303" r:id="rId3208" display="https://www.daloopa.com/src/51587325" xr:uid="{E804BFAF-5B49-40B0-905A-BB25AECDB1FD}"/>
    <hyperlink ref="AO303" r:id="rId3209" display="https://www.daloopa.com/src/57345715" xr:uid="{8121C363-AD40-4879-B25F-50368CCE4588}"/>
    <hyperlink ref="AP303" r:id="rId3210" display="https://www.daloopa.com/src/62020120" xr:uid="{4ED253D8-F0E2-438A-BF83-B04F29A88964}"/>
    <hyperlink ref="BA303" r:id="rId3211" display="https://www.daloopa.com/src/805341" xr:uid="{4EB0E8A0-C161-409B-916B-D90FBD8CF978}"/>
    <hyperlink ref="BB303" r:id="rId3212" display="https://www.daloopa.com/src/805357" xr:uid="{45C6A45E-C988-4785-A6C6-F91D57DDB973}"/>
    <hyperlink ref="BC303" r:id="rId3213" display="https://www.daloopa.com/src/805373" xr:uid="{23676060-EEBD-4C0F-86FF-A9FE3ECB6D04}"/>
    <hyperlink ref="BD303" r:id="rId3214" display="https://www.daloopa.com/src/805305" xr:uid="{DE9488E3-2A89-45C8-8BB0-5D5EACCF6265}"/>
    <hyperlink ref="BE303" r:id="rId3215" display="https://www.daloopa.com/src/805289" xr:uid="{1EE284BC-9890-41FF-BB81-17F368CD45EE}"/>
    <hyperlink ref="BF303" r:id="rId3216" display="https://www.daloopa.com/src/805273" xr:uid="{04F93B10-2462-4169-B0CA-341215462FC9}"/>
    <hyperlink ref="BG303" r:id="rId3217" display="https://www.daloopa.com/src/2734234" xr:uid="{1E4339A8-59DD-4CBB-B6B2-93E8D1E1029D}"/>
    <hyperlink ref="BH303" r:id="rId3218" display="https://www.daloopa.com/src/13308916" xr:uid="{34CFE079-ADB0-4DEB-9DC3-3E74AAD28A66}"/>
    <hyperlink ref="BI303" r:id="rId3219" display="https://www.daloopa.com/src/44617155" xr:uid="{48546E35-8366-4E35-8D0F-156853ABC630}"/>
    <hyperlink ref="A304" r:id="rId3220" xr:uid="{72150094-3715-4BB1-A2CA-9C3BA4012EC2}"/>
    <hyperlink ref="C304" r:id="rId3221" xr:uid="{84F4FEC6-0BF1-4D96-B98C-1A356ECF529C}"/>
    <hyperlink ref="D304" r:id="rId3222" display="https://www.daloopa.com/src/805330" xr:uid="{C93E2F71-3303-4BC3-B1DC-527D7FD9892A}"/>
    <hyperlink ref="E304" r:id="rId3223" display="https://www.daloopa.com/src/805334" xr:uid="{C79702FC-AE12-4622-A7D3-73481A10FAEA}"/>
    <hyperlink ref="F304" r:id="rId3224" display="https://www.daloopa.com/src/805338" xr:uid="{BB73DF29-E542-4756-AE26-AA8DE0FF0FD3}"/>
    <hyperlink ref="G304" r:id="rId3225" display="https://www.daloopa.com/src/44615561" xr:uid="{CF6C4423-27CC-45F5-B2CC-319F17E088EC}"/>
    <hyperlink ref="H304" r:id="rId3226" display="https://www.daloopa.com/src/805346" xr:uid="{93A84888-31CC-4757-BB90-4F4E3CDE11DF}"/>
    <hyperlink ref="I304" r:id="rId3227" display="https://www.daloopa.com/src/805350" xr:uid="{0E2A2CEC-AC60-45BE-A2AC-C54837DD243B}"/>
    <hyperlink ref="J304" r:id="rId3228" display="https://www.daloopa.com/src/805354" xr:uid="{E9E5905A-B19E-4581-B9EA-225E88191D55}"/>
    <hyperlink ref="K304" r:id="rId3229" display="https://www.daloopa.com/src/44615562" xr:uid="{7EB1553D-871C-40BB-A7AC-F74FDD8C3326}"/>
    <hyperlink ref="L304" r:id="rId3230" display="https://www.daloopa.com/src/805362" xr:uid="{41CE7CC1-4646-42BD-91EB-FE6E377C1F70}"/>
    <hyperlink ref="M304" r:id="rId3231" display="https://www.daloopa.com/src/805366" xr:uid="{3DFCD9EA-9F7D-4D59-9C28-DB81F25F5362}"/>
    <hyperlink ref="N304" r:id="rId3232" display="https://www.daloopa.com/src/805370" xr:uid="{8428097E-9230-4D0B-BE4A-639CDBB4D25F}"/>
    <hyperlink ref="O304" r:id="rId3233" display="https://www.daloopa.com/src/44615563" xr:uid="{BAB7749A-D00E-4404-A057-22DDBE1D429F}"/>
    <hyperlink ref="P304" r:id="rId3234" display="https://www.daloopa.com/src/805378" xr:uid="{FF93B883-2D24-49D9-969D-9061087B09E8}"/>
    <hyperlink ref="Q304" r:id="rId3235" display="https://www.daloopa.com/src/805262" xr:uid="{D61257B3-5E2A-4BE6-9364-42D2E0B723B0}"/>
    <hyperlink ref="R304" r:id="rId3236" display="https://www.daloopa.com/src/805310" xr:uid="{B7377DE3-4B64-499D-8E51-DFD7CE191D9F}"/>
    <hyperlink ref="S304" r:id="rId3237" display="https://www.daloopa.com/src/44615564" xr:uid="{55264D4A-6F8D-4B5C-A3E2-7E1A30D3D4B9}"/>
    <hyperlink ref="T304" r:id="rId3238" display="https://www.daloopa.com/src/805302" xr:uid="{E4E95B99-2FCA-4FFB-80BB-FF72A078CC66}"/>
    <hyperlink ref="U304" r:id="rId3239" display="https://www.daloopa.com/src/805298" xr:uid="{B7263EF1-5011-423E-ACEE-E5C8E0C51B26}"/>
    <hyperlink ref="V304" r:id="rId3240" display="https://www.daloopa.com/src/805294" xr:uid="{A729506F-11D1-4E61-A483-F6D045005D30}"/>
    <hyperlink ref="W304" r:id="rId3241" display="https://www.daloopa.com/src/44615565" xr:uid="{59374189-F1C2-4278-85A6-3680B012CC4F}"/>
    <hyperlink ref="X304" r:id="rId3242" display="https://www.daloopa.com/src/805286" xr:uid="{609C0DE5-014D-4EC0-A46C-BB1D2D403068}"/>
    <hyperlink ref="Y304" r:id="rId3243" display="https://www.daloopa.com/src/805282" xr:uid="{03D16106-36DB-4D1A-B064-F1185F6CE211}"/>
    <hyperlink ref="Z304" r:id="rId3244" display="https://www.daloopa.com/src/805278" xr:uid="{93FDD709-C841-4F0B-B69C-AF813E6578C2}"/>
    <hyperlink ref="AA304" r:id="rId3245" display="https://www.daloopa.com/src/44615566" xr:uid="{BD16A2AD-5CD5-4441-8B7D-32786ADADDDE}"/>
    <hyperlink ref="AB304" r:id="rId3246" display="https://www.daloopa.com/src/805270" xr:uid="{21466E8E-F846-4C25-A38B-96D262B5223D}"/>
    <hyperlink ref="AC304" r:id="rId3247" display="https://www.daloopa.com/src/805266" xr:uid="{C6699217-E152-4332-97EA-5F08855AD9AB}"/>
    <hyperlink ref="AD304" r:id="rId3248" display="https://www.daloopa.com/src/1501390" xr:uid="{716B4825-2A02-4098-B427-CAA8E0534784}"/>
    <hyperlink ref="AE304" r:id="rId3249" display="https://www.daloopa.com/src/44615567" xr:uid="{21314EAC-ADCE-450F-8906-647CD75A7058}"/>
    <hyperlink ref="AF304" r:id="rId3250" display="https://www.daloopa.com/src/4298434" xr:uid="{3F49CF00-A6D8-4236-AB84-3F4D7233E17B}"/>
    <hyperlink ref="AG304" r:id="rId3251" display="https://www.daloopa.com/src/7450297" xr:uid="{3975699D-41B8-47E5-8D93-974319B34731}"/>
    <hyperlink ref="AH304" r:id="rId3252" display="https://www.daloopa.com/src/10681314" xr:uid="{C957E1CD-81A8-4B3D-BAB7-BD9D4FA61933}"/>
    <hyperlink ref="AI304" r:id="rId3253" display="https://www.daloopa.com/src/44615568" xr:uid="{84DE12D9-BB1B-47D0-B63B-DD13E9D6E78B}"/>
    <hyperlink ref="AJ304" r:id="rId3254" display="https://www.daloopa.com/src/19436104" xr:uid="{221C35B5-AEE2-47C2-9B8E-D3D62FF7C958}"/>
    <hyperlink ref="AK304" r:id="rId3255" display="https://www.daloopa.com/src/28828448" xr:uid="{4355F05F-A493-4FE4-8B89-F6236305BCB9}"/>
    <hyperlink ref="AL304" r:id="rId3256" display="https://www.daloopa.com/src/35961589" xr:uid="{C28645A1-9FF4-4E4F-843C-99EC401C8347}"/>
    <hyperlink ref="AM304" r:id="rId3257" display="https://www.daloopa.com/src/44625006" xr:uid="{74D3E588-099D-4A53-A3CC-3C444C14885E}"/>
    <hyperlink ref="AN304" r:id="rId3258" display="https://www.daloopa.com/src/51587326" xr:uid="{FC5F0AB7-71BF-4481-B91A-10476D7E82D6}"/>
    <hyperlink ref="AO304" r:id="rId3259" display="https://www.daloopa.com/src/57345716" xr:uid="{9B319ADB-4EA7-4A60-B406-6CBC6A266329}"/>
    <hyperlink ref="AP304" r:id="rId3260" display="https://www.daloopa.com/src/62020121" xr:uid="{51A010FB-8272-4106-9A8C-6E5632AC14FB}"/>
    <hyperlink ref="BA304" r:id="rId3261" display="https://www.daloopa.com/src/805342" xr:uid="{9D745F5F-38FD-4DA8-8AA7-E13918C0FA2C}"/>
    <hyperlink ref="BB304" r:id="rId3262" display="https://www.daloopa.com/src/805358" xr:uid="{0C070C44-0D86-41DF-A43F-72FC634B3F34}"/>
    <hyperlink ref="BC304" r:id="rId3263" display="https://www.daloopa.com/src/805374" xr:uid="{3579DFC2-BA07-4ABE-AFB1-EBFA2C470979}"/>
    <hyperlink ref="BD304" r:id="rId3264" display="https://www.daloopa.com/src/805306" xr:uid="{5488EABC-4D6D-4B5E-8C4A-D444A978D6DF}"/>
    <hyperlink ref="BE304" r:id="rId3265" display="https://www.daloopa.com/src/805290" xr:uid="{DA68E15B-B941-41CD-99FA-61AE1866E87D}"/>
    <hyperlink ref="BF304" r:id="rId3266" display="https://www.daloopa.com/src/805274" xr:uid="{8704C2B1-C5DF-4AED-81E9-C3E2EBF99C54}"/>
    <hyperlink ref="BG304" r:id="rId3267" display="https://www.daloopa.com/src/2734235" xr:uid="{0B09AC6B-763A-4C49-848D-ACDEAC4F724C}"/>
    <hyperlink ref="BH304" r:id="rId3268" display="https://www.daloopa.com/src/13308917" xr:uid="{DE8DB8C9-8F14-48A3-A7D4-E0E20A710296}"/>
    <hyperlink ref="BI304" r:id="rId3269" display="https://www.daloopa.com/src/44617156" xr:uid="{CB5D5381-B22D-4548-968B-9E0257AFB601}"/>
    <hyperlink ref="A305" r:id="rId3270" xr:uid="{291CCBF9-B543-4C40-82DF-2670BEBF69E2}"/>
    <hyperlink ref="C305" r:id="rId3271" xr:uid="{CBC55224-449F-4F3D-871F-DB5F911C86CD}"/>
    <hyperlink ref="D305" r:id="rId3272" display="https://www.daloopa.com/src/805331" xr:uid="{50AB3DD9-2C2B-4B66-AB62-490218093004}"/>
    <hyperlink ref="E305" r:id="rId3273" display="https://www.daloopa.com/src/805335" xr:uid="{0A764DEA-9533-48D0-B2DC-11C94CD14905}"/>
    <hyperlink ref="F305" r:id="rId3274" display="https://www.daloopa.com/src/805339" xr:uid="{C37928E6-C4AA-4985-815E-503B95626AED}"/>
    <hyperlink ref="G305" r:id="rId3275" display="https://www.daloopa.com/src/44615569" xr:uid="{AB25531B-D8C4-4757-90A9-18AB30A702EA}"/>
    <hyperlink ref="H305" r:id="rId3276" display="https://www.daloopa.com/src/805347" xr:uid="{336B4818-D329-404A-BD40-B6F83B732379}"/>
    <hyperlink ref="I305" r:id="rId3277" display="https://www.daloopa.com/src/805351" xr:uid="{6734FC5E-9BA2-4593-9478-57ACBC1C51C3}"/>
    <hyperlink ref="J305" r:id="rId3278" display="https://www.daloopa.com/src/805355" xr:uid="{E73C769F-66EF-4689-B045-7F879328846E}"/>
    <hyperlink ref="K305" r:id="rId3279" display="https://www.daloopa.com/src/44615570" xr:uid="{632BD897-895A-4544-BF0C-D467E9E9583D}"/>
    <hyperlink ref="L305" r:id="rId3280" display="https://www.daloopa.com/src/805363" xr:uid="{F75675BC-24A6-44A2-9B46-52FB9E444E41}"/>
    <hyperlink ref="M305" r:id="rId3281" display="https://www.daloopa.com/src/805367" xr:uid="{E9F5BB81-1876-4081-94D1-5BADE004B41B}"/>
    <hyperlink ref="N305" r:id="rId3282" display="https://www.daloopa.com/src/805371" xr:uid="{F5E6E251-5889-4B2B-BF09-8E2675CF61E2}"/>
    <hyperlink ref="O305" r:id="rId3283" display="https://www.daloopa.com/src/44615571" xr:uid="{54286EF3-B612-419A-A8BB-0F93F5BB57E3}"/>
    <hyperlink ref="P305" r:id="rId3284" display="https://www.daloopa.com/src/805379" xr:uid="{FDA107FB-0AB9-454C-B09A-3084407378F8}"/>
    <hyperlink ref="Q305" r:id="rId3285" display="https://www.daloopa.com/src/805263" xr:uid="{A07C2860-A59D-4F1D-8AEA-9F7779AD528E}"/>
    <hyperlink ref="R305" r:id="rId3286" display="https://www.daloopa.com/src/805311" xr:uid="{02AACEB7-E48B-41A6-8432-C8F3DBE979BE}"/>
    <hyperlink ref="S305" r:id="rId3287" display="https://www.daloopa.com/src/44615572" xr:uid="{9D22862E-D7F6-47A6-BCD7-FA8AB2D0F947}"/>
    <hyperlink ref="T305" r:id="rId3288" display="https://www.daloopa.com/src/805303" xr:uid="{C77EB0E0-C647-4793-A31F-D84C5F266D6F}"/>
    <hyperlink ref="U305" r:id="rId3289" display="https://www.daloopa.com/src/805299" xr:uid="{53234F56-78E8-4661-909B-5A446EC01B45}"/>
    <hyperlink ref="V305" r:id="rId3290" display="https://www.daloopa.com/src/805295" xr:uid="{4DCFB798-1762-46EF-88D4-3D61B90C1FC0}"/>
    <hyperlink ref="W305" r:id="rId3291" display="https://www.daloopa.com/src/44615573" xr:uid="{FEC64322-394D-47C2-A340-608C847A1C9F}"/>
    <hyperlink ref="X305" r:id="rId3292" display="https://www.daloopa.com/src/805287" xr:uid="{52F56E7C-089A-4C64-8C4C-0C27C120F41D}"/>
    <hyperlink ref="Y305" r:id="rId3293" display="https://www.daloopa.com/src/805283" xr:uid="{884DACE2-3C40-45D2-ACCE-74BB39A7A95B}"/>
    <hyperlink ref="Z305" r:id="rId3294" display="https://www.daloopa.com/src/805279" xr:uid="{D9FEFDA1-207B-4331-BD19-876363203BC3}"/>
    <hyperlink ref="AA305" r:id="rId3295" display="https://www.daloopa.com/src/44615574" xr:uid="{E7B7024C-4702-4E8A-B6A4-64FAC7BE785A}"/>
    <hyperlink ref="AB305" r:id="rId3296" display="https://www.daloopa.com/src/805271" xr:uid="{9533FD59-8A43-41C7-8C6B-66206FCF75D9}"/>
    <hyperlink ref="AC305" r:id="rId3297" display="https://www.daloopa.com/src/805267" xr:uid="{4ABB5A55-D7B1-4C45-8196-E719B3C6F146}"/>
    <hyperlink ref="AD305" r:id="rId3298" display="https://www.daloopa.com/src/1501391" xr:uid="{7A22E97D-47CE-49FC-8208-0A6A2DC604DB}"/>
    <hyperlink ref="AE305" r:id="rId3299" display="https://www.daloopa.com/src/44615575" xr:uid="{CB5D9ACB-337C-4631-8B23-3111B0840FBB}"/>
    <hyperlink ref="AF305" r:id="rId3300" display="https://www.daloopa.com/src/4298435" xr:uid="{B5EAE9DD-DF0A-4687-8546-148E42C15CC1}"/>
    <hyperlink ref="AG305" r:id="rId3301" display="https://www.daloopa.com/src/7450298" xr:uid="{A5D745CB-C7A8-4067-BB10-CD91894A5AC9}"/>
    <hyperlink ref="AH305" r:id="rId3302" display="https://www.daloopa.com/src/10681315" xr:uid="{EF274BE7-3338-4CF6-9C26-BFF85CAA6B73}"/>
    <hyperlink ref="AI305" r:id="rId3303" display="https://www.daloopa.com/src/44615576" xr:uid="{6A05A88C-C25A-418A-B4FC-16D49E921EF6}"/>
    <hyperlink ref="AJ305" r:id="rId3304" display="https://www.daloopa.com/src/19436105" xr:uid="{8C6B74B8-60B9-40DF-A3DD-F188BDC10680}"/>
    <hyperlink ref="AK305" r:id="rId3305" display="https://www.daloopa.com/src/28828449" xr:uid="{293CB2CA-BF1D-4C15-ABE4-98F57C82C5E6}"/>
    <hyperlink ref="AL305" r:id="rId3306" display="https://www.daloopa.com/src/35961590" xr:uid="{0EBA8E46-786D-4AB1-8BFE-1A2B070D5722}"/>
    <hyperlink ref="AM305" r:id="rId3307" display="https://www.daloopa.com/src/44625007" xr:uid="{7786ABDA-374A-4F01-BD0C-3A8215E7EE9C}"/>
    <hyperlink ref="AN305" r:id="rId3308" display="https://www.daloopa.com/src/51587327" xr:uid="{E56C405C-6CE3-48CD-9EEE-50ADCF98A56E}"/>
    <hyperlink ref="AO305" r:id="rId3309" display="https://www.daloopa.com/src/57345717" xr:uid="{55797CC6-0759-4390-9D06-946902335025}"/>
    <hyperlink ref="AP305" r:id="rId3310" display="https://www.daloopa.com/src/62020122" xr:uid="{87AB05CC-5840-456F-8EFA-4149A474ACEA}"/>
    <hyperlink ref="BA305" r:id="rId3311" display="https://www.daloopa.com/src/805343" xr:uid="{0F6CA289-6C33-4910-BEFA-F8405949032E}"/>
    <hyperlink ref="BB305" r:id="rId3312" display="https://www.daloopa.com/src/805359" xr:uid="{784F56B5-F77D-4A23-BC29-695AAB61F74C}"/>
    <hyperlink ref="BC305" r:id="rId3313" display="https://www.daloopa.com/src/805375" xr:uid="{7E95266F-F4A8-43DF-AC9C-46BFF4ACBBC1}"/>
    <hyperlink ref="BD305" r:id="rId3314" display="https://www.daloopa.com/src/805307" xr:uid="{E67402E2-197F-46FF-86C4-C25138CDFB2D}"/>
    <hyperlink ref="BE305" r:id="rId3315" display="https://www.daloopa.com/src/805291" xr:uid="{6D337C07-7719-4212-9E15-947108F5F151}"/>
    <hyperlink ref="BF305" r:id="rId3316" display="https://www.daloopa.com/src/805275" xr:uid="{C15A0959-B149-468F-993E-19B6D4F9A704}"/>
    <hyperlink ref="BG305" r:id="rId3317" display="https://www.daloopa.com/src/2734236" xr:uid="{CF38DE5A-46E8-4A82-AC2A-3185ADC62344}"/>
    <hyperlink ref="BH305" r:id="rId3318" display="https://www.daloopa.com/src/13308918" xr:uid="{B46B3678-264B-4707-9477-422E46887572}"/>
    <hyperlink ref="BI305" r:id="rId3319" display="https://www.daloopa.com/src/44617157" xr:uid="{81C982B1-CB87-4039-A187-429090BC0A48}"/>
    <hyperlink ref="A306" r:id="rId3320" xr:uid="{D678C664-E032-4A31-8E85-1A58FC6A405B}"/>
    <hyperlink ref="C306" r:id="rId3321" xr:uid="{801AD132-7B6E-44B9-BDD3-98DB8663F8F5}"/>
    <hyperlink ref="D306" r:id="rId3322" display="https://www.daloopa.com/src/805332" xr:uid="{A30E7AFF-0FE4-4894-96EF-BB33DA7294E2}"/>
    <hyperlink ref="E306" r:id="rId3323" display="https://www.daloopa.com/src/805336" xr:uid="{2BB3D44D-1E9F-4C1C-B7AF-EDC756C609F4}"/>
    <hyperlink ref="F306" r:id="rId3324" display="https://www.daloopa.com/src/805340" xr:uid="{EE5B4EA9-650A-4998-9D48-6526A4800000}"/>
    <hyperlink ref="G306" r:id="rId3325" display="https://www.daloopa.com/src/44615577" xr:uid="{F80FDCCB-18EA-4A2B-A6D1-EB510B6A4DCF}"/>
    <hyperlink ref="H306" r:id="rId3326" display="https://www.daloopa.com/src/805348" xr:uid="{C917DFDF-9226-4AAD-B36F-D9B07D46D005}"/>
    <hyperlink ref="I306" r:id="rId3327" display="https://www.daloopa.com/src/805352" xr:uid="{EA553DF0-212E-4211-89C1-485323021BAF}"/>
    <hyperlink ref="J306" r:id="rId3328" display="https://www.daloopa.com/src/805356" xr:uid="{DF0B053C-C644-4684-ACB4-DD53997B3184}"/>
    <hyperlink ref="K306" r:id="rId3329" display="https://www.daloopa.com/src/44615578" xr:uid="{E61E46CF-B4A4-4C2C-8AE0-7EC5B7540459}"/>
    <hyperlink ref="L306" r:id="rId3330" display="https://www.daloopa.com/src/805364" xr:uid="{50592A94-4D7E-4DF7-8E85-C0C7F98F49B4}"/>
    <hyperlink ref="M306" r:id="rId3331" display="https://www.daloopa.com/src/805368" xr:uid="{D9363B48-E316-4A23-8315-709BCEC35EB0}"/>
    <hyperlink ref="N306" r:id="rId3332" display="https://www.daloopa.com/src/805372" xr:uid="{519AB73D-3D42-4A2E-BE0C-6922F3D65E62}"/>
    <hyperlink ref="O306" r:id="rId3333" display="https://www.daloopa.com/src/44615579" xr:uid="{B73C6F9E-69CC-4AEA-BF56-CF0DE916DFAE}"/>
    <hyperlink ref="P306" r:id="rId3334" display="https://www.daloopa.com/src/805380" xr:uid="{9623F558-BFC1-406D-911E-D94E137FA8B5}"/>
    <hyperlink ref="Q306" r:id="rId3335" display="https://www.daloopa.com/src/805264" xr:uid="{391E78DD-6D9D-4904-9E51-92C0E0567ECB}"/>
    <hyperlink ref="R306" r:id="rId3336" display="https://www.daloopa.com/src/805312" xr:uid="{5FDA095F-6206-4342-AF76-7EFB71A93C70}"/>
    <hyperlink ref="S306" r:id="rId3337" display="https://www.daloopa.com/src/44615580" xr:uid="{5183F2BB-B47E-4A1C-881E-BCEFB5FA4C9F}"/>
    <hyperlink ref="T306" r:id="rId3338" display="https://www.daloopa.com/src/805304" xr:uid="{BBCBEBD5-0B68-4FFB-89C1-985DEA1B5BC2}"/>
    <hyperlink ref="U306" r:id="rId3339" display="https://www.daloopa.com/src/805300" xr:uid="{301532B0-B66B-4016-9881-1FDBDD547D00}"/>
    <hyperlink ref="V306" r:id="rId3340" display="https://www.daloopa.com/src/805296" xr:uid="{A3C21A9F-5601-4D1E-8318-81547F0C1135}"/>
    <hyperlink ref="W306" r:id="rId3341" display="https://www.daloopa.com/src/44615581" xr:uid="{7803F8BD-5D25-49A1-8812-11294B471291}"/>
    <hyperlink ref="X306" r:id="rId3342" display="https://www.daloopa.com/src/805288" xr:uid="{18329002-61BC-4DA4-B3D0-513A9CC17099}"/>
    <hyperlink ref="Y306" r:id="rId3343" display="https://www.daloopa.com/src/805284" xr:uid="{BE8679CE-592F-4E8E-9676-37286FF0B8C9}"/>
    <hyperlink ref="Z306" r:id="rId3344" display="https://www.daloopa.com/src/805280" xr:uid="{61922701-16C8-4075-B5D8-F0895B1B4D62}"/>
    <hyperlink ref="AA306" r:id="rId3345" display="https://www.daloopa.com/src/44615582" xr:uid="{A939A43B-D502-4E3C-9DC4-DF2CE1A98278}"/>
    <hyperlink ref="AB306" r:id="rId3346" display="https://www.daloopa.com/src/805272" xr:uid="{5BCD2053-1C48-4D4B-9997-A8E2EB554E6E}"/>
    <hyperlink ref="AC306" r:id="rId3347" display="https://www.daloopa.com/src/805268" xr:uid="{09781A8E-715A-4158-AA08-6ED0E0BD1EBA}"/>
    <hyperlink ref="AD306" r:id="rId3348" display="https://www.daloopa.com/src/1501392" xr:uid="{62382CE4-4387-4E1D-BF92-FCC6BA3D18DD}"/>
    <hyperlink ref="AE306" r:id="rId3349" display="https://www.daloopa.com/src/44615583" xr:uid="{A5D6D8B4-5535-428C-9CC3-BE0670115ED1}"/>
    <hyperlink ref="AF306" r:id="rId3350" display="https://www.daloopa.com/src/4298436" xr:uid="{08B9DD97-7BD8-405E-B4FE-02027F4141F6}"/>
    <hyperlink ref="AG306" r:id="rId3351" display="https://www.daloopa.com/src/7450299" xr:uid="{21BE0A2A-162E-418C-BFDC-140E45AF6E9D}"/>
    <hyperlink ref="AH306" r:id="rId3352" display="https://www.daloopa.com/src/10681316" xr:uid="{C3982E56-A928-401F-93DB-E8F36A6EC16D}"/>
    <hyperlink ref="AI306" r:id="rId3353" display="https://www.daloopa.com/src/44615584" xr:uid="{DCE6E467-37B1-43CE-9CD9-31C62A970308}"/>
    <hyperlink ref="AJ306" r:id="rId3354" display="https://www.daloopa.com/src/19436106" xr:uid="{869828E6-A11D-42FE-9794-13E893722690}"/>
    <hyperlink ref="AK306" r:id="rId3355" display="https://www.daloopa.com/src/28828450" xr:uid="{7A5D431A-615D-4B9B-A28A-504AB6053CC4}"/>
    <hyperlink ref="AL306" r:id="rId3356" display="https://www.daloopa.com/src/35961591" xr:uid="{1491E469-36FC-4217-A4EC-CA49BC6C57D5}"/>
    <hyperlink ref="AM306" r:id="rId3357" display="https://www.daloopa.com/src/44625008" xr:uid="{9078CFFB-68BD-4DAC-9C06-544493BE3BC7}"/>
    <hyperlink ref="AN306" r:id="rId3358" display="https://www.daloopa.com/src/51587328" xr:uid="{6A1CD222-CA5F-479A-B1DD-44935E9D2FCD}"/>
    <hyperlink ref="AO306" r:id="rId3359" display="https://www.daloopa.com/src/57345718" xr:uid="{D3E3244E-F36A-479D-A47B-DCCAA89DECC4}"/>
    <hyperlink ref="AP306" r:id="rId3360" display="https://www.daloopa.com/src/62020123" xr:uid="{381097D6-27F2-44FC-A434-1B6CB2922CB9}"/>
    <hyperlink ref="BA306" r:id="rId3361" display="https://www.daloopa.com/src/805344" xr:uid="{9B62AFE1-334E-4533-9347-365E2B0621C6}"/>
    <hyperlink ref="BB306" r:id="rId3362" display="https://www.daloopa.com/src/805360" xr:uid="{95AFAB46-10DD-49C7-9216-A3C202611799}"/>
    <hyperlink ref="BC306" r:id="rId3363" display="https://www.daloopa.com/src/805376" xr:uid="{76CF7084-BA58-4083-A2FC-0299C28D2EB7}"/>
    <hyperlink ref="BD306" r:id="rId3364" display="https://www.daloopa.com/src/805308" xr:uid="{7AD10C82-F2CA-46C1-9A99-480D9CBAD361}"/>
    <hyperlink ref="BE306" r:id="rId3365" display="https://www.daloopa.com/src/805292" xr:uid="{B615488B-50DF-467E-B165-5BBDD79D30DC}"/>
    <hyperlink ref="BF306" r:id="rId3366" display="https://www.daloopa.com/src/805276" xr:uid="{61D0B411-4707-438B-9AA6-B674AB4C6BD6}"/>
    <hyperlink ref="BG306" r:id="rId3367" display="https://www.daloopa.com/src/2734237" xr:uid="{241B3F19-D246-4B0A-AA2E-CC670A7E29D9}"/>
    <hyperlink ref="BH306" r:id="rId3368" display="https://www.daloopa.com/src/13308919" xr:uid="{C0356738-620C-42AE-B574-E52556D8DD33}"/>
    <hyperlink ref="BI306" r:id="rId3369" display="https://www.daloopa.com/src/44617158" xr:uid="{4BCA7524-020B-4098-B9C7-CEACD7AD60E9}"/>
    <hyperlink ref="A310" r:id="rId3370" xr:uid="{F9F0C892-CE0F-49B7-BEAE-6EEB955FEC73}"/>
    <hyperlink ref="C310" r:id="rId3371" xr:uid="{62DC0553-D773-48D5-9ECD-CC5B66BC7D9F}"/>
    <hyperlink ref="G310" r:id="rId3372" display="https://www.daloopa.com/src/979722" xr:uid="{E79A9F46-58D3-41FA-B828-A10DCE37CB01}"/>
    <hyperlink ref="K310" r:id="rId3373" display="https://www.daloopa.com/src/979770" xr:uid="{F6655A5C-7169-460E-B039-F4A30A822D77}"/>
    <hyperlink ref="O310" r:id="rId3374" display="https://www.daloopa.com/src/979853" xr:uid="{386CF63F-2CFE-4604-BAF9-7827150375B2}"/>
    <hyperlink ref="S310" r:id="rId3375" display="https://www.daloopa.com/src/979868" xr:uid="{D9637AFE-0E68-4F07-8356-AB7DEB8C6D4B}"/>
    <hyperlink ref="W310" r:id="rId3376" display="https://www.daloopa.com/src/979876" xr:uid="{787CB037-0C65-4645-86BD-183B05047B5D}"/>
    <hyperlink ref="AA310" r:id="rId3377" display="https://www.daloopa.com/src/979884" xr:uid="{098E17E3-5F50-434B-87FD-09E314A11E26}"/>
    <hyperlink ref="AE310" r:id="rId3378" display="https://www.daloopa.com/src/2734351" xr:uid="{54551F08-7E8B-4FD0-9660-BA310BEAD424}"/>
    <hyperlink ref="AI310" r:id="rId3379" display="https://www.daloopa.com/src/13310449" xr:uid="{29BBD1D8-E736-4C20-BC34-FCC25D9D1793}"/>
    <hyperlink ref="AM310" r:id="rId3380" display="https://www.daloopa.com/src/44617285" xr:uid="{CF172F6E-75AC-4385-BEB3-9B98A97BB281}"/>
    <hyperlink ref="A311" r:id="rId3381" xr:uid="{C7CCFBB8-E31B-449F-A99B-D3D0CED7F57B}"/>
    <hyperlink ref="C311" r:id="rId3382" xr:uid="{62582C33-C46D-4F45-A5D7-E8BFDF286069}"/>
    <hyperlink ref="G311" r:id="rId3383" display="https://www.daloopa.com/src/979723" xr:uid="{592B913F-54BF-4501-8078-FC101100EBEC}"/>
    <hyperlink ref="K311" r:id="rId3384" display="https://www.daloopa.com/src/979771" xr:uid="{5089EE00-F6E6-409E-827B-7528337D2A19}"/>
    <hyperlink ref="O311" r:id="rId3385" display="https://www.daloopa.com/src/979854" xr:uid="{CB898873-FFEF-45EE-B9EA-CA1DA9AD4F2A}"/>
    <hyperlink ref="S311" r:id="rId3386" display="https://www.daloopa.com/src/979869" xr:uid="{C464262C-E5AB-41E5-A000-3393878DC642}"/>
    <hyperlink ref="W311" r:id="rId3387" display="https://www.daloopa.com/src/979877" xr:uid="{BCFAF5C0-3F9F-4C10-A5C0-635B57498158}"/>
    <hyperlink ref="AA311" r:id="rId3388" display="https://www.daloopa.com/src/979885" xr:uid="{6E83FE9E-9754-4B1C-82D2-B69BB4B5FBB4}"/>
    <hyperlink ref="AE311" r:id="rId3389" display="https://www.daloopa.com/src/2734352" xr:uid="{8A008760-D2C9-4642-A66A-D58D35CBFBCA}"/>
    <hyperlink ref="AI311" r:id="rId3390" display="https://www.daloopa.com/src/13310450" xr:uid="{10F0030B-E3EE-4FC5-A331-E11161D71993}"/>
    <hyperlink ref="AM311" r:id="rId3391" display="https://www.daloopa.com/src/44617284" xr:uid="{462BB8AD-C5C8-4C22-BB1A-73867F547B62}"/>
    <hyperlink ref="A312" r:id="rId3392" xr:uid="{8916FC66-8014-4DA2-8CE8-B6FF48CF9A76}"/>
    <hyperlink ref="C312" r:id="rId3393" xr:uid="{8EC15652-CF9B-4A4A-86BA-094DC4D2F362}"/>
    <hyperlink ref="G312" r:id="rId3394" display="https://www.daloopa.com/src/979724" xr:uid="{7CDDDD26-0902-45A8-8B40-9C8D7F5F9E02}"/>
    <hyperlink ref="K312" r:id="rId3395" display="https://www.daloopa.com/src/979772" xr:uid="{A6BEAF15-2648-4715-B1B1-75A00E1CDCA1}"/>
    <hyperlink ref="O312" r:id="rId3396" display="https://www.daloopa.com/src/979855" xr:uid="{24CEDBBF-267D-4C26-B493-FAED916AE4D9}"/>
    <hyperlink ref="S312" r:id="rId3397" display="https://www.daloopa.com/src/979870" xr:uid="{DBFB1C9F-72DD-4578-A5AD-600195B342FD}"/>
    <hyperlink ref="W312" r:id="rId3398" display="https://www.daloopa.com/src/979878" xr:uid="{CDE9829C-4031-445C-92C5-70479FFBE2A0}"/>
    <hyperlink ref="AA312" r:id="rId3399" display="https://www.daloopa.com/src/979886" xr:uid="{F2191566-218F-4363-A6C0-94ADFF0C9F2D}"/>
    <hyperlink ref="AE312" r:id="rId3400" display="https://www.daloopa.com/src/2734353" xr:uid="{89E7B250-B100-49A9-AC88-A355D7F9CF18}"/>
    <hyperlink ref="AI312" r:id="rId3401" display="https://www.daloopa.com/src/13310447" xr:uid="{DBBA28F9-951A-4A87-A0FE-A3B0E605E1A5}"/>
    <hyperlink ref="AM312" r:id="rId3402" display="https://www.daloopa.com/src/44617286" xr:uid="{DFFEE246-3A4B-4A30-87D2-459E76B17336}"/>
    <hyperlink ref="A314" r:id="rId3403" xr:uid="{A6E1DEDC-E044-4F54-BA45-407DF398DC04}"/>
    <hyperlink ref="C314" r:id="rId3404" xr:uid="{680BFB0A-6D4B-4187-8941-FC9FEBA68DA0}"/>
    <hyperlink ref="G314" r:id="rId3405" display="https://www.daloopa.com/src/979725" xr:uid="{64697E6A-5A46-48C2-A119-828C785CFD3A}"/>
    <hyperlink ref="K314" r:id="rId3406" display="https://www.daloopa.com/src/979773" xr:uid="{E9F3B106-3635-4196-91B5-656B8DD87CB0}"/>
    <hyperlink ref="O314" r:id="rId3407" display="https://www.daloopa.com/src/979856" xr:uid="{A8E09875-5A15-4F7A-BD6F-42A0BA6B6623}"/>
    <hyperlink ref="S314" r:id="rId3408" display="https://www.daloopa.com/src/979871" xr:uid="{220E7F2E-D5F3-4E15-8C12-DE524DAD44A6}"/>
    <hyperlink ref="W314" r:id="rId3409" display="https://www.daloopa.com/src/979879" xr:uid="{06E4939E-0BEB-4865-9EE7-F368C4F34D8C}"/>
    <hyperlink ref="AA314" r:id="rId3410" display="https://www.daloopa.com/src/979887" xr:uid="{89CCB04A-3E70-470C-8EC5-37304C0D527E}"/>
    <hyperlink ref="AE314" r:id="rId3411" display="https://www.daloopa.com/src/2734354" xr:uid="{74C4682F-1E4D-4A27-ACB3-843688374D1B}"/>
    <hyperlink ref="AI314" r:id="rId3412" display="https://www.daloopa.com/src/13310446" xr:uid="{D56B7CD9-3AC3-438D-BAB9-BBA0AB3EB5EB}"/>
    <hyperlink ref="AM314" r:id="rId3413" display="https://www.daloopa.com/src/44617283" xr:uid="{2494E39E-0B61-4F14-AECA-583C425E4708}"/>
    <hyperlink ref="A317" r:id="rId3414" xr:uid="{8C3804FD-17B5-4728-8DF4-BF12A21B0864}"/>
    <hyperlink ref="C317" r:id="rId3415" xr:uid="{47F17D63-117A-4C67-A4DD-AE9730ED365B}"/>
    <hyperlink ref="G317" r:id="rId3416" display="https://www.daloopa.com/src/979726" xr:uid="{8BD635F8-A5D7-4824-8912-4C6CE2540ED4}"/>
    <hyperlink ref="K317" r:id="rId3417" display="https://www.daloopa.com/src/979774" xr:uid="{CBF7014B-F183-4485-9237-1BA5F6ABB0E0}"/>
    <hyperlink ref="O317" r:id="rId3418" display="https://www.daloopa.com/src/979857" xr:uid="{95A8C39C-BD33-4057-B41D-5C6A0A3C436D}"/>
    <hyperlink ref="S317" r:id="rId3419" display="https://www.daloopa.com/src/979872" xr:uid="{535D3E90-DE52-449B-A10B-4E6DF413A7EF}"/>
    <hyperlink ref="W317" r:id="rId3420" display="https://www.daloopa.com/src/979880" xr:uid="{6982886D-DC2A-413B-BA00-90DBB335DD39}"/>
    <hyperlink ref="AA317" r:id="rId3421" display="https://www.daloopa.com/src/979888" xr:uid="{51D26B67-70CA-46EA-957E-4A5F70D229AC}"/>
    <hyperlink ref="A318" r:id="rId3422" xr:uid="{6D5584E7-3C16-46AB-82C4-93F7C2A5D3A8}"/>
    <hyperlink ref="C318" r:id="rId3423" xr:uid="{C1D884C9-93CE-44D6-ABAF-E1C125253EDD}"/>
    <hyperlink ref="G318" r:id="rId3424" display="https://www.daloopa.com/src/979727" xr:uid="{86B317FF-4773-4EAB-9C2A-603D2FCDB102}"/>
    <hyperlink ref="K318" r:id="rId3425" display="https://www.daloopa.com/src/979775" xr:uid="{BCF1EBEE-6C24-40E9-9B50-7CF04D4DE375}"/>
    <hyperlink ref="O318" r:id="rId3426" display="https://www.daloopa.com/src/979858" xr:uid="{C7CA03DA-1916-45B8-A7C6-0A4660ABC175}"/>
    <hyperlink ref="S318" r:id="rId3427" display="https://www.daloopa.com/src/979873" xr:uid="{E45BDA89-9B6C-415D-A146-CD23344D484B}"/>
    <hyperlink ref="W318" r:id="rId3428" display="https://www.daloopa.com/src/979881" xr:uid="{E0004F99-9FF0-447B-8301-2A741409FBE5}"/>
    <hyperlink ref="AA318" r:id="rId3429" display="https://www.daloopa.com/src/979889" xr:uid="{B940B5AC-2B19-4F33-A368-101316092CE8}"/>
    <hyperlink ref="A319" r:id="rId3430" xr:uid="{2ABFC6D7-A882-4C78-A305-B1CFC396D942}"/>
    <hyperlink ref="C319" r:id="rId3431" xr:uid="{501B78C4-7B19-477C-978B-B213752FC87D}"/>
    <hyperlink ref="G319" r:id="rId3432" display="https://www.daloopa.com/src/979728" xr:uid="{4A881964-5DD8-4473-A941-062631368DD2}"/>
    <hyperlink ref="K319" r:id="rId3433" display="https://www.daloopa.com/src/979776" xr:uid="{247584F8-B261-456C-A547-F1BE5794D3E8}"/>
    <hyperlink ref="O319" r:id="rId3434" display="https://www.daloopa.com/src/979859" xr:uid="{CC29F703-8C3B-46D2-BF3C-8FB12F318C08}"/>
    <hyperlink ref="S319" r:id="rId3435" display="https://www.daloopa.com/src/979874" xr:uid="{61E4F4D9-5C1B-4ED6-9EF1-6EC4C2026A26}"/>
    <hyperlink ref="W319" r:id="rId3436" display="https://www.daloopa.com/src/979882" xr:uid="{6577E608-379C-46A0-84CD-BE0CD488B16B}"/>
    <hyperlink ref="AA319" r:id="rId3437" display="https://www.daloopa.com/src/979890" xr:uid="{97D1F869-506F-4725-8416-0F8AE6C24130}"/>
    <hyperlink ref="AE319" r:id="rId3438" display="https://www.daloopa.com/src/2734355" xr:uid="{D89DD5F9-CBDC-4CB1-833D-8608844CEAA0}"/>
    <hyperlink ref="AI319" r:id="rId3439" display="https://www.daloopa.com/src/13310448" xr:uid="{46A2D6CC-571F-41BC-8D6F-907DF94D29E3}"/>
    <hyperlink ref="AM319" r:id="rId3440" display="https://www.daloopa.com/src/44617282" xr:uid="{7434CFED-267E-4B8E-982D-1EE5AF1A6F05}"/>
    <hyperlink ref="A321" r:id="rId3441" xr:uid="{70B0F830-DD24-4FD1-B282-6FC92CA0E554}"/>
    <hyperlink ref="C321" r:id="rId3442" xr:uid="{D835F196-1A44-433E-896C-12DD74CC99C5}"/>
    <hyperlink ref="G321" r:id="rId3443" display="https://www.daloopa.com/src/979729" xr:uid="{98509F67-3E49-48CC-A8BA-F34D36A55D9C}"/>
    <hyperlink ref="K321" r:id="rId3444" display="https://www.daloopa.com/src/979777" xr:uid="{4F02BE0C-B667-42CF-AE51-5D757430FFEA}"/>
    <hyperlink ref="O321" r:id="rId3445" display="https://www.daloopa.com/src/979860" xr:uid="{DAB36AB0-51B7-4A3C-B1DE-A564241D6F79}"/>
    <hyperlink ref="S321" r:id="rId3446" display="https://www.daloopa.com/src/979875" xr:uid="{8415F173-2FEF-4DF3-9311-71CCECCF72CE}"/>
    <hyperlink ref="W321" r:id="rId3447" display="https://www.daloopa.com/src/979883" xr:uid="{3E2C117B-D9E6-4F43-92A5-612D24D7C42B}"/>
    <hyperlink ref="AA321" r:id="rId3448" display="https://www.daloopa.com/src/979891" xr:uid="{32C7AA01-E59D-4F19-969C-81AA25921735}"/>
    <hyperlink ref="AE321" r:id="rId3449" display="https://www.daloopa.com/src/2734356" xr:uid="{AF639E3B-144C-424B-871F-D5C937BFCFE8}"/>
    <hyperlink ref="AI321" r:id="rId3450" display="https://www.daloopa.com/src/13310451" xr:uid="{26A643D4-240D-493C-999B-AAED3EC47DED}"/>
    <hyperlink ref="AM321" r:id="rId3451" display="https://www.daloopa.com/src/44617287" xr:uid="{1168DEE2-C819-4E06-917C-1C5A4E976507}"/>
    <hyperlink ref="A325" r:id="rId3452" xr:uid="{660E7718-7C12-4DC9-A8CF-1735D9AA38B2}"/>
    <hyperlink ref="C325" r:id="rId3453" xr:uid="{63B26BC5-102B-4EFE-B5C6-F6E6531F8A77}"/>
    <hyperlink ref="BA325" r:id="rId3454" display="https://www.daloopa.com/src/18205638" xr:uid="{ECA25DC0-1C38-43F8-BF35-8D5C7346785F}"/>
    <hyperlink ref="BB325" r:id="rId3455" display="https://www.daloopa.com/src/18205464" xr:uid="{B56C85F2-FD34-433F-9C7E-2C352A8A0657}"/>
    <hyperlink ref="BC325" r:id="rId3456" display="https://www.daloopa.com/src/18204629" xr:uid="{BDCCB559-E790-45D4-BC4E-0EA0D39CC213}"/>
    <hyperlink ref="BD325" r:id="rId3457" display="https://www.daloopa.com/src/18203622" xr:uid="{E7259102-786D-4C87-AC7F-F952E95979D1}"/>
    <hyperlink ref="BE325" r:id="rId3458" display="https://www.daloopa.com/src/18203304" xr:uid="{E3816498-A3DC-4403-A0F9-1CD9E7D6C62A}"/>
    <hyperlink ref="BF325" r:id="rId3459" display="https://www.daloopa.com/src/18202997" xr:uid="{C5F2B4E0-6883-4C88-AE7F-05C541030F5F}"/>
    <hyperlink ref="BG325" r:id="rId3460" display="https://www.daloopa.com/src/18198542" xr:uid="{CC7BB346-16C7-4B35-8370-8D871DD76F58}"/>
    <hyperlink ref="BH325" r:id="rId3461" display="https://www.daloopa.com/src/18199487" xr:uid="{DF7DB3CB-F35A-4795-B940-2690CDF90266}"/>
    <hyperlink ref="BI325" r:id="rId3462" display="https://www.daloopa.com/src/44617817" xr:uid="{165CF225-C9D0-4A1C-9A20-4590DD05DA86}"/>
    <hyperlink ref="A326" r:id="rId3463" xr:uid="{A9C22C61-8A70-413D-90FF-7D06FC69CA1E}"/>
    <hyperlink ref="C326" r:id="rId3464" xr:uid="{5D506DFF-883B-4287-AA5F-C453E0AB491B}"/>
    <hyperlink ref="BA326" r:id="rId3465" display="https://www.daloopa.com/src/18205640" xr:uid="{8F6A28C8-6326-4679-94EB-4E66887B5121}"/>
    <hyperlink ref="BB326" r:id="rId3466" display="https://www.daloopa.com/src/18205466" xr:uid="{3280C2FC-9D67-4348-A7E1-59C5930F985C}"/>
    <hyperlink ref="BC326" r:id="rId3467" display="https://www.daloopa.com/src/18204626" xr:uid="{1C1974AE-CD66-45BE-BF93-ABAC472BF66C}"/>
    <hyperlink ref="BD326" r:id="rId3468" display="https://www.daloopa.com/src/18203620" xr:uid="{9D674E21-912A-40D0-A6C6-CCBFCB3F14A8}"/>
    <hyperlink ref="BE326" r:id="rId3469" display="https://www.daloopa.com/src/18203305" xr:uid="{47AA087B-9315-40BE-9258-FA574B723C55}"/>
    <hyperlink ref="BF326" r:id="rId3470" display="https://www.daloopa.com/src/18203002" xr:uid="{FF44E06E-FB8E-4478-B07D-50366D5BA99B}"/>
    <hyperlink ref="BG326" r:id="rId3471" display="https://www.daloopa.com/src/18198541" xr:uid="{A123BAFE-523C-43F3-929E-B09BBB85BE4F}"/>
    <hyperlink ref="BH326" r:id="rId3472" display="https://www.daloopa.com/src/18199489" xr:uid="{3ACF5FE6-E598-4B7B-8022-D2B4B605152D}"/>
    <hyperlink ref="BI326" r:id="rId3473" display="https://www.daloopa.com/src/44617818" xr:uid="{617FA3FC-012E-456E-B155-85DAA81C3FA9}"/>
    <hyperlink ref="A327" r:id="rId3474" xr:uid="{48C3320C-6E7D-4172-9438-CDB359D84219}"/>
    <hyperlink ref="C327" r:id="rId3475" xr:uid="{DBC1860A-E8DA-41AC-B20A-40BDAEE54799}"/>
    <hyperlink ref="BA327" r:id="rId3476" display="https://www.daloopa.com/src/18205637" xr:uid="{59BF4DCE-9A6C-4891-8903-0060DD3BA4B8}"/>
    <hyperlink ref="BB327" r:id="rId3477" display="https://www.daloopa.com/src/18205463" xr:uid="{1A1673D9-9020-4C3C-BBD1-42A4F390CDB4}"/>
    <hyperlink ref="BC327" r:id="rId3478" display="https://www.daloopa.com/src/18204623" xr:uid="{7128B6CA-C75A-4AE8-93C0-4A8B4782D979}"/>
    <hyperlink ref="BD327" r:id="rId3479" display="https://www.daloopa.com/src/18203625" xr:uid="{1B923BB6-404E-4B39-9B35-1BCEAADD9FD9}"/>
    <hyperlink ref="BE327" r:id="rId3480" display="https://www.daloopa.com/src/18203303" xr:uid="{7BD38997-CB0A-4F91-AFA2-28FC935290DD}"/>
    <hyperlink ref="BF327" r:id="rId3481" display="https://www.daloopa.com/src/18203000" xr:uid="{85363A48-B541-4CE7-AA23-5708E9A45EEA}"/>
    <hyperlink ref="BG327" r:id="rId3482" display="https://www.daloopa.com/src/18198543" xr:uid="{DC04244E-A606-4AAE-97F8-E811ECA12EF7}"/>
    <hyperlink ref="BH327" r:id="rId3483" display="https://www.daloopa.com/src/18199486" xr:uid="{1968BF76-8ECF-45F2-9FFC-D878F33B0F06}"/>
    <hyperlink ref="BI327" r:id="rId3484" display="https://www.daloopa.com/src/44617816" xr:uid="{9DD8877A-C734-419F-88CD-42286D7C7DC1}"/>
    <hyperlink ref="A330" r:id="rId3485" xr:uid="{AE54AA4A-620E-47EB-94D2-4D456759FDB5}"/>
    <hyperlink ref="C330" r:id="rId3486" xr:uid="{1A3C3FC6-431D-4097-A53C-9FDF84E3C914}"/>
    <hyperlink ref="BH330" r:id="rId3487" display="https://www.daloopa.com/src/18199488" xr:uid="{751C11D6-BACF-4203-9925-D2FF27B28006}"/>
    <hyperlink ref="A331" r:id="rId3488" xr:uid="{D4487D8F-40A9-49BC-BF86-3ACFB4D2920A}"/>
    <hyperlink ref="C331" r:id="rId3489" xr:uid="{AD5864C6-9B64-4884-AA0B-A929D6C2C8F3}"/>
    <hyperlink ref="BH331" r:id="rId3490" display="https://www.daloopa.com/src/18199485" xr:uid="{DEA4DC38-F742-4B24-A637-D5DB93110EB0}"/>
    <hyperlink ref="A332" r:id="rId3491" xr:uid="{D5F7EEC3-AD20-4943-B3BF-9E6D4C8788CA}"/>
    <hyperlink ref="C332" r:id="rId3492" xr:uid="{A27A64B7-0D99-4CF2-AF3F-9C0D2A71B79D}"/>
    <hyperlink ref="BA332" r:id="rId3493" display="https://www.daloopa.com/src/18205639" xr:uid="{AD7A773D-8731-4020-9065-388E29642E6E}"/>
    <hyperlink ref="BB332" r:id="rId3494" display="https://www.daloopa.com/src/18205462" xr:uid="{83D6A6D3-0AED-4C7C-8231-1D54672787D3}"/>
    <hyperlink ref="BC332" r:id="rId3495" display="https://www.daloopa.com/src/18204622" xr:uid="{68BB2980-0AC6-4418-AC5C-153B239C4CDF}"/>
    <hyperlink ref="BD332" r:id="rId3496" display="https://www.daloopa.com/src/18203624" xr:uid="{7318DC16-5D08-44C2-9E3A-370A2C3ED097}"/>
    <hyperlink ref="BE332" r:id="rId3497" display="https://www.daloopa.com/src/18203300" xr:uid="{BF0E56D2-D023-4D99-BD67-0E4EB4F232C6}"/>
    <hyperlink ref="BF332" r:id="rId3498" display="https://www.daloopa.com/src/18202999" xr:uid="{D6790FFF-CB13-4B90-9DED-A69005AD0C3B}"/>
    <hyperlink ref="BG332" r:id="rId3499" display="https://www.daloopa.com/src/18201547" xr:uid="{EE139660-C1E0-4DB5-AE1A-A201EE695C61}"/>
    <hyperlink ref="BH332" r:id="rId3500" display="https://www.daloopa.com/src/18199483" xr:uid="{72C8B020-2866-4B62-BFE0-7EC81D68AA37}"/>
    <hyperlink ref="BI332" r:id="rId3501" display="https://www.daloopa.com/src/44617819" xr:uid="{827DFEFE-F8C2-4685-8152-B319A7081C13}"/>
    <hyperlink ref="A335" r:id="rId3502" xr:uid="{94F4E6A7-BAC6-4EC0-B350-47F1E1F16FB5}"/>
    <hyperlink ref="C335" r:id="rId3503" xr:uid="{F0B01C89-9B7D-4349-907E-4F21E7BC4CF8}"/>
    <hyperlink ref="BA335" r:id="rId3504" display="https://www.daloopa.com/src/18205641" xr:uid="{DD3779A1-4BC5-481D-BF6B-BA397713BDF9}"/>
    <hyperlink ref="BB335" r:id="rId3505" display="https://www.daloopa.com/src/18205465" xr:uid="{166EC179-CE1C-4CE1-A77B-D003CD671CF5}"/>
    <hyperlink ref="BC335" r:id="rId3506" display="https://www.daloopa.com/src/18204628" xr:uid="{F32508C0-F75C-42FC-A9DE-8ED041815EA8}"/>
    <hyperlink ref="BD335" r:id="rId3507" display="https://www.daloopa.com/src/18203626" xr:uid="{19DF3B08-0B07-482A-8931-2E17D47CDAFE}"/>
    <hyperlink ref="BE335" r:id="rId3508" display="https://www.daloopa.com/src/18203299" xr:uid="{93762B73-F584-47B2-AD44-2E4DDEA8CE26}"/>
    <hyperlink ref="BF335" r:id="rId3509" display="https://www.daloopa.com/src/18203001" xr:uid="{7060126F-B15A-4DA2-98B6-39ADFF13A24C}"/>
    <hyperlink ref="BG335" r:id="rId3510" display="https://www.daloopa.com/src/18201548" xr:uid="{F91448FC-AF1F-40CF-AE47-8F7EE2DB8E42}"/>
    <hyperlink ref="BH335" r:id="rId3511" display="https://www.daloopa.com/src/18199484" xr:uid="{1B1E8B96-C948-442D-B360-C9ECA1041837}"/>
    <hyperlink ref="A336" r:id="rId3512" xr:uid="{F07AAF55-64D0-43A8-B001-49EABAF8523B}"/>
    <hyperlink ref="C336" r:id="rId3513" xr:uid="{B2E49543-E87E-4FEC-8917-79652581360B}"/>
    <hyperlink ref="BA336" r:id="rId3514" display="https://www.daloopa.com/src/18205642" xr:uid="{E650F8FF-7309-4DEB-A1CC-8B51EAC79F37}"/>
    <hyperlink ref="BB336" r:id="rId3515" display="https://www.daloopa.com/src/18205459" xr:uid="{B6F83D77-CBFF-4F1D-B84F-C6CAD05B0804}"/>
    <hyperlink ref="BC336" r:id="rId3516" display="https://www.daloopa.com/src/18204625" xr:uid="{DB68CAC5-821D-409A-B592-92FD3FD2D9EF}"/>
    <hyperlink ref="BD336" r:id="rId3517" display="https://www.daloopa.com/src/18203627" xr:uid="{A917AD12-A0DA-4413-8B86-EB5F2265A2CE}"/>
    <hyperlink ref="BE336" r:id="rId3518" display="https://www.daloopa.com/src/18203306" xr:uid="{57BF1365-ABB5-4D2E-816E-C835114D197A}"/>
    <hyperlink ref="BF336" r:id="rId3519" display="https://www.daloopa.com/src/18203003" xr:uid="{4BB3A531-3606-4BB7-862D-22BDDE39E0BF}"/>
    <hyperlink ref="BG336" r:id="rId3520" display="https://www.daloopa.com/src/18201549" xr:uid="{A67D524C-2F0B-41AD-AD61-29A7C05F0077}"/>
    <hyperlink ref="BH336" r:id="rId3521" display="https://www.daloopa.com/src/18199481" xr:uid="{C01678CF-7110-4F30-B161-F2386C484919}"/>
    <hyperlink ref="A337" r:id="rId3522" xr:uid="{98022928-F173-46D7-8B91-468384848D6F}"/>
    <hyperlink ref="C337" r:id="rId3523" xr:uid="{C998CC66-4B1B-4D7B-95CE-885E0FAC50A0}"/>
    <hyperlink ref="BA337" r:id="rId3524" display="https://www.daloopa.com/src/18205643" xr:uid="{551EC201-407D-43A5-AB48-FB578FD8F01D}"/>
    <hyperlink ref="BB337" r:id="rId3525" display="https://www.daloopa.com/src/18205460" xr:uid="{BAF58186-DACA-4C3D-81F2-8A3D9A86DB67}"/>
    <hyperlink ref="BC337" r:id="rId3526" display="https://www.daloopa.com/src/18204627" xr:uid="{80721681-C30A-48DE-AC3D-A87945CB2DD3}"/>
    <hyperlink ref="BD337" r:id="rId3527" display="https://www.daloopa.com/src/18203621" xr:uid="{F7C54B2F-F577-491B-897E-542E0A0D5609}"/>
    <hyperlink ref="BE337" r:id="rId3528" display="https://www.daloopa.com/src/18203301" xr:uid="{4C033EB8-0F14-4D53-8A0A-4081D284C046}"/>
    <hyperlink ref="BF337" r:id="rId3529" display="https://www.daloopa.com/src/18202998" xr:uid="{57F6F2D6-3F1B-4139-ADB1-6125A5485B2E}"/>
    <hyperlink ref="BG337" r:id="rId3530" display="https://www.daloopa.com/src/18201551" xr:uid="{D0D86AF4-2DC1-4440-9A36-2F5332197F83}"/>
    <hyperlink ref="BH337" r:id="rId3531" display="https://www.daloopa.com/src/18199482" xr:uid="{4DFF3E2F-B97B-4C23-A4B8-BAF0383FBFDA}"/>
    <hyperlink ref="BI337" r:id="rId3532" display="https://www.daloopa.com/src/44617820" xr:uid="{51444CF6-381B-456F-A680-DA92F3BB787C}"/>
    <hyperlink ref="A339" r:id="rId3533" xr:uid="{CB696A13-E229-4E18-9E7A-CBD254615F1D}"/>
    <hyperlink ref="C339" r:id="rId3534" xr:uid="{648A6EE4-9965-42D8-8381-E3B7C77F6B28}"/>
    <hyperlink ref="BA339" r:id="rId3535" display="https://www.daloopa.com/src/18205636" xr:uid="{AC6FD802-A8CE-4244-A609-EA4921945161}"/>
    <hyperlink ref="BB339" r:id="rId3536" display="https://www.daloopa.com/src/18205461" xr:uid="{D2B3A817-4555-4337-BC12-CF90C66A25B3}"/>
    <hyperlink ref="BC339" r:id="rId3537" display="https://www.daloopa.com/src/18204624" xr:uid="{CB4752C7-BEC7-4F11-AA36-8968C2BB070C}"/>
    <hyperlink ref="BD339" r:id="rId3538" display="https://www.daloopa.com/src/18203623" xr:uid="{BCB3083D-DC94-4C18-8857-891A25B4AF72}"/>
    <hyperlink ref="BE339" r:id="rId3539" display="https://www.daloopa.com/src/18203302" xr:uid="{D737A107-8F5B-409E-A140-7E696CEE5DB3}"/>
    <hyperlink ref="BF339" r:id="rId3540" display="https://www.daloopa.com/src/18202996" xr:uid="{55897211-ED0F-48E2-985A-8DCE828EEDB6}"/>
    <hyperlink ref="BG339" r:id="rId3541" display="https://www.daloopa.com/src/18201550" xr:uid="{415911A9-1CD2-4EE1-A480-D81E65526A50}"/>
    <hyperlink ref="BH339" r:id="rId3542" display="https://www.daloopa.com/src/18199480" xr:uid="{F0EE9312-8FF7-49EA-B921-9DC06E315C41}"/>
    <hyperlink ref="BI339" r:id="rId3543" display="https://www.daloopa.com/src/44617815" xr:uid="{4F5B8C80-5812-43C9-9D0A-417CD610467E}"/>
    <hyperlink ref="A343" r:id="rId3544" xr:uid="{C794C0DE-EC7E-4118-A221-32E87070710A}"/>
    <hyperlink ref="C343" r:id="rId3545" xr:uid="{A9C09B9E-9DC7-407F-8B25-C16EE9D25763}"/>
    <hyperlink ref="D343" r:id="rId3546" display="https://www.daloopa.com/src/805676" xr:uid="{7A7E8E61-C1D2-4602-A1DE-1CBC9F094ED5}"/>
    <hyperlink ref="E343" r:id="rId3547" display="https://www.daloopa.com/src/805672" xr:uid="{39037A14-DDF5-4F5F-8125-F951AE6A12E3}"/>
    <hyperlink ref="F343" r:id="rId3548" display="https://www.daloopa.com/src/805668" xr:uid="{9AB5F1D1-174F-4760-AA88-289CE499B645}"/>
    <hyperlink ref="G343" r:id="rId3549" display="https://www.daloopa.com/src/805664" xr:uid="{E4592CAB-A193-47DE-B06C-8EE845F461DA}"/>
    <hyperlink ref="H343" r:id="rId3550" display="https://www.daloopa.com/src/805660" xr:uid="{0ECF1DEC-8834-44C4-8090-A4C884C66696}"/>
    <hyperlink ref="I343" r:id="rId3551" display="https://www.daloopa.com/src/805656" xr:uid="{BDCBCA4A-52E6-4463-B9E3-D47471A8052F}"/>
    <hyperlink ref="J343" r:id="rId3552" display="https://www.daloopa.com/src/805652" xr:uid="{27A44169-F012-4E43-AF93-563BF68838E1}"/>
    <hyperlink ref="K343" r:id="rId3553" display="https://www.daloopa.com/src/805648" xr:uid="{60D1D978-5C25-4ADC-B41E-8E6CF95169DE}"/>
    <hyperlink ref="L343" r:id="rId3554" display="https://www.daloopa.com/src/805643" xr:uid="{C11748EF-4F95-4CCD-87DC-960EEDEC164D}"/>
    <hyperlink ref="M343" r:id="rId3555" display="https://www.daloopa.com/src/805639" xr:uid="{6F13630A-E7F6-41D4-B01E-AF3861028944}"/>
    <hyperlink ref="N343" r:id="rId3556" display="https://www.daloopa.com/src/805635" xr:uid="{8A35C60F-16DA-4134-86CF-7FC63C1B56D2}"/>
    <hyperlink ref="O343" r:id="rId3557" display="https://www.daloopa.com/src/805631" xr:uid="{C8EF2215-81BF-4B96-9A64-9274874DC42E}"/>
    <hyperlink ref="P343" r:id="rId3558" display="https://www.daloopa.com/src/805627" xr:uid="{353CAAF3-DF3A-474F-89A0-8B80044E6BB3}"/>
    <hyperlink ref="Q343" r:id="rId3559" display="https://www.daloopa.com/src/805623" xr:uid="{C9903B24-2898-4110-9135-65A083CE792F}"/>
    <hyperlink ref="R343" r:id="rId3560" display="https://www.daloopa.com/src/805619" xr:uid="{10F463E2-0F9F-4FF5-9054-C66F99F47E24}"/>
    <hyperlink ref="S343" r:id="rId3561" display="https://www.daloopa.com/src/805615" xr:uid="{9BAEB94E-68D5-438F-BACE-C06C7B097041}"/>
    <hyperlink ref="T343" r:id="rId3562" display="https://www.daloopa.com/src/805611" xr:uid="{93FD3E90-0B55-4155-ABA5-4D5BC37B79FB}"/>
    <hyperlink ref="U343" r:id="rId3563" display="https://www.daloopa.com/src/805607" xr:uid="{9354D4BD-2430-448C-81A6-6C7E8160F697}"/>
    <hyperlink ref="V343" r:id="rId3564" display="https://www.daloopa.com/src/805603" xr:uid="{6E7376FD-5955-4560-8CEB-3C3B8470768D}"/>
    <hyperlink ref="W343" r:id="rId3565" display="https://www.daloopa.com/src/805599" xr:uid="{9E0197C3-752E-4837-9B9A-BDC9A94D360E}"/>
    <hyperlink ref="X343" r:id="rId3566" display="https://www.daloopa.com/src/805595" xr:uid="{98C50045-8B07-4C9F-A379-8D1BBDE50651}"/>
    <hyperlink ref="Y343" r:id="rId3567" display="https://www.daloopa.com/src/805591" xr:uid="{43916FF5-68E3-4D7B-B282-AB177CD76CF3}"/>
    <hyperlink ref="Z343" r:id="rId3568" display="https://www.daloopa.com/src/805587" xr:uid="{E8A21715-D7C3-4D8C-AAE8-D190974E071E}"/>
    <hyperlink ref="AA343" r:id="rId3569" display="https://www.daloopa.com/src/805583" xr:uid="{1EF271B2-0869-4C8A-B5DD-7FDB6B6B37A0}"/>
    <hyperlink ref="AB343" r:id="rId3570" display="https://www.daloopa.com/src/805579" xr:uid="{AECFB85F-6E31-49B3-BA49-55F28A728729}"/>
    <hyperlink ref="AC343" r:id="rId3571" display="https://www.daloopa.com/src/805575" xr:uid="{803C1A36-0C89-4EE7-97F4-2608195B652C}"/>
    <hyperlink ref="AD343" r:id="rId3572" display="https://www.daloopa.com/src/1501393" xr:uid="{3D4C1CD4-23F3-47D3-BBE3-27DE8A8C37B1}"/>
    <hyperlink ref="AE343" r:id="rId3573" display="https://www.daloopa.com/src/2750751" xr:uid="{69408C4A-7B0E-4565-B26D-AE17AAF32086}"/>
    <hyperlink ref="AF343" r:id="rId3574" display="https://www.daloopa.com/src/3606668" xr:uid="{C31EEC7A-8857-425E-8FF9-4C7886A34B3E}"/>
    <hyperlink ref="AG343" r:id="rId3575" display="https://www.daloopa.com/src/6028850" xr:uid="{23A9A5B7-C44C-4C66-83F4-1BC6FBEC44DC}"/>
    <hyperlink ref="AH343" r:id="rId3576" display="https://www.daloopa.com/src/9091853" xr:uid="{5CAFB157-9ACD-4227-A262-ECD6BD84C0C5}"/>
    <hyperlink ref="AI343" r:id="rId3577" display="https://www.daloopa.com/src/12606195" xr:uid="{266FE1FA-13A1-4C1D-A79A-AC2DCF43A129}"/>
    <hyperlink ref="AJ343" r:id="rId3578" display="https://www.daloopa.com/src/19045434" xr:uid="{65BFB163-F8C4-440B-9B53-D7D376BFB89E}"/>
    <hyperlink ref="AK343" r:id="rId3579" display="https://www.daloopa.com/src/28076107" xr:uid="{4D119537-E3AB-40A4-A950-A6632744680E}"/>
    <hyperlink ref="AL343" r:id="rId3580" display="https://www.daloopa.com/src/35361536" xr:uid="{DDEF876F-FB18-453D-82D5-FF3974E819FB}"/>
    <hyperlink ref="AM343" r:id="rId3581" display="https://www.daloopa.com/src/41990818" xr:uid="{6ED3B82A-5311-47ED-9958-581650DB9A68}"/>
    <hyperlink ref="AN343" r:id="rId3582" display="https://www.daloopa.com/src/50787149" xr:uid="{1A0A81E0-650D-4E2B-AB0D-6DFC01D8E91D}"/>
    <hyperlink ref="AO343" r:id="rId3583" display="https://www.daloopa.com/src/56765657" xr:uid="{F410547A-3493-4371-81B5-63B50994938A}"/>
    <hyperlink ref="AP343" r:id="rId3584" display="https://www.daloopa.com/src/61315107" xr:uid="{F8C6311D-FA57-49C4-86F5-128D35AC066C}"/>
    <hyperlink ref="BA343" r:id="rId3585" display="https://www.daloopa.com/src/44801553" xr:uid="{AF7F3A72-05B9-4E01-AA7E-C3EC0BE1C189}"/>
    <hyperlink ref="BB343" r:id="rId3586" display="https://www.daloopa.com/src/44801753" xr:uid="{C2A36F79-1516-4F2F-ADC2-8DBECF7AFC6C}"/>
    <hyperlink ref="BC343" r:id="rId3587" display="https://www.daloopa.com/src/44801869" xr:uid="{F504142B-3CE5-40B8-9A86-7C4BF45422FB}"/>
    <hyperlink ref="BD343" r:id="rId3588" display="https://www.daloopa.com/src/44802107" xr:uid="{1E42952B-237A-47E6-A34F-4966DAD43988}"/>
    <hyperlink ref="BE343" r:id="rId3589" display="https://www.daloopa.com/src/44802209" xr:uid="{F90BD009-8ECB-4A2C-8AAE-896A6C29443F}"/>
    <hyperlink ref="BF343" r:id="rId3590" display="https://www.daloopa.com/src/44802424" xr:uid="{E38A5B91-EBA7-40CE-8E01-2DE0615A231E}"/>
    <hyperlink ref="BG343" r:id="rId3591" display="https://www.daloopa.com/src/44802525" xr:uid="{FC726F0E-501F-4E07-A81E-3A0BE6960B3B}"/>
    <hyperlink ref="BH343" r:id="rId3592" display="https://www.daloopa.com/src/44802613" xr:uid="{E9FA5834-EDBD-4780-B6F3-3586D1246119}"/>
    <hyperlink ref="BI343" r:id="rId3593" display="https://www.daloopa.com/src/41990827" xr:uid="{596BEAE8-2281-4581-ABAE-0328C68FEA17}"/>
    <hyperlink ref="A344" r:id="rId3594" xr:uid="{5772C086-EF49-4E0E-B887-C83C0451454B}"/>
    <hyperlink ref="C344" r:id="rId3595" xr:uid="{287CBE87-8CA1-469D-BC14-6EF63DFC0DBD}"/>
    <hyperlink ref="D344" r:id="rId3596" display="https://www.daloopa.com/src/805675" xr:uid="{D2E24E11-4AF3-4E81-95F0-498DF87B322C}"/>
    <hyperlink ref="E344" r:id="rId3597" display="https://www.daloopa.com/src/805671" xr:uid="{C93FB7D0-969B-4B10-9BB1-92B7AB702EA5}"/>
    <hyperlink ref="F344" r:id="rId3598" display="https://www.daloopa.com/src/805667" xr:uid="{91B85DC5-5051-411C-96EA-3680ABA58B70}"/>
    <hyperlink ref="G344" r:id="rId3599" display="https://www.daloopa.com/src/805663" xr:uid="{9778A046-BC87-4018-9F1A-80ADED81D53D}"/>
    <hyperlink ref="H344" r:id="rId3600" display="https://www.daloopa.com/src/805659" xr:uid="{A3A7DD3E-F7B9-4869-86A1-5008F3B8DC8A}"/>
    <hyperlink ref="I344" r:id="rId3601" display="https://www.daloopa.com/src/805655" xr:uid="{B0993085-053F-40C4-A7B6-55AB9F497D8F}"/>
    <hyperlink ref="J344" r:id="rId3602" display="https://www.daloopa.com/src/805651" xr:uid="{9C2D3075-068E-419D-B22F-3B58AACB0A9B}"/>
    <hyperlink ref="K344" r:id="rId3603" display="https://www.daloopa.com/src/805647" xr:uid="{E183A140-7988-4443-9F25-AFC81C159DE7}"/>
    <hyperlink ref="L344" r:id="rId3604" display="https://www.daloopa.com/src/805644" xr:uid="{BC5F4214-D787-4F37-A73F-F90E2D0E310F}"/>
    <hyperlink ref="M344" r:id="rId3605" display="https://www.daloopa.com/src/805640" xr:uid="{E496667B-A9C6-4472-A868-F367E0EA12FD}"/>
    <hyperlink ref="N344" r:id="rId3606" display="https://www.daloopa.com/src/805636" xr:uid="{47F317AE-E24D-4CF1-A152-B6DCCEC5286E}"/>
    <hyperlink ref="O344" r:id="rId3607" display="https://www.daloopa.com/src/805632" xr:uid="{27747AEE-78ED-465F-87E0-72A4CEEE5210}"/>
    <hyperlink ref="P344" r:id="rId3608" display="https://www.daloopa.com/src/805628" xr:uid="{199EF02B-C18B-49ED-BCA1-963BF95F3236}"/>
    <hyperlink ref="Q344" r:id="rId3609" display="https://www.daloopa.com/src/805624" xr:uid="{A1C4E593-366E-44D9-9A46-075013B05D57}"/>
    <hyperlink ref="R344" r:id="rId3610" display="https://www.daloopa.com/src/805620" xr:uid="{283B3004-65BD-4EAC-AB65-A63E5BE4A3D7}"/>
    <hyperlink ref="S344" r:id="rId3611" display="https://www.daloopa.com/src/805616" xr:uid="{87913305-5033-43AE-9806-1085B1BCB266}"/>
    <hyperlink ref="T344" r:id="rId3612" display="https://www.daloopa.com/src/805612" xr:uid="{6D1620BE-2A06-406E-B6AF-AD8BF787D6F3}"/>
    <hyperlink ref="U344" r:id="rId3613" display="https://www.daloopa.com/src/805608" xr:uid="{EC4EBEB0-2B4D-44FA-8A53-FD93F312B16B}"/>
    <hyperlink ref="V344" r:id="rId3614" display="https://www.daloopa.com/src/805604" xr:uid="{CC549ECC-6910-4FE2-A67D-68CEB04564D8}"/>
    <hyperlink ref="W344" r:id="rId3615" display="https://www.daloopa.com/src/805600" xr:uid="{11B03CF2-BBF8-4489-BE60-968597A76D06}"/>
    <hyperlink ref="X344" r:id="rId3616" display="https://www.daloopa.com/src/805596" xr:uid="{C37D7A06-28BA-48AE-8E9D-1682ABDF914C}"/>
    <hyperlink ref="Y344" r:id="rId3617" display="https://www.daloopa.com/src/805592" xr:uid="{3F3C1FEA-09AB-4EB6-8093-142984123AF9}"/>
    <hyperlink ref="Z344" r:id="rId3618" display="https://www.daloopa.com/src/805588" xr:uid="{4C3DD628-33C0-4E3D-9422-731FF0B5C009}"/>
    <hyperlink ref="AA344" r:id="rId3619" display="https://www.daloopa.com/src/805584" xr:uid="{539396AE-BF19-4379-8EC6-8BDECDB4B5F8}"/>
    <hyperlink ref="AB344" r:id="rId3620" display="https://www.daloopa.com/src/805580" xr:uid="{3BE6DE3A-E636-49A9-A790-1236D8EE93FF}"/>
    <hyperlink ref="AC344" r:id="rId3621" display="https://www.daloopa.com/src/805576" xr:uid="{CF9BBBCA-62F8-4415-B9BA-3E145640A724}"/>
    <hyperlink ref="AD344" r:id="rId3622" display="https://www.daloopa.com/src/1501394" xr:uid="{77AB024D-5726-4D79-AB20-0907BD3DEC3F}"/>
    <hyperlink ref="AE344" r:id="rId3623" display="https://www.daloopa.com/src/2750752" xr:uid="{7DC6E679-15DE-4560-90D4-F546759F4732}"/>
    <hyperlink ref="AF344" r:id="rId3624" display="https://www.daloopa.com/src/3606669" xr:uid="{B7FEFB68-B6D5-4956-915F-C7E3DAEF84E0}"/>
    <hyperlink ref="AG344" r:id="rId3625" display="https://www.daloopa.com/src/6028851" xr:uid="{591FB5A7-10B0-4D9A-8A7A-07C4D9CED4FA}"/>
    <hyperlink ref="AH344" r:id="rId3626" display="https://www.daloopa.com/src/9091854" xr:uid="{0F38907D-D670-4222-9229-4F17CDFFB6F9}"/>
    <hyperlink ref="AI344" r:id="rId3627" display="https://www.daloopa.com/src/12606194" xr:uid="{5B66D8E4-33A4-4603-BC6E-6AE461DA5EC8}"/>
    <hyperlink ref="AJ344" r:id="rId3628" display="https://www.daloopa.com/src/19045435" xr:uid="{614AAB62-5E7C-4903-B64F-18B34EFC1DF9}"/>
    <hyperlink ref="AK344" r:id="rId3629" display="https://www.daloopa.com/src/28076108" xr:uid="{BD7F3D98-28EB-426C-9692-E744C783AC4E}"/>
    <hyperlink ref="AL344" r:id="rId3630" display="https://www.daloopa.com/src/35361535" xr:uid="{158A3F89-0F48-4940-815A-48B8979B8059}"/>
    <hyperlink ref="AM344" r:id="rId3631" display="https://www.daloopa.com/src/41990820" xr:uid="{68C91D08-5C55-4D68-9CB8-A9C1EF35EC47}"/>
    <hyperlink ref="AN344" r:id="rId3632" display="https://www.daloopa.com/src/50787147" xr:uid="{B84D6C6D-0454-4B10-82C3-CD79C81F2428}"/>
    <hyperlink ref="AO344" r:id="rId3633" display="https://www.daloopa.com/src/56765660" xr:uid="{F4A7FB11-5E4E-4254-9480-BDC9E7A2172C}"/>
    <hyperlink ref="AP344" r:id="rId3634" display="https://www.daloopa.com/src/61315104" xr:uid="{F4046360-7C10-4A17-BA18-BE9A0EF4C652}"/>
    <hyperlink ref="BA344" r:id="rId3635" display="https://www.daloopa.com/src/44801552" xr:uid="{81CDD8DB-8F10-4D14-934A-707050527829}"/>
    <hyperlink ref="BB344" r:id="rId3636" display="https://www.daloopa.com/src/44801752" xr:uid="{DAF13628-0AB2-4A0F-958C-8B69D0FE5FE1}"/>
    <hyperlink ref="BC344" r:id="rId3637" display="https://www.daloopa.com/src/44801866" xr:uid="{79245039-37AA-432A-BADE-296B7AC85D34}"/>
    <hyperlink ref="BD344" r:id="rId3638" display="https://www.daloopa.com/src/44802127" xr:uid="{47116B89-E6D7-4810-BAEF-84C0F88A0AB6}"/>
    <hyperlink ref="BE344" r:id="rId3639" display="https://www.daloopa.com/src/44802205" xr:uid="{63F1B298-B916-4F0E-A198-7E44438FC1A7}"/>
    <hyperlink ref="BF344" r:id="rId3640" display="https://www.daloopa.com/src/44802425" xr:uid="{25BB64A4-5694-4A2E-A193-2024C68A8CBF}"/>
    <hyperlink ref="BG344" r:id="rId3641" display="https://www.daloopa.com/src/44802529" xr:uid="{53B49995-85CD-4DD3-B140-585D0439F2B4}"/>
    <hyperlink ref="BH344" r:id="rId3642" display="https://www.daloopa.com/src/44802624" xr:uid="{55BD21AC-FAD5-46D4-B92E-C3FDBD2200BB}"/>
    <hyperlink ref="BI344" r:id="rId3643" display="https://www.daloopa.com/src/41990826" xr:uid="{CBC01E4F-BF73-49A9-B8E8-4790FABBE749}"/>
    <hyperlink ref="A345" r:id="rId3644" xr:uid="{F75C960C-8527-4993-A957-236DE14B2E2D}"/>
    <hyperlink ref="C345" r:id="rId3645" xr:uid="{F0E6F0C8-D71A-4BC2-B40E-22F81A63EF4E}"/>
    <hyperlink ref="AI345" r:id="rId3646" display="https://www.daloopa.com/src/12606196" xr:uid="{FED50992-D78E-42E4-8918-43059E6B29F3}"/>
    <hyperlink ref="AJ345" r:id="rId3647" display="https://www.daloopa.com/src/19045436" xr:uid="{E7B5B15A-8EE2-400B-A8C5-F631BDC6CD5A}"/>
    <hyperlink ref="AK345" r:id="rId3648" display="https://www.daloopa.com/src/28076109" xr:uid="{308C98AA-65B1-48DE-9D7C-959205B329E4}"/>
    <hyperlink ref="AL345" r:id="rId3649" display="https://www.daloopa.com/src/35361533" xr:uid="{CFFE598D-41E7-4229-A1BD-27737EE726F7}"/>
    <hyperlink ref="AM345" r:id="rId3650" display="https://www.daloopa.com/src/41990819" xr:uid="{093544B2-9A33-4346-8204-216899777C72}"/>
    <hyperlink ref="AN345" r:id="rId3651" display="https://www.daloopa.com/src/50787148" xr:uid="{641900A1-79F5-4514-A530-53A8405794C1}"/>
    <hyperlink ref="AO345" r:id="rId3652" display="https://www.daloopa.com/src/56765659" xr:uid="{964CFE65-7BDA-4E83-8CA7-671B09258E76}"/>
    <hyperlink ref="AP345" r:id="rId3653" display="https://www.daloopa.com/src/61315105" xr:uid="{D550E996-52A8-4E75-8BB8-08BF73463718}"/>
    <hyperlink ref="BH345" r:id="rId3654" display="https://www.daloopa.com/src/44802621" xr:uid="{04CD4AB4-44F7-4E05-A935-DF9F4ACAAB2B}"/>
    <hyperlink ref="BI345" r:id="rId3655" display="https://www.daloopa.com/src/41990829" xr:uid="{4588B432-04AF-4A8E-9C75-72C83F6BA038}"/>
    <hyperlink ref="A346" r:id="rId3656" xr:uid="{3BA9667F-F5F2-4FF3-90DD-DB55C45B9D12}"/>
    <hyperlink ref="C346" r:id="rId3657" xr:uid="{69639F35-EEFD-4353-8FA3-A497F2AE1D8F}"/>
    <hyperlink ref="D346" r:id="rId3658" display="https://www.daloopa.com/src/805677" xr:uid="{25A58D28-2E80-4115-AE60-708601521E58}"/>
    <hyperlink ref="E346" r:id="rId3659" display="https://www.daloopa.com/src/805673" xr:uid="{D579E846-EEB4-4501-8EA9-8B408E38914D}"/>
    <hyperlink ref="F346" r:id="rId3660" display="https://www.daloopa.com/src/805669" xr:uid="{38B9D08B-E35C-41E3-A4F5-32D5BA854FED}"/>
    <hyperlink ref="G346" r:id="rId3661" display="https://www.daloopa.com/src/805665" xr:uid="{E770255A-B002-4E23-892C-89F59870AC23}"/>
    <hyperlink ref="H346" r:id="rId3662" display="https://www.daloopa.com/src/805661" xr:uid="{4E47FFC5-44B6-42FC-BCB8-3FA8B1BB59BF}"/>
    <hyperlink ref="I346" r:id="rId3663" display="https://www.daloopa.com/src/805657" xr:uid="{383D299D-82B4-444E-8061-7F26CD0D285B}"/>
    <hyperlink ref="J346" r:id="rId3664" display="https://www.daloopa.com/src/805653" xr:uid="{CBF69583-162E-49C2-9416-0A385EF67FAA}"/>
    <hyperlink ref="K346" r:id="rId3665" display="https://www.daloopa.com/src/805649" xr:uid="{F800A0E5-C8C9-420F-9290-1597ECC69213}"/>
    <hyperlink ref="L346" r:id="rId3666" display="https://www.daloopa.com/src/805645" xr:uid="{DE5D7F55-4494-48FA-AB6C-D0AAF404C73C}"/>
    <hyperlink ref="M346" r:id="rId3667" display="https://www.daloopa.com/src/805641" xr:uid="{919C1F21-E17F-43F2-82E4-F56EDADEF349}"/>
    <hyperlink ref="N346" r:id="rId3668" display="https://www.daloopa.com/src/805637" xr:uid="{D6958137-0358-4407-AAFA-D67B7EF22FB9}"/>
    <hyperlink ref="O346" r:id="rId3669" display="https://www.daloopa.com/src/805633" xr:uid="{EADAEF3C-FFA4-4E86-AAB0-962D265A36F1}"/>
    <hyperlink ref="P346" r:id="rId3670" display="https://www.daloopa.com/src/805629" xr:uid="{A573CB84-EE1F-4EF4-8CB8-329357E80620}"/>
    <hyperlink ref="Q346" r:id="rId3671" display="https://www.daloopa.com/src/805625" xr:uid="{B9F387B8-2E87-48A4-868D-9ED47103F454}"/>
    <hyperlink ref="R346" r:id="rId3672" display="https://www.daloopa.com/src/805621" xr:uid="{49F6FE1D-D1D5-41F4-85DB-5ED695EAAA3F}"/>
    <hyperlink ref="S346" r:id="rId3673" display="https://www.daloopa.com/src/805617" xr:uid="{BAC189F9-0BEF-47C2-983C-723A934895B3}"/>
    <hyperlink ref="T346" r:id="rId3674" display="https://www.daloopa.com/src/805613" xr:uid="{A46A77C0-D090-4CB0-A01B-5F0F87323E02}"/>
    <hyperlink ref="U346" r:id="rId3675" display="https://www.daloopa.com/src/805609" xr:uid="{FAA49B9C-9FEE-436F-9501-F302B235DD50}"/>
    <hyperlink ref="V346" r:id="rId3676" display="https://www.daloopa.com/src/805605" xr:uid="{FDF622FB-A926-4B48-8250-988C8791265C}"/>
    <hyperlink ref="W346" r:id="rId3677" display="https://www.daloopa.com/src/805601" xr:uid="{F4604C8A-B7D1-46AD-9A93-D0A062A33DC0}"/>
    <hyperlink ref="X346" r:id="rId3678" display="https://www.daloopa.com/src/805597" xr:uid="{80DE3686-ABCA-4F94-BA2F-E7276F1E2A10}"/>
    <hyperlink ref="Y346" r:id="rId3679" display="https://www.daloopa.com/src/805593" xr:uid="{1F658B22-56DE-476B-89EA-1814D2E43D93}"/>
    <hyperlink ref="Z346" r:id="rId3680" display="https://www.daloopa.com/src/805589" xr:uid="{B6449EE4-9F54-4C32-BE4E-C120EB8CE50B}"/>
    <hyperlink ref="AA346" r:id="rId3681" display="https://www.daloopa.com/src/805585" xr:uid="{BAAFADD3-AC5F-4583-9E57-36932AC6605C}"/>
    <hyperlink ref="AB346" r:id="rId3682" display="https://www.daloopa.com/src/805581" xr:uid="{A130CF49-B27B-4DDF-8078-85C9521F4F26}"/>
    <hyperlink ref="AC346" r:id="rId3683" display="https://www.daloopa.com/src/805577" xr:uid="{91EC842A-9E0B-4EED-B551-3360322895B7}"/>
    <hyperlink ref="AD346" r:id="rId3684" display="https://www.daloopa.com/src/1501395" xr:uid="{CB106BB7-CF63-4D01-BB0C-7A54A3F50C49}"/>
    <hyperlink ref="AE346" r:id="rId3685" display="https://www.daloopa.com/src/2750753" xr:uid="{A6A36A54-2CE0-409A-B3CE-EFA8226DFDA0}"/>
    <hyperlink ref="AF346" r:id="rId3686" display="https://www.daloopa.com/src/3606670" xr:uid="{F281725C-219E-4DBA-81E9-CB1F22015AC3}"/>
    <hyperlink ref="AG346" r:id="rId3687" display="https://www.daloopa.com/src/6028852" xr:uid="{AF1C7A5C-4BCC-4A77-AD60-10A9527526AB}"/>
    <hyperlink ref="AH346" r:id="rId3688" display="https://www.daloopa.com/src/9091851" xr:uid="{318AFE9F-C8A3-4427-871D-F78CEA2EC4A5}"/>
    <hyperlink ref="BA346" r:id="rId3689" display="https://www.daloopa.com/src/44801555" xr:uid="{1CAF88DE-C82D-43FF-BACA-B05C19724DD9}"/>
    <hyperlink ref="BB346" r:id="rId3690" display="https://www.daloopa.com/src/44801764" xr:uid="{F7D8C2A6-A267-44E9-A794-9A51AC08133A}"/>
    <hyperlink ref="BC346" r:id="rId3691" display="https://www.daloopa.com/src/44801877" xr:uid="{AF2B72C9-6F6C-4BD9-87C8-F6C769D5C542}"/>
    <hyperlink ref="BD346" r:id="rId3692" display="https://www.daloopa.com/src/44802124" xr:uid="{01EF24CD-5602-4D11-9083-BAC542C27C32}"/>
    <hyperlink ref="BE346" r:id="rId3693" display="https://www.daloopa.com/src/44802196" xr:uid="{CCAEC8C3-6879-47CE-A243-BC9958E46BBE}"/>
    <hyperlink ref="BF346" r:id="rId3694" display="https://www.daloopa.com/src/44802426" xr:uid="{9352917B-F356-41B8-A693-F7FBBB10D136}"/>
    <hyperlink ref="BG346" r:id="rId3695" display="https://www.daloopa.com/src/44802531" xr:uid="{7A406302-171F-41FE-9165-80B8DECDF3DF}"/>
    <hyperlink ref="A347" r:id="rId3696" xr:uid="{DC3EA0EB-F287-4399-929E-D458A2E19508}"/>
    <hyperlink ref="C347" r:id="rId3697" xr:uid="{EE10A205-4392-4AEE-B12D-040006DC8E31}"/>
    <hyperlink ref="D347" r:id="rId3698" display="https://www.daloopa.com/src/805678" xr:uid="{FDA84A2D-49A3-4CA7-8AE1-251F02CE7F79}"/>
    <hyperlink ref="E347" r:id="rId3699" display="https://www.daloopa.com/src/805674" xr:uid="{A13E8AED-6669-4FB4-9A68-39C8CA4F49CB}"/>
    <hyperlink ref="F347" r:id="rId3700" display="https://www.daloopa.com/src/805670" xr:uid="{73A97E6C-BD94-4249-9788-393436933D98}"/>
    <hyperlink ref="G347" r:id="rId3701" display="https://www.daloopa.com/src/805666" xr:uid="{7CAB4AF2-9FA3-49F1-A05E-554757F32868}"/>
    <hyperlink ref="H347" r:id="rId3702" display="https://www.daloopa.com/src/805662" xr:uid="{76AF7D93-7CA7-4104-8393-1DBFA47D23B3}"/>
    <hyperlink ref="I347" r:id="rId3703" display="https://www.daloopa.com/src/805658" xr:uid="{7C3241B0-56A5-4EBB-AB84-636363569D21}"/>
    <hyperlink ref="J347" r:id="rId3704" display="https://www.daloopa.com/src/805654" xr:uid="{C386B986-A4EE-47C3-9AA2-C50D301F9C04}"/>
    <hyperlink ref="K347" r:id="rId3705" display="https://www.daloopa.com/src/805650" xr:uid="{80962088-CCED-4FFF-87C1-5328BDE7975A}"/>
    <hyperlink ref="L347" r:id="rId3706" display="https://www.daloopa.com/src/805646" xr:uid="{7D5FCF78-2EB9-4667-91A8-902AE768EE60}"/>
    <hyperlink ref="M347" r:id="rId3707" display="https://www.daloopa.com/src/805642" xr:uid="{B1180FFD-65BF-4410-B50D-F20393432CD1}"/>
    <hyperlink ref="N347" r:id="rId3708" display="https://www.daloopa.com/src/805638" xr:uid="{0E438E1C-CCB6-4970-80FE-4D9E689124EB}"/>
    <hyperlink ref="O347" r:id="rId3709" display="https://www.daloopa.com/src/805634" xr:uid="{C9A6EBF8-C960-41A4-B5E2-659C550BD28F}"/>
    <hyperlink ref="P347" r:id="rId3710" display="https://www.daloopa.com/src/805630" xr:uid="{A3A51E49-1F01-4408-96D7-80C223B608E2}"/>
    <hyperlink ref="Q347" r:id="rId3711" display="https://www.daloopa.com/src/805626" xr:uid="{62252378-673C-41AB-8C6B-EBDC440A9318}"/>
    <hyperlink ref="R347" r:id="rId3712" display="https://www.daloopa.com/src/805622" xr:uid="{FD02E192-723A-4B78-A6F1-83898D835320}"/>
    <hyperlink ref="S347" r:id="rId3713" display="https://www.daloopa.com/src/805618" xr:uid="{C5CD4755-0F5B-42D3-B246-9A8AD7F011C7}"/>
    <hyperlink ref="T347" r:id="rId3714" display="https://www.daloopa.com/src/805614" xr:uid="{61D58699-34FB-4678-A1AD-F2D1C3873672}"/>
    <hyperlink ref="U347" r:id="rId3715" display="https://www.daloopa.com/src/805610" xr:uid="{00BD026A-D5C0-4567-A1E5-E34C472EE5DE}"/>
    <hyperlink ref="V347" r:id="rId3716" display="https://www.daloopa.com/src/805606" xr:uid="{14D79432-C07E-48A9-A906-7F99E9EE698F}"/>
    <hyperlink ref="W347" r:id="rId3717" display="https://www.daloopa.com/src/805602" xr:uid="{E9889C72-6017-45A2-9046-7A2E0D429BC5}"/>
    <hyperlink ref="X347" r:id="rId3718" display="https://www.daloopa.com/src/805598" xr:uid="{592613E8-28CA-4134-985F-784C9A51A1D4}"/>
    <hyperlink ref="Y347" r:id="rId3719" display="https://www.daloopa.com/src/805594" xr:uid="{D91221B1-1206-4FBA-92AE-58FB763E9CB2}"/>
    <hyperlink ref="Z347" r:id="rId3720" display="https://www.daloopa.com/src/805590" xr:uid="{73471C44-E566-4FC8-A27C-958B122226C3}"/>
    <hyperlink ref="AA347" r:id="rId3721" display="https://www.daloopa.com/src/805586" xr:uid="{93776168-F491-4E36-ABA0-D4D8C7625BC1}"/>
    <hyperlink ref="AB347" r:id="rId3722" display="https://www.daloopa.com/src/805582" xr:uid="{CD30331C-4305-4EB4-9DFE-E8FA915A0D30}"/>
    <hyperlink ref="AC347" r:id="rId3723" display="https://www.daloopa.com/src/805578" xr:uid="{8D503FFD-94D9-44D4-BEB9-4BEAFFF1C28D}"/>
    <hyperlink ref="AD347" r:id="rId3724" display="https://www.daloopa.com/src/1501396" xr:uid="{87BE30A0-D22A-441C-B929-28EB66DE2EC4}"/>
    <hyperlink ref="AE347" r:id="rId3725" display="https://www.daloopa.com/src/2750754" xr:uid="{547979C3-E1A7-4889-932A-0EA4E9E63E00}"/>
    <hyperlink ref="AF347" r:id="rId3726" display="https://www.daloopa.com/src/3606671" xr:uid="{F315457F-8BF8-46B0-AA33-A98177D7CB47}"/>
    <hyperlink ref="AG347" r:id="rId3727" display="https://www.daloopa.com/src/6028853" xr:uid="{2323D4A3-A89A-4E34-8243-917DEF69E144}"/>
    <hyperlink ref="AH347" r:id="rId3728" display="https://www.daloopa.com/src/9091852" xr:uid="{7828DA56-C9D9-40E9-9133-ABE70C67CE75}"/>
    <hyperlink ref="AI347" r:id="rId3729" display="https://www.daloopa.com/src/12606193" xr:uid="{289AF925-91DF-4C68-BFA1-3DB6942BF42F}"/>
    <hyperlink ref="AJ347" r:id="rId3730" display="https://www.daloopa.com/src/19045437" xr:uid="{ED48CC25-DAC2-4575-87DE-F15E9293D117}"/>
    <hyperlink ref="AK347" r:id="rId3731" display="https://www.daloopa.com/src/28076110" xr:uid="{69BB030D-8C4C-4F20-BC94-43E377ADE83E}"/>
    <hyperlink ref="AL347" r:id="rId3732" display="https://www.daloopa.com/src/35361534" xr:uid="{1A08BC83-FC2B-4B80-B6EA-50D645702479}"/>
    <hyperlink ref="AM347" r:id="rId3733" display="https://www.daloopa.com/src/41990817" xr:uid="{B8674D7C-5838-4270-9E4B-0DE20233C833}"/>
    <hyperlink ref="AN347" r:id="rId3734" display="https://www.daloopa.com/src/50787150" xr:uid="{F52E090E-D22C-4AE1-B92D-3DEBB8AA9BD2}"/>
    <hyperlink ref="AO347" r:id="rId3735" display="https://www.daloopa.com/src/56765658" xr:uid="{7F997B22-60B8-4939-972F-E8AA6578C0F6}"/>
    <hyperlink ref="AP347" r:id="rId3736" display="https://www.daloopa.com/src/61315106" xr:uid="{4667588C-2E1D-413C-BC28-94F74C29ED68}"/>
    <hyperlink ref="BA347" r:id="rId3737" display="https://www.daloopa.com/src/44801557" xr:uid="{C7E9F24D-4C2B-472D-A57E-6DC6CCBF3F72}"/>
    <hyperlink ref="BB347" r:id="rId3738" display="https://www.daloopa.com/src/44801754" xr:uid="{FD61C8E0-DE39-451A-97D5-56B79F6B0B67}"/>
    <hyperlink ref="BC347" r:id="rId3739" display="https://www.daloopa.com/src/44801872" xr:uid="{668559E4-F7B4-406C-8C47-FCCB58609C82}"/>
    <hyperlink ref="BD347" r:id="rId3740" display="https://www.daloopa.com/src/44802117" xr:uid="{68591D5E-E777-4A56-A553-C0C1E99866B9}"/>
    <hyperlink ref="BE347" r:id="rId3741" display="https://www.daloopa.com/src/44802195" xr:uid="{1EFB92B9-94F5-4570-A65C-4C0F3FC7EABC}"/>
    <hyperlink ref="BF347" r:id="rId3742" display="https://www.daloopa.com/src/44802439" xr:uid="{F3D72550-5D8F-4AF8-B75C-DBCCAC436E53}"/>
    <hyperlink ref="BG347" r:id="rId3743" display="https://www.daloopa.com/src/44802534" xr:uid="{98A31023-2E37-4EC7-AFB4-A96B6A983978}"/>
    <hyperlink ref="BH347" r:id="rId3744" display="https://www.daloopa.com/src/44802616" xr:uid="{6D94D907-BF59-4830-8286-1E7D5B036117}"/>
    <hyperlink ref="BI347" r:id="rId3745" display="https://www.daloopa.com/src/41990828" xr:uid="{464F13AB-87BF-49C6-B824-85A813DFDC64}"/>
    <hyperlink ref="A350" r:id="rId3746" xr:uid="{37FD3DE5-5680-4988-9DBE-08F2DF53CA36}"/>
    <hyperlink ref="C350" r:id="rId3747" xr:uid="{16D9EB57-5788-4459-BBD1-950D26E71C74}"/>
    <hyperlink ref="D350" r:id="rId3748" display="https://www.daloopa.com/src/805712" xr:uid="{61986687-A908-4F35-832A-F1771B7BDF2F}"/>
    <hyperlink ref="E350" r:id="rId3749" display="https://www.daloopa.com/src/805716" xr:uid="{CD5D13BF-0ADE-4746-90CA-6D76CD11D250}"/>
    <hyperlink ref="F350" r:id="rId3750" display="https://www.daloopa.com/src/805720" xr:uid="{56EB60B7-2EE7-4B9A-9737-8493B592DF41}"/>
    <hyperlink ref="G350" r:id="rId3751" display="https://www.daloopa.com/src/805724" xr:uid="{9711F3E6-3F82-4807-A30D-596D3E9334B5}"/>
    <hyperlink ref="H350" r:id="rId3752" display="https://www.daloopa.com/src/805728" xr:uid="{959BAAF6-DC60-48A8-A2A0-FC3075AC7869}"/>
    <hyperlink ref="I350" r:id="rId3753" display="https://www.daloopa.com/src/805732" xr:uid="{7112FAA9-A1B8-48D6-8E7A-9A519DB574A5}"/>
    <hyperlink ref="J350" r:id="rId3754" display="https://www.daloopa.com/src/805736" xr:uid="{6CC0EF85-1D93-4685-A21E-430458336B2D}"/>
    <hyperlink ref="K350" r:id="rId3755" display="https://www.daloopa.com/src/805740" xr:uid="{14D1CA26-58F3-498E-99DE-17735A34AC26}"/>
    <hyperlink ref="L350" r:id="rId3756" display="https://www.daloopa.com/src/805743" xr:uid="{6EB22FB5-DF26-4D09-9FED-95DD967C716B}"/>
    <hyperlink ref="M350" r:id="rId3757" display="https://www.daloopa.com/src/805747" xr:uid="{14924DE3-9E71-419D-8C6F-A0C5191E80A7}"/>
    <hyperlink ref="N350" r:id="rId3758" display="https://www.daloopa.com/src/805751" xr:uid="{2DEE80E4-8B75-49E9-AEA0-A3D984B2C1E9}"/>
    <hyperlink ref="O350" r:id="rId3759" display="https://www.daloopa.com/src/805755" xr:uid="{4200A4BB-D518-4AC3-B002-DF1A8E437F39}"/>
    <hyperlink ref="P350" r:id="rId3760" display="https://www.daloopa.com/src/805759" xr:uid="{EA406367-A455-4D2B-ACB3-AC72075CE04F}"/>
    <hyperlink ref="Q350" r:id="rId3761" display="https://www.daloopa.com/src/805763" xr:uid="{BA180048-2B2A-4909-A5A8-0F60D2B775B4}"/>
    <hyperlink ref="R350" r:id="rId3762" display="https://www.daloopa.com/src/805767" xr:uid="{B93E030C-8542-4D71-8EBD-C642667C324F}"/>
    <hyperlink ref="S350" r:id="rId3763" display="https://www.daloopa.com/src/805771" xr:uid="{81E11B82-4D52-4D80-95B3-9ABF1C0CAD98}"/>
    <hyperlink ref="T350" r:id="rId3764" display="https://www.daloopa.com/src/805775" xr:uid="{B7F9D019-3F8A-42CE-A76B-E8DD0E183C1B}"/>
    <hyperlink ref="U350" r:id="rId3765" display="https://www.daloopa.com/src/805779" xr:uid="{8BFB3CD5-32D4-4178-AAFF-CAE1F763CF84}"/>
    <hyperlink ref="V350" r:id="rId3766" display="https://www.daloopa.com/src/805783" xr:uid="{94DCFA46-038F-425E-B755-974197199E83}"/>
    <hyperlink ref="W350" r:id="rId3767" display="https://www.daloopa.com/src/805787" xr:uid="{7783E3DB-33B6-4C6A-9E52-A323D108459B}"/>
    <hyperlink ref="X350" r:id="rId3768" display="https://www.daloopa.com/src/805791" xr:uid="{37EE6A28-6003-4017-A9BB-7F042E92C644}"/>
    <hyperlink ref="Y350" r:id="rId3769" display="https://www.daloopa.com/src/805795" xr:uid="{1955513A-D3D1-435C-80FC-EB900AC7FBAC}"/>
    <hyperlink ref="Z350" r:id="rId3770" display="https://www.daloopa.com/src/805799" xr:uid="{D3BE69C3-9160-4203-BD13-378B02DB014C}"/>
    <hyperlink ref="AA350" r:id="rId3771" display="https://www.daloopa.com/src/805803" xr:uid="{541D96F8-0B70-4C10-BF6D-6FF6FABEDD28}"/>
    <hyperlink ref="AB350" r:id="rId3772" display="https://www.daloopa.com/src/805807" xr:uid="{7ABA646A-65A5-4F43-829C-CF51727AB360}"/>
    <hyperlink ref="AC350" r:id="rId3773" display="https://www.daloopa.com/src/805811" xr:uid="{0AB673EA-4937-4894-AA45-8B2850EC883B}"/>
    <hyperlink ref="AD350" r:id="rId3774" display="https://www.daloopa.com/src/1501402" xr:uid="{982459B0-453B-4A2D-A327-639A41DFFE4A}"/>
    <hyperlink ref="AE350" r:id="rId3775" display="https://www.daloopa.com/src/2750760" xr:uid="{8317F178-2F1E-429E-8682-3F0A6E3301BE}"/>
    <hyperlink ref="AF350" r:id="rId3776" display="https://www.daloopa.com/src/3606672" xr:uid="{E9DD673C-E541-4D99-8046-38ECCE88A946}"/>
    <hyperlink ref="AG350" r:id="rId3777" display="https://www.daloopa.com/src/6028861" xr:uid="{9FCDFB9B-35AC-4F80-89CA-34ADD492EDA2}"/>
    <hyperlink ref="AH350" r:id="rId3778" display="https://www.daloopa.com/src/9091857" xr:uid="{AEE4E311-FB39-4FA7-9292-060EDBE2398A}"/>
    <hyperlink ref="AI350" r:id="rId3779" display="https://www.daloopa.com/src/12606306" xr:uid="{AC6B0719-209B-49F0-882D-C5B2B91626A3}"/>
    <hyperlink ref="AJ350" r:id="rId3780" display="https://www.daloopa.com/src/19045441" xr:uid="{EA4288ED-E371-45A2-960D-ED33A07D80EC}"/>
    <hyperlink ref="AK350" r:id="rId3781" display="https://www.daloopa.com/src/28076111" xr:uid="{5BACEBEC-72BB-47B8-BBC4-BB6B3B083400}"/>
    <hyperlink ref="AL350" r:id="rId3782" display="https://www.daloopa.com/src/35361537" xr:uid="{98140AC6-1F6B-4896-807B-D1B641432D37}"/>
    <hyperlink ref="AM350" r:id="rId3783" display="https://www.daloopa.com/src/41990795" xr:uid="{D04CADE4-A501-49C3-9DF5-EDA4DEA841AE}"/>
    <hyperlink ref="AN350" r:id="rId3784" display="https://www.daloopa.com/src/50787152" xr:uid="{4BB4E0C0-0E84-45F5-8A01-E61A446AEBF6}"/>
    <hyperlink ref="AO350" r:id="rId3785" display="https://www.daloopa.com/src/56765663" xr:uid="{197340EF-7934-4CDF-8A0E-3CB8B06AF6A5}"/>
    <hyperlink ref="AP350" r:id="rId3786" display="https://www.daloopa.com/src/61315115" xr:uid="{6EC92427-7B03-402E-8938-55C2B31007F8}"/>
    <hyperlink ref="BA350" r:id="rId3787" display="https://www.daloopa.com/src/44801561" xr:uid="{9A057A1A-0AC7-4C41-BA93-E784ECFDBF55}"/>
    <hyperlink ref="BB350" r:id="rId3788" display="https://www.daloopa.com/src/44801766" xr:uid="{4B67486F-4CC8-44A4-87F6-DC1C4588FB71}"/>
    <hyperlink ref="BC350" r:id="rId3789" display="https://www.daloopa.com/src/44801873" xr:uid="{4B9C9E31-1D5F-4636-83C7-F327304F86EC}"/>
    <hyperlink ref="BD350" r:id="rId3790" display="https://www.daloopa.com/src/44802110" xr:uid="{693E241A-C7CC-4004-8BD4-3B7D6D8811A6}"/>
    <hyperlink ref="BE350" r:id="rId3791" display="https://www.daloopa.com/src/44802203" xr:uid="{E32421EA-645D-4641-B77F-62A771C52BC9}"/>
    <hyperlink ref="BF350" r:id="rId3792" display="https://www.daloopa.com/src/44802432" xr:uid="{39A43784-4D43-4733-956C-742488CC6F81}"/>
    <hyperlink ref="BG350" r:id="rId3793" display="https://www.daloopa.com/src/44802535" xr:uid="{DB173CC8-B808-4243-BC52-B402208EE23B}"/>
    <hyperlink ref="BH350" r:id="rId3794" display="https://www.daloopa.com/src/44802614" xr:uid="{B5D7801D-CA02-418B-A513-C07AB2400C1F}"/>
    <hyperlink ref="BI350" r:id="rId3795" display="https://www.daloopa.com/src/41990799" xr:uid="{5CEA9655-7394-41C6-8FFF-9F63C3E74CC5}"/>
    <hyperlink ref="A351" r:id="rId3796" xr:uid="{E1814EA3-63C9-4A25-806C-E54BEFE7B475}"/>
    <hyperlink ref="C351" r:id="rId3797" xr:uid="{A9369240-A018-4501-B869-03339FCFBD0D}"/>
    <hyperlink ref="D351" r:id="rId3798" display="https://www.daloopa.com/src/805711" xr:uid="{B38D39F4-2FB4-4D3F-A7FA-D07F730A999E}"/>
    <hyperlink ref="E351" r:id="rId3799" display="https://www.daloopa.com/src/805715" xr:uid="{D100C753-892A-423A-A238-0AA8426BAC08}"/>
    <hyperlink ref="F351" r:id="rId3800" display="https://www.daloopa.com/src/805719" xr:uid="{26B157A8-4EA8-4F17-8226-AEFC192B1AF7}"/>
    <hyperlink ref="G351" r:id="rId3801" display="https://www.daloopa.com/src/805723" xr:uid="{A3AE614E-49AB-48A4-836D-C759043D4B12}"/>
    <hyperlink ref="H351" r:id="rId3802" display="https://www.daloopa.com/src/805727" xr:uid="{E6728BBE-DCF5-47DB-B7C6-B68708267C9B}"/>
    <hyperlink ref="I351" r:id="rId3803" display="https://www.daloopa.com/src/805731" xr:uid="{67BAA0CC-3801-4800-ADB5-6F3FBA2AE55D}"/>
    <hyperlink ref="J351" r:id="rId3804" display="https://www.daloopa.com/src/805735" xr:uid="{545E0E64-9933-4270-8AC4-672697B8069D}"/>
    <hyperlink ref="K351" r:id="rId3805" display="https://www.daloopa.com/src/805739" xr:uid="{2198ECE9-7D5F-4AD6-AB71-C16874B6B7BE}"/>
    <hyperlink ref="L351" r:id="rId3806" display="https://www.daloopa.com/src/805744" xr:uid="{669621AE-7EF0-4D64-9A7D-05D8032BC556}"/>
    <hyperlink ref="M351" r:id="rId3807" display="https://www.daloopa.com/src/805748" xr:uid="{0AF8A8F5-919A-440E-9C95-0E60DF56A3D6}"/>
    <hyperlink ref="N351" r:id="rId3808" display="https://www.daloopa.com/src/805752" xr:uid="{ACE1F54E-0A04-4DF4-B11D-80A6A89C61A8}"/>
    <hyperlink ref="O351" r:id="rId3809" display="https://www.daloopa.com/src/805756" xr:uid="{0F3BBBD3-6C49-4371-B653-2A1F2E817376}"/>
    <hyperlink ref="P351" r:id="rId3810" display="https://www.daloopa.com/src/805760" xr:uid="{20E2670E-399A-455A-9DDC-DC7474CE29CD}"/>
    <hyperlink ref="Q351" r:id="rId3811" display="https://www.daloopa.com/src/805764" xr:uid="{BE1A3C67-4594-4B01-82D7-0CAA4A3D77C5}"/>
    <hyperlink ref="R351" r:id="rId3812" display="https://www.daloopa.com/src/805768" xr:uid="{0413C075-240B-46A4-A87D-0AD97E678054}"/>
    <hyperlink ref="S351" r:id="rId3813" display="https://www.daloopa.com/src/805772" xr:uid="{B80CB99D-896E-4360-B8F7-019CD0623592}"/>
    <hyperlink ref="T351" r:id="rId3814" display="https://www.daloopa.com/src/805776" xr:uid="{ED5B0F5F-9F05-4B17-93A7-A08EEC32D168}"/>
    <hyperlink ref="U351" r:id="rId3815" display="https://www.daloopa.com/src/805780" xr:uid="{4CA655EF-E7C5-4E6F-9DD9-B18516F1BDDF}"/>
    <hyperlink ref="V351" r:id="rId3816" display="https://www.daloopa.com/src/805784" xr:uid="{78E05EAE-68F1-4F1A-BBAF-ED53A1BEA9B5}"/>
    <hyperlink ref="W351" r:id="rId3817" display="https://www.daloopa.com/src/805788" xr:uid="{4938F53F-BDC6-4787-A671-1AC172FBE1AC}"/>
    <hyperlink ref="X351" r:id="rId3818" display="https://www.daloopa.com/src/805792" xr:uid="{4C5D7414-4066-46A1-9ED5-4A1B376A5CD9}"/>
    <hyperlink ref="Y351" r:id="rId3819" display="https://www.daloopa.com/src/805796" xr:uid="{310D0A23-FE1C-4E23-ABD5-2E4006BA8CA6}"/>
    <hyperlink ref="Z351" r:id="rId3820" display="https://www.daloopa.com/src/805800" xr:uid="{8D858A26-F71B-4A7E-8FFF-EEE3C57EA82C}"/>
    <hyperlink ref="AA351" r:id="rId3821" display="https://www.daloopa.com/src/805804" xr:uid="{14EADD33-B320-4FBF-9E9B-8DEE5FCCB985}"/>
    <hyperlink ref="AB351" r:id="rId3822" display="https://www.daloopa.com/src/805808" xr:uid="{5E248D17-3E36-4978-9E7A-113684FBF0AB}"/>
    <hyperlink ref="AC351" r:id="rId3823" display="https://www.daloopa.com/src/805812" xr:uid="{410EF2D1-A0D4-4AEA-8457-575FBFC920BE}"/>
    <hyperlink ref="AD351" r:id="rId3824" display="https://www.daloopa.com/src/1501403" xr:uid="{DE8D6A62-CAF2-45CA-9E89-2CC22689CE0C}"/>
    <hyperlink ref="AE351" r:id="rId3825" display="https://www.daloopa.com/src/2750761" xr:uid="{31412986-E70C-41D4-931D-CAF7B7865A91}"/>
    <hyperlink ref="AF351" r:id="rId3826" display="https://www.daloopa.com/src/3606673" xr:uid="{02246C41-0809-40B3-8972-A02488381362}"/>
    <hyperlink ref="AG351" r:id="rId3827" display="https://www.daloopa.com/src/6028862" xr:uid="{7EBEDE66-6082-4BDE-9239-86A583410FC8}"/>
    <hyperlink ref="AH351" r:id="rId3828" display="https://www.daloopa.com/src/9091856" xr:uid="{0360C5C6-4F24-449C-8C80-041E1FAC31E1}"/>
    <hyperlink ref="AI351" r:id="rId3829" display="https://www.daloopa.com/src/12606309" xr:uid="{714696C1-4ABA-4636-AB1B-D0406DAECC8A}"/>
    <hyperlink ref="AJ351" r:id="rId3830" display="https://www.daloopa.com/src/19045440" xr:uid="{CDF9B38E-628C-4C6E-81E0-630383DEFAFA}"/>
    <hyperlink ref="AK351" r:id="rId3831" display="https://www.daloopa.com/src/28076113" xr:uid="{74EC954D-059B-40C3-9934-6CC825FC021B}"/>
    <hyperlink ref="AL351" r:id="rId3832" display="https://www.daloopa.com/src/35361540" xr:uid="{A60E28BD-C94D-46AB-BF11-0E44C49AD907}"/>
    <hyperlink ref="AM351" r:id="rId3833" display="https://www.daloopa.com/src/41990797" xr:uid="{723C1C81-6967-4104-A60E-4BB77D530840}"/>
    <hyperlink ref="AN351" r:id="rId3834" display="https://www.daloopa.com/src/50787154" xr:uid="{AAD8A4E4-3AC4-4B2D-81F5-FED8E63CE3E6}"/>
    <hyperlink ref="AO351" r:id="rId3835" display="https://www.daloopa.com/src/56765664" xr:uid="{EC945369-44D2-4963-88F2-9E6C4ABF33E3}"/>
    <hyperlink ref="AP351" r:id="rId3836" display="https://www.daloopa.com/src/61315114" xr:uid="{FC6F1E42-A26C-4050-A4B5-D98640582EC9}"/>
    <hyperlink ref="BA351" r:id="rId3837" display="https://www.daloopa.com/src/44801560" xr:uid="{4606C56E-FEEA-40CC-B5D1-B33A2771752C}"/>
    <hyperlink ref="BB351" r:id="rId3838" display="https://www.daloopa.com/src/44801765" xr:uid="{F2F248DA-5083-4EAE-8240-36FEEAEAC81B}"/>
    <hyperlink ref="BC351" r:id="rId3839" display="https://www.daloopa.com/src/44801884" xr:uid="{97305C5C-37D4-4101-B3DB-5B8A2007FEB3}"/>
    <hyperlink ref="BD351" r:id="rId3840" display="https://www.daloopa.com/src/44802106" xr:uid="{B1B2D832-927C-425D-8654-30451F929DD7}"/>
    <hyperlink ref="BE351" r:id="rId3841" display="https://www.daloopa.com/src/44802200" xr:uid="{D949976B-1233-4875-A0E7-C9FA920AE604}"/>
    <hyperlink ref="BF351" r:id="rId3842" display="https://www.daloopa.com/src/44802430" xr:uid="{BF3805A0-8A1F-4D16-AAF6-9D9D444B0813}"/>
    <hyperlink ref="BG351" r:id="rId3843" display="https://www.daloopa.com/src/44802536" xr:uid="{B453C246-772F-486B-905E-683BDF14BC28}"/>
    <hyperlink ref="BH351" r:id="rId3844" display="https://www.daloopa.com/src/44802622" xr:uid="{2F5E7ADA-ADA5-4104-BB75-82F5057F9D0D}"/>
    <hyperlink ref="BI351" r:id="rId3845" display="https://www.daloopa.com/src/41990800" xr:uid="{D1BB794F-A541-4952-B479-1184149D9CDA}"/>
    <hyperlink ref="A352" r:id="rId3846" xr:uid="{E1832FD4-4698-4CD0-AB80-72CC46060FD2}"/>
    <hyperlink ref="C352" r:id="rId3847" xr:uid="{45A15108-E312-4331-9963-71F2C581A33D}"/>
    <hyperlink ref="AI352" r:id="rId3848" display="https://www.daloopa.com/src/12606308" xr:uid="{2142E0D9-DAF3-49D1-8B82-ECF6D28E4858}"/>
    <hyperlink ref="AJ352" r:id="rId3849" display="https://www.daloopa.com/src/19045439" xr:uid="{D78320BD-5EB5-47D5-8105-3D30BDAC7638}"/>
    <hyperlink ref="AK352" r:id="rId3850" display="https://www.daloopa.com/src/28076114" xr:uid="{B2A4C4B4-FAF5-4F6A-A3CD-107E7E5089E9}"/>
    <hyperlink ref="AL352" r:id="rId3851" display="https://www.daloopa.com/src/35361539" xr:uid="{9AD4E024-F6B8-4FAA-9364-F808ED8F4275}"/>
    <hyperlink ref="AM352" r:id="rId3852" display="https://www.daloopa.com/src/41990796" xr:uid="{4C0CE46A-E94A-464F-9607-E4F22EC516AA}"/>
    <hyperlink ref="AN352" r:id="rId3853" display="https://www.daloopa.com/src/50787151" xr:uid="{5658FAF9-BFA3-42B2-A333-7E8825ECEE64}"/>
    <hyperlink ref="AO352" r:id="rId3854" display="https://www.daloopa.com/src/56765662" xr:uid="{F6A27397-1C00-46DF-A414-85E233426D52}"/>
    <hyperlink ref="AP352" r:id="rId3855" display="https://www.daloopa.com/src/61315112" xr:uid="{C680619F-B22B-4071-8BB0-EF22CC12BBCE}"/>
    <hyperlink ref="BH352" r:id="rId3856" display="https://www.daloopa.com/src/44802623" xr:uid="{61A483DE-4374-4080-BC99-229816FC7C06}"/>
    <hyperlink ref="BI352" r:id="rId3857" display="https://www.daloopa.com/src/41990801" xr:uid="{EC78890B-BE53-449A-9963-D6E2CC245E31}"/>
    <hyperlink ref="A353" r:id="rId3858" xr:uid="{BD8E46F3-6212-476D-B9E3-15D122DC4BD6}"/>
    <hyperlink ref="C353" r:id="rId3859" xr:uid="{ADB31195-34F4-49DD-B15F-ECA6089EA3A2}"/>
    <hyperlink ref="D353" r:id="rId3860" display="https://www.daloopa.com/src/805713" xr:uid="{6AB77E43-70E9-4466-A21F-02103639C1BA}"/>
    <hyperlink ref="E353" r:id="rId3861" display="https://www.daloopa.com/src/805717" xr:uid="{A00175AB-DA63-448A-9282-F127D0CCC25E}"/>
    <hyperlink ref="F353" r:id="rId3862" display="https://www.daloopa.com/src/805721" xr:uid="{5FA2816C-460D-4CC0-8FA3-AC06FEDA4B3C}"/>
    <hyperlink ref="G353" r:id="rId3863" display="https://www.daloopa.com/src/805725" xr:uid="{ABFEC53E-F67A-44A9-A122-8903E5E6996D}"/>
    <hyperlink ref="H353" r:id="rId3864" display="https://www.daloopa.com/src/805729" xr:uid="{5525FB4C-7175-4F5F-9383-CE3D58FE77CA}"/>
    <hyperlink ref="I353" r:id="rId3865" display="https://www.daloopa.com/src/805733" xr:uid="{4F500BFF-24D7-44BF-B15B-DBF2697A8784}"/>
    <hyperlink ref="J353" r:id="rId3866" display="https://www.daloopa.com/src/805737" xr:uid="{5D4BF93D-B6A6-4D0A-B0BC-D61BD30B7C0B}"/>
    <hyperlink ref="K353" r:id="rId3867" display="https://www.daloopa.com/src/805741" xr:uid="{46534748-747B-4F82-827E-6D2435931D61}"/>
    <hyperlink ref="L353" r:id="rId3868" display="https://www.daloopa.com/src/805745" xr:uid="{08252559-D133-41BA-AA38-97ABACE9939F}"/>
    <hyperlink ref="M353" r:id="rId3869" display="https://www.daloopa.com/src/805749" xr:uid="{C574EA1D-E1E3-4DF2-83B3-CABF263E9EC5}"/>
    <hyperlink ref="N353" r:id="rId3870" display="https://www.daloopa.com/src/805753" xr:uid="{B348B897-4DDB-49E0-A81D-866AA864DF33}"/>
    <hyperlink ref="O353" r:id="rId3871" display="https://www.daloopa.com/src/805757" xr:uid="{F2643E99-1926-4A92-8662-872BB5A12B4B}"/>
    <hyperlink ref="P353" r:id="rId3872" display="https://www.daloopa.com/src/805761" xr:uid="{7E4B9D2A-DD42-4701-810A-0D0890401051}"/>
    <hyperlink ref="Q353" r:id="rId3873" display="https://www.daloopa.com/src/805765" xr:uid="{BCA020DF-11C2-45AB-9313-9A75414549DC}"/>
    <hyperlink ref="R353" r:id="rId3874" display="https://www.daloopa.com/src/805769" xr:uid="{77A47C6E-FAA6-4C0D-871D-C92954DC4802}"/>
    <hyperlink ref="S353" r:id="rId3875" display="https://www.daloopa.com/src/805773" xr:uid="{5F9E1FE6-CFE8-46BC-8274-F7F6ED9820EC}"/>
    <hyperlink ref="T353" r:id="rId3876" display="https://www.daloopa.com/src/805777" xr:uid="{19275EEF-CC50-4FD4-9B5D-8A45FE5BBAC7}"/>
    <hyperlink ref="U353" r:id="rId3877" display="https://www.daloopa.com/src/805781" xr:uid="{7FBCD641-6FEF-45E0-859A-D3C49748CFD2}"/>
    <hyperlink ref="V353" r:id="rId3878" display="https://www.daloopa.com/src/805785" xr:uid="{D7005CBA-F5FD-4176-AF13-A305BC7DB663}"/>
    <hyperlink ref="W353" r:id="rId3879" display="https://www.daloopa.com/src/805789" xr:uid="{6BA58157-CDB5-40F3-9E8D-5B021065EF7F}"/>
    <hyperlink ref="X353" r:id="rId3880" display="https://www.daloopa.com/src/805793" xr:uid="{2D9DA1FE-F3DC-4C87-AFA8-9BCA9CD3AE89}"/>
    <hyperlink ref="Y353" r:id="rId3881" display="https://www.daloopa.com/src/805797" xr:uid="{EE2FB9C6-7C6B-4E14-8F42-1DA8E6E1826E}"/>
    <hyperlink ref="Z353" r:id="rId3882" display="https://www.daloopa.com/src/805801" xr:uid="{7B9B46A6-DD84-497C-913F-3442F9695C32}"/>
    <hyperlink ref="AA353" r:id="rId3883" display="https://www.daloopa.com/src/805805" xr:uid="{ED6D1A58-91A7-4C7D-853A-744AE2601094}"/>
    <hyperlink ref="AB353" r:id="rId3884" display="https://www.daloopa.com/src/805809" xr:uid="{0A5A1E27-73F6-44CC-ADC7-F2D83DEE51AF}"/>
    <hyperlink ref="AC353" r:id="rId3885" display="https://www.daloopa.com/src/805813" xr:uid="{741989DF-A455-4C2C-98A4-3ECE0A3E8B68}"/>
    <hyperlink ref="AD353" r:id="rId3886" display="https://www.daloopa.com/src/1501404" xr:uid="{F0731D2A-0818-4A0F-B922-ED422B340E3B}"/>
    <hyperlink ref="AE353" r:id="rId3887" display="https://www.daloopa.com/src/2750762" xr:uid="{99948F8A-CC99-460C-B05F-5FBA9A98E1CE}"/>
    <hyperlink ref="AF353" r:id="rId3888" display="https://www.daloopa.com/src/3606674" xr:uid="{1EB135C1-CE47-45BE-AB01-E97B492DB213}"/>
    <hyperlink ref="AG353" r:id="rId3889" display="https://www.daloopa.com/src/6028863" xr:uid="{A376CA47-70D5-401D-9182-6B5E003F54D4}"/>
    <hyperlink ref="AH353" r:id="rId3890" display="https://www.daloopa.com/src/9091855" xr:uid="{FFD89806-83C3-4DFD-A9B7-344DC6090BC8}"/>
    <hyperlink ref="BA353" r:id="rId3891" display="https://www.daloopa.com/src/44801562" xr:uid="{AFC4647E-3689-4EDC-A722-6F2FC9C6E08A}"/>
    <hyperlink ref="BB353" r:id="rId3892" display="https://www.daloopa.com/src/44801767" xr:uid="{650B339E-14A0-49F5-B657-8D5C58ECCF30}"/>
    <hyperlink ref="BC353" r:id="rId3893" display="https://www.daloopa.com/src/44801874" xr:uid="{D6DD5059-C04A-4196-9FB3-18A8D95B3C24}"/>
    <hyperlink ref="BD353" r:id="rId3894" display="https://www.daloopa.com/src/44802108" xr:uid="{66BEBDA5-8829-4992-8E30-1713E1F2C0B2}"/>
    <hyperlink ref="BE353" r:id="rId3895" display="https://www.daloopa.com/src/44802194" xr:uid="{EF7F2F6D-9D3E-4F3C-9E7B-9D46C78C3783}"/>
    <hyperlink ref="BF353" r:id="rId3896" display="https://www.daloopa.com/src/44802435" xr:uid="{8E13EA21-54DF-4515-88EA-5892E0545231}"/>
    <hyperlink ref="BG353" r:id="rId3897" display="https://www.daloopa.com/src/44802539" xr:uid="{969371C6-0230-4DC6-ACBD-23E979CCE100}"/>
    <hyperlink ref="A354" r:id="rId3898" xr:uid="{503EFD3F-7D46-4FC1-BEB8-A0B82E876599}"/>
    <hyperlink ref="C354" r:id="rId3899" xr:uid="{03001886-1AFD-47C0-832D-3950AD8F853A}"/>
    <hyperlink ref="D354" r:id="rId3900" display="https://www.daloopa.com/src/805714" xr:uid="{2F97DB05-B6BF-4B26-8EB0-43AE35563E4B}"/>
    <hyperlink ref="E354" r:id="rId3901" display="https://www.daloopa.com/src/805718" xr:uid="{FCC3F17B-1477-4BC4-9FAE-7623B2EF0D8B}"/>
    <hyperlink ref="F354" r:id="rId3902" display="https://www.daloopa.com/src/805722" xr:uid="{71F7F457-6CA9-4D84-B625-236FDB2B9F3B}"/>
    <hyperlink ref="G354" r:id="rId3903" display="https://www.daloopa.com/src/805726" xr:uid="{56257921-D639-443F-864D-3824A9DACE8D}"/>
    <hyperlink ref="H354" r:id="rId3904" display="https://www.daloopa.com/src/805730" xr:uid="{5F633879-98B5-4244-BB0E-7E60B52E21EE}"/>
    <hyperlink ref="I354" r:id="rId3905" display="https://www.daloopa.com/src/805734" xr:uid="{6BF41563-7D68-4E25-A77F-3A6141ADC36D}"/>
    <hyperlink ref="J354" r:id="rId3906" display="https://www.daloopa.com/src/805738" xr:uid="{390B9D5C-A4F1-45AA-823B-AEBEEE722E7C}"/>
    <hyperlink ref="K354" r:id="rId3907" display="https://www.daloopa.com/src/805742" xr:uid="{F1D8ECAC-0284-4A5F-82BF-5A661F77DC90}"/>
    <hyperlink ref="L354" r:id="rId3908" display="https://www.daloopa.com/src/805746" xr:uid="{04B82B4D-7A08-4EC4-8092-E41789DCD47F}"/>
    <hyperlink ref="M354" r:id="rId3909" display="https://www.daloopa.com/src/805750" xr:uid="{CFBC3C31-2DF9-4812-BCCA-022E7D592DA0}"/>
    <hyperlink ref="N354" r:id="rId3910" display="https://www.daloopa.com/src/805754" xr:uid="{1A44D6B7-95D9-4500-849A-89D0983DCF66}"/>
    <hyperlink ref="O354" r:id="rId3911" display="https://www.daloopa.com/src/805758" xr:uid="{6A754FCA-A4F8-409B-9BD0-D825A5EB455B}"/>
    <hyperlink ref="P354" r:id="rId3912" display="https://www.daloopa.com/src/805762" xr:uid="{090B49D8-F321-4C0C-B6C1-2E2999645D6C}"/>
    <hyperlink ref="Q354" r:id="rId3913" display="https://www.daloopa.com/src/805766" xr:uid="{AC977F70-D5E9-498E-803B-05A757A6DB0A}"/>
    <hyperlink ref="R354" r:id="rId3914" display="https://www.daloopa.com/src/805770" xr:uid="{58D63D70-734D-4B51-8E50-65F0AFE98FD1}"/>
    <hyperlink ref="S354" r:id="rId3915" display="https://www.daloopa.com/src/805774" xr:uid="{C740CCFC-A54E-4222-9842-BE301450559B}"/>
    <hyperlink ref="T354" r:id="rId3916" display="https://www.daloopa.com/src/805778" xr:uid="{EF2F36CC-903B-47B9-AFBE-092F9ADA1FAA}"/>
    <hyperlink ref="U354" r:id="rId3917" display="https://www.daloopa.com/src/805782" xr:uid="{4231AA6D-F1F8-44E9-948D-DFD08202AD5E}"/>
    <hyperlink ref="V354" r:id="rId3918" display="https://www.daloopa.com/src/805786" xr:uid="{89AD4967-D5B3-44CF-8FEF-22DDA392B896}"/>
    <hyperlink ref="W354" r:id="rId3919" display="https://www.daloopa.com/src/805790" xr:uid="{778A688C-602C-48B4-AC57-8B9442189CE8}"/>
    <hyperlink ref="X354" r:id="rId3920" display="https://www.daloopa.com/src/805794" xr:uid="{67E2D5E5-0120-420D-9BE3-DF9A9F95B8F1}"/>
    <hyperlink ref="Y354" r:id="rId3921" display="https://www.daloopa.com/src/805798" xr:uid="{C2272587-85F8-4307-96E8-9350C890300A}"/>
    <hyperlink ref="Z354" r:id="rId3922" display="https://www.daloopa.com/src/805802" xr:uid="{7251F400-BEE1-4C03-97CA-B86AF2AFC5B4}"/>
    <hyperlink ref="AA354" r:id="rId3923" display="https://www.daloopa.com/src/805806" xr:uid="{F6B82D9A-BE39-49CE-B33C-F058A29A1CE5}"/>
    <hyperlink ref="AB354" r:id="rId3924" display="https://www.daloopa.com/src/805810" xr:uid="{242792EF-9550-4630-9382-8513B49B7E8F}"/>
    <hyperlink ref="AC354" r:id="rId3925" display="https://www.daloopa.com/src/805814" xr:uid="{20EF0A54-ED15-47B9-81C8-7193DD462D8A}"/>
    <hyperlink ref="AD354" r:id="rId3926" display="https://www.daloopa.com/src/1501405" xr:uid="{3839A7F0-549C-4894-A1E4-61A2EB323D4D}"/>
    <hyperlink ref="AE354" r:id="rId3927" display="https://www.daloopa.com/src/2750763" xr:uid="{DE97A497-DFBB-4226-9B88-001EF107369A}"/>
    <hyperlink ref="AF354" r:id="rId3928" display="https://www.daloopa.com/src/3606675" xr:uid="{B5E244E3-F888-4C45-9DEB-6F89E5B8898C}"/>
    <hyperlink ref="AG354" r:id="rId3929" display="https://www.daloopa.com/src/6028864" xr:uid="{0DE47CC6-FA9A-424E-BF23-AA3E1462C6FC}"/>
    <hyperlink ref="AH354" r:id="rId3930" display="https://www.daloopa.com/src/9091858" xr:uid="{B68B62EB-48C4-4FAA-B97E-5A26772973D2}"/>
    <hyperlink ref="AI354" r:id="rId3931" display="https://www.daloopa.com/src/12606307" xr:uid="{F2F5D454-5794-48B8-8044-A5559E513066}"/>
    <hyperlink ref="AJ354" r:id="rId3932" display="https://www.daloopa.com/src/19045438" xr:uid="{261C6770-E55F-43E1-AF25-68D7D272F8FA}"/>
    <hyperlink ref="AK354" r:id="rId3933" display="https://www.daloopa.com/src/28076112" xr:uid="{6B21B1C9-0B35-48BD-B4DD-A1338E697718}"/>
    <hyperlink ref="AL354" r:id="rId3934" display="https://www.daloopa.com/src/35361538" xr:uid="{35B188F3-BEEB-4885-929A-64A70388A458}"/>
    <hyperlink ref="AM354" r:id="rId3935" display="https://www.daloopa.com/src/41990794" xr:uid="{70E1BB63-26FC-400D-9E5E-5B52667CC0F3}"/>
    <hyperlink ref="AN354" r:id="rId3936" display="https://www.daloopa.com/src/50787153" xr:uid="{1B968976-C0A1-4A8F-9664-D2A97AC65834}"/>
    <hyperlink ref="AO354" r:id="rId3937" display="https://www.daloopa.com/src/56765661" xr:uid="{2A17709A-C392-463B-86CA-9C98BCC345D2}"/>
    <hyperlink ref="AP354" r:id="rId3938" display="https://www.daloopa.com/src/61315113" xr:uid="{5FAE49C9-0382-4C45-B0E9-F30A0DB4A2DE}"/>
    <hyperlink ref="BA354" r:id="rId3939" display="https://www.daloopa.com/src/44801563" xr:uid="{3CA853BA-3092-478A-A51D-D172C13F45ED}"/>
    <hyperlink ref="BB354" r:id="rId3940" display="https://www.daloopa.com/src/44801769" xr:uid="{4D0183C3-35BD-468C-80F5-79EF655D2E2A}"/>
    <hyperlink ref="BC354" r:id="rId3941" display="https://www.daloopa.com/src/44801878" xr:uid="{72510CCC-3960-45BD-AC1A-75E625A53B8A}"/>
    <hyperlink ref="BD354" r:id="rId3942" display="https://www.daloopa.com/src/44802109" xr:uid="{7F26D184-0D9C-4E3B-9966-35D4F9A79350}"/>
    <hyperlink ref="BE354" r:id="rId3943" display="https://www.daloopa.com/src/44802185" xr:uid="{1C8B2DBC-B4CA-45E2-960A-9A28B931B049}"/>
    <hyperlink ref="BF354" r:id="rId3944" display="https://www.daloopa.com/src/44802438" xr:uid="{09236C28-E877-4BA4-AA94-7285F9E22052}"/>
    <hyperlink ref="BG354" r:id="rId3945" display="https://www.daloopa.com/src/44802515" xr:uid="{9B7F0CD0-4B70-4560-874E-8D40710C1B1A}"/>
    <hyperlink ref="BH354" r:id="rId3946" display="https://www.daloopa.com/src/44802609" xr:uid="{071E3B18-7DE7-4730-AFCA-D87B5C3EE1C7}"/>
    <hyperlink ref="BI354" r:id="rId3947" display="https://www.daloopa.com/src/41990798" xr:uid="{A99732AF-990E-48AA-B6EE-595DB5EB3673}"/>
    <hyperlink ref="A356" r:id="rId3948" xr:uid="{4DEFD87A-0E20-46D3-AF8D-C74561B22DD0}"/>
    <hyperlink ref="C356" r:id="rId3949" xr:uid="{6448EBEB-2CCB-4A15-B668-86D1A4BED768}"/>
    <hyperlink ref="D356" r:id="rId3950" display="https://www.daloopa.com/src/806180" xr:uid="{295E0074-8E40-42C4-98F4-4895ED758F25}"/>
    <hyperlink ref="E356" r:id="rId3951" display="https://www.daloopa.com/src/806165" xr:uid="{7F18A4B2-A5D4-441F-A3BB-75C0837BB033}"/>
    <hyperlink ref="F356" r:id="rId3952" display="https://www.daloopa.com/src/806150" xr:uid="{30B4B667-FAFE-4DB3-9037-7865A14E15E2}"/>
    <hyperlink ref="G356" r:id="rId3953" display="https://www.daloopa.com/src/806135" xr:uid="{4B820BBD-080D-46A2-9EC8-4A0BEC034210}"/>
    <hyperlink ref="H356" r:id="rId3954" display="https://www.daloopa.com/src/806120" xr:uid="{6456FBA9-3D25-4CB4-B7DA-24937A9F95CB}"/>
    <hyperlink ref="I356" r:id="rId3955" display="https://www.daloopa.com/src/806105" xr:uid="{3B1493F5-E72A-4E31-8BA2-A111BFF4DFA0}"/>
    <hyperlink ref="J356" r:id="rId3956" display="https://www.daloopa.com/src/806090" xr:uid="{5B24E2F8-4CB4-4AE8-8814-16105C0D5B37}"/>
    <hyperlink ref="K356" r:id="rId3957" display="https://www.daloopa.com/src/806075" xr:uid="{729D9148-576C-4E34-90BC-860E9FCB91A3}"/>
    <hyperlink ref="L356" r:id="rId3958" display="https://www.daloopa.com/src/806060" xr:uid="{E977D723-DBD8-478F-B534-D3A780AC3228}"/>
    <hyperlink ref="M356" r:id="rId3959" display="https://www.daloopa.com/src/806045" xr:uid="{BE2D1D66-66FE-4D22-A746-7787DCA92103}"/>
    <hyperlink ref="N356" r:id="rId3960" display="https://www.daloopa.com/src/806030" xr:uid="{0283FDEC-A6FA-4A07-BFA8-562772BD9B18}"/>
    <hyperlink ref="O356" r:id="rId3961" display="https://www.daloopa.com/src/806015" xr:uid="{041ECB4E-4F27-4EE5-9992-84F483FC7C63}"/>
    <hyperlink ref="P356" r:id="rId3962" display="https://www.daloopa.com/src/806000" xr:uid="{CE538AD8-E169-4CE8-9A58-FF124BF8EF69}"/>
    <hyperlink ref="Q356" r:id="rId3963" display="https://www.daloopa.com/src/805985" xr:uid="{3796D2B7-F3D3-45AA-9062-CF3E9AD2E3C1}"/>
    <hyperlink ref="R356" r:id="rId3964" display="https://www.daloopa.com/src/805970" xr:uid="{7AC37FBC-BCCA-4DE9-BC08-971115CBAB88}"/>
    <hyperlink ref="S356" r:id="rId3965" display="https://www.daloopa.com/src/805955" xr:uid="{04728B88-15E7-4A61-9C80-9D7B316AD2D7}"/>
    <hyperlink ref="T356" r:id="rId3966" display="https://www.daloopa.com/src/805941" xr:uid="{CD00E0BD-E366-4B12-BF05-C7C1D01C7705}"/>
    <hyperlink ref="U356" r:id="rId3967" display="https://www.daloopa.com/src/805927" xr:uid="{61E766C8-98EE-4C35-A719-FF7CA1D20270}"/>
    <hyperlink ref="V356" r:id="rId3968" display="https://www.daloopa.com/src/805913" xr:uid="{225AB943-BBF8-44B3-B496-D122022D4DD8}"/>
    <hyperlink ref="W356" r:id="rId3969" display="https://www.daloopa.com/src/805899" xr:uid="{183BB49A-AAC9-4451-B0B5-A4845EEABA32}"/>
    <hyperlink ref="X356" r:id="rId3970" display="https://www.daloopa.com/src/805885" xr:uid="{C6721A25-F829-4A4C-8374-D89DE08B328E}"/>
    <hyperlink ref="Y356" r:id="rId3971" display="https://www.daloopa.com/src/805871" xr:uid="{E4028006-69CF-4C91-8891-B2C4A35751D7}"/>
    <hyperlink ref="Z356" r:id="rId3972" display="https://www.daloopa.com/src/805857" xr:uid="{B549D074-3BD9-4EF0-81FD-DC846A5F510F}"/>
    <hyperlink ref="AA356" r:id="rId3973" display="https://www.daloopa.com/src/805843" xr:uid="{745BF39C-B4B2-48A2-A53B-A732722EAD74}"/>
    <hyperlink ref="AB356" r:id="rId3974" display="https://www.daloopa.com/src/805829" xr:uid="{DF767EE0-9B84-451F-BA70-28E78BB3165D}"/>
    <hyperlink ref="AC356" r:id="rId3975" display="https://www.daloopa.com/src/805815" xr:uid="{CDB407A1-4E77-4A21-B45D-C4B1793FF7EF}"/>
    <hyperlink ref="AD356" r:id="rId3976" display="https://www.daloopa.com/src/1501406" xr:uid="{45E3D356-B472-4442-A538-42C03FABA9D0}"/>
    <hyperlink ref="AE356" r:id="rId3977" display="https://www.daloopa.com/src/2750764" xr:uid="{BABC2AD0-11D2-4DF4-867A-D7D173C4C8DF}"/>
    <hyperlink ref="AF356" r:id="rId3978" display="https://www.daloopa.com/src/3606676" xr:uid="{0F9E0BE8-9E60-45B2-9F25-FCD40831A7C2}"/>
    <hyperlink ref="AG356" r:id="rId3979" display="https://www.daloopa.com/src/6028872" xr:uid="{58EEBEE4-C58C-415B-BEEF-E1694D8DF29B}"/>
    <hyperlink ref="AH356" r:id="rId3980" display="https://www.daloopa.com/src/9091865" xr:uid="{5C47D147-322E-4D51-A7A1-6779D3C43BC2}"/>
    <hyperlink ref="AI356" r:id="rId3981" display="https://www.daloopa.com/src/12606370" xr:uid="{9B31AB08-024F-4EFE-83B0-719BB7063701}"/>
    <hyperlink ref="AJ356" r:id="rId3982" display="https://www.daloopa.com/src/19045442" xr:uid="{FDA7EBDB-524E-4593-8740-2AE4AE35741C}"/>
    <hyperlink ref="AK356" r:id="rId3983" display="https://www.daloopa.com/src/28076121" xr:uid="{CBDE7815-261F-40BB-A8A7-8DA05FAF9071}"/>
    <hyperlink ref="AL356" r:id="rId3984" display="https://www.daloopa.com/src/35361542" xr:uid="{CE2454D5-C015-4BB5-868E-A843FFE41943}"/>
    <hyperlink ref="AM356" r:id="rId3985" display="https://www.daloopa.com/src/41990762" xr:uid="{92C80310-AC32-4AC3-9D31-76613E6F6B43}"/>
    <hyperlink ref="AN356" r:id="rId3986" display="https://www.daloopa.com/src/50787165" xr:uid="{C679F75B-F8F1-4F22-8B7A-22E4DB53158C}"/>
    <hyperlink ref="AO356" r:id="rId3987" display="https://www.daloopa.com/src/56765672" xr:uid="{66E426B9-FF3A-444C-A6CF-0A3B56726DC1}"/>
    <hyperlink ref="AP356" r:id="rId3988" display="https://www.daloopa.com/src/61315119" xr:uid="{CEB42332-C636-4FF4-BC12-1554C77671B6}"/>
    <hyperlink ref="BA356" r:id="rId3989" display="https://www.daloopa.com/src/44801564" xr:uid="{87B001C4-9F35-4926-AF81-E8C04FEBF3F4}"/>
    <hyperlink ref="BB356" r:id="rId3990" display="https://www.daloopa.com/src/44801756" xr:uid="{BE9A6D53-2463-4845-9C17-A8DBF71ED5AC}"/>
    <hyperlink ref="BC356" r:id="rId3991" display="https://www.daloopa.com/src/44801868" xr:uid="{5068C25D-B3BF-4B9F-9BA3-1CF78296B851}"/>
    <hyperlink ref="BD356" r:id="rId3992" display="https://www.daloopa.com/src/44802111" xr:uid="{05F0823F-71B8-4C62-810F-193D99B0BFE3}"/>
    <hyperlink ref="BE356" r:id="rId3993" display="https://www.daloopa.com/src/44802191" xr:uid="{ADE07A7F-0277-4A46-BA3F-119CC0B50753}"/>
    <hyperlink ref="BF356" r:id="rId3994" display="https://www.daloopa.com/src/44802436" xr:uid="{1FED6E72-1CB1-4C48-B1EB-2A4CBC55DCDA}"/>
    <hyperlink ref="BG356" r:id="rId3995" display="https://www.daloopa.com/src/44802538" xr:uid="{6859EDE0-7470-4DCB-B181-27469E06C9BA}"/>
    <hyperlink ref="BH356" r:id="rId3996" display="https://www.daloopa.com/src/44802612" xr:uid="{AC1DF483-505B-42D8-8351-68458D4C7D18}"/>
    <hyperlink ref="BI356" r:id="rId3997" display="https://www.daloopa.com/src/41990779" xr:uid="{6428458E-184E-4705-8091-5C9F5F85ACF0}"/>
    <hyperlink ref="A359" r:id="rId3998" xr:uid="{E765BFC3-C59C-4D0E-871A-59164F9780C6}"/>
    <hyperlink ref="C359" r:id="rId3999" xr:uid="{C5DE566D-6ED4-4808-BA42-A8EFE74C729C}"/>
    <hyperlink ref="D359" r:id="rId4000" display="https://www.daloopa.com/src/806181" xr:uid="{BCF3293C-4A65-44FE-96B4-BB1A9769A635}"/>
    <hyperlink ref="E359" r:id="rId4001" display="https://www.daloopa.com/src/806166" xr:uid="{A1EEE53C-974A-4C7C-B4A6-8359F6DC8345}"/>
    <hyperlink ref="F359" r:id="rId4002" display="https://www.daloopa.com/src/806151" xr:uid="{A6704C64-13CB-4A06-95E5-DFE5D8C0DCE1}"/>
    <hyperlink ref="G359" r:id="rId4003" display="https://www.daloopa.com/src/806136" xr:uid="{4C88D510-9FAB-4B5D-A888-D26AB507530D}"/>
    <hyperlink ref="H359" r:id="rId4004" display="https://www.daloopa.com/src/806121" xr:uid="{1ACBB9AC-4E43-40E7-9146-96B984894598}"/>
    <hyperlink ref="I359" r:id="rId4005" display="https://www.daloopa.com/src/806106" xr:uid="{28D0DA72-B629-4A71-BCB1-D466D15E66AA}"/>
    <hyperlink ref="J359" r:id="rId4006" display="https://www.daloopa.com/src/806091" xr:uid="{14354D2A-D64F-4953-AB8A-9B2F961E82AD}"/>
    <hyperlink ref="K359" r:id="rId4007" display="https://www.daloopa.com/src/806076" xr:uid="{C1A41021-AD76-46B5-8F59-95A3D8AB3F3D}"/>
    <hyperlink ref="L359" r:id="rId4008" display="https://www.daloopa.com/src/806061" xr:uid="{0CBBB749-0125-4D7D-8790-10882B3E54FE}"/>
    <hyperlink ref="M359" r:id="rId4009" display="https://www.daloopa.com/src/806046" xr:uid="{8F1A23E8-66C8-4BDE-8D59-0E0D1B873096}"/>
    <hyperlink ref="N359" r:id="rId4010" display="https://www.daloopa.com/src/806031" xr:uid="{4116C92D-46E1-4FD7-8C10-100B44B7B42C}"/>
    <hyperlink ref="O359" r:id="rId4011" display="https://www.daloopa.com/src/806016" xr:uid="{5D1D86CB-CFE7-4946-B28A-9D3F9958BBB5}"/>
    <hyperlink ref="P359" r:id="rId4012" display="https://www.daloopa.com/src/806001" xr:uid="{0E949E85-9672-4E8D-B403-0ED56D9B627F}"/>
    <hyperlink ref="Q359" r:id="rId4013" display="https://www.daloopa.com/src/805986" xr:uid="{08D93CF4-CCB2-4446-8DF0-9C1E64D9F269}"/>
    <hyperlink ref="R359" r:id="rId4014" display="https://www.daloopa.com/src/805971" xr:uid="{4E39C176-1735-4E07-85B8-7BA0556BED29}"/>
    <hyperlink ref="S359" r:id="rId4015" display="https://www.daloopa.com/src/805956" xr:uid="{6C365A03-D291-49D6-A7AB-C338144F1ECF}"/>
    <hyperlink ref="T359" r:id="rId4016" display="https://www.daloopa.com/src/805942" xr:uid="{5C334F6D-F25A-474D-9FCD-A57D6F2D4E10}"/>
    <hyperlink ref="U359" r:id="rId4017" display="https://www.daloopa.com/src/805928" xr:uid="{54376CAA-B2C4-4B12-8749-117271DB3731}"/>
    <hyperlink ref="V359" r:id="rId4018" display="https://www.daloopa.com/src/805914" xr:uid="{CE08C023-C4F4-4CC4-B670-01BFAF89443C}"/>
    <hyperlink ref="W359" r:id="rId4019" display="https://www.daloopa.com/src/805900" xr:uid="{D9EC81F9-9C8F-4259-AE42-F7EEE1FC30A4}"/>
    <hyperlink ref="X359" r:id="rId4020" display="https://www.daloopa.com/src/805886" xr:uid="{B51EEE4C-23D2-4293-9B17-E8AACA7058CF}"/>
    <hyperlink ref="Y359" r:id="rId4021" display="https://www.daloopa.com/src/805872" xr:uid="{7A41BD2E-7AE1-4D16-8F76-8920E09A69FD}"/>
    <hyperlink ref="Z359" r:id="rId4022" display="https://www.daloopa.com/src/805858" xr:uid="{86F199B8-0BC3-4DE2-88D7-99D17DD8F81E}"/>
    <hyperlink ref="AA359" r:id="rId4023" display="https://www.daloopa.com/src/805844" xr:uid="{E8BC09CA-A037-494E-8D6E-78A06FDE7F2B}"/>
    <hyperlink ref="AB359" r:id="rId4024" display="https://www.daloopa.com/src/805830" xr:uid="{00870155-D94F-456A-A207-0685BAE3DD14}"/>
    <hyperlink ref="AC359" r:id="rId4025" display="https://www.daloopa.com/src/805816" xr:uid="{E240E4EA-56FE-401C-879B-A3AAFCF7306A}"/>
    <hyperlink ref="AD359" r:id="rId4026" display="https://www.daloopa.com/src/1501407" xr:uid="{723965F4-FE0C-4E38-AEC0-06A20EAE161B}"/>
    <hyperlink ref="AE359" r:id="rId4027" display="https://www.daloopa.com/src/2750765" xr:uid="{BE77A266-9175-4321-9567-09091D121444}"/>
    <hyperlink ref="AF359" r:id="rId4028" display="https://www.daloopa.com/src/3606677" xr:uid="{E066EE00-F00C-4556-A72D-E9B865BBDD96}"/>
    <hyperlink ref="AG359" r:id="rId4029" display="https://www.daloopa.com/src/6028873" xr:uid="{D8CDBA6F-6003-4368-B1F3-1D87649C009F}"/>
    <hyperlink ref="AH359" r:id="rId4030" display="https://www.daloopa.com/src/9091859" xr:uid="{2E27980F-81C9-49E0-87B4-ACFA1535BE50}"/>
    <hyperlink ref="AI359" r:id="rId4031" display="https://www.daloopa.com/src/12606371" xr:uid="{C02B6C97-F540-47AF-9881-1EF4444641EA}"/>
    <hyperlink ref="AJ359" r:id="rId4032" display="https://www.daloopa.com/src/19045444" xr:uid="{DB53ABC0-2375-4576-8A5D-4BFD168AA7DE}"/>
    <hyperlink ref="AK359" r:id="rId4033" display="https://www.daloopa.com/src/28076126" xr:uid="{597AC65F-3979-43CF-966F-A4DF4612BD04}"/>
    <hyperlink ref="AL359" r:id="rId4034" display="https://www.daloopa.com/src/35361543" xr:uid="{99BB2233-A769-4B7C-854F-03CA1E2FA4DF}"/>
    <hyperlink ref="AM359" r:id="rId4035" display="https://www.daloopa.com/src/41990759" xr:uid="{C1EA45AE-605F-4CEF-80E7-5373E4327850}"/>
    <hyperlink ref="AN359" r:id="rId4036" display="https://www.daloopa.com/src/50787157" xr:uid="{677CF018-B7E6-4935-BBDB-6823B5CFECA5}"/>
    <hyperlink ref="AO359" r:id="rId4037" display="https://www.daloopa.com/src/56765677" xr:uid="{DDAED8B1-CA37-4F02-AAAE-FCE6A18A1095}"/>
    <hyperlink ref="AP359" r:id="rId4038" display="https://www.daloopa.com/src/61315121" xr:uid="{7766A3EC-C68C-4663-8548-62689707D071}"/>
    <hyperlink ref="BA359" r:id="rId4039" display="https://www.daloopa.com/src/44801565" xr:uid="{2A04D132-5C72-4246-98D2-311C87E87D76}"/>
    <hyperlink ref="BB359" r:id="rId4040" display="https://www.daloopa.com/src/44801771" xr:uid="{37B3742C-A534-4B79-B049-E7BB94A73F08}"/>
    <hyperlink ref="BC359" r:id="rId4041" display="https://www.daloopa.com/src/44801883" xr:uid="{DEEE3B0D-7155-4D8A-BA18-99FE70028F80}"/>
    <hyperlink ref="BD359" r:id="rId4042" display="https://www.daloopa.com/src/44802112" xr:uid="{BA8B0D18-EB45-4B2D-A103-F38D6C544802}"/>
    <hyperlink ref="BE359" r:id="rId4043" display="https://www.daloopa.com/src/44802190" xr:uid="{F5251CB6-3E08-44BF-9D7D-F1590FF194D0}"/>
    <hyperlink ref="BF359" r:id="rId4044" display="https://www.daloopa.com/src/44802434" xr:uid="{450012E1-7E1A-49F2-83E6-266A5DA5AB33}"/>
    <hyperlink ref="BG359" r:id="rId4045" display="https://www.daloopa.com/src/44802537" xr:uid="{C49AD188-5566-4076-934A-767E9904B0E5}"/>
    <hyperlink ref="BH359" r:id="rId4046" display="https://www.daloopa.com/src/44802618" xr:uid="{B590BA33-9943-47EC-9A34-C76F69A8677D}"/>
    <hyperlink ref="BI359" r:id="rId4047" display="https://www.daloopa.com/src/41990778" xr:uid="{6C251221-076C-4DBF-A463-060E3E9269AD}"/>
    <hyperlink ref="A360" r:id="rId4048" xr:uid="{94D363B5-472F-4B88-B684-E8C8038503EC}"/>
    <hyperlink ref="C360" r:id="rId4049" xr:uid="{874408CC-18D7-48B1-AB6D-7DFE0A46E64A}"/>
    <hyperlink ref="D360" r:id="rId4050" display="https://www.daloopa.com/src/806182" xr:uid="{C35CCF23-1C54-436C-976F-FA7DFC3EF91C}"/>
    <hyperlink ref="E360" r:id="rId4051" display="https://www.daloopa.com/src/806167" xr:uid="{2BC8F97A-CF16-4B6E-A79D-E4DA59A70E32}"/>
    <hyperlink ref="F360" r:id="rId4052" display="https://www.daloopa.com/src/806152" xr:uid="{05BDCD96-4665-43ED-A713-DEA699E38CEB}"/>
    <hyperlink ref="G360" r:id="rId4053" display="https://www.daloopa.com/src/806137" xr:uid="{8AC58B0C-79FF-4B3F-9222-16281C00912E}"/>
    <hyperlink ref="H360" r:id="rId4054" display="https://www.daloopa.com/src/806122" xr:uid="{C706F64B-CD61-46E1-917B-EA3F1255E0EC}"/>
    <hyperlink ref="I360" r:id="rId4055" display="https://www.daloopa.com/src/806107" xr:uid="{5FE7C1A1-756C-4321-82AF-99AD06348CE7}"/>
    <hyperlink ref="J360" r:id="rId4056" display="https://www.daloopa.com/src/806092" xr:uid="{EACB50A7-896A-4D7F-8C7C-DAEF75CD325D}"/>
    <hyperlink ref="K360" r:id="rId4057" display="https://www.daloopa.com/src/806077" xr:uid="{3D9DE02C-90BB-409A-9087-647A4628577B}"/>
    <hyperlink ref="L360" r:id="rId4058" display="https://www.daloopa.com/src/806062" xr:uid="{887914EC-7E1E-4C5D-AFA9-F34B9956D923}"/>
    <hyperlink ref="M360" r:id="rId4059" display="https://www.daloopa.com/src/806047" xr:uid="{BCEDC6F5-5C33-49B7-8461-C18671CA9425}"/>
    <hyperlink ref="N360" r:id="rId4060" display="https://www.daloopa.com/src/806032" xr:uid="{641E0327-9FFC-4B92-9E94-43A1DCB1FD02}"/>
    <hyperlink ref="O360" r:id="rId4061" display="https://www.daloopa.com/src/806017" xr:uid="{F7432229-2167-4578-BF82-F6C9B7650E11}"/>
    <hyperlink ref="P360" r:id="rId4062" display="https://www.daloopa.com/src/806002" xr:uid="{E4A481FF-160F-48C3-B65B-C320CBEC49DB}"/>
    <hyperlink ref="Q360" r:id="rId4063" display="https://www.daloopa.com/src/805987" xr:uid="{26CE6045-224C-4914-A613-D5DBEC78804D}"/>
    <hyperlink ref="R360" r:id="rId4064" display="https://www.daloopa.com/src/805972" xr:uid="{709E7D03-097E-4F93-B128-9D36238BF2A5}"/>
    <hyperlink ref="S360" r:id="rId4065" display="https://www.daloopa.com/src/805957" xr:uid="{A2E5982A-430E-484F-A84F-23B5CA436A69}"/>
    <hyperlink ref="T360" r:id="rId4066" display="https://www.daloopa.com/src/805943" xr:uid="{E664C78D-FDE4-461A-A861-E18816F4E1EB}"/>
    <hyperlink ref="U360" r:id="rId4067" display="https://www.daloopa.com/src/805929" xr:uid="{F6BCB056-DBB9-47E3-9E46-0A56E5A6B809}"/>
    <hyperlink ref="V360" r:id="rId4068" display="https://www.daloopa.com/src/805915" xr:uid="{A5C69D34-3915-4133-905D-2467A469EE16}"/>
    <hyperlink ref="W360" r:id="rId4069" display="https://www.daloopa.com/src/805901" xr:uid="{CB0A379D-ED51-4295-A545-57D139A6D3A5}"/>
    <hyperlink ref="X360" r:id="rId4070" display="https://www.daloopa.com/src/805887" xr:uid="{1E6EB29F-E687-474D-B1F8-7C6395B2608A}"/>
    <hyperlink ref="Y360" r:id="rId4071" display="https://www.daloopa.com/src/805873" xr:uid="{066C6C08-0F4B-4541-8946-019E91227F56}"/>
    <hyperlink ref="Z360" r:id="rId4072" display="https://www.daloopa.com/src/805859" xr:uid="{5C20998A-4CFA-4C39-9CCE-F2424331A6F6}"/>
    <hyperlink ref="AA360" r:id="rId4073" display="https://www.daloopa.com/src/805845" xr:uid="{9CAD5F98-CD10-470F-8C05-02790EF9B42A}"/>
    <hyperlink ref="AB360" r:id="rId4074" display="https://www.daloopa.com/src/805831" xr:uid="{795C6FD1-5E80-48BF-8D1C-CEB59E9D7C9C}"/>
    <hyperlink ref="AC360" r:id="rId4075" display="https://www.daloopa.com/src/805817" xr:uid="{51679141-929D-49AE-BFCE-18554EA611A3}"/>
    <hyperlink ref="AD360" r:id="rId4076" display="https://www.daloopa.com/src/1501408" xr:uid="{2B37FC25-494A-4787-9AB4-ADDB6190B61E}"/>
    <hyperlink ref="AE360" r:id="rId4077" display="https://www.daloopa.com/src/2750766" xr:uid="{93D6E2F9-8B45-4ADA-81AF-FCDD2AC00B96}"/>
    <hyperlink ref="AF360" r:id="rId4078" display="https://www.daloopa.com/src/3606678" xr:uid="{23911F93-2AE7-404C-AA84-CB78DCE0C17B}"/>
    <hyperlink ref="AG360" r:id="rId4079" display="https://www.daloopa.com/src/6028874" xr:uid="{12E9B32F-1CA3-4468-A918-CE7E54A7F49C}"/>
    <hyperlink ref="AH360" r:id="rId4080" display="https://www.daloopa.com/src/9091860" xr:uid="{1BF41226-0F79-4803-BAA3-D1394E2F14B2}"/>
    <hyperlink ref="AI360" r:id="rId4081" display="https://www.daloopa.com/src/12606363" xr:uid="{976FF102-8C5E-4696-B80B-415B6D5CD146}"/>
    <hyperlink ref="AJ360" r:id="rId4082" display="https://www.daloopa.com/src/19045443" xr:uid="{0965D492-0151-4681-8DA8-37C22BE7CDD1}"/>
    <hyperlink ref="AK360" r:id="rId4083" display="https://www.daloopa.com/src/28076127" xr:uid="{253131EB-091C-405A-AF73-C2A12F737CF2}"/>
    <hyperlink ref="AL360" r:id="rId4084" display="https://www.daloopa.com/src/35361547" xr:uid="{3B71BAE7-D2E8-422C-BB7E-96158491BAB6}"/>
    <hyperlink ref="AM360" r:id="rId4085" display="https://www.daloopa.com/src/41990760" xr:uid="{73EB92E7-EE96-4BBB-A723-F835250EB1F6}"/>
    <hyperlink ref="AN360" r:id="rId4086" display="https://www.daloopa.com/src/50787162" xr:uid="{8E1F0E7A-5814-4BB8-9DAB-5E395DBA8612}"/>
    <hyperlink ref="AO360" r:id="rId4087" display="https://www.daloopa.com/src/56765669" xr:uid="{22B367C8-EC4F-4955-B859-8E0204FF2440}"/>
    <hyperlink ref="AP360" r:id="rId4088" display="https://www.daloopa.com/src/61315118" xr:uid="{6626DAC7-E324-4DCB-8165-3BE295E7A4CC}"/>
    <hyperlink ref="BA360" r:id="rId4089" display="https://www.daloopa.com/src/44801566" xr:uid="{3739E995-9E1A-4F21-A20E-971485420E1B}"/>
    <hyperlink ref="BB360" r:id="rId4090" display="https://www.daloopa.com/src/44801758" xr:uid="{4BB8C92D-B3AF-4390-921D-F4D3D2D687C1}"/>
    <hyperlink ref="BC360" r:id="rId4091" display="https://www.daloopa.com/src/44801867" xr:uid="{CF05DACB-25CA-4471-A733-24E4B9C4FBF6}"/>
    <hyperlink ref="BD360" r:id="rId4092" display="https://www.daloopa.com/src/44802113" xr:uid="{67576458-3283-47D5-A0E0-8C43E4978ABB}"/>
    <hyperlink ref="BE360" r:id="rId4093" display="https://www.daloopa.com/src/44802189" xr:uid="{EE9A8B10-67E8-41A1-AFCB-7908B1D6C489}"/>
    <hyperlink ref="BF360" r:id="rId4094" display="https://www.daloopa.com/src/44802431" xr:uid="{88E1BE71-7D24-4F2C-B2C4-F889B671E72E}"/>
    <hyperlink ref="BG360" r:id="rId4095" display="https://www.daloopa.com/src/44802533" xr:uid="{B4E25F03-09B9-4A16-99A4-71975E7023CD}"/>
    <hyperlink ref="BH360" r:id="rId4096" display="https://www.daloopa.com/src/44802610" xr:uid="{DE853C2E-19E6-46AF-A799-203DBF1FED88}"/>
    <hyperlink ref="BI360" r:id="rId4097" display="https://www.daloopa.com/src/41990781" xr:uid="{EEF57729-2690-4A01-BE3C-2321C243AAF6}"/>
    <hyperlink ref="A361" r:id="rId4098" xr:uid="{4B6C318D-A5A6-4943-AF91-8E73402B11D4}"/>
    <hyperlink ref="C361" r:id="rId4099" xr:uid="{31B02A6A-28EC-446F-B863-715782A00B43}"/>
    <hyperlink ref="D361" r:id="rId4100" display="https://www.daloopa.com/src/806183" xr:uid="{F6332194-BFB1-4466-9101-E4154A85EC56}"/>
    <hyperlink ref="E361" r:id="rId4101" display="https://www.daloopa.com/src/806168" xr:uid="{7472C2C4-7505-48DF-841F-D7DA143CC2BE}"/>
    <hyperlink ref="F361" r:id="rId4102" display="https://www.daloopa.com/src/806153" xr:uid="{30BF5FF9-6A5B-4C6E-B630-6B8BF5470C93}"/>
    <hyperlink ref="G361" r:id="rId4103" display="https://www.daloopa.com/src/806138" xr:uid="{58106E15-51F9-4EAD-A1A7-3ACAF9628754}"/>
    <hyperlink ref="H361" r:id="rId4104" display="https://www.daloopa.com/src/806123" xr:uid="{A6405F19-E0EB-436E-AF09-BE2E4D61967C}"/>
    <hyperlink ref="I361" r:id="rId4105" display="https://www.daloopa.com/src/806108" xr:uid="{4F45C7EF-E8DC-469A-8AA9-48310054053F}"/>
    <hyperlink ref="J361" r:id="rId4106" display="https://www.daloopa.com/src/806093" xr:uid="{09850170-6530-41F7-8047-7C68B62C1194}"/>
    <hyperlink ref="K361" r:id="rId4107" display="https://www.daloopa.com/src/806078" xr:uid="{DB0BD012-18A5-4E8F-A794-3DAF51AC8525}"/>
    <hyperlink ref="L361" r:id="rId4108" display="https://www.daloopa.com/src/806063" xr:uid="{D56DB572-B5C4-4A31-AAA2-D6277053CB20}"/>
    <hyperlink ref="M361" r:id="rId4109" display="https://www.daloopa.com/src/806048" xr:uid="{DC4425CF-F7B5-4C14-85B8-E0C9D47929FA}"/>
    <hyperlink ref="N361" r:id="rId4110" display="https://www.daloopa.com/src/806033" xr:uid="{7542896F-AAE3-44C4-BF48-68A3955B10AD}"/>
    <hyperlink ref="O361" r:id="rId4111" display="https://www.daloopa.com/src/806018" xr:uid="{0CD4A794-F6CA-4B7A-BA9B-C3F81B89EC82}"/>
    <hyperlink ref="P361" r:id="rId4112" display="https://www.daloopa.com/src/806003" xr:uid="{310DFC9E-8305-4C6B-ACFB-5C3B2BAB7A76}"/>
    <hyperlink ref="Q361" r:id="rId4113" display="https://www.daloopa.com/src/805988" xr:uid="{60948A2B-5EFD-4BC6-9DB8-FFA2C1E229EF}"/>
    <hyperlink ref="R361" r:id="rId4114" display="https://www.daloopa.com/src/805973" xr:uid="{0AB0B7B6-24C2-402B-B032-FE1A19A26A76}"/>
    <hyperlink ref="S361" r:id="rId4115" display="https://www.daloopa.com/src/805958" xr:uid="{153AB700-F4B4-4E3E-B074-AD28EC0A4E1C}"/>
    <hyperlink ref="T361" r:id="rId4116" display="https://www.daloopa.com/src/805944" xr:uid="{86DD002E-F4C2-48BF-9C84-A080E7345F67}"/>
    <hyperlink ref="U361" r:id="rId4117" display="https://www.daloopa.com/src/805930" xr:uid="{2E0F0119-4538-432B-8457-55DD23A2C814}"/>
    <hyperlink ref="V361" r:id="rId4118" display="https://www.daloopa.com/src/805916" xr:uid="{37349FD4-4898-4E16-9E9B-F93F2922B4AE}"/>
    <hyperlink ref="W361" r:id="rId4119" display="https://www.daloopa.com/src/805902" xr:uid="{8644F2F8-D03F-4446-9FDB-FBD60B63E074}"/>
    <hyperlink ref="X361" r:id="rId4120" display="https://www.daloopa.com/src/805888" xr:uid="{73E0628B-E13A-4488-9A49-7B06B302AB1D}"/>
    <hyperlink ref="Y361" r:id="rId4121" display="https://www.daloopa.com/src/805874" xr:uid="{D9863967-C1E8-4068-AB40-F60DF3D7F24D}"/>
    <hyperlink ref="Z361" r:id="rId4122" display="https://www.daloopa.com/src/805860" xr:uid="{B9E1EEE6-D294-46A2-A8D8-EDB83D3153A2}"/>
    <hyperlink ref="AA361" r:id="rId4123" display="https://www.daloopa.com/src/805846" xr:uid="{1C312BEB-FFA3-446E-B827-EDE62ABED44A}"/>
    <hyperlink ref="AB361" r:id="rId4124" display="https://www.daloopa.com/src/805832" xr:uid="{01239883-D90A-4443-A952-D960B6891E56}"/>
    <hyperlink ref="AC361" r:id="rId4125" display="https://www.daloopa.com/src/805818" xr:uid="{B231FC5E-4FE5-4A02-9BE8-AA9DEF1B0E46}"/>
    <hyperlink ref="AD361" r:id="rId4126" display="https://www.daloopa.com/src/1501409" xr:uid="{61FE394E-ED47-40B1-BF7D-9D84A42D51F1}"/>
    <hyperlink ref="AE361" r:id="rId4127" display="https://www.daloopa.com/src/2750767" xr:uid="{5833E9B1-040C-4926-A538-9F82CC943F2B}"/>
    <hyperlink ref="AF361" r:id="rId4128" display="https://www.daloopa.com/src/3606679" xr:uid="{276A9624-3D40-490B-970B-AED34D8BEB53}"/>
    <hyperlink ref="AG361" r:id="rId4129" display="https://www.daloopa.com/src/6028875" xr:uid="{24FFBE12-759C-43E5-AF31-1EB4233F36B0}"/>
    <hyperlink ref="AH361" r:id="rId4130" display="https://www.daloopa.com/src/9091864" xr:uid="{A3A5BB2A-5419-48F9-A518-D20FE9112B8C}"/>
    <hyperlink ref="AI361" r:id="rId4131" display="https://www.daloopa.com/src/12606365" xr:uid="{6C156BE1-3698-4062-8205-08C002384211}"/>
    <hyperlink ref="AJ361" r:id="rId4132" display="https://www.daloopa.com/src/19045445" xr:uid="{32DE7FD1-758D-4FEE-92A3-22620032B29D}"/>
    <hyperlink ref="AK361" r:id="rId4133" display="https://www.daloopa.com/src/28076115" xr:uid="{F8C7232D-9070-4B01-A24D-599DDC8C38AE}"/>
    <hyperlink ref="AL361" r:id="rId4134" display="https://www.daloopa.com/src/35361546" xr:uid="{5FA3D22B-E60F-4698-9FCF-508F28B817F3}"/>
    <hyperlink ref="AM361" r:id="rId4135" display="https://www.daloopa.com/src/41990761" xr:uid="{E14918F4-0AB1-47C0-83ED-8186DE19D646}"/>
    <hyperlink ref="AN361" r:id="rId4136" display="https://www.daloopa.com/src/50787159" xr:uid="{E9C722E9-FD1B-4172-8048-E41387FFD5AA}"/>
    <hyperlink ref="AO361" r:id="rId4137" display="https://www.daloopa.com/src/56765676" xr:uid="{7B8009E6-0C3F-4D38-9714-FA72D6468637}"/>
    <hyperlink ref="AP361" r:id="rId4138" display="https://www.daloopa.com/src/61315123" xr:uid="{1BFAE4EA-567D-4DC7-BC79-87ACA7849983}"/>
    <hyperlink ref="BA361" r:id="rId4139" display="https://www.daloopa.com/src/44801567" xr:uid="{422B16FF-B52B-47B9-AFF0-33F597E36F3D}"/>
    <hyperlink ref="BB361" r:id="rId4140" display="https://www.daloopa.com/src/44801768" xr:uid="{945959D2-9FFD-4782-B6F7-88224CE70670}"/>
    <hyperlink ref="BC361" r:id="rId4141" display="https://www.daloopa.com/src/44801871" xr:uid="{AEA2B009-416A-42B6-9AF6-9F9B291BC017}"/>
    <hyperlink ref="BD361" r:id="rId4142" display="https://www.daloopa.com/src/44802114" xr:uid="{C86AC91D-179D-43D6-B24A-3FA630F844A7}"/>
    <hyperlink ref="BE361" r:id="rId4143" display="https://www.daloopa.com/src/44802198" xr:uid="{07D9CC53-BDA5-4045-B0CF-26577988C27E}"/>
    <hyperlink ref="BF361" r:id="rId4144" display="https://www.daloopa.com/src/44802433" xr:uid="{44DF6C60-8FB2-4702-B5D9-C37902CA970D}"/>
    <hyperlink ref="BG361" r:id="rId4145" display="https://www.daloopa.com/src/44802527" xr:uid="{45526D22-0EE8-4E7D-BF9A-15027D489450}"/>
    <hyperlink ref="BH361" r:id="rId4146" display="https://www.daloopa.com/src/44802629" xr:uid="{F3602563-193B-4DAF-9682-BFD50AA9BAC0}"/>
    <hyperlink ref="BI361" r:id="rId4147" display="https://www.daloopa.com/src/41990782" xr:uid="{EF7D34CE-AC1C-4310-A13A-725FC6776370}"/>
    <hyperlink ref="A362" r:id="rId4148" xr:uid="{147146A1-3058-45A8-BA82-29823F7767C6}"/>
    <hyperlink ref="C362" r:id="rId4149" xr:uid="{FB847F37-F807-49A8-BE54-77C0DFE794C1}"/>
    <hyperlink ref="D362" r:id="rId4150" display="https://www.daloopa.com/src/806185" xr:uid="{DE4BCA6B-FDB4-46DD-BE13-5D953D6634E5}"/>
    <hyperlink ref="E362" r:id="rId4151" display="https://www.daloopa.com/src/806170" xr:uid="{7D3D1858-E0CE-418F-A39F-45A43E9B67FE}"/>
    <hyperlink ref="F362" r:id="rId4152" display="https://www.daloopa.com/src/806155" xr:uid="{69730420-6D16-4C75-A3FB-7D3F97BBC28D}"/>
    <hyperlink ref="G362" r:id="rId4153" display="https://www.daloopa.com/src/806140" xr:uid="{7D89667D-6BCF-4A1E-84F2-2B1970BA20C1}"/>
    <hyperlink ref="H362" r:id="rId4154" display="https://www.daloopa.com/src/806125" xr:uid="{71FD93D3-D068-4D10-90C7-7B32D45C54E0}"/>
    <hyperlink ref="I362" r:id="rId4155" display="https://www.daloopa.com/src/806110" xr:uid="{A7AA0C3E-0D9B-40EE-B676-A7ED1455A7CE}"/>
    <hyperlink ref="J362" r:id="rId4156" display="https://www.daloopa.com/src/806095" xr:uid="{814799E4-6934-45DA-BBD7-35B4B08C8845}"/>
    <hyperlink ref="K362" r:id="rId4157" display="https://www.daloopa.com/src/806080" xr:uid="{A1405EA7-1242-401F-B01A-D8B5BA35C95B}"/>
    <hyperlink ref="L362" r:id="rId4158" display="https://www.daloopa.com/src/806065" xr:uid="{A304CD31-5E0B-44E8-91A2-F2668A26FD4F}"/>
    <hyperlink ref="M362" r:id="rId4159" display="https://www.daloopa.com/src/806049" xr:uid="{DB79BA64-3A1A-4052-B3C8-42B2B038F35D}"/>
    <hyperlink ref="N362" r:id="rId4160" display="https://www.daloopa.com/src/806035" xr:uid="{035E4265-DB45-44A1-9B2C-D65D54B1F1E0}"/>
    <hyperlink ref="O362" r:id="rId4161" display="https://www.daloopa.com/src/806020" xr:uid="{AA30C69B-9EE1-4F6E-BA33-91F405262BA2}"/>
    <hyperlink ref="P362" r:id="rId4162" display="https://www.daloopa.com/src/806005" xr:uid="{4E455ACD-A623-4C47-981F-8F798E9A6AA2}"/>
    <hyperlink ref="Q362" r:id="rId4163" display="https://www.daloopa.com/src/805990" xr:uid="{BAFD9EC9-660E-4F5C-A562-6DD4D7E039E9}"/>
    <hyperlink ref="R362" r:id="rId4164" display="https://www.daloopa.com/src/805975" xr:uid="{513F35D4-CC58-48D7-AFFF-6BF0A42B29D0}"/>
    <hyperlink ref="S362" r:id="rId4165" display="https://www.daloopa.com/src/805960" xr:uid="{BF1FE9DD-0A5B-4182-97C8-D50418CFEAB1}"/>
    <hyperlink ref="T362" r:id="rId4166" display="https://www.daloopa.com/src/805945" xr:uid="{98E66F03-918D-4F8C-8871-6CB1290A91F4}"/>
    <hyperlink ref="U362" r:id="rId4167" display="https://www.daloopa.com/src/805931" xr:uid="{9C4A9D10-CD1C-4087-A996-40E2CC8B38F8}"/>
    <hyperlink ref="V362" r:id="rId4168" display="https://www.daloopa.com/src/805917" xr:uid="{A2E12AAF-8746-47D4-9BF4-EDF16EAAF5A7}"/>
    <hyperlink ref="W362" r:id="rId4169" display="https://www.daloopa.com/src/805903" xr:uid="{8FD04CD6-405C-48A2-9E06-5D2882AA55AC}"/>
    <hyperlink ref="X362" r:id="rId4170" display="https://www.daloopa.com/src/805889" xr:uid="{61079C2D-34FE-49A9-AF09-0726F3E41039}"/>
    <hyperlink ref="Y362" r:id="rId4171" display="https://www.daloopa.com/src/805875" xr:uid="{11C9EB8B-FC14-431E-A554-6BB304F0C35F}"/>
    <hyperlink ref="Z362" r:id="rId4172" display="https://www.daloopa.com/src/805861" xr:uid="{2DAC82C0-8B1E-40F5-A38D-C93F07BAAE21}"/>
    <hyperlink ref="AA362" r:id="rId4173" display="https://www.daloopa.com/src/805847" xr:uid="{9F715C34-D948-4E92-AE9C-C4B41B147DC6}"/>
    <hyperlink ref="AB362" r:id="rId4174" display="https://www.daloopa.com/src/805833" xr:uid="{AB051582-AA41-4A70-AB2F-D25B350AC144}"/>
    <hyperlink ref="AC362" r:id="rId4175" display="https://www.daloopa.com/src/805819" xr:uid="{F56A9DC9-CEE7-417D-9FEE-137F18DB389F}"/>
    <hyperlink ref="AD362" r:id="rId4176" display="https://www.daloopa.com/src/1501410" xr:uid="{B13C7035-B380-43A4-890F-B0C69A388FF6}"/>
    <hyperlink ref="AE362" r:id="rId4177" display="https://www.daloopa.com/src/2750768" xr:uid="{D915E9E9-5D71-45D2-9A67-4127ADF12806}"/>
    <hyperlink ref="AF362" r:id="rId4178" display="https://www.daloopa.com/src/3606680" xr:uid="{8806E567-9F5B-41FD-9051-F760C0BEDE1B}"/>
    <hyperlink ref="AG362" r:id="rId4179" display="https://www.daloopa.com/src/6028876" xr:uid="{ADC27AA8-167A-4E0A-95BD-BFF8084747FF}"/>
    <hyperlink ref="AH362" r:id="rId4180" display="https://www.daloopa.com/src/9091861" xr:uid="{A1794D5F-49D2-47DB-B3D9-0B9D934D7884}"/>
    <hyperlink ref="AI362" r:id="rId4181" display="https://www.daloopa.com/src/12606366" xr:uid="{5433A89A-D0B1-4661-8FC0-76B33C22FBB1}"/>
    <hyperlink ref="AJ362" r:id="rId4182" display="https://www.daloopa.com/src/19045447" xr:uid="{76B8D64F-BC54-481E-8AF2-5F9A0255422B}"/>
    <hyperlink ref="AK362" r:id="rId4183" display="https://www.daloopa.com/src/28076125" xr:uid="{38F57D96-6540-44A6-9AD4-DD4C4F27AAEE}"/>
    <hyperlink ref="AL362" r:id="rId4184" display="https://www.daloopa.com/src/35361553" xr:uid="{5C102E26-DB96-4469-A34F-654791F67997}"/>
    <hyperlink ref="AM362" r:id="rId4185" display="https://www.daloopa.com/src/41990770" xr:uid="{394486B9-396F-4938-97F4-049C846AEDF0}"/>
    <hyperlink ref="AN362" r:id="rId4186" display="https://www.daloopa.com/src/50787161" xr:uid="{C4C6E615-4BD7-4D96-B776-4A47690B5292}"/>
    <hyperlink ref="AO362" r:id="rId4187" display="https://www.daloopa.com/src/56765675" xr:uid="{691E2E05-F895-4CD7-8DC2-1C7A096E314E}"/>
    <hyperlink ref="AP362" r:id="rId4188" display="https://www.daloopa.com/src/61315120" xr:uid="{273F669F-26A9-48F9-8EC9-6B574DDD6E79}"/>
    <hyperlink ref="BA362" r:id="rId4189" display="https://www.daloopa.com/src/44801569" xr:uid="{C437A94D-74A2-469E-91B6-B063CB997D16}"/>
    <hyperlink ref="BB362" r:id="rId4190" display="https://www.daloopa.com/src/44801774" xr:uid="{4915FC72-4134-4C70-A647-A564E7438B0B}"/>
    <hyperlink ref="BC362" r:id="rId4191" display="https://www.daloopa.com/src/44801880" xr:uid="{B346A977-E82B-4E8D-AA17-D2AAFFDDD61E}"/>
    <hyperlink ref="BD362" r:id="rId4192" display="https://www.daloopa.com/src/44802116" xr:uid="{85BE6C5B-253C-4705-96E0-02B92791F6F3}"/>
    <hyperlink ref="BE362" r:id="rId4193" display="https://www.daloopa.com/src/44802199" xr:uid="{D4F177DE-F3A8-48D7-B69F-24BAAF4BDB89}"/>
    <hyperlink ref="BF362" r:id="rId4194" display="https://www.daloopa.com/src/44802428" xr:uid="{0ED0FF55-36E5-402A-8ECB-4A766AAFFE9A}"/>
    <hyperlink ref="BG362" r:id="rId4195" display="https://www.daloopa.com/src/44802521" xr:uid="{9516746D-419A-434B-943B-BA465ECA0F87}"/>
    <hyperlink ref="BH362" r:id="rId4196" display="https://www.daloopa.com/src/44802604" xr:uid="{180ED1BF-2073-48E5-AAA1-DC04F349F9F0}"/>
    <hyperlink ref="BI362" r:id="rId4197" display="https://www.daloopa.com/src/41990780" xr:uid="{40A2C64D-2F13-4614-ACB8-B5B45A6AE887}"/>
    <hyperlink ref="A363" r:id="rId4198" xr:uid="{3BDF3833-6F67-4776-A603-631D8878BBC9}"/>
    <hyperlink ref="C363" r:id="rId4199" xr:uid="{B5E6981B-334C-4444-9E9C-D1A1372AB8BA}"/>
    <hyperlink ref="D363" r:id="rId4200" display="https://www.daloopa.com/src/806184" xr:uid="{FFDC67C3-E99A-4350-873E-052C6A803769}"/>
    <hyperlink ref="E363" r:id="rId4201" display="https://www.daloopa.com/src/806169" xr:uid="{84BD3082-63D6-4214-B953-A1A0DCD1418A}"/>
    <hyperlink ref="F363" r:id="rId4202" display="https://www.daloopa.com/src/806154" xr:uid="{B7C14667-7E20-4AE1-A19D-590AC0B2FCED}"/>
    <hyperlink ref="G363" r:id="rId4203" display="https://www.daloopa.com/src/806139" xr:uid="{F56B7BB9-3128-410E-B174-61C245C1771F}"/>
    <hyperlink ref="H363" r:id="rId4204" display="https://www.daloopa.com/src/806124" xr:uid="{802AD189-2C94-4090-A2D8-3E5398BDB6FA}"/>
    <hyperlink ref="I363" r:id="rId4205" display="https://www.daloopa.com/src/806109" xr:uid="{0A2204CA-4112-4003-8330-EB9696FA5C49}"/>
    <hyperlink ref="J363" r:id="rId4206" display="https://www.daloopa.com/src/806094" xr:uid="{60970CA0-78EA-4CFD-8F2D-229E58B2B1AB}"/>
    <hyperlink ref="K363" r:id="rId4207" display="https://www.daloopa.com/src/806079" xr:uid="{EE7A9305-ECA7-4A87-A78B-E46AD22BD6A7}"/>
    <hyperlink ref="L363" r:id="rId4208" display="https://www.daloopa.com/src/806064" xr:uid="{59B1ECFD-869E-4F6D-9853-96C35522D5C0}"/>
    <hyperlink ref="M363" r:id="rId4209" display="https://www.daloopa.com/src/806059" xr:uid="{DD859637-9598-48CA-96B0-B8DBEA0F5189}"/>
    <hyperlink ref="N363" r:id="rId4210" display="https://www.daloopa.com/src/806034" xr:uid="{3CB60C8A-6581-4B4F-963D-78C3D3A32252}"/>
    <hyperlink ref="O363" r:id="rId4211" display="https://www.daloopa.com/src/806019" xr:uid="{FC4362E3-BDF7-41E8-AD93-C6085752697D}"/>
    <hyperlink ref="P363" r:id="rId4212" display="https://www.daloopa.com/src/806004" xr:uid="{E82C4B4E-895E-407B-BB7E-083EBD2DF8E0}"/>
    <hyperlink ref="Q363" r:id="rId4213" display="https://www.daloopa.com/src/805989" xr:uid="{D060C9BB-847E-4ED2-80C9-68E3D4806900}"/>
    <hyperlink ref="R363" r:id="rId4214" display="https://www.daloopa.com/src/805974" xr:uid="{DDB7DA3A-5F1B-41AC-9F3F-F969F4B398FD}"/>
    <hyperlink ref="S363" r:id="rId4215" display="https://www.daloopa.com/src/805959" xr:uid="{100537CE-28E1-47F1-A52C-659A959D6AAD}"/>
    <hyperlink ref="BA363" r:id="rId4216" display="https://www.daloopa.com/src/44801568" xr:uid="{A6F2192E-0C00-4E8C-B0FE-0ED1E0EFEADE}"/>
    <hyperlink ref="BB363" r:id="rId4217" display="https://www.daloopa.com/src/44801773" xr:uid="{211E3BC3-AD0B-484A-B3A6-0BBCC8A5BAA4}"/>
    <hyperlink ref="BC363" r:id="rId4218" display="https://www.daloopa.com/src/44801889" xr:uid="{FD056CFF-1B8B-44F9-8066-7975D9CA5484}"/>
    <hyperlink ref="BD363" r:id="rId4219" display="https://www.daloopa.com/src/44802115" xr:uid="{587A8365-34BD-4A60-BA50-4AEC7D6D7801}"/>
    <hyperlink ref="A364" r:id="rId4220" xr:uid="{7C052A33-2FDC-4EDB-A0FA-142ABA9CE642}"/>
    <hyperlink ref="C364" r:id="rId4221" xr:uid="{2BB7C6DB-F269-4D88-BFDE-0BDDA6A3D90B}"/>
    <hyperlink ref="D364" r:id="rId4222" display="https://www.daloopa.com/src/806186" xr:uid="{F02367C0-8E1B-46F1-B6C0-23DE383666D7}"/>
    <hyperlink ref="E364" r:id="rId4223" display="https://www.daloopa.com/src/806171" xr:uid="{1115CF10-7C46-4B12-BD97-59FF91C819F0}"/>
    <hyperlink ref="F364" r:id="rId4224" display="https://www.daloopa.com/src/806156" xr:uid="{D0A8D55D-0B34-4866-8C6E-8938912D0E02}"/>
    <hyperlink ref="G364" r:id="rId4225" display="https://www.daloopa.com/src/806141" xr:uid="{A86BE3FF-7438-4029-9599-FA4F10EB559B}"/>
    <hyperlink ref="H364" r:id="rId4226" display="https://www.daloopa.com/src/806126" xr:uid="{F330C6B8-79E8-4FA0-B390-440E14004FB5}"/>
    <hyperlink ref="I364" r:id="rId4227" display="https://www.daloopa.com/src/806111" xr:uid="{216D496D-10A6-43F6-AA55-8252EE9FCD3B}"/>
    <hyperlink ref="J364" r:id="rId4228" display="https://www.daloopa.com/src/806096" xr:uid="{E8513C0C-B906-4140-89FA-00BF95E72C4B}"/>
    <hyperlink ref="K364" r:id="rId4229" display="https://www.daloopa.com/src/806081" xr:uid="{5656C50E-8357-4980-A225-3012F7AC26A2}"/>
    <hyperlink ref="L364" r:id="rId4230" display="https://www.daloopa.com/src/806066" xr:uid="{EB2393DB-9674-4929-8996-D2F771FC4543}"/>
    <hyperlink ref="M364" r:id="rId4231" display="https://www.daloopa.com/src/806050" xr:uid="{A738DDE9-71C0-4592-817F-712A49175180}"/>
    <hyperlink ref="N364" r:id="rId4232" display="https://www.daloopa.com/src/806036" xr:uid="{7E659681-82AF-46C7-B10A-12E2CFC6201B}"/>
    <hyperlink ref="O364" r:id="rId4233" display="https://www.daloopa.com/src/806021" xr:uid="{2DEB958C-046E-47B7-BCCC-4484AB48038C}"/>
    <hyperlink ref="P364" r:id="rId4234" display="https://www.daloopa.com/src/806006" xr:uid="{7A371F4E-F333-409B-9BF1-96F9AAF5E9CC}"/>
    <hyperlink ref="Q364" r:id="rId4235" display="https://www.daloopa.com/src/805991" xr:uid="{B8B523A1-2F61-4B02-B1C3-C4F7B0733C35}"/>
    <hyperlink ref="R364" r:id="rId4236" display="https://www.daloopa.com/src/805976" xr:uid="{B602AE0A-2BF0-4D49-8707-E61256AF0197}"/>
    <hyperlink ref="S364" r:id="rId4237" display="https://www.daloopa.com/src/805961" xr:uid="{7CDCA2B8-890F-4167-9C91-3642DFB66F08}"/>
    <hyperlink ref="T364" r:id="rId4238" display="https://www.daloopa.com/src/805946" xr:uid="{4795570A-4C1F-466D-9C00-63412EB4AFD4}"/>
    <hyperlink ref="U364" r:id="rId4239" display="https://www.daloopa.com/src/805932" xr:uid="{4BBC8E69-1CA1-461A-A91D-547FCA37BA6D}"/>
    <hyperlink ref="V364" r:id="rId4240" display="https://www.daloopa.com/src/805918" xr:uid="{D41F6EC6-6196-40C8-B500-65490D0FB1A5}"/>
    <hyperlink ref="W364" r:id="rId4241" display="https://www.daloopa.com/src/805904" xr:uid="{DD480C63-0C9D-4B33-A6FF-1F9199674B57}"/>
    <hyperlink ref="X364" r:id="rId4242" display="https://www.daloopa.com/src/805890" xr:uid="{5E44266B-EFD6-4660-A9A7-2D35E393D0B5}"/>
    <hyperlink ref="Y364" r:id="rId4243" display="https://www.daloopa.com/src/805876" xr:uid="{6EE70E8D-CB5A-49F5-8561-58FE4E499F42}"/>
    <hyperlink ref="Z364" r:id="rId4244" display="https://www.daloopa.com/src/805862" xr:uid="{A4F0D61D-1F04-4002-953C-95B6AD1EFAB4}"/>
    <hyperlink ref="AA364" r:id="rId4245" display="https://www.daloopa.com/src/805848" xr:uid="{9FADCDDD-D311-4E5D-B286-6727BA166820}"/>
    <hyperlink ref="AB364" r:id="rId4246" display="https://www.daloopa.com/src/805834" xr:uid="{FC54557D-053B-4339-90E8-4DD468BA2B9C}"/>
    <hyperlink ref="AC364" r:id="rId4247" display="https://www.daloopa.com/src/805820" xr:uid="{73644EB9-C8AF-493B-B8C6-60B7C7A435C3}"/>
    <hyperlink ref="AD364" r:id="rId4248" display="https://www.daloopa.com/src/1501411" xr:uid="{22AE8807-7C25-4AD2-8F53-EA9BFCA0EFC0}"/>
    <hyperlink ref="AE364" r:id="rId4249" display="https://www.daloopa.com/src/2750769" xr:uid="{4B7ACC27-3776-47EC-8197-97629863C2FF}"/>
    <hyperlink ref="AF364" r:id="rId4250" display="https://www.daloopa.com/src/3606681" xr:uid="{0F921A1B-D7AF-46D3-8783-0AA555945616}"/>
    <hyperlink ref="AG364" r:id="rId4251" display="https://www.daloopa.com/src/6028877" xr:uid="{C3733871-259D-4A84-8C1D-A699BDE03C1C}"/>
    <hyperlink ref="AH364" r:id="rId4252" display="https://www.daloopa.com/src/9091863" xr:uid="{B9C649D9-D899-43ED-B6C5-B61BF7957A8D}"/>
    <hyperlink ref="AI364" r:id="rId4253" display="https://www.daloopa.com/src/12606369" xr:uid="{2D1D2522-988B-434A-A5CB-D695D84DE72F}"/>
    <hyperlink ref="AJ364" r:id="rId4254" display="https://www.daloopa.com/src/19045452" xr:uid="{79B5F91D-5BBC-46FB-AF73-4ACEFC88E38A}"/>
    <hyperlink ref="AK364" r:id="rId4255" display="https://www.daloopa.com/src/28076124" xr:uid="{C900119E-6E05-4ED5-977D-9C3B70EB550C}"/>
    <hyperlink ref="AL364" r:id="rId4256" display="https://www.daloopa.com/src/35361549" xr:uid="{0F49C469-9197-414C-A240-D528B2EF1562}"/>
    <hyperlink ref="AM364" r:id="rId4257" display="https://www.daloopa.com/src/41990763" xr:uid="{792B72C3-AA31-42D0-A4FC-E909E11315B7}"/>
    <hyperlink ref="AN364" r:id="rId4258" display="https://www.daloopa.com/src/50787166" xr:uid="{96E688F6-613E-42D6-8828-DC72C9F6465A}"/>
    <hyperlink ref="AO364" r:id="rId4259" display="https://www.daloopa.com/src/56765671" xr:uid="{714EE589-462C-4497-8345-B1E5E978EBBD}"/>
    <hyperlink ref="AP364" r:id="rId4260" display="https://www.daloopa.com/src/61315117" xr:uid="{6955660C-4D20-4230-A9EF-9F01A9386BAB}"/>
    <hyperlink ref="BA364" r:id="rId4261" display="https://www.daloopa.com/src/44801570" xr:uid="{624B3B57-2A3A-4EAD-A371-B17E3CF3D600}"/>
    <hyperlink ref="BB364" r:id="rId4262" display="https://www.daloopa.com/src/44801761" xr:uid="{6ECA424B-F497-4732-BCED-A3109646BF14}"/>
    <hyperlink ref="BC364" r:id="rId4263" display="https://www.daloopa.com/src/44801875" xr:uid="{C735581B-03D6-48D1-B0A5-DC3B686EB99E}"/>
    <hyperlink ref="BD364" r:id="rId4264" display="https://www.daloopa.com/src/44802118" xr:uid="{631B4026-8F10-42E5-9834-E8809BEA4201}"/>
    <hyperlink ref="BE364" r:id="rId4265" display="https://www.daloopa.com/src/44802188" xr:uid="{D6CDD878-2000-48EC-92D5-797B8903CDBC}"/>
    <hyperlink ref="BF364" r:id="rId4266" display="https://www.daloopa.com/src/44802429" xr:uid="{D1896BAA-0F9F-42DF-89BC-CCFE71CA0A75}"/>
    <hyperlink ref="BG364" r:id="rId4267" display="https://www.daloopa.com/src/44802520" xr:uid="{FB479AA6-593E-4564-8DA9-C806D3695EF7}"/>
    <hyperlink ref="BH364" r:id="rId4268" display="https://www.daloopa.com/src/44802608" xr:uid="{446A54C8-0F4C-418D-BA22-B2BB51A8BE74}"/>
    <hyperlink ref="BI364" r:id="rId4269" display="https://www.daloopa.com/src/41990776" xr:uid="{8D262147-CB95-4429-BB45-D3A4C9911AD1}"/>
    <hyperlink ref="A366" r:id="rId4270" xr:uid="{417876AA-B2E3-4D67-845B-722DB27D1084}"/>
    <hyperlink ref="C366" r:id="rId4271" xr:uid="{55AE8FD8-18AA-4FA2-8AC5-BEF31F9B8E30}"/>
    <hyperlink ref="D366" r:id="rId4272" display="https://www.daloopa.com/src/806187" xr:uid="{4EB1FB21-7463-4EE3-9A68-60E3BD68B293}"/>
    <hyperlink ref="E366" r:id="rId4273" display="https://www.daloopa.com/src/806172" xr:uid="{AD282AB5-5046-4666-8FCE-0304AAFA10A8}"/>
    <hyperlink ref="F366" r:id="rId4274" display="https://www.daloopa.com/src/806157" xr:uid="{0AC58F15-E460-48B3-8C99-3125207429D1}"/>
    <hyperlink ref="G366" r:id="rId4275" display="https://www.daloopa.com/src/806142" xr:uid="{398CF147-1BC4-4F5B-975C-BE9F1382B362}"/>
    <hyperlink ref="H366" r:id="rId4276" display="https://www.daloopa.com/src/806127" xr:uid="{526A769B-2C9F-4183-9567-458A1225EBA8}"/>
    <hyperlink ref="I366" r:id="rId4277" display="https://www.daloopa.com/src/806112" xr:uid="{35C8E89E-9E4A-4B7B-89A0-ACDADD2D5E4B}"/>
    <hyperlink ref="J366" r:id="rId4278" display="https://www.daloopa.com/src/806097" xr:uid="{9037773F-5318-4288-830E-0ACC68AD0062}"/>
    <hyperlink ref="K366" r:id="rId4279" display="https://www.daloopa.com/src/806082" xr:uid="{9C461663-6F71-45A5-ABDE-7D04D640C09E}"/>
    <hyperlink ref="L366" r:id="rId4280" display="https://www.daloopa.com/src/806067" xr:uid="{57F0D720-A928-42EA-A4D1-B2CC86F16128}"/>
    <hyperlink ref="M366" r:id="rId4281" display="https://www.daloopa.com/src/806051" xr:uid="{DABB65BC-FA4A-491E-AFDA-350AF0370B8A}"/>
    <hyperlink ref="N366" r:id="rId4282" display="https://www.daloopa.com/src/806037" xr:uid="{FC09DA5C-05F8-4741-AB63-AEE3D6926B0B}"/>
    <hyperlink ref="O366" r:id="rId4283" display="https://www.daloopa.com/src/806022" xr:uid="{53045B16-5FE9-4160-A3D7-035D42BC4EC4}"/>
    <hyperlink ref="P366" r:id="rId4284" display="https://www.daloopa.com/src/806007" xr:uid="{17AE1034-9AD8-408F-9824-D98B59A41264}"/>
    <hyperlink ref="Q366" r:id="rId4285" display="https://www.daloopa.com/src/805992" xr:uid="{23B81285-C097-424B-B37D-ACE2F55AA584}"/>
    <hyperlink ref="R366" r:id="rId4286" display="https://www.daloopa.com/src/805977" xr:uid="{7A7625DB-032C-4696-8614-B66B7A7F2E3A}"/>
    <hyperlink ref="S366" r:id="rId4287" display="https://www.daloopa.com/src/805962" xr:uid="{F2A605D8-6DD7-4223-AE5B-0E6ACC3F9C55}"/>
    <hyperlink ref="T366" r:id="rId4288" display="https://www.daloopa.com/src/805947" xr:uid="{C89D80CE-A4D6-4434-B5F1-0917105DE346}"/>
    <hyperlink ref="U366" r:id="rId4289" display="https://www.daloopa.com/src/805933" xr:uid="{49DEF024-42A2-44E1-BCF6-3FC956F0DA24}"/>
    <hyperlink ref="V366" r:id="rId4290" display="https://www.daloopa.com/src/805919" xr:uid="{C46E5444-229E-4A57-8984-26900DCC5001}"/>
    <hyperlink ref="W366" r:id="rId4291" display="https://www.daloopa.com/src/805905" xr:uid="{FCEDB572-4BB6-41AB-9465-D4BFF1819E61}"/>
    <hyperlink ref="X366" r:id="rId4292" display="https://www.daloopa.com/src/805891" xr:uid="{EBB9956D-434C-4E7F-86FC-B30A3C2AF064}"/>
    <hyperlink ref="Y366" r:id="rId4293" display="https://www.daloopa.com/src/805877" xr:uid="{0012008A-4BDE-486D-8682-507981F89DCD}"/>
    <hyperlink ref="Z366" r:id="rId4294" display="https://www.daloopa.com/src/805863" xr:uid="{6029ED3E-2AA8-4F17-8C67-6D46FFFFD688}"/>
    <hyperlink ref="AA366" r:id="rId4295" display="https://www.daloopa.com/src/805849" xr:uid="{FB475668-BA66-4F02-B2C6-E19853B0CC1C}"/>
    <hyperlink ref="AB366" r:id="rId4296" display="https://www.daloopa.com/src/805835" xr:uid="{00349210-D9E8-4FBE-975B-03DCC5F26721}"/>
    <hyperlink ref="AC366" r:id="rId4297" display="https://www.daloopa.com/src/805821" xr:uid="{93A36C06-9C6B-4467-B1BC-BB899741B492}"/>
    <hyperlink ref="AD366" r:id="rId4298" display="https://www.daloopa.com/src/1501412" xr:uid="{1A061C9D-8AAA-41AF-B536-F7A8C3DFC3FF}"/>
    <hyperlink ref="AE366" r:id="rId4299" display="https://www.daloopa.com/src/2750770" xr:uid="{EA4A3678-0418-4CA1-8171-F2070947C134}"/>
    <hyperlink ref="AF366" r:id="rId4300" display="https://www.daloopa.com/src/3606682" xr:uid="{D02A3B30-98E2-452A-A074-565CE1A5DE02}"/>
    <hyperlink ref="AG366" r:id="rId4301" display="https://www.daloopa.com/src/6028878" xr:uid="{7AD6C6CB-BF5F-4E3F-956A-34E712B460F3}"/>
    <hyperlink ref="AH366" r:id="rId4302" display="https://www.daloopa.com/src/9091862" xr:uid="{B416A54F-67F4-4281-B45B-422B397B71C6}"/>
    <hyperlink ref="AI366" r:id="rId4303" display="https://www.daloopa.com/src/12606368" xr:uid="{179DCCEF-33C2-43B5-84CE-C3A01094C534}"/>
    <hyperlink ref="AJ366" r:id="rId4304" display="https://www.daloopa.com/src/19045451" xr:uid="{96C9E137-CC46-4EBF-9E2A-721067BF553B}"/>
    <hyperlink ref="AK366" r:id="rId4305" display="https://www.daloopa.com/src/28076123" xr:uid="{844C6A4D-33B7-4BBC-842B-E2556E8C328D}"/>
    <hyperlink ref="AL366" r:id="rId4306" display="https://www.daloopa.com/src/35361544" xr:uid="{459024C5-AF98-4A16-B836-4106DB63669C}"/>
    <hyperlink ref="AM366" r:id="rId4307" display="https://www.daloopa.com/src/41990764" xr:uid="{A423710C-8D21-4895-A108-BD53062BCF06}"/>
    <hyperlink ref="AN366" r:id="rId4308" display="https://www.daloopa.com/src/50787164" xr:uid="{4A2DB084-7994-46D5-88BB-D61F3F44560F}"/>
    <hyperlink ref="AO366" r:id="rId4309" display="https://www.daloopa.com/src/56765670" xr:uid="{0C6457CE-52AE-4D81-886B-1F38811CCAA5}"/>
    <hyperlink ref="AP366" r:id="rId4310" display="https://www.daloopa.com/src/61315124" xr:uid="{B4E3A75E-D711-4528-B256-5D285FF885D0}"/>
    <hyperlink ref="BA366" r:id="rId4311" display="https://www.daloopa.com/src/44801571" xr:uid="{DB167425-B180-40AA-9BEB-7B4263F03135}"/>
    <hyperlink ref="BB366" r:id="rId4312" display="https://www.daloopa.com/src/44801760" xr:uid="{ED531AB3-8B38-4515-8A06-1B26A9B7ED54}"/>
    <hyperlink ref="BC366" r:id="rId4313" display="https://www.daloopa.com/src/44801865" xr:uid="{2FC3063B-325D-4A2A-8A42-5E2BFB1AE142}"/>
    <hyperlink ref="BD366" r:id="rId4314" display="https://www.daloopa.com/src/44802119" xr:uid="{0705775A-7118-4FB1-84AE-9A9F434974F7}"/>
    <hyperlink ref="BE366" r:id="rId4315" display="https://www.daloopa.com/src/44802187" xr:uid="{C056A46C-A8F2-40ED-8959-A36DD88BACA8}"/>
    <hyperlink ref="BF366" r:id="rId4316" display="https://www.daloopa.com/src/44802437" xr:uid="{993DB6F3-A95F-4247-8C0B-937BFC09DE55}"/>
    <hyperlink ref="BG366" r:id="rId4317" display="https://www.daloopa.com/src/44802518" xr:uid="{9B9A3CA9-EF83-4141-861B-3ADAD514B0D9}"/>
    <hyperlink ref="BH366" r:id="rId4318" display="https://www.daloopa.com/src/44802617" xr:uid="{CECF54E5-B24C-4E4A-87C2-4EEDF481FFDE}"/>
    <hyperlink ref="BI366" r:id="rId4319" display="https://www.daloopa.com/src/41990777" xr:uid="{52F6AEB7-1E02-46C6-8B13-A5EBA1D80199}"/>
    <hyperlink ref="A369" r:id="rId4320" xr:uid="{C954C3B5-47DB-4869-B9D2-FAD9031A3E29}"/>
    <hyperlink ref="C369" r:id="rId4321" xr:uid="{B1BE2D58-D774-4358-A7F1-B8D21B565339}"/>
    <hyperlink ref="D369" r:id="rId4322" display="https://www.daloopa.com/src/806189" xr:uid="{A776F8E5-6E36-4E7A-907B-55B57D636ACC}"/>
    <hyperlink ref="E369" r:id="rId4323" display="https://www.daloopa.com/src/806174" xr:uid="{CC7814D5-CD2A-4807-9D09-1EC8F1CC54E5}"/>
    <hyperlink ref="F369" r:id="rId4324" display="https://www.daloopa.com/src/806159" xr:uid="{55B71DF1-4C3D-47F8-9A03-8EA5BDA2ED7F}"/>
    <hyperlink ref="G369" r:id="rId4325" display="https://www.daloopa.com/src/806144" xr:uid="{1CA7A900-13BE-4300-8E43-A7E662C208EF}"/>
    <hyperlink ref="H369" r:id="rId4326" display="https://www.daloopa.com/src/806129" xr:uid="{1E3AED57-74CD-45ED-90A5-12410C36C0FF}"/>
    <hyperlink ref="I369" r:id="rId4327" display="https://www.daloopa.com/src/806114" xr:uid="{A44C794C-89C5-441B-BBA3-DBF140965BD7}"/>
    <hyperlink ref="J369" r:id="rId4328" display="https://www.daloopa.com/src/806099" xr:uid="{427544E1-C92B-4D31-9549-FB992B2614FE}"/>
    <hyperlink ref="K369" r:id="rId4329" display="https://www.daloopa.com/src/806084" xr:uid="{CA5C576F-F40C-4284-99D5-026D4F35CB2A}"/>
    <hyperlink ref="L369" r:id="rId4330" display="https://www.daloopa.com/src/806069" xr:uid="{9281F5E8-3DA6-42C4-88CD-82CDA9BF2758}"/>
    <hyperlink ref="M369" r:id="rId4331" display="https://www.daloopa.com/src/806053" xr:uid="{DE3C8F95-CC07-4776-8F2D-8CB8DB486BBD}"/>
    <hyperlink ref="N369" r:id="rId4332" display="https://www.daloopa.com/src/806039" xr:uid="{118F8CEB-9D30-48DF-8085-A2B66F0CB173}"/>
    <hyperlink ref="O369" r:id="rId4333" display="https://www.daloopa.com/src/806024" xr:uid="{E2DA806D-CCA9-4BBD-AC7A-6FD149792A47}"/>
    <hyperlink ref="P369" r:id="rId4334" display="https://www.daloopa.com/src/806009" xr:uid="{5AC16F76-9755-473E-B34B-4632A7DF67DC}"/>
    <hyperlink ref="Q369" r:id="rId4335" display="https://www.daloopa.com/src/805994" xr:uid="{77702636-C5D8-400B-A295-AF188C390990}"/>
    <hyperlink ref="R369" r:id="rId4336" display="https://www.daloopa.com/src/805979" xr:uid="{BD38BBEE-3100-4E0F-B0D3-094165B5508D}"/>
    <hyperlink ref="S369" r:id="rId4337" display="https://www.daloopa.com/src/805964" xr:uid="{D23BADEF-1F38-456C-81ED-54CE3A1137A4}"/>
    <hyperlink ref="T369" r:id="rId4338" display="https://www.daloopa.com/src/805949" xr:uid="{506A6F80-CFC6-4AF0-8A4C-3CB68C17AAD9}"/>
    <hyperlink ref="U369" r:id="rId4339" display="https://www.daloopa.com/src/805935" xr:uid="{88B3A7EB-E9FB-43C5-96EB-745ADBCA478D}"/>
    <hyperlink ref="V369" r:id="rId4340" display="https://www.daloopa.com/src/805921" xr:uid="{B692A314-DF8D-4757-8492-41D5B9A9EFF8}"/>
    <hyperlink ref="W369" r:id="rId4341" display="https://www.daloopa.com/src/805907" xr:uid="{0EA0F03E-C391-4DB7-B95A-1407D82722E4}"/>
    <hyperlink ref="X369" r:id="rId4342" display="https://www.daloopa.com/src/805893" xr:uid="{95B40E88-C962-41DF-9216-9D3A9B3121AC}"/>
    <hyperlink ref="Y369" r:id="rId4343" display="https://www.daloopa.com/src/805879" xr:uid="{0EBF9DC0-728E-4C15-B61A-3AAD82200F30}"/>
    <hyperlink ref="Z369" r:id="rId4344" display="https://www.daloopa.com/src/805870" xr:uid="{AB2694A1-1014-4DCC-BDCB-05D4DD333419}"/>
    <hyperlink ref="AA369" r:id="rId4345" display="https://www.daloopa.com/src/805851" xr:uid="{696FCAC8-C7A2-4B79-BE7C-2BEE6AFD899C}"/>
    <hyperlink ref="AB369" r:id="rId4346" display="https://www.daloopa.com/src/805837" xr:uid="{7EF65B0B-C59B-4914-972F-88818EAA1EA0}"/>
    <hyperlink ref="AC369" r:id="rId4347" display="https://www.daloopa.com/src/805823" xr:uid="{A5A72016-A65D-4C01-966C-05889FDEE8DA}"/>
    <hyperlink ref="AD369" r:id="rId4348" display="https://www.daloopa.com/src/1501414" xr:uid="{6DB07222-FB78-45ED-A791-E20D62BC2FB9}"/>
    <hyperlink ref="AE369" r:id="rId4349" display="https://www.daloopa.com/src/2750772" xr:uid="{962B1D49-E0D5-4919-86C8-760F0EEFCB5A}"/>
    <hyperlink ref="AF369" r:id="rId4350" display="https://www.daloopa.com/src/3606683" xr:uid="{E875D4EA-D2E0-4F7B-8C1B-D56720B13B5E}"/>
    <hyperlink ref="AG369" r:id="rId4351" display="https://www.daloopa.com/src/6028879" xr:uid="{0CE5AF81-2A37-48EC-88C4-CFB2456CF0F5}"/>
    <hyperlink ref="AH369" r:id="rId4352" display="https://www.daloopa.com/src/9091872" xr:uid="{CEA37526-2866-471C-B958-185A3B564D02}"/>
    <hyperlink ref="AI369" r:id="rId4353" display="https://www.daloopa.com/src/12606372" xr:uid="{00E06AA7-0ADE-4A7E-9CB1-0853E484A1AB}"/>
    <hyperlink ref="AJ369" r:id="rId4354" display="https://www.daloopa.com/src/19045455" xr:uid="{9BE49824-3D06-49E7-861C-D81EB0C38021}"/>
    <hyperlink ref="AK369" r:id="rId4355" display="https://www.daloopa.com/src/28076122" xr:uid="{5BAB1FFA-5CB2-4DF9-9FDD-59C8D6E263DC}"/>
    <hyperlink ref="AL369" r:id="rId4356" display="https://www.daloopa.com/src/35361541" xr:uid="{EAE261E6-5413-4431-94AF-DA21343AADDF}"/>
    <hyperlink ref="AM369" r:id="rId4357" display="https://www.daloopa.com/src/41990765" xr:uid="{6937F822-657E-40C8-9918-772D49640CAA}"/>
    <hyperlink ref="AN369" r:id="rId4358" display="https://www.daloopa.com/src/50787156" xr:uid="{6966A255-615A-4F76-B862-AE0700C57F46}"/>
    <hyperlink ref="AO369" r:id="rId4359" display="https://www.daloopa.com/src/56765678" xr:uid="{9ACCDA9A-838F-43F6-96D3-71CA4C11648B}"/>
    <hyperlink ref="AP369" r:id="rId4360" display="https://www.daloopa.com/src/61315122" xr:uid="{D34337F8-4DD0-4AD3-A922-8A345ED32B09}"/>
    <hyperlink ref="BA369" r:id="rId4361" display="https://www.daloopa.com/src/44801573" xr:uid="{75503403-5618-4EA6-B68C-7480A3EDC723}"/>
    <hyperlink ref="BB369" r:id="rId4362" display="https://www.daloopa.com/src/44801772" xr:uid="{9BCAE76D-CC22-459E-818C-6828F82BFE4C}"/>
    <hyperlink ref="BC369" r:id="rId4363" display="https://www.daloopa.com/src/44801885" xr:uid="{A852FFE6-5C5F-4D32-8DEA-97E673E5975B}"/>
    <hyperlink ref="BD369" r:id="rId4364" display="https://www.daloopa.com/src/44802121" xr:uid="{AAF8B0F8-B2E8-44E5-BCDA-D3E619FAAB20}"/>
    <hyperlink ref="BE369" r:id="rId4365" display="https://www.daloopa.com/src/44802206" xr:uid="{393645DA-56DF-4FBF-823A-E0F2A57A8B7E}"/>
    <hyperlink ref="BF369" r:id="rId4366" display="https://www.daloopa.com/src/44802440" xr:uid="{5468823C-105E-4864-8CFE-3BC9C3234143}"/>
    <hyperlink ref="BG369" r:id="rId4367" display="https://www.daloopa.com/src/44802524" xr:uid="{9CD72E96-724C-4369-B74A-45713A066DBA}"/>
    <hyperlink ref="BH369" r:id="rId4368" display="https://www.daloopa.com/src/44802620" xr:uid="{595BD24A-6871-421C-A0F6-7710043B4B94}"/>
    <hyperlink ref="BI369" r:id="rId4369" display="https://www.daloopa.com/src/41990775" xr:uid="{D54019B3-3EAB-44E8-91C3-DEABF2B794DE}"/>
    <hyperlink ref="A370" r:id="rId4370" xr:uid="{49BC7F41-63D8-4F9D-A235-AFC389FC7C83}"/>
    <hyperlink ref="C370" r:id="rId4371" xr:uid="{1B5E54A8-6856-4005-8FEA-E302DAAF282F}"/>
    <hyperlink ref="D370" r:id="rId4372" display="https://www.daloopa.com/src/806190" xr:uid="{91CC5600-6C48-4E50-B872-9DDEFBD08168}"/>
    <hyperlink ref="E370" r:id="rId4373" display="https://www.daloopa.com/src/806175" xr:uid="{C84E2C33-B89E-4280-ADF0-B6B44A85347C}"/>
    <hyperlink ref="F370" r:id="rId4374" display="https://www.daloopa.com/src/806160" xr:uid="{DA670185-48A9-473B-B942-32019CB95669}"/>
    <hyperlink ref="G370" r:id="rId4375" display="https://www.daloopa.com/src/806145" xr:uid="{142FC699-B355-4BEB-8DE3-397D936D4F1D}"/>
    <hyperlink ref="H370" r:id="rId4376" display="https://www.daloopa.com/src/806130" xr:uid="{C4345D96-2E19-45C6-B63B-ED8659C39098}"/>
    <hyperlink ref="I370" r:id="rId4377" display="https://www.daloopa.com/src/806115" xr:uid="{B99F1E44-252B-42A0-A71B-D11A658827F8}"/>
    <hyperlink ref="J370" r:id="rId4378" display="https://www.daloopa.com/src/806100" xr:uid="{EDB77AD3-E0D9-48BF-9FD8-71FE7FE298CA}"/>
    <hyperlink ref="K370" r:id="rId4379" display="https://www.daloopa.com/src/806085" xr:uid="{41F5E741-8772-4A19-AC17-71A55DA1AF2C}"/>
    <hyperlink ref="L370" r:id="rId4380" display="https://www.daloopa.com/src/806070" xr:uid="{72AF7777-4B8C-4850-8073-80ABCCD14CBE}"/>
    <hyperlink ref="M370" r:id="rId4381" display="https://www.daloopa.com/src/806054" xr:uid="{8805B2D5-BEF0-4639-B064-0CB0F85EB731}"/>
    <hyperlink ref="N370" r:id="rId4382" display="https://www.daloopa.com/src/806040" xr:uid="{4C023B70-D763-42E6-B27C-BE687F418907}"/>
    <hyperlink ref="O370" r:id="rId4383" display="https://www.daloopa.com/src/806025" xr:uid="{659C2546-B7F8-4E0B-9DEC-9363170608A6}"/>
    <hyperlink ref="P370" r:id="rId4384" display="https://www.daloopa.com/src/806010" xr:uid="{BD91D9C7-CA8D-493A-A127-AE1038319059}"/>
    <hyperlink ref="Q370" r:id="rId4385" display="https://www.daloopa.com/src/805995" xr:uid="{B52A770F-ADFF-417D-81E4-29D56E32B8F7}"/>
    <hyperlink ref="R370" r:id="rId4386" display="https://www.daloopa.com/src/805980" xr:uid="{C7FC4283-82C4-4BC8-B207-7A038B639C04}"/>
    <hyperlink ref="S370" r:id="rId4387" display="https://www.daloopa.com/src/805965" xr:uid="{DC90D296-1412-4044-8D2C-C73C3B51DDB4}"/>
    <hyperlink ref="T370" r:id="rId4388" display="https://www.daloopa.com/src/805950" xr:uid="{A9A3C989-4977-4C63-B9E3-E7527C452A54}"/>
    <hyperlink ref="U370" r:id="rId4389" display="https://www.daloopa.com/src/805936" xr:uid="{03E75C27-6FEE-4503-8362-8FF3CF6ACFF9}"/>
    <hyperlink ref="V370" r:id="rId4390" display="https://www.daloopa.com/src/805922" xr:uid="{C4997EB5-CD07-4EBF-B408-EFA235BB09B6}"/>
    <hyperlink ref="W370" r:id="rId4391" display="https://www.daloopa.com/src/805908" xr:uid="{B2206CCB-ACDA-4DEB-BC64-7C477E34BAC4}"/>
    <hyperlink ref="X370" r:id="rId4392" display="https://www.daloopa.com/src/805894" xr:uid="{7A91F74F-2FB6-469C-A035-E119483035A1}"/>
    <hyperlink ref="Y370" r:id="rId4393" display="https://www.daloopa.com/src/805880" xr:uid="{69831EF4-28BF-4A0D-8E9A-EFBCDD05B72A}"/>
    <hyperlink ref="Z370" r:id="rId4394" display="https://www.daloopa.com/src/805869" xr:uid="{E32610DC-3AA9-4C03-BFB6-EA46A1095CB9}"/>
    <hyperlink ref="AA370" r:id="rId4395" display="https://www.daloopa.com/src/805852" xr:uid="{28DE63F7-9699-42CC-96C4-49E7B3F0B840}"/>
    <hyperlink ref="AB370" r:id="rId4396" display="https://www.daloopa.com/src/805838" xr:uid="{3D061126-52C8-4C27-8B51-587FA88D152D}"/>
    <hyperlink ref="AC370" r:id="rId4397" display="https://www.daloopa.com/src/805824" xr:uid="{1449C313-48A5-44DC-8370-5E20C26182F6}"/>
    <hyperlink ref="AD370" r:id="rId4398" display="https://www.daloopa.com/src/1501415" xr:uid="{B0A9E41E-D59C-451B-B579-25697546E9DE}"/>
    <hyperlink ref="AE370" r:id="rId4399" display="https://www.daloopa.com/src/2750773" xr:uid="{0B76A0DD-3DFB-4C41-80F3-572FAFAA95B3}"/>
    <hyperlink ref="AF370" r:id="rId4400" display="https://www.daloopa.com/src/3606684" xr:uid="{6F5987AF-140C-48D2-BBC3-74F70F7EEE2B}"/>
    <hyperlink ref="AH370" r:id="rId4401" display="https://www.daloopa.com/src/9091868" xr:uid="{2392EC43-6EF1-428D-B232-8AF8EF03E526}"/>
    <hyperlink ref="AI370" r:id="rId4402" display="https://www.daloopa.com/src/12606373" xr:uid="{102A13D2-0164-4AE6-B0F0-EA1E6D949D41}"/>
    <hyperlink ref="AJ370" r:id="rId4403" display="https://www.daloopa.com/src/19045453" xr:uid="{99ABC367-F71B-4E84-AFA9-0FED7C41B5E0}"/>
    <hyperlink ref="AK370" r:id="rId4404" display="https://www.daloopa.com/src/28076120" xr:uid="{408C41A4-6CCF-49E7-A12A-F4D8672F01A1}"/>
    <hyperlink ref="AL370" r:id="rId4405" display="https://www.daloopa.com/src/35361554" xr:uid="{B9A59BB6-007F-4326-A62A-FDE0FDBB35AE}"/>
    <hyperlink ref="AM370" r:id="rId4406" display="https://www.daloopa.com/src/41990769" xr:uid="{24F36CE9-516D-44FC-9A0D-5A4614C931DA}"/>
    <hyperlink ref="AN370" r:id="rId4407" display="https://www.daloopa.com/src/50787160" xr:uid="{AAFC3CA1-8648-4366-A447-B38B0E979FF5}"/>
    <hyperlink ref="AO370" r:id="rId4408" display="https://www.daloopa.com/src/56765674" xr:uid="{F377A82F-0849-4F2D-BA2B-06C1E67940F7}"/>
    <hyperlink ref="AP370" r:id="rId4409" display="https://www.daloopa.com/src/61315126" xr:uid="{E999195A-18DD-485E-82C6-D43850A47296}"/>
    <hyperlink ref="BA370" r:id="rId4410" display="https://www.daloopa.com/src/44801574" xr:uid="{89F8B3E7-5919-49C3-882F-0F8455822EF9}"/>
    <hyperlink ref="BB370" r:id="rId4411" display="https://www.daloopa.com/src/44801776" xr:uid="{D4A593CB-6B4D-48DE-8274-93EA44562743}"/>
    <hyperlink ref="BC370" r:id="rId4412" display="https://www.daloopa.com/src/44801891" xr:uid="{040C9303-6F05-48A2-8C86-408D76FCB5CC}"/>
    <hyperlink ref="BD370" r:id="rId4413" display="https://www.daloopa.com/src/44802122" xr:uid="{848C0851-98FB-4591-87EE-5259D1FDB020}"/>
    <hyperlink ref="BE370" r:id="rId4414" display="https://www.daloopa.com/src/44802208" xr:uid="{76880FFE-0D03-4B64-946D-EFA7E339330F}"/>
    <hyperlink ref="BF370" r:id="rId4415" display="https://www.daloopa.com/src/44802415" xr:uid="{4E625609-3388-4229-AE14-3AE57BAE6978}"/>
    <hyperlink ref="BG370" r:id="rId4416" display="https://www.daloopa.com/src/44802517" xr:uid="{FFDB9F6F-7B0B-4D06-9D00-21106857EBF2}"/>
    <hyperlink ref="BH370" r:id="rId4417" display="https://www.daloopa.com/src/44802628" xr:uid="{AF14B404-B58D-412C-8E44-7D3E87E7AE53}"/>
    <hyperlink ref="BI370" r:id="rId4418" display="https://www.daloopa.com/src/41990783" xr:uid="{1D8A3CA0-79E9-4482-832F-837FC883B46A}"/>
    <hyperlink ref="A371" r:id="rId4419" xr:uid="{EC86A344-0EF3-4E89-A65F-F11B2B34476A}"/>
    <hyperlink ref="C371" r:id="rId4420" xr:uid="{F8BAC45B-A8C7-4439-A059-57B98EAD5936}"/>
    <hyperlink ref="D371" r:id="rId4421" display="https://www.daloopa.com/src/806188" xr:uid="{F62FD47A-3CE2-404C-B491-F95FD6B335AE}"/>
    <hyperlink ref="E371" r:id="rId4422" display="https://www.daloopa.com/src/806173" xr:uid="{B47562B0-FA0D-409A-8350-D19EB5F5FD6D}"/>
    <hyperlink ref="F371" r:id="rId4423" display="https://www.daloopa.com/src/806158" xr:uid="{2CB70126-6B9A-4EA1-9CB4-AFB9A84CE229}"/>
    <hyperlink ref="G371" r:id="rId4424" display="https://www.daloopa.com/src/806143" xr:uid="{24071592-7B3E-4D2F-8659-B0BC5230D622}"/>
    <hyperlink ref="H371" r:id="rId4425" display="https://www.daloopa.com/src/806128" xr:uid="{CBA1C926-CC26-44DE-93E1-B76AD44CBD73}"/>
    <hyperlink ref="I371" r:id="rId4426" display="https://www.daloopa.com/src/806113" xr:uid="{C54454BD-9752-472C-9BD2-8078DD946AC6}"/>
    <hyperlink ref="J371" r:id="rId4427" display="https://www.daloopa.com/src/806098" xr:uid="{F2A1B5D7-5CA8-455E-A6CD-ECAD301AC4E3}"/>
    <hyperlink ref="K371" r:id="rId4428" display="https://www.daloopa.com/src/806083" xr:uid="{EF204FEE-D29D-41EC-90CA-B87D610891AF}"/>
    <hyperlink ref="L371" r:id="rId4429" display="https://www.daloopa.com/src/806068" xr:uid="{EF125613-5457-4CEE-9504-03EE763DAE5D}"/>
    <hyperlink ref="M371" r:id="rId4430" display="https://www.daloopa.com/src/806052" xr:uid="{9627AEB8-FC8D-4DF4-A8E2-009905242396}"/>
    <hyperlink ref="N371" r:id="rId4431" display="https://www.daloopa.com/src/806038" xr:uid="{8A27E7CA-A5A8-40FB-868A-9E3A354527AB}"/>
    <hyperlink ref="O371" r:id="rId4432" display="https://www.daloopa.com/src/806023" xr:uid="{75D65D4D-F7DB-4E6D-A7F8-8A9491BBDA3E}"/>
    <hyperlink ref="P371" r:id="rId4433" display="https://www.daloopa.com/src/806008" xr:uid="{C9326BA9-E841-4412-9B44-1A3C99948659}"/>
    <hyperlink ref="Q371" r:id="rId4434" display="https://www.daloopa.com/src/805993" xr:uid="{89B76E72-AD4B-4E14-B9C5-A23AD9FBC9F0}"/>
    <hyperlink ref="R371" r:id="rId4435" display="https://www.daloopa.com/src/805978" xr:uid="{6F615E50-FCAB-41B1-B971-3C08768F85B0}"/>
    <hyperlink ref="S371" r:id="rId4436" display="https://www.daloopa.com/src/805963" xr:uid="{7672A235-0B7E-4775-B8D1-A2A621D0916C}"/>
    <hyperlink ref="T371" r:id="rId4437" display="https://www.daloopa.com/src/805948" xr:uid="{9AB64827-BDD4-4193-AAC9-DBCD30F89BED}"/>
    <hyperlink ref="U371" r:id="rId4438" display="https://www.daloopa.com/src/805934" xr:uid="{DA218CF6-0D94-4774-BF87-2AC6555BD3AF}"/>
    <hyperlink ref="V371" r:id="rId4439" display="https://www.daloopa.com/src/805920" xr:uid="{78389014-DE57-4E88-A5B2-FA46823E3C12}"/>
    <hyperlink ref="W371" r:id="rId4440" display="https://www.daloopa.com/src/805906" xr:uid="{5CE14F14-458F-4B60-8B9C-3C36BD4C346D}"/>
    <hyperlink ref="X371" r:id="rId4441" display="https://www.daloopa.com/src/805892" xr:uid="{88C08246-FF6C-4BE2-90CD-61CF1658AC3C}"/>
    <hyperlink ref="Y371" r:id="rId4442" display="https://www.daloopa.com/src/805878" xr:uid="{2E2EBD65-FA30-4D4B-9BB2-D35A34D08215}"/>
    <hyperlink ref="Z371" r:id="rId4443" display="https://www.daloopa.com/src/805864" xr:uid="{331B0957-3F0A-4CC8-B4A1-82E2D6A9E455}"/>
    <hyperlink ref="AA371" r:id="rId4444" display="https://www.daloopa.com/src/805850" xr:uid="{D74A7897-9965-4652-A631-43461A14DA8C}"/>
    <hyperlink ref="AB371" r:id="rId4445" display="https://www.daloopa.com/src/805836" xr:uid="{96ED6B05-0204-4BE0-AD85-A192BB8DE4BA}"/>
    <hyperlink ref="AC371" r:id="rId4446" display="https://www.daloopa.com/src/805822" xr:uid="{ACFE2D60-2F9C-4325-8F21-23664AF3EFE4}"/>
    <hyperlink ref="AD371" r:id="rId4447" display="https://www.daloopa.com/src/1501413" xr:uid="{E12DDF38-7BB8-4292-AFE6-01644CD78BF9}"/>
    <hyperlink ref="AE371" r:id="rId4448" display="https://www.daloopa.com/src/2750771" xr:uid="{00E757B3-44F5-455E-B8D1-456C388A8E8E}"/>
    <hyperlink ref="AF371" r:id="rId4449" display="https://www.daloopa.com/src/3606685" xr:uid="{450877C2-06A0-49E4-809A-5FE9AE779427}"/>
    <hyperlink ref="AG371" r:id="rId4450" display="https://www.daloopa.com/src/6028880" xr:uid="{326A5C8D-B30D-43D6-8698-E2462928C032}"/>
    <hyperlink ref="AH371" r:id="rId4451" display="https://www.daloopa.com/src/9091866" xr:uid="{5CD6127E-E3AD-4EBB-AC4F-56105384D3D9}"/>
    <hyperlink ref="AI371" r:id="rId4452" display="https://www.daloopa.com/src/12606374" xr:uid="{E77A99A8-07EB-4EEA-9ADC-F7DA4409E317}"/>
    <hyperlink ref="AJ371" r:id="rId4453" display="https://www.daloopa.com/src/19045448" xr:uid="{FAAD33B7-B8A8-4A6F-A359-A67BAFD85C1F}"/>
    <hyperlink ref="AL371" r:id="rId4454" display="https://www.daloopa.com/src/35361552" xr:uid="{5F03EAF2-B31E-42BD-9BE7-577AC0C4F0C2}"/>
    <hyperlink ref="AM371" r:id="rId4455" display="https://www.daloopa.com/src/41990771" xr:uid="{85281702-64AB-43EE-B139-7529AA0FE6F5}"/>
    <hyperlink ref="AO371" r:id="rId4456" display="https://www.daloopa.com/src/56765673" xr:uid="{2AE4E24D-9780-43D1-911E-2317AF6621B2}"/>
    <hyperlink ref="AP371" r:id="rId4457" display="https://www.daloopa.com/src/61315128" xr:uid="{5AA5966D-32A2-45A4-923D-D17F80FE64F5}"/>
    <hyperlink ref="BA371" r:id="rId4458" display="https://www.daloopa.com/src/44801572" xr:uid="{ED5C8E7E-A57B-44BA-8C8F-7D84C64AB6D7}"/>
    <hyperlink ref="BB371" r:id="rId4459" display="https://www.daloopa.com/src/44801775" xr:uid="{E6D11100-9030-4383-9CA6-9217D35CD1CA}"/>
    <hyperlink ref="BC371" r:id="rId4460" display="https://www.daloopa.com/src/44801881" xr:uid="{982D66B4-F8E9-491C-B433-B426280A8551}"/>
    <hyperlink ref="BD371" r:id="rId4461" display="https://www.daloopa.com/src/44802120" xr:uid="{45560BC4-8387-4796-AFFB-C6F5B9C0FE95}"/>
    <hyperlink ref="BE371" r:id="rId4462" display="https://www.daloopa.com/src/44802204" xr:uid="{29AEC7E5-E8C1-43B7-BE6E-D6CE75A98A2F}"/>
    <hyperlink ref="BF371" r:id="rId4463" display="https://www.daloopa.com/src/44802427" xr:uid="{80AC9530-3FA5-47E6-A213-E6E894898E8E}"/>
    <hyperlink ref="BG371" r:id="rId4464" display="https://www.daloopa.com/src/44802530" xr:uid="{29D481C8-0CEA-4635-AE08-8FB9519FF31C}"/>
    <hyperlink ref="BH371" r:id="rId4465" display="https://www.daloopa.com/src/44802626" xr:uid="{3FFABBDB-746F-4D21-9C22-0C5DE8AD1899}"/>
    <hyperlink ref="A372" r:id="rId4466" xr:uid="{3BC105E5-A7B6-425A-BAF7-E39A624E7949}"/>
    <hyperlink ref="C372" r:id="rId4467" xr:uid="{F4D15B67-FB19-4CBE-82C1-1CE41652C32C}"/>
    <hyperlink ref="D372" r:id="rId4468" display="https://www.daloopa.com/src/806191" xr:uid="{F2046448-D363-439C-AB84-7FAF36BA54E1}"/>
    <hyperlink ref="E372" r:id="rId4469" display="https://www.daloopa.com/src/806176" xr:uid="{94603226-F8C2-401A-B718-05F43D958319}"/>
    <hyperlink ref="F372" r:id="rId4470" display="https://www.daloopa.com/src/806161" xr:uid="{CA30F969-EEE9-4150-9D74-1722D508F332}"/>
    <hyperlink ref="G372" r:id="rId4471" display="https://www.daloopa.com/src/806146" xr:uid="{544C85FC-3948-43E5-8A78-0799D865CA63}"/>
    <hyperlink ref="H372" r:id="rId4472" display="https://www.daloopa.com/src/806131" xr:uid="{4194006C-CA9C-4F8E-81ED-C26D828BAB6F}"/>
    <hyperlink ref="I372" r:id="rId4473" display="https://www.daloopa.com/src/806116" xr:uid="{C645CC1B-F52E-47B3-A5F0-78A273353D6F}"/>
    <hyperlink ref="J372" r:id="rId4474" display="https://www.daloopa.com/src/806101" xr:uid="{305DA3BD-7F71-4D89-904C-98CDE831588E}"/>
    <hyperlink ref="K372" r:id="rId4475" display="https://www.daloopa.com/src/806086" xr:uid="{4E75B559-4E38-4A12-9882-598CA5A9ECEE}"/>
    <hyperlink ref="L372" r:id="rId4476" display="https://www.daloopa.com/src/806071" xr:uid="{BB7D8344-1A83-4158-8A02-84A9B88AD97A}"/>
    <hyperlink ref="M372" r:id="rId4477" display="https://www.daloopa.com/src/806055" xr:uid="{B75BCD82-8FA7-4267-B541-E9C204AF1088}"/>
    <hyperlink ref="N372" r:id="rId4478" display="https://www.daloopa.com/src/806041" xr:uid="{B0CF48B7-A8E0-4606-80C8-CD52C96B096F}"/>
    <hyperlink ref="O372" r:id="rId4479" display="https://www.daloopa.com/src/806026" xr:uid="{7A03DE58-F3E9-4648-8AD3-A861135B5BAF}"/>
    <hyperlink ref="P372" r:id="rId4480" display="https://www.daloopa.com/src/806011" xr:uid="{ADD51966-674B-4419-AF87-E7ABBA5D64A2}"/>
    <hyperlink ref="Q372" r:id="rId4481" display="https://www.daloopa.com/src/805996" xr:uid="{C5024D73-6D59-4F92-ADE5-B83C2E8BCB8F}"/>
    <hyperlink ref="R372" r:id="rId4482" display="https://www.daloopa.com/src/805981" xr:uid="{73EF539B-2F66-4B61-B647-FCFEAEF8E07D}"/>
    <hyperlink ref="S372" r:id="rId4483" display="https://www.daloopa.com/src/805966" xr:uid="{07E50ADF-356F-47AD-B78A-EA933DF91ADB}"/>
    <hyperlink ref="T372" r:id="rId4484" display="https://www.daloopa.com/src/805954" xr:uid="{F46D416C-45A1-4B9D-9E20-B75425DDC765}"/>
    <hyperlink ref="U372" r:id="rId4485" display="https://www.daloopa.com/src/805937" xr:uid="{FE5B6E84-2E5A-4787-9426-0954EF8C5FFF}"/>
    <hyperlink ref="V372" r:id="rId4486" display="https://www.daloopa.com/src/805923" xr:uid="{4F273E79-1A1B-4151-B08B-2BF95FC510A2}"/>
    <hyperlink ref="W372" r:id="rId4487" display="https://www.daloopa.com/src/805909" xr:uid="{7D296827-F1E3-4C8F-A8F3-A3174C116B76}"/>
    <hyperlink ref="X372" r:id="rId4488" display="https://www.daloopa.com/src/805895" xr:uid="{11668E50-68D1-4272-A472-AAD23062E698}"/>
    <hyperlink ref="Y372" r:id="rId4489" display="https://www.daloopa.com/src/805881" xr:uid="{E5CA401C-AD25-4A98-879E-3C8DD74D6F32}"/>
    <hyperlink ref="Z372" r:id="rId4490" display="https://www.daloopa.com/src/805868" xr:uid="{30E5700A-5ABB-4F49-B8DE-0D7DAE20D45E}"/>
    <hyperlink ref="AA372" r:id="rId4491" display="https://www.daloopa.com/src/805853" xr:uid="{05E62B74-A226-4AA0-9CBC-10E414CC7833}"/>
    <hyperlink ref="AB372" r:id="rId4492" display="https://www.daloopa.com/src/805839" xr:uid="{0122B334-4017-4360-8103-5DB42573D6C2}"/>
    <hyperlink ref="AC372" r:id="rId4493" display="https://www.daloopa.com/src/805825" xr:uid="{332498C9-0FD1-4FED-A25E-997007288825}"/>
    <hyperlink ref="AD372" r:id="rId4494" display="https://www.daloopa.com/src/1501416" xr:uid="{03D57B5C-B5C0-4B18-93F9-8A509600E6E1}"/>
    <hyperlink ref="AE372" r:id="rId4495" display="https://www.daloopa.com/src/2750774" xr:uid="{6D75896C-D76A-4BAB-954D-85ABC2AB5FCB}"/>
    <hyperlink ref="AF372" r:id="rId4496" display="https://www.daloopa.com/src/3606686" xr:uid="{91B3DDF3-305B-491B-BA32-A4D898B6E092}"/>
    <hyperlink ref="AG372" r:id="rId4497" display="https://www.daloopa.com/src/6028881" xr:uid="{912C2ADB-E161-4F08-A2C0-3494D5A87B01}"/>
    <hyperlink ref="AH372" r:id="rId4498" display="https://www.daloopa.com/src/9091867" xr:uid="{FFD4313A-AB6C-440B-A45C-0904FB3E58B4}"/>
    <hyperlink ref="AI372" r:id="rId4499" display="https://www.daloopa.com/src/12606367" xr:uid="{179CA18F-F872-4E47-9AF9-BAAB083B9AEF}"/>
    <hyperlink ref="AJ372" r:id="rId4500" display="https://www.daloopa.com/src/19045446" xr:uid="{CEAC788F-59B2-43A2-BC4F-3CB2D2A5C5FC}"/>
    <hyperlink ref="AK372" r:id="rId4501" display="https://www.daloopa.com/src/28076119" xr:uid="{25A27B81-C637-4F32-AA8F-4899BDAE1CEE}"/>
    <hyperlink ref="AL372" r:id="rId4502" display="https://www.daloopa.com/src/35361545" xr:uid="{627C1BBA-A76A-4136-95FE-CBDDCE06116D}"/>
    <hyperlink ref="AM372" r:id="rId4503" display="https://www.daloopa.com/src/41990766" xr:uid="{D288E22B-6BC8-47C8-95C1-1FD09D2537AD}"/>
    <hyperlink ref="AN372" r:id="rId4504" display="https://www.daloopa.com/src/50787155" xr:uid="{C0DADDC3-EE3B-4165-A642-073007A1871B}"/>
    <hyperlink ref="AO372" r:id="rId4505" display="https://www.daloopa.com/src/56765665" xr:uid="{C041F558-734B-498D-B4FC-09ECF44AD318}"/>
    <hyperlink ref="AP372" r:id="rId4506" display="https://www.daloopa.com/src/61315129" xr:uid="{47DE261D-5171-42FA-B7DF-F32ED748B0DA}"/>
    <hyperlink ref="BA372" r:id="rId4507" display="https://www.daloopa.com/src/44801575" xr:uid="{69307A28-DEC1-41E6-96CE-24A9788A3773}"/>
    <hyperlink ref="BB372" r:id="rId4508" display="https://www.daloopa.com/src/44801763" xr:uid="{A32546F9-02AA-40D9-A7D3-CDDD45139AFC}"/>
    <hyperlink ref="BC372" r:id="rId4509" display="https://www.daloopa.com/src/44801887" xr:uid="{A74EF375-C108-4E78-A5FA-54F4AD645E76}"/>
    <hyperlink ref="BD372" r:id="rId4510" display="https://www.daloopa.com/src/44802123" xr:uid="{4397C010-AB50-4D4E-8C6F-65470B3DD019}"/>
    <hyperlink ref="BE372" r:id="rId4511" display="https://www.daloopa.com/src/44802210" xr:uid="{1FBF76E0-82CE-4680-A497-C45A2D7BA5D0}"/>
    <hyperlink ref="BF372" r:id="rId4512" display="https://www.daloopa.com/src/44802416" xr:uid="{CADC9E06-ECF5-4E8A-BD82-6042E2528354}"/>
    <hyperlink ref="BG372" r:id="rId4513" display="https://www.daloopa.com/src/44802522" xr:uid="{153E405C-F2A4-4ECC-AFE3-ECEFED3B7B7B}"/>
    <hyperlink ref="BH372" r:id="rId4514" display="https://www.daloopa.com/src/44802627" xr:uid="{FCBFE4E7-3AA2-4341-95A9-79605F87117E}"/>
    <hyperlink ref="BI372" r:id="rId4515" display="https://www.daloopa.com/src/41990772" xr:uid="{91DAED9B-15BE-4F95-9B1A-562958CC7925}"/>
    <hyperlink ref="A374" r:id="rId4516" xr:uid="{049341A3-E8E4-4662-9BFE-16AEFE7D9D32}"/>
    <hyperlink ref="C374" r:id="rId4517" xr:uid="{39C4236A-0B52-4BEC-8622-5F45DFAA9D6C}"/>
    <hyperlink ref="D374" r:id="rId4518" display="https://www.daloopa.com/src/806192" xr:uid="{9B91F555-07DA-4364-AF31-07A1754A246C}"/>
    <hyperlink ref="E374" r:id="rId4519" display="https://www.daloopa.com/src/806177" xr:uid="{1284856D-DF1E-4547-9EDF-F71496F6A5D3}"/>
    <hyperlink ref="F374" r:id="rId4520" display="https://www.daloopa.com/src/806162" xr:uid="{8F5C9001-B596-4E84-8E66-67601F6719AD}"/>
    <hyperlink ref="G374" r:id="rId4521" display="https://www.daloopa.com/src/806147" xr:uid="{C0617F85-8504-4DE5-BB9E-E29FEACE02BD}"/>
    <hyperlink ref="H374" r:id="rId4522" display="https://www.daloopa.com/src/806132" xr:uid="{5C53C9B1-DEF0-4EB0-937C-0217E64E79D6}"/>
    <hyperlink ref="I374" r:id="rId4523" display="https://www.daloopa.com/src/806117" xr:uid="{194D5FC7-1AB7-414E-B831-3EC37A1B3B0C}"/>
    <hyperlink ref="J374" r:id="rId4524" display="https://www.daloopa.com/src/806102" xr:uid="{5EA07BD3-4B62-4E84-BF16-3D23D59708CF}"/>
    <hyperlink ref="K374" r:id="rId4525" display="https://www.daloopa.com/src/806087" xr:uid="{9C7B4861-F695-4496-BD68-C4BA27E1BCC3}"/>
    <hyperlink ref="L374" r:id="rId4526" display="https://www.daloopa.com/src/806072" xr:uid="{50365B12-0251-47A8-BBDC-37A54B8E8CDB}"/>
    <hyperlink ref="M374" r:id="rId4527" display="https://www.daloopa.com/src/806056" xr:uid="{C758F248-2F2E-41D2-8D61-702FD815BE6C}"/>
    <hyperlink ref="N374" r:id="rId4528" display="https://www.daloopa.com/src/806042" xr:uid="{1156D17D-A686-45D2-AA8C-06708AEB5BC9}"/>
    <hyperlink ref="O374" r:id="rId4529" display="https://www.daloopa.com/src/806027" xr:uid="{8199CBD5-00F5-484A-BC19-C85A93F748D9}"/>
    <hyperlink ref="P374" r:id="rId4530" display="https://www.daloopa.com/src/806012" xr:uid="{0FE36BFD-13B6-44E9-8015-E40F6B961955}"/>
    <hyperlink ref="Q374" r:id="rId4531" display="https://www.daloopa.com/src/805997" xr:uid="{BDF3BA66-709A-4E0B-962A-71310777167D}"/>
    <hyperlink ref="R374" r:id="rId4532" display="https://www.daloopa.com/src/805982" xr:uid="{6B0896D8-6130-45E7-BCE9-8B4BC31951D7}"/>
    <hyperlink ref="S374" r:id="rId4533" display="https://www.daloopa.com/src/805967" xr:uid="{6C42613B-EADD-494F-ADE8-059F1D1D609E}"/>
    <hyperlink ref="T374" r:id="rId4534" display="https://www.daloopa.com/src/805953" xr:uid="{56FBE9EE-DA31-4E39-913F-56B556409855}"/>
    <hyperlink ref="U374" r:id="rId4535" display="https://www.daloopa.com/src/805938" xr:uid="{FAE982C7-FAC4-4197-9BEA-F25A339CF661}"/>
    <hyperlink ref="V374" r:id="rId4536" display="https://www.daloopa.com/src/805924" xr:uid="{4DAAE004-C265-486D-9D8A-54B9EFF8F332}"/>
    <hyperlink ref="W374" r:id="rId4537" display="https://www.daloopa.com/src/805910" xr:uid="{A08B3CFF-F52A-4C8D-96A6-96F3275D2941}"/>
    <hyperlink ref="X374" r:id="rId4538" display="https://www.daloopa.com/src/805896" xr:uid="{DB765FFA-1BF9-4AEB-A96D-956642156FB7}"/>
    <hyperlink ref="Y374" r:id="rId4539" display="https://www.daloopa.com/src/805882" xr:uid="{187D269C-B199-4B23-A4E1-E763109C8DF4}"/>
    <hyperlink ref="Z374" r:id="rId4540" display="https://www.daloopa.com/src/805867" xr:uid="{D49EBF5E-C226-49E6-B437-9B1EEE936EBF}"/>
    <hyperlink ref="AA374" r:id="rId4541" display="https://www.daloopa.com/src/805854" xr:uid="{4BB137E0-86DC-411F-9DA1-73B8055699CF}"/>
    <hyperlink ref="AB374" r:id="rId4542" display="https://www.daloopa.com/src/805840" xr:uid="{60E1CD15-8C0D-4504-A4D6-FA92E2D1DD41}"/>
    <hyperlink ref="AC374" r:id="rId4543" display="https://www.daloopa.com/src/805826" xr:uid="{911320AA-EEC5-4096-9C3A-5449B3E017E9}"/>
    <hyperlink ref="AD374" r:id="rId4544" display="https://www.daloopa.com/src/1501417" xr:uid="{46A6AB4C-B881-47DB-8F46-A0CBB756E9B8}"/>
    <hyperlink ref="AE374" r:id="rId4545" display="https://www.daloopa.com/src/2750775" xr:uid="{1BCF319C-0423-4F92-A393-75A96D14BA5D}"/>
    <hyperlink ref="AF374" r:id="rId4546" display="https://www.daloopa.com/src/3606687" xr:uid="{4F1A7197-DC53-4A30-BF95-9C097BAEDAD9}"/>
    <hyperlink ref="AG374" r:id="rId4547" display="https://www.daloopa.com/src/6028882" xr:uid="{85EF501A-C3EF-423A-959F-DD1DC84B305B}"/>
    <hyperlink ref="AH374" r:id="rId4548" display="https://www.daloopa.com/src/9091870" xr:uid="{0AF9FEF2-815E-478A-9AA2-2A9C5A2EC651}"/>
    <hyperlink ref="AI374" r:id="rId4549" display="https://www.daloopa.com/src/12606361" xr:uid="{F3180B45-22E2-46E6-BC47-6E96AA7DF270}"/>
    <hyperlink ref="AJ374" r:id="rId4550" display="https://www.daloopa.com/src/19045450" xr:uid="{E53E6138-3938-407C-8986-B1BCA45A28FF}"/>
    <hyperlink ref="AK374" r:id="rId4551" display="https://www.daloopa.com/src/28076118" xr:uid="{BCB024D9-F899-4ED6-83BE-A625EAA94782}"/>
    <hyperlink ref="AL374" r:id="rId4552" display="https://www.daloopa.com/src/35361550" xr:uid="{B0A1043F-8959-424B-8D38-EF21E34ABF21}"/>
    <hyperlink ref="AM374" r:id="rId4553" display="https://www.daloopa.com/src/41990767" xr:uid="{6E544B49-5E6C-47F5-B00F-3BA04B1A2197}"/>
    <hyperlink ref="AN374" r:id="rId4554" display="https://www.daloopa.com/src/50787163" xr:uid="{FCB08779-7294-4281-AA97-22DE19B39A05}"/>
    <hyperlink ref="AO374" r:id="rId4555" display="https://www.daloopa.com/src/56765668" xr:uid="{C138BD3A-00A8-4E07-84C0-E802A49C7A25}"/>
    <hyperlink ref="AP374" r:id="rId4556" display="https://www.daloopa.com/src/61315116" xr:uid="{A387232F-056B-4E10-BB3E-AFA3BFEC06AF}"/>
    <hyperlink ref="BA374" r:id="rId4557" display="https://www.daloopa.com/src/44801576" xr:uid="{9C20CA4F-7DE2-42F5-B6D1-5B48F74DB2C1}"/>
    <hyperlink ref="BB374" r:id="rId4558" display="https://www.daloopa.com/src/44801759" xr:uid="{7B9F17E0-5FC8-4C6F-A692-CD593DF53E7C}"/>
    <hyperlink ref="BC374" r:id="rId4559" display="https://www.daloopa.com/src/44801888" xr:uid="{E7C98D45-F977-4997-B192-216BB3F10700}"/>
    <hyperlink ref="BD374" r:id="rId4560" display="https://www.daloopa.com/src/44802125" xr:uid="{9A66F3F5-6697-4E8C-9127-1AD41CC42049}"/>
    <hyperlink ref="BE374" r:id="rId4561" display="https://www.daloopa.com/src/44802192" xr:uid="{B10F7D19-ACA2-4CCD-9741-1C5B2FA6D710}"/>
    <hyperlink ref="BF374" r:id="rId4562" display="https://www.daloopa.com/src/44802419" xr:uid="{7FDDD9A1-3CD2-4027-B737-F9425C0525F0}"/>
    <hyperlink ref="BG374" r:id="rId4563" display="https://www.daloopa.com/src/44802532" xr:uid="{4E59CF36-723A-42BD-9FA9-E1E427C6CC8E}"/>
    <hyperlink ref="BH374" r:id="rId4564" display="https://www.daloopa.com/src/44802607" xr:uid="{2E997317-3F43-4EA1-8795-81DFD46EC53F}"/>
    <hyperlink ref="BI374" r:id="rId4565" display="https://www.daloopa.com/src/41990774" xr:uid="{31D57357-4A9D-49BA-827E-50250268434D}"/>
    <hyperlink ref="A376" r:id="rId4566" xr:uid="{258048B3-57D5-429D-AA3B-06E71CA109E2}"/>
    <hyperlink ref="C376" r:id="rId4567" xr:uid="{1BA586F9-22F5-4820-A2A0-2A9906CEEACC}"/>
    <hyperlink ref="D376" r:id="rId4568" display="https://www.daloopa.com/src/806193" xr:uid="{FCAD7DA0-A2E3-4F9F-A456-4514162A9F80}"/>
    <hyperlink ref="E376" r:id="rId4569" display="https://www.daloopa.com/src/806178" xr:uid="{DDC833E2-7998-498E-A94C-F8F91DE60B90}"/>
    <hyperlink ref="F376" r:id="rId4570" display="https://www.daloopa.com/src/806163" xr:uid="{697363C4-2FF5-4CD0-8D6A-966DDE51AEB0}"/>
    <hyperlink ref="G376" r:id="rId4571" display="https://www.daloopa.com/src/806148" xr:uid="{E63512DB-E6D2-465A-AC32-2FD3EC8142B7}"/>
    <hyperlink ref="H376" r:id="rId4572" display="https://www.daloopa.com/src/806133" xr:uid="{3C557F2E-437E-464E-B03C-182E5567BDA5}"/>
    <hyperlink ref="I376" r:id="rId4573" display="https://www.daloopa.com/src/806118" xr:uid="{59E6B7ED-BE64-4C66-8E8F-E291BFCCBD5D}"/>
    <hyperlink ref="J376" r:id="rId4574" display="https://www.daloopa.com/src/806103" xr:uid="{C2BABF81-5AF0-4978-AC80-B950C9656EF8}"/>
    <hyperlink ref="K376" r:id="rId4575" display="https://www.daloopa.com/src/806088" xr:uid="{E71468BB-E23B-4DCA-B818-4BD8A298E125}"/>
    <hyperlink ref="L376" r:id="rId4576" display="https://www.daloopa.com/src/806073" xr:uid="{A159A269-89A6-4532-BEB0-9608F1ABDCEE}"/>
    <hyperlink ref="M376" r:id="rId4577" display="https://www.daloopa.com/src/806057" xr:uid="{7C75AC14-60B0-461D-B215-C795370C211A}"/>
    <hyperlink ref="N376" r:id="rId4578" display="https://www.daloopa.com/src/806043" xr:uid="{D55FC5C2-BD97-454E-BEAD-24DB3D14BEAD}"/>
    <hyperlink ref="O376" r:id="rId4579" display="https://www.daloopa.com/src/806028" xr:uid="{2005C2E5-D680-450A-9F2C-E444EB22BEB0}"/>
    <hyperlink ref="P376" r:id="rId4580" display="https://www.daloopa.com/src/806013" xr:uid="{B3024160-BB94-470E-A8F8-46297D27B774}"/>
    <hyperlink ref="Q376" r:id="rId4581" display="https://www.daloopa.com/src/805998" xr:uid="{75B8F34A-B6A7-48E9-B452-44A3C2104FAA}"/>
    <hyperlink ref="R376" r:id="rId4582" display="https://www.daloopa.com/src/805983" xr:uid="{B380EA26-F7BD-4A3B-98B2-F00A05D243DF}"/>
    <hyperlink ref="S376" r:id="rId4583" display="https://www.daloopa.com/src/805968" xr:uid="{10AE090E-AB4B-4C00-ACCB-9FA43776CE6F}"/>
    <hyperlink ref="T376" r:id="rId4584" display="https://www.daloopa.com/src/805952" xr:uid="{50BC13E2-698E-465C-B7B6-FDAD937C432E}"/>
    <hyperlink ref="U376" r:id="rId4585" display="https://www.daloopa.com/src/805939" xr:uid="{065C3077-6DF3-4A7A-BD81-297C66BFC295}"/>
    <hyperlink ref="V376" r:id="rId4586" display="https://www.daloopa.com/src/805925" xr:uid="{5DAAA271-BA54-4A34-8662-8B05773DEDD7}"/>
    <hyperlink ref="W376" r:id="rId4587" display="https://www.daloopa.com/src/805911" xr:uid="{ED6A32A0-6BAC-44C6-8267-FE7A804DBB05}"/>
    <hyperlink ref="X376" r:id="rId4588" display="https://www.daloopa.com/src/805897" xr:uid="{7447C35C-BDE3-415F-8845-D8447651FF38}"/>
    <hyperlink ref="Y376" r:id="rId4589" display="https://www.daloopa.com/src/805883" xr:uid="{267C44EF-141A-4A13-977A-3EFA6E6E1F77}"/>
    <hyperlink ref="Z376" r:id="rId4590" display="https://www.daloopa.com/src/805866" xr:uid="{80E97B32-9BD7-4505-BFDC-FDCFBCFD695F}"/>
    <hyperlink ref="AA376" r:id="rId4591" display="https://www.daloopa.com/src/805855" xr:uid="{FC815792-572D-4390-9F60-8417192F77A5}"/>
    <hyperlink ref="AB376" r:id="rId4592" display="https://www.daloopa.com/src/805841" xr:uid="{48B68CC4-526B-466C-BB8C-00EDFD5B1772}"/>
    <hyperlink ref="AC376" r:id="rId4593" display="https://www.daloopa.com/src/805827" xr:uid="{D92BD210-4870-48FE-9397-525931EE1512}"/>
    <hyperlink ref="AD376" r:id="rId4594" display="https://www.daloopa.com/src/1501418" xr:uid="{6DF318D1-EC4A-4093-968A-30DFD41D6C81}"/>
    <hyperlink ref="AE376" r:id="rId4595" display="https://www.daloopa.com/src/2750776" xr:uid="{B6F9F3A6-ED38-4A02-8DAD-5D3C4AEA7BA9}"/>
    <hyperlink ref="AF376" r:id="rId4596" display="https://www.daloopa.com/src/3606688" xr:uid="{79AA5464-A2D8-4EC8-81CA-E862AFB7DCB6}"/>
    <hyperlink ref="AG376" r:id="rId4597" display="https://www.daloopa.com/src/6028883" xr:uid="{250F433D-0349-4B73-A667-4D955E9BCB7B}"/>
    <hyperlink ref="AH376" r:id="rId4598" display="https://www.daloopa.com/src/9091871" xr:uid="{0A69D92E-EDB6-4B3A-AE20-851FD8E32654}"/>
    <hyperlink ref="AI376" r:id="rId4599" display="https://www.daloopa.com/src/12606362" xr:uid="{88178AAF-641B-4891-B4E7-F4A568CC158C}"/>
    <hyperlink ref="AJ376" r:id="rId4600" display="https://www.daloopa.com/src/19045449" xr:uid="{76DA7BF6-EB36-48FB-AEBD-649351FC7334}"/>
    <hyperlink ref="AK376" r:id="rId4601" display="https://www.daloopa.com/src/28076117" xr:uid="{7458AA60-F293-476D-B53F-38188A0ECBC7}"/>
    <hyperlink ref="AL376" r:id="rId4602" display="https://www.daloopa.com/src/35361551" xr:uid="{5AEFCC6A-D7AE-47A8-A5DD-3E7C0B5C9851}"/>
    <hyperlink ref="AM376" r:id="rId4603" display="https://www.daloopa.com/src/41990768" xr:uid="{26411741-658B-4417-8042-B03538B5CF2A}"/>
    <hyperlink ref="AN376" r:id="rId4604" display="https://www.daloopa.com/src/50787158" xr:uid="{4CB56D57-B7B1-4673-ABBD-083FAB001E02}"/>
    <hyperlink ref="AO376" r:id="rId4605" display="https://www.daloopa.com/src/56765667" xr:uid="{9FCB8904-EF1A-4ED2-9965-EDBFDEC98375}"/>
    <hyperlink ref="AP376" r:id="rId4606" display="https://www.daloopa.com/src/61315127" xr:uid="{F4C735BB-90DA-4D63-9CD8-7731147DA7CA}"/>
    <hyperlink ref="BA376" r:id="rId4607" display="https://www.daloopa.com/src/44801577" xr:uid="{A393E14E-B692-4A67-80E1-7E9B658AED9F}"/>
    <hyperlink ref="BB376" r:id="rId4608" display="https://www.daloopa.com/src/44801770" xr:uid="{01FC6FE3-44A3-4BAC-B90C-5FBBA1C0A0FB}"/>
    <hyperlink ref="BC376" r:id="rId4609" display="https://www.daloopa.com/src/44801879" xr:uid="{95C00FCD-C61F-4D2F-8A51-91BD9D371CB8}"/>
    <hyperlink ref="BD376" r:id="rId4610" display="https://www.daloopa.com/src/44802126" xr:uid="{24A30F5F-ED13-445C-B771-81C01A4DD586}"/>
    <hyperlink ref="BE376" r:id="rId4611" display="https://www.daloopa.com/src/44802207" xr:uid="{EE1F4DD4-1C49-4E80-9A59-09B124035514}"/>
    <hyperlink ref="BF376" r:id="rId4612" display="https://www.daloopa.com/src/44802421" xr:uid="{5E471CC5-7581-4252-9DAD-92A5D6B74CBD}"/>
    <hyperlink ref="BG376" r:id="rId4613" display="https://www.daloopa.com/src/44802528" xr:uid="{901DA61F-A0B7-4D76-9A08-595B5C17BABB}"/>
    <hyperlink ref="BH376" r:id="rId4614" display="https://www.daloopa.com/src/44802605" xr:uid="{C9385FB3-D78D-48B4-BEF8-40771D32FDBA}"/>
    <hyperlink ref="BI376" r:id="rId4615" display="https://www.daloopa.com/src/41990773" xr:uid="{15C078B6-CB16-442A-BBDE-914C40C63F56}"/>
    <hyperlink ref="A377" r:id="rId4616" xr:uid="{958E1ACE-6238-41BC-B5B8-A2E3D512539E}"/>
    <hyperlink ref="C377" r:id="rId4617" xr:uid="{BA32DA1F-9D90-4361-BF46-BA483386A674}"/>
    <hyperlink ref="D377" r:id="rId4618" display="https://www.daloopa.com/src/806194" xr:uid="{0C2D271D-2474-49ED-8C0B-B7D3E497AFF6}"/>
    <hyperlink ref="E377" r:id="rId4619" display="https://www.daloopa.com/src/806179" xr:uid="{278BD702-8DCD-44E1-98E1-F69D57429429}"/>
    <hyperlink ref="F377" r:id="rId4620" display="https://www.daloopa.com/src/806164" xr:uid="{02A9D0FD-47F1-4DFD-B192-F2BD45EBBED5}"/>
    <hyperlink ref="G377" r:id="rId4621" display="https://www.daloopa.com/src/806149" xr:uid="{11BA4C3A-AF2C-4171-9FBA-BAD888A48419}"/>
    <hyperlink ref="H377" r:id="rId4622" display="https://www.daloopa.com/src/806134" xr:uid="{C9D0A874-834E-4574-8689-61AD05FB4D74}"/>
    <hyperlink ref="I377" r:id="rId4623" display="https://www.daloopa.com/src/806119" xr:uid="{12269973-E143-4EE0-BA65-8861FE5C990B}"/>
    <hyperlink ref="J377" r:id="rId4624" display="https://www.daloopa.com/src/806104" xr:uid="{F758C646-764E-4147-A7A4-46E637D9567D}"/>
    <hyperlink ref="K377" r:id="rId4625" display="https://www.daloopa.com/src/806089" xr:uid="{BBEC745E-2F45-4543-B597-9F2AE3492F49}"/>
    <hyperlink ref="L377" r:id="rId4626" display="https://www.daloopa.com/src/806074" xr:uid="{EF01CA44-512B-41A9-97A9-9268506CDEE3}"/>
    <hyperlink ref="M377" r:id="rId4627" display="https://www.daloopa.com/src/806058" xr:uid="{CA50814F-8654-47ED-82CF-7D102BE5B93A}"/>
    <hyperlink ref="N377" r:id="rId4628" display="https://www.daloopa.com/src/806044" xr:uid="{E7D09D14-F0BC-40E7-B4D5-59C6EBE5CF69}"/>
    <hyperlink ref="O377" r:id="rId4629" display="https://www.daloopa.com/src/806029" xr:uid="{5CB03775-4EA4-4203-8638-A8941ABAD0F2}"/>
    <hyperlink ref="P377" r:id="rId4630" display="https://www.daloopa.com/src/806014" xr:uid="{5004714D-4D45-415A-B899-E7AF292017E5}"/>
    <hyperlink ref="Q377" r:id="rId4631" display="https://www.daloopa.com/src/805999" xr:uid="{9BE554A3-4C1E-4219-9579-2039A28D51E8}"/>
    <hyperlink ref="R377" r:id="rId4632" display="https://www.daloopa.com/src/805984" xr:uid="{E1202B94-3CC7-4C08-9C0A-8AEDA2DE6B9C}"/>
    <hyperlink ref="S377" r:id="rId4633" display="https://www.daloopa.com/src/805969" xr:uid="{C07B1E61-8652-46B8-BD36-B88B2EF26A57}"/>
    <hyperlink ref="T377" r:id="rId4634" display="https://www.daloopa.com/src/805951" xr:uid="{0B158ACA-DE21-412E-8A06-5D6ACCCB0433}"/>
    <hyperlink ref="U377" r:id="rId4635" display="https://www.daloopa.com/src/805940" xr:uid="{2177A14A-8646-4E5A-99AC-27C8515839C9}"/>
    <hyperlink ref="V377" r:id="rId4636" display="https://www.daloopa.com/src/805926" xr:uid="{1D2ADAA5-1C94-45AB-8BE2-D86354D45226}"/>
    <hyperlink ref="W377" r:id="rId4637" display="https://www.daloopa.com/src/805912" xr:uid="{C980CCED-F04C-4831-A1F5-DE959B87F3D3}"/>
    <hyperlink ref="X377" r:id="rId4638" display="https://www.daloopa.com/src/805898" xr:uid="{C8FE9288-3F4D-4E80-A66D-D9B3B61D694D}"/>
    <hyperlink ref="Y377" r:id="rId4639" display="https://www.daloopa.com/src/805884" xr:uid="{A833EDFC-D355-4D9A-9AC8-A63AF17AD10D}"/>
    <hyperlink ref="Z377" r:id="rId4640" display="https://www.daloopa.com/src/805865" xr:uid="{BCB54F19-3372-45E9-AB30-DBF9E5501559}"/>
    <hyperlink ref="AA377" r:id="rId4641" display="https://www.daloopa.com/src/805856" xr:uid="{24C03395-2B14-4CF3-B121-7F6CD696D3EE}"/>
    <hyperlink ref="AB377" r:id="rId4642" display="https://www.daloopa.com/src/805842" xr:uid="{26EE46AE-81DE-44BD-BFB6-051AF82BB474}"/>
    <hyperlink ref="AC377" r:id="rId4643" display="https://www.daloopa.com/src/805828" xr:uid="{43BB0CDF-6C4D-4310-8C43-3D2E4F9A8542}"/>
    <hyperlink ref="AD377" r:id="rId4644" display="https://www.daloopa.com/src/1501419" xr:uid="{A3E2DFB0-6124-47ED-BBF0-50E35F5B4512}"/>
    <hyperlink ref="AE377" r:id="rId4645" display="https://www.daloopa.com/src/2750777" xr:uid="{AFB1A1C7-78DF-4CF9-A0B5-EE61EE5C8064}"/>
    <hyperlink ref="AF377" r:id="rId4646" display="https://www.daloopa.com/src/3606689" xr:uid="{8201DA11-E543-45B6-B3E8-D6EC01B52006}"/>
    <hyperlink ref="AG377" r:id="rId4647" display="https://www.daloopa.com/src/6028884" xr:uid="{428337E5-AF1F-4D5F-A670-E7FF49C271EB}"/>
    <hyperlink ref="AH377" r:id="rId4648" display="https://www.daloopa.com/src/9091869" xr:uid="{1431C92A-A237-403C-9786-6C2A9455E717}"/>
    <hyperlink ref="AI377" r:id="rId4649" display="https://www.daloopa.com/src/12606364" xr:uid="{E9AC6881-BE87-4696-97AA-F459BEAA31B4}"/>
    <hyperlink ref="AJ377" r:id="rId4650" display="https://www.daloopa.com/src/19045454" xr:uid="{C7E618D5-B5F2-4E2B-9B9A-4E78AA544135}"/>
    <hyperlink ref="AK377" r:id="rId4651" display="https://www.daloopa.com/src/28076116" xr:uid="{22805CD2-D774-417E-9D6D-F5FB65E649FD}"/>
    <hyperlink ref="AL377" r:id="rId4652" display="https://www.daloopa.com/src/35361548" xr:uid="{C3A18F39-E192-4347-9112-4A233BB14548}"/>
    <hyperlink ref="AM377" r:id="rId4653" display="https://www.daloopa.com/src/41991270" xr:uid="{B61077AB-7A5A-49F5-BA49-AF4ABF545323}"/>
    <hyperlink ref="AN377" r:id="rId4654" display="https://www.daloopa.com/src/50787642" xr:uid="{6204FF45-825A-4567-B55C-69969BC8E5A7}"/>
    <hyperlink ref="AO377" r:id="rId4655" display="https://www.daloopa.com/src/56765666" xr:uid="{A55E790E-D54E-4DFA-8457-C396E8C8F907}"/>
    <hyperlink ref="AP377" r:id="rId4656" display="https://www.daloopa.com/src/61315125" xr:uid="{FFF7F32D-676A-493E-A63F-B5CAFF49893F}"/>
    <hyperlink ref="BA377" r:id="rId4657" display="https://www.daloopa.com/src/44801551" xr:uid="{81C38B2B-ACC4-4FAC-AE80-463D98830E31}"/>
    <hyperlink ref="BB377" r:id="rId4658" display="https://www.daloopa.com/src/44801757" xr:uid="{BCDE941F-1980-48D8-962E-B8D2AA26559C}"/>
    <hyperlink ref="BC377" r:id="rId4659" display="https://www.daloopa.com/src/44801882" xr:uid="{D3C80DB6-9534-4EAB-9F0E-A724BB21C95A}"/>
    <hyperlink ref="BD377" r:id="rId4660" display="https://www.daloopa.com/src/44802128" xr:uid="{1DD05693-39D3-4405-9D61-D45F5CD88405}"/>
    <hyperlink ref="BE377" r:id="rId4661" display="https://www.daloopa.com/src/44802186" xr:uid="{04B7E626-D2C8-450E-A982-E1C78CC1F5D1}"/>
    <hyperlink ref="BF377" r:id="rId4662" display="https://www.daloopa.com/src/44802423" xr:uid="{DD232C21-BF80-4016-80EF-5EB6AC5FE5A8}"/>
    <hyperlink ref="BG377" r:id="rId4663" display="https://www.daloopa.com/src/44802526" xr:uid="{627C1F98-FC7C-4ED0-96A1-6C7A5D208ABB}"/>
    <hyperlink ref="BH377" r:id="rId4664" display="https://www.daloopa.com/src/44802615" xr:uid="{DDBAEB7D-EBE4-4098-A6B8-3301269140DB}"/>
    <hyperlink ref="BI377" r:id="rId4665" display="https://www.daloopa.com/src/41991271" xr:uid="{6B832C9B-DA21-4264-8A62-EC5294A71600}"/>
    <hyperlink ref="A380" r:id="rId4666" xr:uid="{C46F1E3C-E13C-4928-8876-5451018D9B66}"/>
    <hyperlink ref="C380" r:id="rId4667" xr:uid="{67BE2F11-7D98-45FD-8299-033B2D3A8A76}"/>
    <hyperlink ref="D380" r:id="rId4668" display="https://www.daloopa.com/src/799657" xr:uid="{9E52CEE6-192E-4597-BC26-34B733107C0D}"/>
    <hyperlink ref="E380" r:id="rId4669" display="https://www.daloopa.com/src/799655" xr:uid="{5ADC448E-789E-4286-BB6B-EA2FB2D98A26}"/>
    <hyperlink ref="F380" r:id="rId4670" display="https://www.daloopa.com/src/799652" xr:uid="{F87E8EF6-F34B-42AA-BF9E-362ABDBD081F}"/>
    <hyperlink ref="G380" r:id="rId4671" display="https://www.daloopa.com/src/799650" xr:uid="{5BCB862F-7D8B-4ECE-80E1-C0ADF45ABBDC}"/>
    <hyperlink ref="H380" r:id="rId4672" display="https://www.daloopa.com/src/799648" xr:uid="{DD768523-306A-44A7-B195-1C5F371D86DC}"/>
    <hyperlink ref="I380" r:id="rId4673" display="https://www.daloopa.com/src/799646" xr:uid="{358EA50B-3CF8-4983-9D3D-1C15690020F1}"/>
    <hyperlink ref="J380" r:id="rId4674" display="https://www.daloopa.com/src/799644" xr:uid="{93135592-0D30-43AE-BC77-594B2DB94B01}"/>
    <hyperlink ref="K380" r:id="rId4675" display="https://www.daloopa.com/src/799642" xr:uid="{6D824FFA-9F46-4E28-9E17-C7D753FC61BA}"/>
    <hyperlink ref="L380" r:id="rId4676" display="https://www.daloopa.com/src/799638" xr:uid="{1CFA313E-53B9-47AD-9081-EF473AED4397}"/>
    <hyperlink ref="M380" r:id="rId4677" display="https://www.daloopa.com/src/799635" xr:uid="{14C970A4-2645-4E72-88CD-AB820329FC7F}"/>
    <hyperlink ref="N380" r:id="rId4678" display="https://www.daloopa.com/src/799632" xr:uid="{245A54BD-ECD1-4D26-B98A-6410EE6EB682}"/>
    <hyperlink ref="O380" r:id="rId4679" display="https://www.daloopa.com/src/799629" xr:uid="{FCACD618-E9E8-481E-84F7-ED32FF413CC4}"/>
    <hyperlink ref="P380" r:id="rId4680" display="https://www.daloopa.com/src/799626" xr:uid="{8DA1C3CC-6AAF-49DF-8A68-C7E69D7ED80E}"/>
    <hyperlink ref="Q380" r:id="rId4681" display="https://www.daloopa.com/src/799622" xr:uid="{F76ECD43-9E73-4E2A-9B61-38F00107777F}"/>
    <hyperlink ref="R380" r:id="rId4682" display="https://www.daloopa.com/src/799619" xr:uid="{504AA84A-8940-4646-BCE4-C52F5C828BBA}"/>
    <hyperlink ref="S380" r:id="rId4683" display="https://www.daloopa.com/src/799616" xr:uid="{ABEBA306-40AC-4F41-B8AF-181F39DB40AE}"/>
    <hyperlink ref="T380" r:id="rId4684" display="https://www.daloopa.com/src/799613" xr:uid="{A5F41D3F-1EC8-46BC-81E2-4D7C3E421767}"/>
    <hyperlink ref="U380" r:id="rId4685" display="https://www.daloopa.com/src/799610" xr:uid="{27E7A926-9EB7-45AC-92A8-A277B491F9CF}"/>
    <hyperlink ref="V380" r:id="rId4686" display="https://www.daloopa.com/src/799607" xr:uid="{014771CD-D2ED-4269-B08C-418C58EA5D57}"/>
    <hyperlink ref="W380" r:id="rId4687" display="https://www.daloopa.com/src/799604" xr:uid="{42F0AA09-DE1A-4816-99C1-250881AD572A}"/>
    <hyperlink ref="X380" r:id="rId4688" display="https://www.daloopa.com/src/799600" xr:uid="{D24A78E2-59E6-45D7-A2C6-5E9682DB4217}"/>
    <hyperlink ref="Y380" r:id="rId4689" display="https://www.daloopa.com/src/799597" xr:uid="{7D8089DE-3BBA-48B5-9A94-FD0F6001407E}"/>
    <hyperlink ref="Z380" r:id="rId4690" display="https://www.daloopa.com/src/799594" xr:uid="{36AD85A1-AD53-47A9-929B-F2B6CD85B11E}"/>
    <hyperlink ref="AA380" r:id="rId4691" display="https://www.daloopa.com/src/799590" xr:uid="{4C26B44C-4BA6-4EAE-8519-8FF4A0CD1E11}"/>
    <hyperlink ref="AB380" r:id="rId4692" display="https://www.daloopa.com/src/815825" xr:uid="{D72BC31A-7BC6-422B-83A6-3B8233B91341}"/>
    <hyperlink ref="AC380" r:id="rId4693" display="https://www.daloopa.com/src/815827" xr:uid="{D528A581-F41F-47F7-99B6-3C8939BD5E48}"/>
    <hyperlink ref="AD380" r:id="rId4694" display="https://www.daloopa.com/src/1501305" xr:uid="{623785A8-2C1B-4ADF-80F0-DCF980850078}"/>
    <hyperlink ref="AE380" r:id="rId4695" display="https://www.daloopa.com/src/2750703" xr:uid="{0D03BCDB-DA10-4489-AA8F-9CC82038DD19}"/>
    <hyperlink ref="AF380" r:id="rId4696" display="https://www.daloopa.com/src/3606613" xr:uid="{ED39F2EA-09D6-47CD-AD46-2ED36A545C07}"/>
    <hyperlink ref="AG380" r:id="rId4697" display="https://www.daloopa.com/src/6028806" xr:uid="{168347EC-3F8B-402A-9CAE-60CA6BE1C79C}"/>
    <hyperlink ref="AH380" r:id="rId4698" display="https://www.daloopa.com/src/9091826" xr:uid="{510D7F04-8D3D-4E32-A367-6013AB9B65EE}"/>
    <hyperlink ref="AI380" r:id="rId4699" display="https://www.daloopa.com/src/12605756" xr:uid="{5AF2F742-6294-444A-A9FC-35C7B273DCB3}"/>
    <hyperlink ref="AJ380" r:id="rId4700" display="https://www.daloopa.com/src/19045430" xr:uid="{79208DA2-59BA-4385-AF39-17D4378279D2}"/>
    <hyperlink ref="AK380" r:id="rId4701" display="https://www.daloopa.com/src/28076104" xr:uid="{00CF61E6-CDFC-4399-8F4A-6478B23E2AE7}"/>
    <hyperlink ref="AL380" r:id="rId4702" display="https://www.daloopa.com/src/35361528" xr:uid="{662271D5-46AD-4AB6-BEDB-3ED1AE176643}"/>
    <hyperlink ref="AM380" r:id="rId4703" display="https://www.daloopa.com/src/41990899" xr:uid="{E7B5C5EB-ADD5-4619-A3DE-831B7729F5BF}"/>
    <hyperlink ref="AN380" r:id="rId4704" display="https://www.daloopa.com/src/50787126" xr:uid="{19828920-7A91-439F-A20E-2694295894BB}"/>
    <hyperlink ref="AO380" r:id="rId4705" display="https://www.daloopa.com/src/56765653" xr:uid="{B29423B7-6674-4519-8E7E-9B6A5183CF78}"/>
    <hyperlink ref="AP380" r:id="rId4706" display="https://www.daloopa.com/src/61315078" xr:uid="{D7A26E1E-FD3E-480F-9483-86721234A5B2}"/>
    <hyperlink ref="BA380" r:id="rId4707" display="https://www.daloopa.com/src/44801554" xr:uid="{03509C7C-9F06-4059-8642-AF04643CBA08}"/>
    <hyperlink ref="BB380" r:id="rId4708" display="https://www.daloopa.com/src/44801777" xr:uid="{51CAE36D-9130-4DA7-A166-10F0D6B2D7DC}"/>
    <hyperlink ref="BC380" r:id="rId4709" display="https://www.daloopa.com/src/44801890" xr:uid="{A0442CF8-FF51-4FFA-921B-9DC8A042131D}"/>
    <hyperlink ref="BD380" r:id="rId4710" display="https://www.daloopa.com/src/44802131" xr:uid="{6E0D1609-505D-4CF5-B1C5-3C8A66CFC40C}"/>
    <hyperlink ref="BE380" r:id="rId4711" display="https://www.daloopa.com/src/44802202" xr:uid="{F7027961-6C47-46BB-9958-F3A1BFBF1864}"/>
    <hyperlink ref="BF380" r:id="rId4712" display="https://www.daloopa.com/src/44802417" xr:uid="{4047F8B2-1D19-4808-AC5F-9EE3EA6AFE5E}"/>
    <hyperlink ref="BG380" r:id="rId4713" display="https://www.daloopa.com/src/44802516" xr:uid="{C5687271-F5AF-4EC7-8D2C-BC07A9205C06}"/>
    <hyperlink ref="BH380" r:id="rId4714" display="https://www.daloopa.com/src/44802611" xr:uid="{4E60ED88-870F-48C6-A24D-867AF442428E}"/>
    <hyperlink ref="BI380" r:id="rId4715" display="https://www.daloopa.com/src/41990902" xr:uid="{FC82F963-75C5-4C2B-BECE-F272216B8FFD}"/>
    <hyperlink ref="A381" r:id="rId4716" xr:uid="{D7FDCE1B-EAF2-4ECC-8506-A7D885F400EA}"/>
    <hyperlink ref="C381" r:id="rId4717" xr:uid="{2A9E8A4F-7CEA-46BE-8C5D-F4BE91FFCA0D}"/>
    <hyperlink ref="D381" r:id="rId4718" display="https://www.daloopa.com/src/799658" xr:uid="{FE1D3F24-9FBF-4AE5-9324-0617405140E3}"/>
    <hyperlink ref="E381" r:id="rId4719" display="https://www.daloopa.com/src/799656" xr:uid="{41971E80-17CA-4E16-8934-CFD9F57D4F96}"/>
    <hyperlink ref="F381" r:id="rId4720" display="https://www.daloopa.com/src/799653" xr:uid="{503B8EBE-3917-4E24-BAA9-FA2CB96BE8B7}"/>
    <hyperlink ref="G381" r:id="rId4721" display="https://www.daloopa.com/src/799651" xr:uid="{33608BE4-99E8-4CC1-A1D6-7B092366285C}"/>
    <hyperlink ref="H381" r:id="rId4722" display="https://www.daloopa.com/src/799649" xr:uid="{256CB6CF-3027-42A0-A3C1-89ADEEBAFC02}"/>
    <hyperlink ref="I381" r:id="rId4723" display="https://www.daloopa.com/src/799647" xr:uid="{201B4A75-FA78-4739-8C22-FA4D792128FE}"/>
    <hyperlink ref="J381" r:id="rId4724" display="https://www.daloopa.com/src/799645" xr:uid="{5A01DE12-D223-4972-8AC9-BB8C8D341042}"/>
    <hyperlink ref="K381" r:id="rId4725" display="https://www.daloopa.com/src/799643" xr:uid="{36083DBA-0A47-48D0-A974-F51933A40440}"/>
    <hyperlink ref="L381" r:id="rId4726" display="https://www.daloopa.com/src/799639" xr:uid="{B3C49675-4FE4-4203-982D-42E7F8A5E404}"/>
    <hyperlink ref="M381" r:id="rId4727" display="https://www.daloopa.com/src/799636" xr:uid="{AA37F342-D160-43BD-9E15-3CB115246A23}"/>
    <hyperlink ref="N381" r:id="rId4728" display="https://www.daloopa.com/src/799633" xr:uid="{78AB11DF-9CE7-4611-9333-2A5F0AA9963D}"/>
    <hyperlink ref="O381" r:id="rId4729" display="https://www.daloopa.com/src/799630" xr:uid="{6C9848F1-F5B6-4B61-9C17-72F888991E26}"/>
    <hyperlink ref="P381" r:id="rId4730" display="https://www.daloopa.com/src/799627" xr:uid="{BCFCB4D4-9E94-4A74-A8BF-8DF8F6636579}"/>
    <hyperlink ref="Q381" r:id="rId4731" display="https://www.daloopa.com/src/799623" xr:uid="{78ED0F44-0AB7-4F92-A577-AC359E2ED677}"/>
    <hyperlink ref="R381" r:id="rId4732" display="https://www.daloopa.com/src/799620" xr:uid="{2C1998A5-2C7D-46F3-A0C2-0B7E38CF910E}"/>
    <hyperlink ref="S381" r:id="rId4733" display="https://www.daloopa.com/src/799617" xr:uid="{02E81D35-E43E-449C-ABB0-FB19BD4EE5F8}"/>
    <hyperlink ref="T381" r:id="rId4734" display="https://www.daloopa.com/src/799614" xr:uid="{DB104B16-B037-4A42-BF81-29B4F1754691}"/>
    <hyperlink ref="U381" r:id="rId4735" display="https://www.daloopa.com/src/799611" xr:uid="{174885E8-4C8E-48CB-9959-90D8E951B15C}"/>
    <hyperlink ref="V381" r:id="rId4736" display="https://www.daloopa.com/src/799608" xr:uid="{CF2F7BE4-AED5-463E-9179-57EF3A70206A}"/>
    <hyperlink ref="W381" r:id="rId4737" display="https://www.daloopa.com/src/799605" xr:uid="{EB019311-0B5C-42B9-AB56-029D768A898B}"/>
    <hyperlink ref="X381" r:id="rId4738" display="https://www.daloopa.com/src/799601" xr:uid="{9A262192-E2F4-4904-AB95-B80FB5E4024F}"/>
    <hyperlink ref="Y381" r:id="rId4739" display="https://www.daloopa.com/src/799598" xr:uid="{9B68E606-E13F-422D-B69C-E13681D15FAC}"/>
    <hyperlink ref="Z381" r:id="rId4740" display="https://www.daloopa.com/src/799595" xr:uid="{629DBD9A-758E-4A1F-BAAA-ECF66FFC513C}"/>
    <hyperlink ref="AA381" r:id="rId4741" display="https://www.daloopa.com/src/799591" xr:uid="{D1984CCA-4547-48C3-942B-EBB7974AA3C9}"/>
    <hyperlink ref="AB381" r:id="rId4742" display="https://www.daloopa.com/src/815826" xr:uid="{D31C197C-5DFA-4497-A642-7441E1375940}"/>
    <hyperlink ref="AC381" r:id="rId4743" display="https://www.daloopa.com/src/815828" xr:uid="{6D77675B-78C3-4A60-BB72-0EF6836EABB2}"/>
    <hyperlink ref="AD381" r:id="rId4744" display="https://www.daloopa.com/src/1501306" xr:uid="{EBF41AF0-1462-4A2A-B23C-0999696C1E73}"/>
    <hyperlink ref="AE381" r:id="rId4745" display="https://www.daloopa.com/src/2750704" xr:uid="{E7D8479C-CFB2-4F6D-8C1F-601CD2A436D5}"/>
    <hyperlink ref="AF381" r:id="rId4746" display="https://www.daloopa.com/src/3606614" xr:uid="{D3708A9E-F755-4587-B72D-C6631CA2BF55}"/>
    <hyperlink ref="AG381" r:id="rId4747" display="https://www.daloopa.com/src/6028807" xr:uid="{58963FA9-F70E-4FAB-BB9B-F7DBB2F79646}"/>
    <hyperlink ref="AH381" r:id="rId4748" display="https://www.daloopa.com/src/9091827" xr:uid="{90B08021-4CB1-4830-BAE7-5898D77B21DE}"/>
    <hyperlink ref="AI381" r:id="rId4749" display="https://www.daloopa.com/src/12605757" xr:uid="{A0F774D1-984A-49BF-B816-21B26FAED5E6}"/>
    <hyperlink ref="AJ381" r:id="rId4750" display="https://www.daloopa.com/src/19045431" xr:uid="{A9958315-26F8-44B3-9BC5-5382EE043F09}"/>
    <hyperlink ref="AK381" r:id="rId4751" display="https://www.daloopa.com/src/28076103" xr:uid="{47A4C54A-4900-4108-88CA-F33FF7A0E9C8}"/>
    <hyperlink ref="AL381" r:id="rId4752" display="https://www.daloopa.com/src/35361530" xr:uid="{5DCDA8D4-A720-4DBE-AEC9-1B9E4730D042}"/>
    <hyperlink ref="AM381" r:id="rId4753" display="https://www.daloopa.com/src/41990900" xr:uid="{43A1A6F2-4559-4298-82DE-85D61E597057}"/>
    <hyperlink ref="AN381" r:id="rId4754" display="https://www.daloopa.com/src/50787127" xr:uid="{55A02FA0-3A87-48C8-A422-9DEE0EFF338D}"/>
    <hyperlink ref="AO381" r:id="rId4755" display="https://www.daloopa.com/src/56765654" xr:uid="{C89510C9-892B-45DD-986F-0193289F329C}"/>
    <hyperlink ref="AP381" r:id="rId4756" display="https://www.daloopa.com/src/61315079" xr:uid="{F1D3B420-319D-4403-9C2B-641B41AD9BFA}"/>
    <hyperlink ref="BA381" r:id="rId4757" display="https://www.daloopa.com/src/44801558" xr:uid="{A39AE06A-B341-4DFA-8724-89B64514C008}"/>
    <hyperlink ref="BB381" r:id="rId4758" display="https://www.daloopa.com/src/44801778" xr:uid="{6758C4B0-5BB0-44A4-80B3-5296DB94DD1C}"/>
    <hyperlink ref="BC381" r:id="rId4759" display="https://www.daloopa.com/src/44801886" xr:uid="{AE3E0127-64CA-4B01-ADB9-FEAB166AB1EA}"/>
    <hyperlink ref="BD381" r:id="rId4760" display="https://www.daloopa.com/src/44802130" xr:uid="{27BB7D4B-FFCA-4181-B635-598FAAB337EA}"/>
    <hyperlink ref="BE381" r:id="rId4761" display="https://www.daloopa.com/src/44802197" xr:uid="{6625D1D2-74F1-49A5-8B31-2D343A3B43F9}"/>
    <hyperlink ref="BF381" r:id="rId4762" display="https://www.daloopa.com/src/44802418" xr:uid="{F564217E-1FEC-4119-8AC0-EE26427B2F02}"/>
    <hyperlink ref="BG381" r:id="rId4763" display="https://www.daloopa.com/src/44802540" xr:uid="{C875A30C-9E5B-4C36-865B-4C35FCEE7935}"/>
    <hyperlink ref="BH381" r:id="rId4764" display="https://www.daloopa.com/src/44802619" xr:uid="{52F4A5E4-C08C-4287-82A6-C9669636FB13}"/>
    <hyperlink ref="BI381" r:id="rId4765" display="https://www.daloopa.com/src/41990901" xr:uid="{A479020F-BFAD-4B3F-91D3-1CBE9CF83AC6}"/>
    <hyperlink ref="A384" r:id="rId4766" xr:uid="{0AC482E5-FD73-420C-BA1C-5D712A758F57}"/>
    <hyperlink ref="C384" r:id="rId4767" xr:uid="{8CB89AE0-536A-4B60-AC0E-CB0C13B8B28F}"/>
    <hyperlink ref="D384" r:id="rId4768" display="https://www.daloopa.com/src/799719" xr:uid="{6F4F9AD6-B417-4F61-BF3E-05B1496DBEAD}"/>
    <hyperlink ref="E384" r:id="rId4769" display="https://www.daloopa.com/src/799717" xr:uid="{79930D5E-5AFF-45B6-891A-494470DCC0F6}"/>
    <hyperlink ref="F384" r:id="rId4770" display="https://www.daloopa.com/src/799715" xr:uid="{7619F2F6-B07B-4432-A079-F38DE1622EE1}"/>
    <hyperlink ref="G384" r:id="rId4771" display="https://www.daloopa.com/src/799713" xr:uid="{35FBE4C2-2C72-4F82-8A9B-B594AB7EC3C8}"/>
    <hyperlink ref="H384" r:id="rId4772" display="https://www.daloopa.com/src/799711" xr:uid="{F4EE9A9D-E916-456C-A60B-738B17C985BE}"/>
    <hyperlink ref="I384" r:id="rId4773" display="https://www.daloopa.com/src/799709" xr:uid="{9DD9B5E7-F958-4CA8-9F11-EE76F7C57129}"/>
    <hyperlink ref="J384" r:id="rId4774" display="https://www.daloopa.com/src/799707" xr:uid="{298A1904-FC30-4814-9E85-CFF862026577}"/>
    <hyperlink ref="K384" r:id="rId4775" display="https://www.daloopa.com/src/799705" xr:uid="{E69CE696-5BEC-41B9-BA34-0E6B59858021}"/>
    <hyperlink ref="L384" r:id="rId4776" display="https://www.daloopa.com/src/799703" xr:uid="{23D737D5-5C03-4CB5-A987-683E436824A0}"/>
    <hyperlink ref="M384" r:id="rId4777" display="https://www.daloopa.com/src/799701" xr:uid="{441EF42F-6B55-4E27-8FAB-836BDD7BCA2A}"/>
    <hyperlink ref="N384" r:id="rId4778" display="https://www.daloopa.com/src/799699" xr:uid="{F073C80C-4CD5-4FEB-B4A5-E0EFB01C0193}"/>
    <hyperlink ref="O384" r:id="rId4779" display="https://www.daloopa.com/src/799697" xr:uid="{96C051AC-DCDD-479C-B4F0-3DB7F6F783E4}"/>
    <hyperlink ref="P384" r:id="rId4780" display="https://www.daloopa.com/src/799695" xr:uid="{A713FAE9-EBF7-4788-927C-3EC92ECE5152}"/>
    <hyperlink ref="Q384" r:id="rId4781" display="https://www.daloopa.com/src/799693" xr:uid="{BB128251-3C1D-4C8F-9AEA-674B3CF0686A}"/>
    <hyperlink ref="R384" r:id="rId4782" display="https://www.daloopa.com/src/799691" xr:uid="{62863945-1FB0-442F-8FCF-888189F91861}"/>
    <hyperlink ref="S384" r:id="rId4783" display="https://www.daloopa.com/src/799689" xr:uid="{892D9A63-84AC-419A-99CE-2F8D3C4D5E6F}"/>
    <hyperlink ref="T384" r:id="rId4784" display="https://www.daloopa.com/src/799687" xr:uid="{143B9BAE-99A9-4634-8B2F-4995C5CE8647}"/>
    <hyperlink ref="U384" r:id="rId4785" display="https://www.daloopa.com/src/799685" xr:uid="{146F2CF2-D538-41B4-8D84-968354A384EE}"/>
    <hyperlink ref="V384" r:id="rId4786" display="https://www.daloopa.com/src/799683" xr:uid="{D86E5162-6962-4B25-AFD2-5EE179BB338E}"/>
    <hyperlink ref="W384" r:id="rId4787" display="https://www.daloopa.com/src/799681" xr:uid="{01CB2F45-0B54-44CB-9C2B-15075986B674}"/>
    <hyperlink ref="X384" r:id="rId4788" display="https://www.daloopa.com/src/799679" xr:uid="{3B49CB52-52F9-46D5-8A7E-B3CF8ACC2F61}"/>
    <hyperlink ref="Y384" r:id="rId4789" display="https://www.daloopa.com/src/799676" xr:uid="{D84E222C-102F-4D29-B29C-60308C191E15}"/>
    <hyperlink ref="Z384" r:id="rId4790" display="https://www.daloopa.com/src/799674" xr:uid="{14554B39-C06C-49F6-BC4B-75A87F5E6477}"/>
    <hyperlink ref="AA384" r:id="rId4791" display="https://www.daloopa.com/src/799672" xr:uid="{DC4759A1-E45A-4F99-B38D-D7FC72D9F6D2}"/>
    <hyperlink ref="AB384" r:id="rId4792" display="https://www.daloopa.com/src/799669" xr:uid="{1090F7CF-B09E-4312-9607-C17BD84BFA7C}"/>
    <hyperlink ref="AC384" r:id="rId4793" display="https://www.daloopa.com/src/799667" xr:uid="{9045C2BA-7E48-4229-BF66-D4A23AF11DFE}"/>
    <hyperlink ref="AD384" r:id="rId4794" display="https://www.daloopa.com/src/1501310" xr:uid="{239940A1-84DD-47A7-A852-83F39E7256AC}"/>
    <hyperlink ref="AE384" r:id="rId4795" display="https://www.daloopa.com/src/2750740" xr:uid="{A454A29E-F365-40DE-8F02-F76EC5F2DBE0}"/>
    <hyperlink ref="AF384" r:id="rId4796" display="https://www.daloopa.com/src/3606656" xr:uid="{9FC2B7B2-E296-4DF9-B43F-8385E5FDCEFA}"/>
    <hyperlink ref="AG384" r:id="rId4797" display="https://www.daloopa.com/src/6028818" xr:uid="{A6530996-A5B0-4815-9C3B-BE56DAB9E107}"/>
    <hyperlink ref="AH384" r:id="rId4798" display="https://www.daloopa.com/src/9091828" xr:uid="{10A311E7-D329-497A-B85B-CF373BC69872}"/>
    <hyperlink ref="AI384" r:id="rId4799" display="https://www.daloopa.com/src/12605815" xr:uid="{338B3DE6-DC38-4956-B2C5-8CC8688F8F3C}"/>
    <hyperlink ref="AJ384" r:id="rId4800" display="https://www.daloopa.com/src/19045432" xr:uid="{7971184B-06D5-4C77-A014-5BB7A7B63259}"/>
    <hyperlink ref="AK384" r:id="rId4801" display="https://www.daloopa.com/src/28076106" xr:uid="{B032A712-2E39-4B05-B780-02E7BEE7B8EA}"/>
    <hyperlink ref="AL384" r:id="rId4802" display="https://www.daloopa.com/src/35361531" xr:uid="{69C6F918-8AE8-4D68-8D4C-921270D46FB3}"/>
    <hyperlink ref="AM384" r:id="rId4803" display="https://www.daloopa.com/src/41990875" xr:uid="{322E455A-3E38-49DC-90F2-809BD7E2894C}"/>
    <hyperlink ref="AN384" r:id="rId4804" display="https://www.daloopa.com/src/50787132" xr:uid="{119922F6-14C3-4A61-A7D4-896717805FAF}"/>
    <hyperlink ref="AO384" r:id="rId4805" display="https://www.daloopa.com/src/56765656" xr:uid="{B58C00B0-1942-4FBD-ACAA-8609C90B89E2}"/>
    <hyperlink ref="AP384" r:id="rId4806" display="https://www.daloopa.com/src/61315082" xr:uid="{5B9E2748-EC83-431D-AADB-D32134F353F7}"/>
    <hyperlink ref="BA384" r:id="rId4807" display="https://www.daloopa.com/src/44801556" xr:uid="{EB8333E6-FF21-46FB-9BEC-7E09B702E5DB}"/>
    <hyperlink ref="BB384" r:id="rId4808" display="https://www.daloopa.com/src/44801755" xr:uid="{6A742D94-7008-4FAD-95BC-5FE3B3F12745}"/>
    <hyperlink ref="BC384" r:id="rId4809" display="https://www.daloopa.com/src/44801876" xr:uid="{D541F5EB-6D8D-4C6D-A5B4-6E64BF3E5306}"/>
    <hyperlink ref="BD384" r:id="rId4810" display="https://www.daloopa.com/src/44802129" xr:uid="{2D23671F-F858-45CC-9CA2-E52BCC385D0A}"/>
    <hyperlink ref="BE384" r:id="rId4811" display="https://www.daloopa.com/src/44802201" xr:uid="{82D5CCFF-7899-406A-ADF9-1F2F3C391EC7}"/>
    <hyperlink ref="BF384" r:id="rId4812" display="https://www.daloopa.com/src/44802422" xr:uid="{4899D250-A822-418B-9C51-71A7242A9BDD}"/>
    <hyperlink ref="BG384" r:id="rId4813" display="https://www.daloopa.com/src/44802523" xr:uid="{39EFCE69-9C5E-405F-9C14-BB1B746F4C9B}"/>
    <hyperlink ref="BH384" r:id="rId4814" display="https://www.daloopa.com/src/44802625" xr:uid="{87241AD3-7301-445C-943B-3C58F29981DB}"/>
    <hyperlink ref="BI384" r:id="rId4815" display="https://www.daloopa.com/src/41990887" xr:uid="{B13A55FF-6A06-4C11-ADC9-32BFBAADA6D8}"/>
    <hyperlink ref="A385" r:id="rId4816" xr:uid="{5022FE8F-22AB-4944-A6E6-806730E7D06B}"/>
    <hyperlink ref="C385" r:id="rId4817" xr:uid="{F1AFC4B7-A8CA-4561-A4DE-488890C013D7}"/>
    <hyperlink ref="D385" r:id="rId4818" display="https://www.daloopa.com/src/799720" xr:uid="{20F6D4D9-3F3F-483C-A06E-21BC27EF3730}"/>
    <hyperlink ref="E385" r:id="rId4819" display="https://www.daloopa.com/src/799718" xr:uid="{027B4838-CDCA-4524-A3DB-39901E719AED}"/>
    <hyperlink ref="F385" r:id="rId4820" display="https://www.daloopa.com/src/799716" xr:uid="{206D1846-6FAB-4FB4-92B7-11F511E611F4}"/>
    <hyperlink ref="G385" r:id="rId4821" display="https://www.daloopa.com/src/799714" xr:uid="{7322D483-FCA0-4013-8DCE-39552563CE47}"/>
    <hyperlink ref="H385" r:id="rId4822" display="https://www.daloopa.com/src/799712" xr:uid="{151EE464-FBD8-40B2-8C05-14C8BA8BA3C6}"/>
    <hyperlink ref="I385" r:id="rId4823" display="https://www.daloopa.com/src/799710" xr:uid="{8DB107EF-ABAB-45D2-AAD7-82BFBCCB5718}"/>
    <hyperlink ref="J385" r:id="rId4824" display="https://www.daloopa.com/src/799708" xr:uid="{2B93FB1A-3DB0-46E1-8E91-45B0DAFE51CB}"/>
    <hyperlink ref="K385" r:id="rId4825" display="https://www.daloopa.com/src/799706" xr:uid="{6C67AE5B-5C6F-43DB-81F8-B7AF104C7CC0}"/>
    <hyperlink ref="L385" r:id="rId4826" display="https://www.daloopa.com/src/799704" xr:uid="{AB69E2A5-F2F8-4D40-B7B9-8FCAA395261F}"/>
    <hyperlink ref="M385" r:id="rId4827" display="https://www.daloopa.com/src/799702" xr:uid="{433589C2-5564-417B-9154-3EA5F3136C94}"/>
    <hyperlink ref="N385" r:id="rId4828" display="https://www.daloopa.com/src/799700" xr:uid="{B67F5F85-B596-479F-B056-405A943E7F99}"/>
    <hyperlink ref="O385" r:id="rId4829" display="https://www.daloopa.com/src/799698" xr:uid="{1AD93FCB-7D81-4F19-8E6D-A7539902D8F8}"/>
    <hyperlink ref="P385" r:id="rId4830" display="https://www.daloopa.com/src/799696" xr:uid="{5FC11F75-E595-427E-9C0C-A1AB89C3CC7D}"/>
    <hyperlink ref="Q385" r:id="rId4831" display="https://www.daloopa.com/src/799694" xr:uid="{075BA717-EEA8-47C6-AEF2-031432D8B915}"/>
    <hyperlink ref="R385" r:id="rId4832" display="https://www.daloopa.com/src/799692" xr:uid="{52D17494-B2D4-4A26-B975-1B1D86C1DABB}"/>
    <hyperlink ref="S385" r:id="rId4833" display="https://www.daloopa.com/src/799690" xr:uid="{846D99AF-A736-4CF5-AE52-CC76161D461B}"/>
    <hyperlink ref="T385" r:id="rId4834" display="https://www.daloopa.com/src/799688" xr:uid="{7A768E1D-EB54-421E-9D90-138ACF6B6B05}"/>
    <hyperlink ref="U385" r:id="rId4835" display="https://www.daloopa.com/src/799686" xr:uid="{945D7BF4-6AA4-49CD-960F-1642D6C2FE77}"/>
    <hyperlink ref="V385" r:id="rId4836" display="https://www.daloopa.com/src/799684" xr:uid="{F1FF7633-F94E-48C2-B81A-105D14545D2D}"/>
    <hyperlink ref="W385" r:id="rId4837" display="https://www.daloopa.com/src/799682" xr:uid="{0B8AF1CE-CFDF-47AE-B60C-B1FAA33B3D12}"/>
    <hyperlink ref="X385" r:id="rId4838" display="https://www.daloopa.com/src/799680" xr:uid="{B1E5F77F-94CE-48C6-BFA7-4E6A6A6F1B37}"/>
    <hyperlink ref="Y385" r:id="rId4839" display="https://www.daloopa.com/src/799677" xr:uid="{D3BE9866-1AC4-4E26-862C-3FEBCF72C594}"/>
    <hyperlink ref="Z385" r:id="rId4840" display="https://www.daloopa.com/src/799675" xr:uid="{ED42A0F7-E322-4DCC-A6DA-81DD902B7B8E}"/>
    <hyperlink ref="AA385" r:id="rId4841" display="https://www.daloopa.com/src/799673" xr:uid="{A57EC908-02F3-467A-B055-E99013D6B4B3}"/>
    <hyperlink ref="AB385" r:id="rId4842" display="https://www.daloopa.com/src/799670" xr:uid="{264E2280-E72E-4B42-BD01-F693AEA803A8}"/>
    <hyperlink ref="AC385" r:id="rId4843" display="https://www.daloopa.com/src/799668" xr:uid="{77AE8E6B-4360-42F2-8FF6-A3AD243801A7}"/>
    <hyperlink ref="AD385" r:id="rId4844" display="https://www.daloopa.com/src/1501311" xr:uid="{4147DA75-F311-44E9-A7D3-F1EF3C2B8671}"/>
    <hyperlink ref="AE385" r:id="rId4845" display="https://www.daloopa.com/src/2750741" xr:uid="{BE3D5A3B-A12D-4C31-8241-3C3E26DE947C}"/>
    <hyperlink ref="AF385" r:id="rId4846" display="https://www.daloopa.com/src/3606657" xr:uid="{030F818F-4B35-4A77-B9E3-E97F090674EF}"/>
    <hyperlink ref="AG385" r:id="rId4847" display="https://www.daloopa.com/src/6028819" xr:uid="{36374A80-780D-406D-8B18-825C44706650}"/>
    <hyperlink ref="AH385" r:id="rId4848" display="https://www.daloopa.com/src/9091829" xr:uid="{30777B7B-5B71-4A82-A181-DE58CAA5513D}"/>
    <hyperlink ref="AI385" r:id="rId4849" display="https://www.daloopa.com/src/12605816" xr:uid="{E57574E1-3532-449D-80FB-EA985A3957DE}"/>
    <hyperlink ref="AJ385" r:id="rId4850" display="https://www.daloopa.com/src/19045433" xr:uid="{139F18F4-DA9D-40C8-9318-406F90A20A19}"/>
    <hyperlink ref="AK385" r:id="rId4851" display="https://www.daloopa.com/src/28076105" xr:uid="{A50417A1-E04F-440C-A4B8-5D1B05F636B3}"/>
    <hyperlink ref="AL385" r:id="rId4852" display="https://www.daloopa.com/src/35361532" xr:uid="{FC781A69-F3DF-429E-B032-25A1EA87FFA4}"/>
    <hyperlink ref="AM385" r:id="rId4853" display="https://www.daloopa.com/src/41990876" xr:uid="{A07CBBA7-7B94-4960-9567-5DF44A96EA48}"/>
    <hyperlink ref="AN385" r:id="rId4854" display="https://www.daloopa.com/src/50787131" xr:uid="{DBB8DE9D-9C38-407C-9404-0F4440BC5252}"/>
    <hyperlink ref="AO385" r:id="rId4855" display="https://www.daloopa.com/src/56765655" xr:uid="{CD701E9A-8424-4B22-9118-D2D05D118176}"/>
    <hyperlink ref="AP385" r:id="rId4856" display="https://www.daloopa.com/src/61315083" xr:uid="{AA1D5EAE-F530-40F1-9732-75FAAC3193B1}"/>
    <hyperlink ref="BA385" r:id="rId4857" display="https://www.daloopa.com/src/44801559" xr:uid="{B1C23283-95F9-4BCF-8498-F5C193908BD6}"/>
    <hyperlink ref="BB385" r:id="rId4858" display="https://www.daloopa.com/src/44801762" xr:uid="{9D2D5C69-6E6C-418E-B043-F294C7A79655}"/>
    <hyperlink ref="BC385" r:id="rId4859" display="https://www.daloopa.com/src/44801870" xr:uid="{92659189-AED4-45A1-8BF9-3A54A5D2FD4A}"/>
    <hyperlink ref="BD385" r:id="rId4860" display="https://www.daloopa.com/src/44802105" xr:uid="{B40A627D-6A7E-4132-A198-AA6CD4BEEDBC}"/>
    <hyperlink ref="BE385" r:id="rId4861" display="https://www.daloopa.com/src/44802193" xr:uid="{E19AA559-D9AA-4C1A-A7DE-6D0DDD29291A}"/>
    <hyperlink ref="BF385" r:id="rId4862" display="https://www.daloopa.com/src/44802420" xr:uid="{357F59BD-7839-4DB5-BABB-99B92EE80906}"/>
    <hyperlink ref="BG385" r:id="rId4863" display="https://www.daloopa.com/src/44802519" xr:uid="{9F5168C1-88E6-4D6F-9CB2-B1118FD42CE5}"/>
    <hyperlink ref="BH385" r:id="rId4864" display="https://www.daloopa.com/src/44802606" xr:uid="{0CB78336-B4F4-4770-96F8-ACD232B23782}"/>
    <hyperlink ref="BI385" r:id="rId4865" display="https://www.daloopa.com/src/41990888" xr:uid="{8E23E361-48D4-491A-ABE1-A7EB3DB36BB3}"/>
    <hyperlink ref="A388" r:id="rId4866" xr:uid="{294B9A88-F46D-4E06-AD52-A2EB07888A12}"/>
    <hyperlink ref="C388" r:id="rId4867" xr:uid="{7CB1020B-39BE-4245-B1CB-5C2C765D79F3}"/>
    <hyperlink ref="D388" r:id="rId4868" display="https://www.daloopa.com/src/18187434" xr:uid="{0ABA0C9E-96E7-4585-B2AA-5178D9DC1ED3}"/>
    <hyperlink ref="E388" r:id="rId4869" display="https://www.daloopa.com/src/18187268" xr:uid="{0900F07B-CA99-46D0-B678-DD914A4C0D9C}"/>
    <hyperlink ref="F388" r:id="rId4870" display="https://www.daloopa.com/src/18187234" xr:uid="{6DC2596C-95C7-4BE4-B532-141F5B4FE7E5}"/>
    <hyperlink ref="H388" r:id="rId4871" display="https://www.daloopa.com/src/18187103" xr:uid="{8B4D25D7-428E-49FA-A55A-4335EFEEEB2B}"/>
    <hyperlink ref="I388" r:id="rId4872" display="https://www.daloopa.com/src/18187080" xr:uid="{DBECD3D9-FDF0-4F56-A225-5867FD71BF7B}"/>
    <hyperlink ref="J388" r:id="rId4873" display="https://www.daloopa.com/src/18187043" xr:uid="{9D38E1FB-413F-46BF-A6E1-3F8CDBCD49AB}"/>
    <hyperlink ref="L388" r:id="rId4874" display="https://www.daloopa.com/src/18186933" xr:uid="{6B563ACD-094A-4FDD-9660-AA70295C6AE2}"/>
    <hyperlink ref="M388" r:id="rId4875" display="https://www.daloopa.com/src/18186917" xr:uid="{F2FB4AA9-BAD6-4F0B-B901-7E547BB3F0AD}"/>
    <hyperlink ref="N388" r:id="rId4876" display="https://www.daloopa.com/src/18186886" xr:uid="{DC000E03-E1BD-475A-ADCE-A5327ACA3305}"/>
    <hyperlink ref="P388" r:id="rId4877" display="https://www.daloopa.com/src/18186763" xr:uid="{CF4F9CFB-BFB1-45B1-9208-2911CE0EEBA6}"/>
    <hyperlink ref="Q388" r:id="rId4878" display="https://www.daloopa.com/src/18186727" xr:uid="{664DAFD7-757E-409C-8315-3C5CE98FAD09}"/>
    <hyperlink ref="R388" r:id="rId4879" display="https://www.daloopa.com/src/18186681" xr:uid="{C464BF7A-D9B4-46B4-AC49-3EAF15368CEA}"/>
    <hyperlink ref="T388" r:id="rId4880" display="https://www.daloopa.com/src/18186449" xr:uid="{E2EF5585-DF39-42EC-8ED8-02D3A5CEFE0A}"/>
    <hyperlink ref="U388" r:id="rId4881" display="https://www.daloopa.com/src/18186397" xr:uid="{ED24E13F-43F0-48AC-BC10-6BDC0E244951}"/>
    <hyperlink ref="V388" r:id="rId4882" display="https://www.daloopa.com/src/18186370" xr:uid="{D0E07B36-B022-462E-9DF9-06C15FAF803A}"/>
    <hyperlink ref="X388" r:id="rId4883" display="https://www.daloopa.com/src/18185048" xr:uid="{F3FD77AF-E827-4087-BFD0-E340ED10A587}"/>
    <hyperlink ref="Y388" r:id="rId4884" display="https://www.daloopa.com/src/18184886" xr:uid="{47379D29-9307-4EFA-A7BD-6C5019F8A3CF}"/>
    <hyperlink ref="Z388" r:id="rId4885" display="https://www.daloopa.com/src/18184601" xr:uid="{333E73E1-F70C-456B-8BB3-A7CA0FCF0865}"/>
    <hyperlink ref="AB388" r:id="rId4886" display="https://www.daloopa.com/src/18182297" xr:uid="{51AC183F-86F0-4445-B3EF-E20D71C874F1}"/>
    <hyperlink ref="AC388" r:id="rId4887" display="https://www.daloopa.com/src/18181622" xr:uid="{9A4BA77A-ED07-4D9F-A609-2974B540A1DA}"/>
    <hyperlink ref="AD388" r:id="rId4888" display="https://www.daloopa.com/src/18181447" xr:uid="{A5D2AF2C-E8EB-48EE-9F71-B703AC0CC2E6}"/>
    <hyperlink ref="AF388" r:id="rId4889" display="https://www.daloopa.com/src/18180675" xr:uid="{BF3E29C1-08F0-45FE-ACA2-4CF45984BB5B}"/>
    <hyperlink ref="AG388" r:id="rId4890" display="https://www.daloopa.com/src/18180600" xr:uid="{26D877DD-E05D-4B12-9796-206A0EF65C06}"/>
    <hyperlink ref="AH388" r:id="rId4891" display="https://www.daloopa.com/src/18180505" xr:uid="{859495C1-0E0B-4328-A16F-3D114C47222B}"/>
    <hyperlink ref="AJ388" r:id="rId4892" display="https://www.daloopa.com/src/19445286" xr:uid="{AB9E321C-1A94-455A-B32D-0F44DEF9F65B}"/>
    <hyperlink ref="AK388" r:id="rId4893" display="https://www.daloopa.com/src/28828639" xr:uid="{D010A9AD-5D77-41B3-9A24-7FEDAA359AE9}"/>
    <hyperlink ref="AL388" r:id="rId4894" display="https://www.daloopa.com/src/35961640" xr:uid="{C790FD67-B6B0-4506-9F3C-1AFEAF8A2475}"/>
    <hyperlink ref="AN388" r:id="rId4895" display="https://www.daloopa.com/src/51587391" xr:uid="{30EAEFDE-E626-4E34-A949-13DEF7ACA040}"/>
    <hyperlink ref="AO388" r:id="rId4896" display="https://www.daloopa.com/src/57345763" xr:uid="{11EBA2A5-60DB-4BFD-BEC4-874FBF4FB2E4}"/>
    <hyperlink ref="AP388" r:id="rId4897" display="https://www.daloopa.com/src/62020201" xr:uid="{A3680857-1369-4D0C-A5D6-B50130255EC1}"/>
    <hyperlink ref="BA388" r:id="rId4898" display="https://www.daloopa.com/src/18187196" xr:uid="{2D6E7926-DB3A-496C-831F-EC49F62B9C1E}"/>
    <hyperlink ref="BB388" r:id="rId4899" display="https://www.daloopa.com/src/18186993" xr:uid="{04A20248-675A-4D8C-BAF7-CA6AADDB4870}"/>
    <hyperlink ref="BC388" r:id="rId4900" display="https://www.daloopa.com/src/18186828" xr:uid="{EDFF87AC-9D76-4E83-AD29-E397F8BC02F9}"/>
    <hyperlink ref="BD388" r:id="rId4901" display="https://www.daloopa.com/src/18186621" xr:uid="{7BEEB22D-372F-4B71-AB72-E608EB05BD34}"/>
    <hyperlink ref="BE388" r:id="rId4902" display="https://www.daloopa.com/src/18185635" xr:uid="{CF69902B-CCE4-4CA7-AF4D-F3646E584A7D}"/>
    <hyperlink ref="BF388" r:id="rId4903" display="https://www.daloopa.com/src/18182683" xr:uid="{05886FC3-D0BF-4A4C-9073-51633256F9B6}"/>
    <hyperlink ref="BG388" r:id="rId4904" display="https://www.daloopa.com/src/18179858" xr:uid="{E563B2AF-1BA0-48FC-A17B-8E9A4D61C10C}"/>
    <hyperlink ref="BH388" r:id="rId4905" display="https://www.daloopa.com/src/18179946" xr:uid="{23FFF416-0022-457F-B3D0-03CA96509E68}"/>
    <hyperlink ref="BI388" r:id="rId4906" display="https://www.daloopa.com/src/44617737" xr:uid="{559C9987-C0F2-4292-9931-F3EFEFB335A5}"/>
    <hyperlink ref="A389" r:id="rId4907" xr:uid="{8AA759BB-4BFD-4E8A-9F2A-91A012F64461}"/>
    <hyperlink ref="C389" r:id="rId4908" xr:uid="{9C79062B-FF4E-4285-A847-6747E0D2F5B5}"/>
    <hyperlink ref="AG389" r:id="rId4909" display="https://www.daloopa.com/src/18180599" xr:uid="{0F7ADD41-9A26-4188-900A-0EB2DE8B3FB0}"/>
    <hyperlink ref="AH389" r:id="rId4910" display="https://www.daloopa.com/src/18180504" xr:uid="{8BB2FDFA-5881-4B40-B583-5042DD449B76}"/>
    <hyperlink ref="AK389" r:id="rId4911" display="https://www.daloopa.com/src/28828636" xr:uid="{C18344DE-AFAA-46B4-ACD2-9FF5D7C610D7}"/>
    <hyperlink ref="AL389" r:id="rId4912" display="https://www.daloopa.com/src/35961642" xr:uid="{0916C32D-EF5A-40EB-AB2D-2ACF78C39F01}"/>
    <hyperlink ref="AP389" r:id="rId4913" display="https://www.daloopa.com/src/62020202" xr:uid="{26CF783E-F744-4708-85EE-4EFA8291AD37}"/>
    <hyperlink ref="BH389" r:id="rId4914" display="https://www.daloopa.com/src/18179950" xr:uid="{33143927-081D-485F-9020-C283C20EBEBD}"/>
    <hyperlink ref="BI389" r:id="rId4915" display="https://www.daloopa.com/src/44617739" xr:uid="{E9011C45-DDEC-4FFA-A76C-39A6BCFF0B32}"/>
    <hyperlink ref="A390" r:id="rId4916" xr:uid="{0E1B61AC-5FC3-45AD-B4E0-BA1615555D27}"/>
    <hyperlink ref="C390" r:id="rId4917" xr:uid="{8B15875D-1790-46E6-975B-AC0DBC2529B0}"/>
    <hyperlink ref="AF390" r:id="rId4918" display="https://www.daloopa.com/src/18180678" xr:uid="{B039E487-865F-48D7-8F19-393A297445B0}"/>
    <hyperlink ref="AG390" r:id="rId4919" display="https://www.daloopa.com/src/18180603" xr:uid="{BF427830-7511-40C2-AA9A-738296CA6826}"/>
    <hyperlink ref="AH390" r:id="rId4920" display="https://www.daloopa.com/src/18180511" xr:uid="{A6FB5DE4-F5D5-4AA7-8504-B7E40A3B76E2}"/>
    <hyperlink ref="AJ390" r:id="rId4921" display="https://www.daloopa.com/src/19445283" xr:uid="{5362810E-2DEB-4908-83A7-C52F1D3D9B3A}"/>
    <hyperlink ref="AK390" r:id="rId4922" display="https://www.daloopa.com/src/28828641" xr:uid="{97A8C9A1-1370-4DDD-B249-F97799C78F53}"/>
    <hyperlink ref="AL390" r:id="rId4923" display="https://www.daloopa.com/src/35961643" xr:uid="{04163B41-8EF5-40C4-BF14-8187B3BA1F08}"/>
    <hyperlink ref="AN390" r:id="rId4924" display="https://www.daloopa.com/src/51587393" xr:uid="{E5670C29-26C3-421D-A9E8-07D34956A90A}"/>
    <hyperlink ref="BH390" r:id="rId4925" display="https://www.daloopa.com/src/18179947" xr:uid="{E01D4C9A-9135-4923-BD0E-6E30905C0286}"/>
    <hyperlink ref="A391" r:id="rId4926" xr:uid="{3A4926EC-1D40-4586-B936-46A15C2837E9}"/>
    <hyperlink ref="C391" r:id="rId4927" xr:uid="{108CA091-3CA9-4C7A-864F-EF47491DEB48}"/>
    <hyperlink ref="D391" r:id="rId4928" display="https://www.daloopa.com/src/18187433" xr:uid="{9F680154-E888-4DAF-9C7B-42133437122E}"/>
    <hyperlink ref="F391" r:id="rId4929" display="https://www.daloopa.com/src/18187231" xr:uid="{558ED8BE-BE92-40D1-A64B-734AF7AC9880}"/>
    <hyperlink ref="H391" r:id="rId4930" display="https://www.daloopa.com/src/18187102" xr:uid="{7F77DBC3-BF3F-4A79-A125-88DDE31C91A8}"/>
    <hyperlink ref="J391" r:id="rId4931" display="https://www.daloopa.com/src/18187042" xr:uid="{CFC7CFC0-A50E-4F2F-8DF7-5BBC9EC16754}"/>
    <hyperlink ref="L391" r:id="rId4932" display="https://www.daloopa.com/src/18186934" xr:uid="{723C7368-C780-477A-B2B6-D7F7727A7F4B}"/>
    <hyperlink ref="N391" r:id="rId4933" display="https://www.daloopa.com/src/18186884" xr:uid="{47EC65FA-9FCC-4A8B-B631-C061B7F2DB96}"/>
    <hyperlink ref="P391" r:id="rId4934" display="https://www.daloopa.com/src/18186766" xr:uid="{FFA7D140-49DE-4FC9-B7A8-A62E8390FE48}"/>
    <hyperlink ref="X391" r:id="rId4935" display="https://www.daloopa.com/src/18185050" xr:uid="{5F4AEAD5-0630-470A-AACE-DCD1AAF0C495}"/>
    <hyperlink ref="AH391" r:id="rId4936" display="https://www.daloopa.com/src/18180509" xr:uid="{929ACDC8-A5E5-4122-98CB-A66E41630CDF}"/>
    <hyperlink ref="AJ391" r:id="rId4937" display="https://www.daloopa.com/src/19445288" xr:uid="{C829FF8F-BCC5-4FB8-9894-B01866284D67}"/>
    <hyperlink ref="AL391" r:id="rId4938" display="https://www.daloopa.com/src/35961644" xr:uid="{3AD6B044-2E6B-424E-ACFB-89D704528DBB}"/>
    <hyperlink ref="AN391" r:id="rId4939" display="https://www.daloopa.com/src/51587392" xr:uid="{1F541CA5-4D83-4931-92DC-733E963EF3A7}"/>
    <hyperlink ref="AO391" r:id="rId4940" display="https://www.daloopa.com/src/57345766" xr:uid="{2ABB5E5E-5C12-4913-BC8A-9F019549628E}"/>
    <hyperlink ref="AP391" r:id="rId4941" display="https://www.daloopa.com/src/62020199" xr:uid="{04F1E8E7-05ED-4CCB-AEDE-D2D3CAFBC3BF}"/>
    <hyperlink ref="BA391" r:id="rId4942" display="https://www.daloopa.com/src/18187194" xr:uid="{27010163-FB06-4693-AE39-A1F3724E9721}"/>
    <hyperlink ref="BH391" r:id="rId4943" display="https://www.daloopa.com/src/18179951" xr:uid="{E9914ED0-336C-4B69-B7B9-14E5B9E5E218}"/>
    <hyperlink ref="A392" r:id="rId4944" xr:uid="{3D02DE1B-F32D-4260-953D-74B3EA940EFE}"/>
    <hyperlink ref="C392" r:id="rId4945" xr:uid="{A026B3BA-B17C-4B35-9B55-32E9FDCF2C8D}"/>
    <hyperlink ref="D392" r:id="rId4946" display="https://www.daloopa.com/src/18187435" xr:uid="{E40BE617-3911-4C37-9E4F-1FA13BA298B9}"/>
    <hyperlink ref="E392" r:id="rId4947" display="https://www.daloopa.com/src/18187267" xr:uid="{E0FD9742-16B5-4CCA-B688-D8BE066D0D53}"/>
    <hyperlink ref="F392" r:id="rId4948" display="https://www.daloopa.com/src/18187233" xr:uid="{F447E191-F7AD-4106-9346-B48D83D6F74C}"/>
    <hyperlink ref="H392" r:id="rId4949" display="https://www.daloopa.com/src/18187106" xr:uid="{0978AEAA-9455-4249-AE76-3FF2B17DCA4C}"/>
    <hyperlink ref="L392" r:id="rId4950" display="https://www.daloopa.com/src/18186932" xr:uid="{237FCFAA-ACF7-43F7-97C7-676E6C23EF26}"/>
    <hyperlink ref="M392" r:id="rId4951" display="https://www.daloopa.com/src/18186918" xr:uid="{056502A6-11F7-4964-8FDA-1B648AB7A778}"/>
    <hyperlink ref="N392" r:id="rId4952" display="https://www.daloopa.com/src/18186885" xr:uid="{30181095-7BFF-4EF1-8AC6-7B721CABD8DF}"/>
    <hyperlink ref="P392" r:id="rId4953" display="https://www.daloopa.com/src/18186765" xr:uid="{91A4F921-36B7-481C-8332-F538039F3CB5}"/>
    <hyperlink ref="Q392" r:id="rId4954" display="https://www.daloopa.com/src/18186726" xr:uid="{59D49FA5-D73A-4944-AAE1-D9C8AAA89B54}"/>
    <hyperlink ref="R392" r:id="rId4955" display="https://www.daloopa.com/src/18186682" xr:uid="{0E88EE02-5309-498C-ADA9-607F57CDD8FC}"/>
    <hyperlink ref="T392" r:id="rId4956" display="https://www.daloopa.com/src/18186448" xr:uid="{41609BEF-1F05-4760-BAF7-C0DBE2BD3F37}"/>
    <hyperlink ref="U392" r:id="rId4957" display="https://www.daloopa.com/src/18186396" xr:uid="{45DC6882-38E4-472A-9393-FEC3F27C17A4}"/>
    <hyperlink ref="V392" r:id="rId4958" display="https://www.daloopa.com/src/18186372" xr:uid="{A2D759CE-3F94-4398-B29B-B2ACFE1256CE}"/>
    <hyperlink ref="Z392" r:id="rId4959" display="https://www.daloopa.com/src/18184602" xr:uid="{95808A4D-17F4-4CB3-93F2-55268E2E6B3C}"/>
    <hyperlink ref="AB392" r:id="rId4960" display="https://www.daloopa.com/src/18182296" xr:uid="{49F69CAD-5908-4FC5-874B-7A4DE1078DDA}"/>
    <hyperlink ref="AC392" r:id="rId4961" display="https://www.daloopa.com/src/18181621" xr:uid="{2ACFB4E4-52EA-4FEF-9428-BEC608930111}"/>
    <hyperlink ref="AD392" r:id="rId4962" display="https://www.daloopa.com/src/18181446" xr:uid="{8A290145-1C16-47DB-A74C-3853B3D3373B}"/>
    <hyperlink ref="AF392" r:id="rId4963" display="https://www.daloopa.com/src/18180676" xr:uid="{24159AEC-EB12-4C83-93C9-7C8C1EF23123}"/>
    <hyperlink ref="AG392" r:id="rId4964" display="https://www.daloopa.com/src/18180602" xr:uid="{6D5D4A64-5ECD-44C0-8F45-6B760B9886FF}"/>
    <hyperlink ref="AH392" r:id="rId4965" display="https://www.daloopa.com/src/18180506" xr:uid="{2A674D70-AC92-410D-88E5-2852D808BB68}"/>
    <hyperlink ref="AJ392" r:id="rId4966" display="https://www.daloopa.com/src/19445287" xr:uid="{CB8DA629-6D7B-419B-BEF4-F6CD79068B5E}"/>
    <hyperlink ref="AK392" r:id="rId4967" display="https://www.daloopa.com/src/28828635" xr:uid="{374BCC58-71CB-4FF9-B75C-ECB6DE2DD87A}"/>
    <hyperlink ref="AL392" r:id="rId4968" display="https://www.daloopa.com/src/35961639" xr:uid="{71E7FE90-611C-45F4-B8EB-918826A1026F}"/>
    <hyperlink ref="AN392" r:id="rId4969" display="https://www.daloopa.com/src/51587395" xr:uid="{93D09C6D-8D59-4DDE-BD25-15F7E3C85E6F}"/>
    <hyperlink ref="AO392" r:id="rId4970" display="https://www.daloopa.com/src/57345764" xr:uid="{B488C6AC-0B63-45B9-9187-C82B55870571}"/>
    <hyperlink ref="AP392" r:id="rId4971" display="https://www.daloopa.com/src/62020200" xr:uid="{FC7BDC11-1098-4AED-8C02-BBC2A3F2F3C7}"/>
    <hyperlink ref="BA392" r:id="rId4972" display="https://www.daloopa.com/src/18187192" xr:uid="{D1F4AD04-E374-405F-99C2-9E132A617355}"/>
    <hyperlink ref="BC392" r:id="rId4973" display="https://www.daloopa.com/src/18186830" xr:uid="{8EECBC96-7F19-4606-8777-1623FFE8BE94}"/>
    <hyperlink ref="BD392" r:id="rId4974" display="https://www.daloopa.com/src/18186622" xr:uid="{036AB7FA-F598-4C3F-B681-205CA4768995}"/>
    <hyperlink ref="BE392" r:id="rId4975" display="https://www.daloopa.com/src/18185633" xr:uid="{3ED4029F-F332-4AD8-A34B-A2497CC1C59C}"/>
    <hyperlink ref="BF392" r:id="rId4976" display="https://www.daloopa.com/src/18182685" xr:uid="{BE327868-813F-4BF8-86EC-E52A099C8C29}"/>
    <hyperlink ref="BG392" r:id="rId4977" display="https://www.daloopa.com/src/18179854" xr:uid="{2398E316-52AF-4C41-8794-D4097E84B75B}"/>
    <hyperlink ref="BH392" r:id="rId4978" display="https://www.daloopa.com/src/18179953" xr:uid="{93C2397E-0922-435C-B99A-327595B4792C}"/>
    <hyperlink ref="BI392" r:id="rId4979" display="https://www.daloopa.com/src/44617738" xr:uid="{61B91A57-D3A3-42E5-9944-3A396DBE5230}"/>
    <hyperlink ref="A393" r:id="rId4980" xr:uid="{0C0DE031-A1DA-4CB5-86B6-BD748FDCC69F}"/>
    <hyperlink ref="C393" r:id="rId4981" xr:uid="{4BACE671-0BA1-4FC9-833D-8881379DEF38}"/>
    <hyperlink ref="X393" r:id="rId4982" display="https://www.daloopa.com/src/18185052" xr:uid="{0327F16D-E2D1-4045-A6D7-CC1FFE2C9BE1}"/>
    <hyperlink ref="A394" r:id="rId4983" xr:uid="{233C48EA-6C3B-43F9-9184-9E1CCD2CE4CA}"/>
    <hyperlink ref="C394" r:id="rId4984" xr:uid="{92F1847D-BF5A-4D21-8A9E-869D4344743A}"/>
    <hyperlink ref="D394" r:id="rId4985" display="https://www.daloopa.com/src/18187431" xr:uid="{7AD3AFCC-D5BE-4B84-A078-4D6E6208A4B1}"/>
    <hyperlink ref="A395" r:id="rId4986" xr:uid="{7DF395A8-B2EA-4D66-867C-1B5188728482}"/>
    <hyperlink ref="C395" r:id="rId4987" xr:uid="{3C7B6A85-103A-4BAD-86A0-8A9CE2C4EE11}"/>
    <hyperlink ref="X395" r:id="rId4988" display="https://www.daloopa.com/src/18185051" xr:uid="{BFCE0995-7461-4044-AC33-C7E0A0E91B99}"/>
    <hyperlink ref="A396" r:id="rId4989" xr:uid="{FB72CBA2-06B3-43BC-B853-ECE0546F94F8}"/>
    <hyperlink ref="C396" r:id="rId4990" xr:uid="{A615A752-DF03-487C-9166-E652E4386737}"/>
    <hyperlink ref="R396" r:id="rId4991" display="https://www.daloopa.com/src/18186683" xr:uid="{BCCB3B97-6D09-46B6-A807-EF11A51379FC}"/>
    <hyperlink ref="Z396" r:id="rId4992" display="https://www.daloopa.com/src/18184604" xr:uid="{FCDA98D2-1214-4946-B66A-5AC55A6AEACD}"/>
    <hyperlink ref="AB396" r:id="rId4993" display="https://www.daloopa.com/src/18182294" xr:uid="{5FDB558A-18FD-4707-9294-5DA5CAC77981}"/>
    <hyperlink ref="AJ396" r:id="rId4994" display="https://www.daloopa.com/src/19445289" xr:uid="{085811BA-D758-4E26-955F-70AC7A9374FD}"/>
    <hyperlink ref="AN396" r:id="rId4995" display="https://www.daloopa.com/src/51587396" xr:uid="{BB3BDA05-118D-4363-9531-206D726894B3}"/>
    <hyperlink ref="AO396" r:id="rId4996" display="https://www.daloopa.com/src/57345765" xr:uid="{F4012322-4C98-476E-9CC8-E2BDE784AB7F}"/>
    <hyperlink ref="BE396" r:id="rId4997" display="https://www.daloopa.com/src/18185632" xr:uid="{F7EAE306-FAF4-4E8D-9960-D73D826C9209}"/>
    <hyperlink ref="BF396" r:id="rId4998" display="https://www.daloopa.com/src/18182682" xr:uid="{F3B6D167-7285-4A8E-988E-A98101DCF90B}"/>
    <hyperlink ref="BG396" r:id="rId4999" display="https://www.daloopa.com/src/18179857" xr:uid="{D8FE17C0-6DF0-40A2-903F-F160224E5DE2}"/>
    <hyperlink ref="A397" r:id="rId5000" xr:uid="{0F26E7EA-F97F-4C49-A703-317D7AC157C8}"/>
    <hyperlink ref="C397" r:id="rId5001" xr:uid="{6DDAE027-34C3-4B04-8362-4C805A02E4BC}"/>
    <hyperlink ref="H397" r:id="rId5002" display="https://www.daloopa.com/src/18187101" xr:uid="{897BFC52-D40D-4C65-A634-37052A21B475}"/>
    <hyperlink ref="L397" r:id="rId5003" display="https://www.daloopa.com/src/18186936" xr:uid="{C471DD75-F9F4-413E-84BB-D808B1FDF46C}"/>
    <hyperlink ref="N397" r:id="rId5004" display="https://www.daloopa.com/src/18186887" xr:uid="{0587FD00-4C4E-43A7-A028-AAE468F2097D}"/>
    <hyperlink ref="BB397" r:id="rId5005" display="https://www.daloopa.com/src/18186992" xr:uid="{169F113F-90BD-4543-A455-EC4FB59417B3}"/>
    <hyperlink ref="BC397" r:id="rId5006" display="https://www.daloopa.com/src/18186831" xr:uid="{F19B7567-9C22-42F1-B289-A0F0E88B4D11}"/>
    <hyperlink ref="A398" r:id="rId5007" xr:uid="{04B28BA4-9278-429D-BA4E-3CAFD18735AB}"/>
    <hyperlink ref="C398" r:id="rId5008" xr:uid="{7E327AFF-DF8B-4DCF-9E9E-33C60F5719D8}"/>
    <hyperlink ref="AG398" r:id="rId5009" display="https://www.daloopa.com/src/18180601" xr:uid="{58E1711F-94F4-4A61-94A1-8A4E23D9AB4B}"/>
    <hyperlink ref="A399" r:id="rId5010" xr:uid="{871DD9DF-487C-4B0E-B494-0CF8C2D1316F}"/>
    <hyperlink ref="C399" r:id="rId5011" xr:uid="{A2DBC09D-76AA-4A74-BB3A-2B64A429DF1A}"/>
    <hyperlink ref="D399" r:id="rId5012" display="https://www.daloopa.com/src/18187429" xr:uid="{FB771782-696C-4470-A833-5517BBFB09C3}"/>
    <hyperlink ref="E399" r:id="rId5013" display="https://www.daloopa.com/src/18187269" xr:uid="{353FD845-2485-46EC-893B-1AF463102077}"/>
    <hyperlink ref="F399" r:id="rId5014" display="https://www.daloopa.com/src/18187232" xr:uid="{CD8AE3ED-9011-4E19-AFB7-874EC0229074}"/>
    <hyperlink ref="R399" r:id="rId5015" display="https://www.daloopa.com/src/18186680" xr:uid="{4472AC21-0851-4E0A-BB4E-005BFF7BDAD9}"/>
    <hyperlink ref="T399" r:id="rId5016" display="https://www.daloopa.com/src/18186450" xr:uid="{6DEB26FA-A8C3-4768-92C6-F10331524445}"/>
    <hyperlink ref="U399" r:id="rId5017" display="https://www.daloopa.com/src/18186401" xr:uid="{6CDF4262-ED98-40AC-B14C-A62DA7060BD1}"/>
    <hyperlink ref="V399" r:id="rId5018" display="https://www.daloopa.com/src/18186369" xr:uid="{9AB90EA9-12EE-4DCB-A33F-64D345FB38E9}"/>
    <hyperlink ref="X399" r:id="rId5019" display="https://www.daloopa.com/src/18185049" xr:uid="{0F8D87FF-C1AD-4CC7-8CA1-3875E54491B1}"/>
    <hyperlink ref="Y399" r:id="rId5020" display="https://www.daloopa.com/src/18184889" xr:uid="{F6B9AE6C-A827-4D43-AEDD-3BCF67BAE6D2}"/>
    <hyperlink ref="Z399" r:id="rId5021" display="https://www.daloopa.com/src/18184605" xr:uid="{4A03DD84-33C6-49E4-8DF8-EBCD2F42B10C}"/>
    <hyperlink ref="AB399" r:id="rId5022" display="https://www.daloopa.com/src/18182299" xr:uid="{4309569E-312F-4525-8F4E-AC5857AD806B}"/>
    <hyperlink ref="AC399" r:id="rId5023" display="https://www.daloopa.com/src/18181618" xr:uid="{BD4A8518-D507-4D4C-9502-8846659E36B3}"/>
    <hyperlink ref="AD399" r:id="rId5024" display="https://www.daloopa.com/src/18181448" xr:uid="{4F3BA30D-B4C5-4516-BC00-B8D6AA401720}"/>
    <hyperlink ref="AJ399" r:id="rId5025" display="https://www.daloopa.com/src/19445284" xr:uid="{C1658DC1-E920-4B71-A6BB-AD5C1C63DD8D}"/>
    <hyperlink ref="AL399" r:id="rId5026" display="https://www.daloopa.com/src/35961641" xr:uid="{7E4FE078-8B7C-46C7-B714-C618F5ED05D8}"/>
    <hyperlink ref="AN399" r:id="rId5027" display="https://www.daloopa.com/src/51587394" xr:uid="{2FF7321D-34A4-4681-B718-7EBABF96705A}"/>
    <hyperlink ref="AO399" r:id="rId5028" display="https://www.daloopa.com/src/57345767" xr:uid="{4A70A969-7A65-4BA4-BB35-9ADB7CF26858}"/>
    <hyperlink ref="BA399" r:id="rId5029" display="https://www.daloopa.com/src/18187191" xr:uid="{9DCC13A8-0134-4283-8564-285568345575}"/>
    <hyperlink ref="BB399" r:id="rId5030" display="https://www.daloopa.com/src/18186991" xr:uid="{5B0585E3-E043-4719-B064-ABFD0A2377D6}"/>
    <hyperlink ref="BC399" r:id="rId5031" display="https://www.daloopa.com/src/18186832" xr:uid="{43F0E37D-6C9B-44BF-9D4C-DD69F9E9793B}"/>
    <hyperlink ref="BD399" r:id="rId5032" display="https://www.daloopa.com/src/18186624" xr:uid="{2E68312E-0465-4550-9C45-A370CBF0303A}"/>
    <hyperlink ref="BE399" r:id="rId5033" display="https://www.daloopa.com/src/18185636" xr:uid="{E8C4A97D-57BB-4C30-8ABB-581DB3733CDD}"/>
    <hyperlink ref="BF399" r:id="rId5034" display="https://www.daloopa.com/src/18182684" xr:uid="{681FA443-E799-4E10-A253-3285BBED974C}"/>
    <hyperlink ref="BG399" r:id="rId5035" display="https://www.daloopa.com/src/18179856" xr:uid="{4487829F-CC75-4A61-B27A-0054CF115E2A}"/>
    <hyperlink ref="A400" r:id="rId5036" xr:uid="{E66F583D-E98A-44F0-AB4E-FA7BC70DB233}"/>
    <hyperlink ref="C400" r:id="rId5037" xr:uid="{F36F4726-1409-4F83-BD31-DF028858FBE9}"/>
    <hyperlink ref="P400" r:id="rId5038" display="https://www.daloopa.com/src/18186768" xr:uid="{1CD093C2-24F1-4E9B-A5C7-18A33AB030DF}"/>
    <hyperlink ref="Q400" r:id="rId5039" display="https://www.daloopa.com/src/18186730" xr:uid="{E1C308BD-708A-4B51-A061-C7BA3F9B4FE0}"/>
    <hyperlink ref="U400" r:id="rId5040" display="https://www.daloopa.com/src/18186400" xr:uid="{0F5DE278-D5FA-459C-93B8-DB140BA27CC6}"/>
    <hyperlink ref="AB400" r:id="rId5041" display="https://www.daloopa.com/src/18182295" xr:uid="{FB8EC62E-FB37-44E1-8DC7-C8BCE1BC2C42}"/>
    <hyperlink ref="AC400" r:id="rId5042" display="https://www.daloopa.com/src/18181620" xr:uid="{4A7ABBDF-86DF-41E5-A921-77CBDC98853C}"/>
    <hyperlink ref="AD400" r:id="rId5043" display="https://www.daloopa.com/src/18181445" xr:uid="{C287F13A-2D16-4B47-90C7-401B49A8A398}"/>
    <hyperlink ref="AF400" r:id="rId5044" display="https://www.daloopa.com/src/18180679" xr:uid="{CD5EA526-4879-44D0-9AC1-7D3A6580469B}"/>
    <hyperlink ref="AK400" r:id="rId5045" display="https://www.daloopa.com/src/28828637" xr:uid="{E622CA3D-2CC4-4789-93BF-58E34FA6DFBD}"/>
    <hyperlink ref="AL400" r:id="rId5046" display="https://www.daloopa.com/src/35961645" xr:uid="{B01DDF32-8545-4A50-8F87-AECC2C485187}"/>
    <hyperlink ref="BG400" r:id="rId5047" display="https://www.daloopa.com/src/18179855" xr:uid="{E225D115-0CEC-44AD-B1FD-7875959A813E}"/>
    <hyperlink ref="BI400" r:id="rId5048" display="https://www.daloopa.com/src/44617741" xr:uid="{91E8EB24-E7C1-40DA-ACDD-FFCCBC130D34}"/>
    <hyperlink ref="A401" r:id="rId5049" xr:uid="{5A07B19F-CFC6-43A9-A272-A52CF4A41464}"/>
    <hyperlink ref="C401" r:id="rId5050" xr:uid="{E92501F7-FB10-415E-B5C2-7A73C67E20C2}"/>
    <hyperlink ref="AG401" r:id="rId5051" display="https://www.daloopa.com/src/18180605" xr:uid="{096A2561-BEF5-4E33-9C77-5B7E8DA6EA5E}"/>
    <hyperlink ref="AH401" r:id="rId5052" display="https://www.daloopa.com/src/18180508" xr:uid="{31F1EFF0-CA4D-4E09-BEBC-DB4E5E4CA89A}"/>
    <hyperlink ref="BH401" r:id="rId5053" display="https://www.daloopa.com/src/18179952" xr:uid="{BEB9865E-5C08-49AF-A402-674D6460AFAE}"/>
    <hyperlink ref="A402" r:id="rId5054" xr:uid="{1A669913-36C1-4EB5-AC88-71E653899FED}"/>
    <hyperlink ref="C402" r:id="rId5055" xr:uid="{E3043AA8-D361-44D6-8CE0-06162AD2C598}"/>
    <hyperlink ref="D402" r:id="rId5056" display="https://www.daloopa.com/src/18187430" xr:uid="{E2299C2E-D6E8-433B-ABFB-80F9A8066C97}"/>
    <hyperlink ref="F402" r:id="rId5057" display="https://www.daloopa.com/src/18187230" xr:uid="{593F96FB-7328-4E75-9D76-B8FB8500AB82}"/>
    <hyperlink ref="H402" r:id="rId5058" display="https://www.daloopa.com/src/18187104" xr:uid="{B7170CD1-5B71-4401-B7ED-4B880038808C}"/>
    <hyperlink ref="I402" r:id="rId5059" display="https://www.daloopa.com/src/18187078" xr:uid="{F9641030-BA8E-4D4B-A518-3F63BDBBD7CC}"/>
    <hyperlink ref="J402" r:id="rId5060" display="https://www.daloopa.com/src/18187041" xr:uid="{A0B6A0EE-69E8-424F-B867-7906A1214D14}"/>
    <hyperlink ref="L402" r:id="rId5061" display="https://www.daloopa.com/src/18186937" xr:uid="{A6D06512-D6F3-448E-865B-B63A27F6D5EA}"/>
    <hyperlink ref="P402" r:id="rId5062" display="https://www.daloopa.com/src/18186764" xr:uid="{62D4CFE4-C524-489B-A4D9-9E322260655D}"/>
    <hyperlink ref="Q402" r:id="rId5063" display="https://www.daloopa.com/src/18186728" xr:uid="{43FA3018-96FB-49A8-BDB9-60BF03F8BC6A}"/>
    <hyperlink ref="R402" r:id="rId5064" display="https://www.daloopa.com/src/18186684" xr:uid="{BC4AF12F-6977-47C4-A86B-CDF73454BD5A}"/>
    <hyperlink ref="T402" r:id="rId5065" display="https://www.daloopa.com/src/18186452" xr:uid="{5E7726FE-0B2A-419C-B18F-178FB6B8FCC5}"/>
    <hyperlink ref="U402" r:id="rId5066" display="https://www.daloopa.com/src/18186399" xr:uid="{95DC65BE-2D01-48D9-92DB-2E5A2368538C}"/>
    <hyperlink ref="V402" r:id="rId5067" display="https://www.daloopa.com/src/18186371" xr:uid="{D6580591-BA91-4252-84BF-25397651B7C6}"/>
    <hyperlink ref="Y402" r:id="rId5068" display="https://www.daloopa.com/src/18184887" xr:uid="{DE1BA640-0B07-4F45-A35A-E8962A6F5FA8}"/>
    <hyperlink ref="AB402" r:id="rId5069" display="https://www.daloopa.com/src/18182293" xr:uid="{CAC2F4BE-665F-4B04-901D-215CCDD1252E}"/>
    <hyperlink ref="AC402" r:id="rId5070" display="https://www.daloopa.com/src/18181619" xr:uid="{DD2FB86E-930B-4116-9A12-A00EE93B0D30}"/>
    <hyperlink ref="AD402" r:id="rId5071" display="https://www.daloopa.com/src/18181444" xr:uid="{BAB14F0D-9C29-4271-94CE-91CC09DBCF3C}"/>
    <hyperlink ref="AG402" r:id="rId5072" display="https://www.daloopa.com/src/18180604" xr:uid="{4B24E64A-B9B7-4302-B151-F44233178474}"/>
    <hyperlink ref="AH402" r:id="rId5073" display="https://www.daloopa.com/src/18180510" xr:uid="{20C15823-7B7C-4EDB-BF95-421B902F6D05}"/>
    <hyperlink ref="AJ402" r:id="rId5074" display="https://www.daloopa.com/src/19445285" xr:uid="{7BE7A156-D340-4900-B778-BFFDF8057128}"/>
    <hyperlink ref="AK402" r:id="rId5075" display="https://www.daloopa.com/src/28828640" xr:uid="{5B985205-D9C6-426C-9C7F-2B87742612AA}"/>
    <hyperlink ref="AO402" r:id="rId5076" display="https://www.daloopa.com/src/57345768" xr:uid="{1C89D107-9D2C-488F-9C3F-639907362144}"/>
    <hyperlink ref="AP402" r:id="rId5077" display="https://www.daloopa.com/src/62020204" xr:uid="{5C8C3E4B-AD7A-4A45-9E0E-095E7415D22E}"/>
    <hyperlink ref="BA402" r:id="rId5078" display="https://www.daloopa.com/src/18187195" xr:uid="{97F305B1-1E69-4621-96E9-F77FD79802BA}"/>
    <hyperlink ref="BB402" r:id="rId5079" display="https://www.daloopa.com/src/18186995" xr:uid="{7D880751-52C3-4A51-AF8F-95B17EBD2B91}"/>
    <hyperlink ref="BC402" r:id="rId5080" display="https://www.daloopa.com/src/18186829" xr:uid="{93715260-DDB1-4C98-9052-B5FE732EE420}"/>
    <hyperlink ref="BD402" r:id="rId5081" display="https://www.daloopa.com/src/18186623" xr:uid="{81E1AA58-4200-4765-885F-39AFED7DE728}"/>
    <hyperlink ref="BG402" r:id="rId5082" display="https://www.daloopa.com/src/18179859" xr:uid="{9508C4A0-C310-4121-A515-B78C8069871C}"/>
    <hyperlink ref="BH402" r:id="rId5083" display="https://www.daloopa.com/src/18179948" xr:uid="{08BF32AA-6F43-432E-8550-074B8EBB04C0}"/>
    <hyperlink ref="BI402" r:id="rId5084" display="https://www.daloopa.com/src/44617742" xr:uid="{B3C4DEE7-844D-458C-812F-A9F4A47C6D58}"/>
    <hyperlink ref="A403" r:id="rId5085" xr:uid="{C7DDB833-C27D-4221-AB4C-23D4B84AAAF5}"/>
    <hyperlink ref="C403" r:id="rId5086" xr:uid="{A01684BC-E879-46BB-B00F-CBC6B97522F7}"/>
    <hyperlink ref="D403" r:id="rId5087" display="https://www.daloopa.com/src/18187432" xr:uid="{8F0BAB59-12EE-4C96-8DB2-00255035E9E5}"/>
    <hyperlink ref="E403" r:id="rId5088" display="https://www.daloopa.com/src/18187270" xr:uid="{5A2DAC66-C8AF-488F-B121-B208FB2BD231}"/>
    <hyperlink ref="F403" r:id="rId5089" display="https://www.daloopa.com/src/18187235" xr:uid="{202993C4-BD8E-4FFA-9F4D-0AD9CC3F65EC}"/>
    <hyperlink ref="H403" r:id="rId5090" display="https://www.daloopa.com/src/18187105" xr:uid="{A5FA46C7-A88F-4001-B919-A9226C1815AB}"/>
    <hyperlink ref="I403" r:id="rId5091" display="https://www.daloopa.com/src/18187079" xr:uid="{4816CCA5-DEBC-4264-9382-011A3D9280F7}"/>
    <hyperlink ref="J403" r:id="rId5092" display="https://www.daloopa.com/src/18187040" xr:uid="{C4D9B38A-9802-4D66-BC99-7340627D92A0}"/>
    <hyperlink ref="L403" r:id="rId5093" display="https://www.daloopa.com/src/18186935" xr:uid="{62A10EBF-8D3C-44EA-929B-CEA023AD57D2}"/>
    <hyperlink ref="M403" r:id="rId5094" display="https://www.daloopa.com/src/18186919" xr:uid="{A4593313-D7BB-42A8-8891-917A8D0E6556}"/>
    <hyperlink ref="N403" r:id="rId5095" display="https://www.daloopa.com/src/18186883" xr:uid="{8C7A238B-7103-4A9B-B668-3B4903BC0CC6}"/>
    <hyperlink ref="P403" r:id="rId5096" display="https://www.daloopa.com/src/18186767" xr:uid="{0796E3E1-97B2-453F-9F7E-22A263F48897}"/>
    <hyperlink ref="Q403" r:id="rId5097" display="https://www.daloopa.com/src/18186729" xr:uid="{B6B75B53-DFDF-4A37-B875-55236C06485E}"/>
    <hyperlink ref="R403" r:id="rId5098" display="https://www.daloopa.com/src/18186685" xr:uid="{27AD6C10-10E7-4A30-BB62-80E9397C2082}"/>
    <hyperlink ref="T403" r:id="rId5099" display="https://www.daloopa.com/src/18186451" xr:uid="{BA3637E6-C20D-4704-B42C-555684ED9CD8}"/>
    <hyperlink ref="U403" r:id="rId5100" display="https://www.daloopa.com/src/18186398" xr:uid="{5189BABA-978F-4EF0-B320-BCF37F09B417}"/>
    <hyperlink ref="V403" r:id="rId5101" display="https://www.daloopa.com/src/18186373" xr:uid="{FAC1EC30-A95F-4FA2-9FBD-9B56AFCBD0B5}"/>
    <hyperlink ref="X403" r:id="rId5102" display="https://www.daloopa.com/src/18185053" xr:uid="{47909C83-0F9F-4DC9-9631-B5A6D18DC7EF}"/>
    <hyperlink ref="Y403" r:id="rId5103" display="https://www.daloopa.com/src/18184888" xr:uid="{8691B1C4-6FFE-4339-B519-B9286842FE8E}"/>
    <hyperlink ref="Z403" r:id="rId5104" display="https://www.daloopa.com/src/18184603" xr:uid="{398F3509-09CF-490E-BA44-D26A21045DC3}"/>
    <hyperlink ref="AB403" r:id="rId5105" display="https://www.daloopa.com/src/18182298" xr:uid="{42F4B6C1-5F70-47BF-BC78-CAB8DC58A743}"/>
    <hyperlink ref="AC403" r:id="rId5106" display="https://www.daloopa.com/src/18181617" xr:uid="{32ABF679-1156-41B9-A144-F651D1FE0F70}"/>
    <hyperlink ref="AD403" r:id="rId5107" display="https://www.daloopa.com/src/18181449" xr:uid="{2DACAD80-061F-40A9-A0D8-BA3F5E0A78AF}"/>
    <hyperlink ref="AF403" r:id="rId5108" display="https://www.daloopa.com/src/18180677" xr:uid="{A4CC6E74-C8FC-4B33-AE28-859A006CCA60}"/>
    <hyperlink ref="AG403" r:id="rId5109" display="https://www.daloopa.com/src/18180606" xr:uid="{CB3FF997-A2B2-40ED-91D3-4339B9E644B3}"/>
    <hyperlink ref="AH403" r:id="rId5110" display="https://www.daloopa.com/src/18180507" xr:uid="{3B0132AC-4D96-4369-9179-1FB80C4CCE94}"/>
    <hyperlink ref="AJ403" r:id="rId5111" display="https://www.daloopa.com/src/19445290" xr:uid="{7EA5FFFE-1BAB-4AA7-A60F-9FACF434158F}"/>
    <hyperlink ref="AK403" r:id="rId5112" display="https://www.daloopa.com/src/28828638" xr:uid="{B09C0405-630B-4A74-8073-306161A0FBB5}"/>
    <hyperlink ref="AL403" r:id="rId5113" display="https://www.daloopa.com/src/35961646" xr:uid="{C1E1BAB1-46B0-41B7-BD26-E39E967B3D91}"/>
    <hyperlink ref="AN403" r:id="rId5114" display="https://www.daloopa.com/src/51587397" xr:uid="{338F6E3D-1152-40CE-AF59-D4C02FE21351}"/>
    <hyperlink ref="AO403" r:id="rId5115" display="https://www.daloopa.com/src/57345769" xr:uid="{C5201A9B-B22D-45FE-8604-30FC7AABE4A0}"/>
    <hyperlink ref="AP403" r:id="rId5116" display="https://www.daloopa.com/src/62020203" xr:uid="{83C3F595-5E36-4703-9CDD-CE9E629FA9E0}"/>
    <hyperlink ref="BA403" r:id="rId5117" display="https://www.daloopa.com/src/18187193" xr:uid="{772172D8-6EED-4593-8DE9-D4FEDB421989}"/>
    <hyperlink ref="BB403" r:id="rId5118" display="https://www.daloopa.com/src/18186994" xr:uid="{D98E7162-EFA2-42C0-A247-A5C3299F98B3}"/>
    <hyperlink ref="BC403" r:id="rId5119" display="https://www.daloopa.com/src/18186827" xr:uid="{D372CFBE-8971-40CC-AE88-2309A321396C}"/>
    <hyperlink ref="BD403" r:id="rId5120" display="https://www.daloopa.com/src/18186625" xr:uid="{30FED806-603C-4FD6-B2CE-6E595F0CE286}"/>
    <hyperlink ref="BE403" r:id="rId5121" display="https://www.daloopa.com/src/18185634" xr:uid="{49960AE0-702D-41B9-ADCB-D15E3928EECF}"/>
    <hyperlink ref="BF403" r:id="rId5122" display="https://www.daloopa.com/src/18182681" xr:uid="{825384A5-F8F8-44F2-851D-8C4FF163DFC6}"/>
    <hyperlink ref="BG403" r:id="rId5123" display="https://www.daloopa.com/src/18179853" xr:uid="{A3200346-55D7-4FC1-AB82-B50E59D4FA32}"/>
    <hyperlink ref="BH403" r:id="rId5124" display="https://www.daloopa.com/src/18179949" xr:uid="{DCF4C51E-1AC7-4C9D-B4FD-FCA30B2B9D1C}"/>
    <hyperlink ref="BI403" r:id="rId5125" display="https://www.daloopa.com/src/44617740" xr:uid="{67B7C0EB-7B5C-4AB3-9119-4C5D50029179}"/>
    <hyperlink ref="A406" r:id="rId5126" xr:uid="{BBD8F33F-8448-4C99-97D0-CD5B4057C43F}"/>
    <hyperlink ref="C406" r:id="rId5127" xr:uid="{9BBAD6D4-9709-42EA-98E8-E44A7D2F20AE}"/>
    <hyperlink ref="D406" r:id="rId5128" display="https://www.daloopa.com/src/8649009" xr:uid="{596FC24F-7656-4B17-A3EA-1E7347C32158}"/>
    <hyperlink ref="E406" r:id="rId5129" display="https://www.daloopa.com/src/8649002" xr:uid="{7C6E1B9C-E971-41D0-BA2B-C3C834F42365}"/>
    <hyperlink ref="F406" r:id="rId5130" display="https://www.daloopa.com/src/8648995" xr:uid="{9A51DB6A-D101-4FDB-AA05-470DE01CDA9B}"/>
    <hyperlink ref="H406" r:id="rId5131" display="https://www.daloopa.com/src/8648988" xr:uid="{315836B0-108E-4494-AD41-0CF9F9EC7AB5}"/>
    <hyperlink ref="I406" r:id="rId5132" display="https://www.daloopa.com/src/8648981" xr:uid="{A55326A6-7AE9-494D-9E4E-6575690855C3}"/>
    <hyperlink ref="J406" r:id="rId5133" display="https://www.daloopa.com/src/8648974" xr:uid="{97E9429B-91B9-41B3-A65C-B89DAAD14D6E}"/>
    <hyperlink ref="L406" r:id="rId5134" display="https://www.daloopa.com/src/8648967" xr:uid="{56388987-82D6-402F-A2FC-D9B343927543}"/>
    <hyperlink ref="M406" r:id="rId5135" display="https://www.daloopa.com/src/8648960" xr:uid="{793FC787-2206-4E43-B1AE-B9E28A288577}"/>
    <hyperlink ref="N406" r:id="rId5136" display="https://www.daloopa.com/src/8648953" xr:uid="{0D02EDE3-C788-4522-A991-4CFFA44BDF7A}"/>
    <hyperlink ref="P406" r:id="rId5137" display="https://www.daloopa.com/src/8648946" xr:uid="{43BAAC7A-240C-4842-AE65-7BAF90F224D8}"/>
    <hyperlink ref="Q406" r:id="rId5138" display="https://www.daloopa.com/src/8648939" xr:uid="{413D6CF6-30F2-49EC-83A3-011FA65706AF}"/>
    <hyperlink ref="R406" r:id="rId5139" display="https://www.daloopa.com/src/8648932" xr:uid="{B034BEEF-7222-4D56-8893-8778DBEC8516}"/>
    <hyperlink ref="T406" r:id="rId5140" display="https://www.daloopa.com/src/8648925" xr:uid="{4684DE01-27D6-4A56-823A-7E4BEFC32DC3}"/>
    <hyperlink ref="U406" r:id="rId5141" display="https://www.daloopa.com/src/9099273" xr:uid="{7EAE36CF-4C63-460A-8759-DAECEA317B81}"/>
    <hyperlink ref="V406" r:id="rId5142" display="https://www.daloopa.com/src/8648918" xr:uid="{1CBAE12A-8E68-4117-93BE-0F9570DC4198}"/>
    <hyperlink ref="X406" r:id="rId5143" display="https://www.daloopa.com/src/8648890" xr:uid="{63D18DEA-DB67-418C-BDCE-5CCC581193DE}"/>
    <hyperlink ref="Y406" r:id="rId5144" display="https://www.daloopa.com/src/8648883" xr:uid="{FFBD4D20-2E9B-4EB4-8063-065421281BDC}"/>
    <hyperlink ref="Z406" r:id="rId5145" display="https://www.daloopa.com/src/8648876" xr:uid="{B5C20AAC-AD43-42BD-ACE4-8DAA1A4C9B84}"/>
    <hyperlink ref="AB406" r:id="rId5146" display="https://www.daloopa.com/src/8648869" xr:uid="{40BD75AB-3DE6-461E-87F4-80583E622815}"/>
    <hyperlink ref="AC406" r:id="rId5147" display="https://www.daloopa.com/src/8648861" xr:uid="{60A472BF-ACD4-4334-AD58-EFC298576D9C}"/>
    <hyperlink ref="AD406" r:id="rId5148" display="https://www.daloopa.com/src/8648853" xr:uid="{6D9D8396-10A6-48A7-85B6-5764EB6591B2}"/>
    <hyperlink ref="AF406" r:id="rId5149" display="https://www.daloopa.com/src/8648845" xr:uid="{ADCA7C48-72DB-41E7-8D4D-D0D478535A89}"/>
    <hyperlink ref="AG406" r:id="rId5150" display="https://www.daloopa.com/src/8648837" xr:uid="{F0F9893A-8ADE-4DC8-90B4-94E6DD418958}"/>
    <hyperlink ref="AH406" r:id="rId5151" display="https://www.daloopa.com/src/10681250" xr:uid="{5307C563-0036-4BBA-816F-5CD90479BA92}"/>
    <hyperlink ref="AJ406" r:id="rId5152" display="https://www.daloopa.com/src/19440866" xr:uid="{D8C8CEAB-1232-4569-94B8-4C5A430FAD1A}"/>
    <hyperlink ref="AK406" r:id="rId5153" display="https://www.daloopa.com/src/28828615" xr:uid="{DE750912-2C59-4FF0-BBB0-DA5AFE7ABE8B}"/>
    <hyperlink ref="AL406" r:id="rId5154" display="https://www.daloopa.com/src/35961617" xr:uid="{BB5F2C6D-86A0-45C6-8DD0-6CA0B0F252F9}"/>
    <hyperlink ref="AN406" r:id="rId5155" display="https://www.daloopa.com/src/51587346" xr:uid="{B7C58CD1-3936-40C0-AFF6-B5CBE984987D}"/>
    <hyperlink ref="AO406" r:id="rId5156" display="https://www.daloopa.com/src/57345731" xr:uid="{B4FD5D8C-DE45-4E11-854F-F21B380DD295}"/>
    <hyperlink ref="AP406" r:id="rId5157" display="https://www.daloopa.com/src/62020165" xr:uid="{C4BC51D9-FA09-431C-A4E3-B1F9AE0E06FA}"/>
    <hyperlink ref="BA406" r:id="rId5158" display="https://www.daloopa.com/src/8649016" xr:uid="{746B498B-6971-4770-800E-F04D7EE6C050}"/>
    <hyperlink ref="BB406" r:id="rId5159" display="https://www.daloopa.com/src/8649023" xr:uid="{02823D1F-ACC1-495D-BA06-BB834A68DB35}"/>
    <hyperlink ref="BC406" r:id="rId5160" display="https://www.daloopa.com/src/8649030" xr:uid="{C047CDEA-0117-4A76-84EF-04B8CA1F51C7}"/>
    <hyperlink ref="BD406" r:id="rId5161" display="https://www.daloopa.com/src/8649037" xr:uid="{A4880262-4671-49B7-9C7A-D3AD2B88469F}"/>
    <hyperlink ref="BE406" r:id="rId5162" display="https://www.daloopa.com/src/8649044" xr:uid="{CF08FA6E-334D-4EEA-863A-05CFA4F460BB}"/>
    <hyperlink ref="BF406" r:id="rId5163" display="https://www.daloopa.com/src/8649051" xr:uid="{C3EF1042-25AD-49C1-9033-CFDA4FB05E84}"/>
    <hyperlink ref="BG406" r:id="rId5164" display="https://www.daloopa.com/src/8649058" xr:uid="{3F8717E4-5E30-4875-8CB6-DB3ED66527A2}"/>
    <hyperlink ref="BH406" r:id="rId5165" display="https://www.daloopa.com/src/13316905" xr:uid="{075757E5-6329-4DFD-A29E-B4F35063648F}"/>
    <hyperlink ref="BI406" r:id="rId5166" display="https://www.daloopa.com/src/44617624" xr:uid="{67054D72-4627-4E96-B789-C443397977DA}"/>
    <hyperlink ref="A408" r:id="rId5167" xr:uid="{6E0033D8-8829-4653-8AEE-7AFCA9ED9BB5}"/>
    <hyperlink ref="C408" r:id="rId5168" xr:uid="{82D969AC-C5AC-497B-AF62-BB2538BD973E}"/>
    <hyperlink ref="D408" r:id="rId5169" display="https://www.daloopa.com/src/8649010" xr:uid="{E897FA2B-6398-4196-932E-C879E948E3E1}"/>
    <hyperlink ref="E408" r:id="rId5170" display="https://www.daloopa.com/src/8649003" xr:uid="{CCC1B4DC-A0BB-435F-B53B-0306DAD72AD3}"/>
    <hyperlink ref="F408" r:id="rId5171" display="https://www.daloopa.com/src/8648996" xr:uid="{DE228EA7-A795-4D4F-A85B-BA3565F9AB40}"/>
    <hyperlink ref="H408" r:id="rId5172" display="https://www.daloopa.com/src/8648989" xr:uid="{FFBBA8C2-03A8-4F52-8540-25B13168D248}"/>
    <hyperlink ref="I408" r:id="rId5173" display="https://www.daloopa.com/src/8648982" xr:uid="{47C0BB87-72AF-4CB8-8429-8AB90D43D71E}"/>
    <hyperlink ref="J408" r:id="rId5174" display="https://www.daloopa.com/src/8648975" xr:uid="{97E6B374-D076-4D38-B16A-010CF3AC327F}"/>
    <hyperlink ref="L408" r:id="rId5175" display="https://www.daloopa.com/src/8648968" xr:uid="{D74038F5-B234-4E82-AAB1-74D6F91B796C}"/>
    <hyperlink ref="M408" r:id="rId5176" display="https://www.daloopa.com/src/8648961" xr:uid="{79BFBB10-57C9-43F3-B1E3-C0CF7109B2DE}"/>
    <hyperlink ref="N408" r:id="rId5177" display="https://www.daloopa.com/src/8648954" xr:uid="{2A948827-DD97-4260-909B-3702B1C7F821}"/>
    <hyperlink ref="P408" r:id="rId5178" display="https://www.daloopa.com/src/8648947" xr:uid="{70336CBA-302B-4342-AF71-478C1555B854}"/>
    <hyperlink ref="Q408" r:id="rId5179" display="https://www.daloopa.com/src/8648940" xr:uid="{6EC40257-7627-4A0F-8886-FE7F8B3D984B}"/>
    <hyperlink ref="R408" r:id="rId5180" display="https://www.daloopa.com/src/8648933" xr:uid="{BCC33DA3-7567-40CE-9442-9B9CBBDF8CA2}"/>
    <hyperlink ref="T408" r:id="rId5181" display="https://www.daloopa.com/src/8648926" xr:uid="{D5ED71BC-6233-4C7D-A0B1-E678724D41A9}"/>
    <hyperlink ref="U408" r:id="rId5182" display="https://www.daloopa.com/src/9099267" xr:uid="{D5989F8B-4680-43D6-95D2-C0D5A9B99364}"/>
    <hyperlink ref="V408" r:id="rId5183" display="https://www.daloopa.com/src/8648919" xr:uid="{5D40A1BF-13C8-40A7-A49E-68002CDD55CA}"/>
    <hyperlink ref="X408" r:id="rId5184" display="https://www.daloopa.com/src/8648891" xr:uid="{DCEBE72D-D329-4743-B13C-21B6497E4B01}"/>
    <hyperlink ref="Y408" r:id="rId5185" display="https://www.daloopa.com/src/8648884" xr:uid="{9C54C9B8-9CB3-4F53-8FD7-4A1BAB84209F}"/>
    <hyperlink ref="Z408" r:id="rId5186" display="https://www.daloopa.com/src/8648877" xr:uid="{2DB70801-B03D-49CC-93B4-4549CE98B8C0}"/>
    <hyperlink ref="AB408" r:id="rId5187" display="https://www.daloopa.com/src/8648870" xr:uid="{7D64CB63-31F5-40A1-BD6B-3836E3347B5E}"/>
    <hyperlink ref="AC408" r:id="rId5188" display="https://www.daloopa.com/src/8648862" xr:uid="{00F8BA91-BDF1-4281-A639-A57D393DC5AF}"/>
    <hyperlink ref="AD408" r:id="rId5189" display="https://www.daloopa.com/src/8648854" xr:uid="{DD18A3B8-7A28-421E-BE4D-035945AFA0A8}"/>
    <hyperlink ref="AF408" r:id="rId5190" display="https://www.daloopa.com/src/8648846" xr:uid="{B08A5D50-772A-46BB-A86E-414AEAF11B0B}"/>
    <hyperlink ref="AG408" r:id="rId5191" display="https://www.daloopa.com/src/8648838" xr:uid="{8A06C147-2C81-4BDA-AD61-D228F0F66F98}"/>
    <hyperlink ref="AH408" r:id="rId5192" display="https://www.daloopa.com/src/10681249" xr:uid="{E1839B95-32C8-4384-8F06-E8B68ADF737B}"/>
    <hyperlink ref="AJ408" r:id="rId5193" display="https://www.daloopa.com/src/19440864" xr:uid="{5CBD2243-6427-4694-837B-3A3E81529B26}"/>
    <hyperlink ref="AK408" r:id="rId5194" display="https://www.daloopa.com/src/28828614" xr:uid="{CB9E4FCA-B44B-42C9-9B81-3CA696EB4A18}"/>
    <hyperlink ref="AL408" r:id="rId5195" display="https://www.daloopa.com/src/35961616" xr:uid="{432FA786-93AA-41E1-9E7F-84717787E1A0}"/>
    <hyperlink ref="AN408" r:id="rId5196" display="https://www.daloopa.com/src/51587345" xr:uid="{AC71BBBE-2D79-4529-AB97-B8E34CE67AC4}"/>
    <hyperlink ref="AO408" r:id="rId5197" display="https://www.daloopa.com/src/57345726" xr:uid="{735D8A26-AB41-44BD-BEBA-EE7977C88667}"/>
    <hyperlink ref="AP408" r:id="rId5198" display="https://www.daloopa.com/src/62020161" xr:uid="{02F62FB4-78F3-494F-A0DE-8B5E87F154D0}"/>
    <hyperlink ref="BA408" r:id="rId5199" display="https://www.daloopa.com/src/8649017" xr:uid="{37D6EF8A-FC36-4566-8991-7B67B5CC01FD}"/>
    <hyperlink ref="BB408" r:id="rId5200" display="https://www.daloopa.com/src/8649024" xr:uid="{675C6D59-8265-48F5-9663-8737E743EF00}"/>
    <hyperlink ref="BC408" r:id="rId5201" display="https://www.daloopa.com/src/8649031" xr:uid="{70EB09A2-EB99-40E0-8ACE-F359FEFAFDD6}"/>
    <hyperlink ref="BD408" r:id="rId5202" display="https://www.daloopa.com/src/8649038" xr:uid="{631D9471-6214-4E67-A133-1B621CC5C1C5}"/>
    <hyperlink ref="BE408" r:id="rId5203" display="https://www.daloopa.com/src/8649045" xr:uid="{B7FA9A20-11AE-4D2A-8F34-D0622F19EA80}"/>
    <hyperlink ref="BF408" r:id="rId5204" display="https://www.daloopa.com/src/8649052" xr:uid="{9E1D433A-F4EB-41ED-A155-3AEB835A6F5A}"/>
    <hyperlink ref="BG408" r:id="rId5205" display="https://www.daloopa.com/src/8649059" xr:uid="{CB1B303A-746E-4828-BEE3-E7B1192982BE}"/>
    <hyperlink ref="BH408" r:id="rId5206" display="https://www.daloopa.com/src/13316904" xr:uid="{3E4EBC0B-D676-4F49-BF84-2202BDFA9008}"/>
    <hyperlink ref="BI408" r:id="rId5207" display="https://www.daloopa.com/src/44617619" xr:uid="{7A9217A5-6F6B-4AEE-BEA7-915939968778}"/>
    <hyperlink ref="A409" r:id="rId5208" xr:uid="{F26A393F-0656-4A1E-B4F4-3198C1626EAC}"/>
    <hyperlink ref="C409" r:id="rId5209" xr:uid="{8361CC76-39D7-4D91-95C5-634D896A310E}"/>
    <hyperlink ref="AJ409" r:id="rId5210" display="https://www.daloopa.com/src/19440869" xr:uid="{7B3C2132-D561-482C-84AC-1A5F75BE267E}"/>
    <hyperlink ref="AK409" r:id="rId5211" display="https://www.daloopa.com/src/28828611" xr:uid="{6870C1BB-6C4C-43A8-8275-EC3E1833F018}"/>
    <hyperlink ref="AL409" r:id="rId5212" display="https://www.daloopa.com/src/35961619" xr:uid="{7A901D16-60CA-408B-AB88-9D1064C5C27D}"/>
    <hyperlink ref="AN409" r:id="rId5213" display="https://www.daloopa.com/src/51587350" xr:uid="{F5218ED4-8BF6-4941-B030-0DDAB52A9348}"/>
    <hyperlink ref="AO409" r:id="rId5214" display="https://www.daloopa.com/src/57345727" xr:uid="{626FB7F7-E5F6-4F98-AC2E-BCB5BCDF9A83}"/>
    <hyperlink ref="AP409" r:id="rId5215" display="https://www.daloopa.com/src/62020163" xr:uid="{02776F6B-0E3C-4DC8-9F27-BBF022A51B37}"/>
    <hyperlink ref="BH409" r:id="rId5216" display="https://www.daloopa.com/src/13316903" xr:uid="{E6D6FE69-B3C0-4367-ACA0-45D5BA68267C}"/>
    <hyperlink ref="BI409" r:id="rId5217" display="https://www.daloopa.com/src/44617621" xr:uid="{E7B55011-A5A1-42A7-8BF1-0A662A15D30C}"/>
    <hyperlink ref="A410" r:id="rId5218" xr:uid="{0B65A6C1-822F-4FC9-AA0E-F5506179E7E8}"/>
    <hyperlink ref="C410" r:id="rId5219" xr:uid="{37779091-318C-42B0-8BF4-BDEEF520B26D}"/>
    <hyperlink ref="D410" r:id="rId5220" display="https://www.daloopa.com/src/8649011" xr:uid="{35BD8C03-593D-4597-B18D-14DCFF7A6C41}"/>
    <hyperlink ref="E410" r:id="rId5221" display="https://www.daloopa.com/src/8649004" xr:uid="{5B568E22-C588-4FC7-B4A3-217AA1A077D7}"/>
    <hyperlink ref="F410" r:id="rId5222" display="https://www.daloopa.com/src/8648997" xr:uid="{DFA1DA33-6F28-42F8-8385-002D8C0CB316}"/>
    <hyperlink ref="H410" r:id="rId5223" display="https://www.daloopa.com/src/8648990" xr:uid="{68CE226A-AC31-4CED-A469-5FB374F3EC15}"/>
    <hyperlink ref="I410" r:id="rId5224" display="https://www.daloopa.com/src/8648983" xr:uid="{C92760AC-5E24-4487-B724-BEF421B46D21}"/>
    <hyperlink ref="J410" r:id="rId5225" display="https://www.daloopa.com/src/8648976" xr:uid="{93D7904B-D679-4665-8CE1-2ADC7AEE5B68}"/>
    <hyperlink ref="L410" r:id="rId5226" display="https://www.daloopa.com/src/8648969" xr:uid="{B0C6A8A8-E167-446E-ABCE-4E4ADDFDF984}"/>
    <hyperlink ref="M410" r:id="rId5227" display="https://www.daloopa.com/src/8648962" xr:uid="{3278D849-1931-46E3-A988-C7E9D43CCD30}"/>
    <hyperlink ref="N410" r:id="rId5228" display="https://www.daloopa.com/src/8648955" xr:uid="{CC9B0D6A-CFDE-4538-AF9F-623B8BB16EF6}"/>
    <hyperlink ref="P410" r:id="rId5229" display="https://www.daloopa.com/src/8648948" xr:uid="{96DBC4AD-AB90-4935-B1C2-3B0BF9B066AC}"/>
    <hyperlink ref="Q410" r:id="rId5230" display="https://www.daloopa.com/src/8648941" xr:uid="{8C4727C9-19DF-412E-93DD-D0C02018F828}"/>
    <hyperlink ref="R410" r:id="rId5231" display="https://www.daloopa.com/src/8648934" xr:uid="{3278F06D-57B2-4A01-A084-7B91F23F7FE7}"/>
    <hyperlink ref="T410" r:id="rId5232" display="https://www.daloopa.com/src/8648927" xr:uid="{A52BA242-70FA-477A-8410-37D9392FD3C5}"/>
    <hyperlink ref="U410" r:id="rId5233" display="https://www.daloopa.com/src/9099268" xr:uid="{47E1B573-4191-400E-9684-0D13F21B35F5}"/>
    <hyperlink ref="V410" r:id="rId5234" display="https://www.daloopa.com/src/8648920" xr:uid="{4A7D58A7-427B-4433-91FE-9B11A80D4F0F}"/>
    <hyperlink ref="X410" r:id="rId5235" display="https://www.daloopa.com/src/8648892" xr:uid="{252D2B6B-15C2-4390-A93F-AC49302C783C}"/>
    <hyperlink ref="Y410" r:id="rId5236" display="https://www.daloopa.com/src/8648885" xr:uid="{0F4C0EB3-748A-45CD-BE20-71ED9A64D5D5}"/>
    <hyperlink ref="Z410" r:id="rId5237" display="https://www.daloopa.com/src/8648878" xr:uid="{C384EF75-7BBD-4C1D-873B-8633FCF44BF2}"/>
    <hyperlink ref="AB410" r:id="rId5238" display="https://www.daloopa.com/src/8648871" xr:uid="{7828F428-551F-417D-91FC-FDF3FC0A46E4}"/>
    <hyperlink ref="AC410" r:id="rId5239" display="https://www.daloopa.com/src/8648863" xr:uid="{23AC93D0-A8FC-487A-A685-B234C05D6CAE}"/>
    <hyperlink ref="AD410" r:id="rId5240" display="https://www.daloopa.com/src/8648855" xr:uid="{20AEDADC-8979-42AB-949C-EEC61928FE1A}"/>
    <hyperlink ref="AF410" r:id="rId5241" display="https://www.daloopa.com/src/8648847" xr:uid="{D27BF2BE-D3FF-438A-BD01-86531A8489DB}"/>
    <hyperlink ref="AG410" r:id="rId5242" display="https://www.daloopa.com/src/8648839" xr:uid="{BAF9FFD5-FCA7-4D5D-8190-D3A7F3F16573}"/>
    <hyperlink ref="AH410" r:id="rId5243" display="https://www.daloopa.com/src/10681252" xr:uid="{881E09CF-6E53-4B08-9021-FD1AF677BB9A}"/>
    <hyperlink ref="BA410" r:id="rId5244" display="https://www.daloopa.com/src/8649018" xr:uid="{281EA29B-DBDC-4A32-8B6D-2DBD3EA8C386}"/>
    <hyperlink ref="BB410" r:id="rId5245" display="https://www.daloopa.com/src/8649025" xr:uid="{99E33564-0483-49AF-A52A-46EAFD66A7E0}"/>
    <hyperlink ref="BC410" r:id="rId5246" display="https://www.daloopa.com/src/8649032" xr:uid="{8C1E1629-FB1E-4DCF-8C51-84A371D0D854}"/>
    <hyperlink ref="BD410" r:id="rId5247" display="https://www.daloopa.com/src/8649039" xr:uid="{12D36C61-B733-41D2-B7E5-8947F1C64BA8}"/>
    <hyperlink ref="BE410" r:id="rId5248" display="https://www.daloopa.com/src/8649046" xr:uid="{9DA0F4B6-476F-4A12-9087-BF708A0EDE6D}"/>
    <hyperlink ref="BF410" r:id="rId5249" display="https://www.daloopa.com/src/8649053" xr:uid="{85127920-A6A2-4E1C-A768-D96E5ACEEF59}"/>
    <hyperlink ref="BG410" r:id="rId5250" display="https://www.daloopa.com/src/8649060" xr:uid="{05B2BAB1-7695-4737-AE0A-556A3CCF5C58}"/>
    <hyperlink ref="A411" r:id="rId5251" xr:uid="{08B1BB85-81ED-4BEF-9ADC-6AAE8437B35A}"/>
    <hyperlink ref="C411" r:id="rId5252" xr:uid="{64FB9D0C-B507-4488-8A3F-3B924443EF9B}"/>
    <hyperlink ref="D411" r:id="rId5253" display="https://www.daloopa.com/src/8649012" xr:uid="{3306C8FF-4D3E-485C-8770-DD23A85855FE}"/>
    <hyperlink ref="E411" r:id="rId5254" display="https://www.daloopa.com/src/8649005" xr:uid="{6104148A-6641-495D-B926-51E594FB5C82}"/>
    <hyperlink ref="F411" r:id="rId5255" display="https://www.daloopa.com/src/8648998" xr:uid="{C088389F-B366-4C1B-B128-EDE397C8CA4D}"/>
    <hyperlink ref="H411" r:id="rId5256" display="https://www.daloopa.com/src/8648991" xr:uid="{E4A5DF51-F320-4612-936A-3AB1C49D414F}"/>
    <hyperlink ref="I411" r:id="rId5257" display="https://www.daloopa.com/src/8648984" xr:uid="{D31063DF-7B21-4684-AB48-6A6D6B20F7FC}"/>
    <hyperlink ref="J411" r:id="rId5258" display="https://www.daloopa.com/src/8648977" xr:uid="{4164899D-A8E9-44D8-ACC5-A4DC37F1E3FE}"/>
    <hyperlink ref="L411" r:id="rId5259" display="https://www.daloopa.com/src/8648970" xr:uid="{D481E4E0-6F3C-4E1E-999A-AAB16A4B817B}"/>
    <hyperlink ref="M411" r:id="rId5260" display="https://www.daloopa.com/src/8648963" xr:uid="{824CC438-912E-4B52-80EE-18E704DC1DB8}"/>
    <hyperlink ref="N411" r:id="rId5261" display="https://www.daloopa.com/src/8648956" xr:uid="{0D68BAB3-B477-4712-9F29-CE63965ED4BF}"/>
    <hyperlink ref="P411" r:id="rId5262" display="https://www.daloopa.com/src/8648949" xr:uid="{71985814-2E41-4A88-8F78-D9360DDD9AB1}"/>
    <hyperlink ref="Q411" r:id="rId5263" display="https://www.daloopa.com/src/8648942" xr:uid="{0F9CC42B-9308-486A-AF73-73F15FB9DBE8}"/>
    <hyperlink ref="R411" r:id="rId5264" display="https://www.daloopa.com/src/8648935" xr:uid="{06615769-F13B-4AA5-ACBC-93BBFC835D8A}"/>
    <hyperlink ref="T411" r:id="rId5265" display="https://www.daloopa.com/src/8648928" xr:uid="{90C4A78E-F471-4DB6-BF2A-80A00B40A3C7}"/>
    <hyperlink ref="U411" r:id="rId5266" display="https://www.daloopa.com/src/9099269" xr:uid="{4591C53C-FB44-4200-B030-C88DED2DBA8D}"/>
    <hyperlink ref="V411" r:id="rId5267" display="https://www.daloopa.com/src/8648921" xr:uid="{6FC786B4-49D8-4035-85AB-0114E7DC5DA6}"/>
    <hyperlink ref="X411" r:id="rId5268" display="https://www.daloopa.com/src/8648893" xr:uid="{786A8408-0E7C-48D9-937C-0053DD341923}"/>
    <hyperlink ref="Y411" r:id="rId5269" display="https://www.daloopa.com/src/8648886" xr:uid="{E8526147-9F92-48C0-B1AE-5C0A7C5633CC}"/>
    <hyperlink ref="Z411" r:id="rId5270" display="https://www.daloopa.com/src/8648879" xr:uid="{E0563588-6825-436F-870F-EE09C9D7BC74}"/>
    <hyperlink ref="AB411" r:id="rId5271" display="https://www.daloopa.com/src/8648872" xr:uid="{2BA31CDF-8606-42B9-8251-931E75A3E408}"/>
    <hyperlink ref="AC411" r:id="rId5272" display="https://www.daloopa.com/src/8648864" xr:uid="{9AABA23A-8BBD-4792-8C44-46F6A764B1DB}"/>
    <hyperlink ref="AD411" r:id="rId5273" display="https://www.daloopa.com/src/8648856" xr:uid="{B3B1D7EA-E259-48EE-BB17-F961CE93AA63}"/>
    <hyperlink ref="AF411" r:id="rId5274" display="https://www.daloopa.com/src/8648848" xr:uid="{A61056F7-6679-4B5D-A0F8-5E7E6B08AD5E}"/>
    <hyperlink ref="AG411" r:id="rId5275" display="https://www.daloopa.com/src/8648840" xr:uid="{83C78CC0-365B-4391-9762-CA7956D28BA3}"/>
    <hyperlink ref="AH411" r:id="rId5276" display="https://www.daloopa.com/src/10681247" xr:uid="{35CF97F7-0A73-4E15-A03E-F0CED49B459E}"/>
    <hyperlink ref="BA411" r:id="rId5277" display="https://www.daloopa.com/src/8649019" xr:uid="{1E443DC0-4678-4B78-8650-CE28C93E3C63}"/>
    <hyperlink ref="BB411" r:id="rId5278" display="https://www.daloopa.com/src/8649026" xr:uid="{CF859959-11F6-4122-B90A-9B8BD75DD339}"/>
    <hyperlink ref="BC411" r:id="rId5279" display="https://www.daloopa.com/src/8649033" xr:uid="{318C3EB0-994B-4D35-99E1-BC183CF85795}"/>
    <hyperlink ref="BD411" r:id="rId5280" display="https://www.daloopa.com/src/8649040" xr:uid="{071E1FB0-6E61-4C88-BB36-CFF9CCEA21BC}"/>
    <hyperlink ref="BE411" r:id="rId5281" display="https://www.daloopa.com/src/8649047" xr:uid="{E66E5C2A-905B-4755-AC93-579E0EAFFC46}"/>
    <hyperlink ref="BF411" r:id="rId5282" display="https://www.daloopa.com/src/8649054" xr:uid="{091E977B-9DD3-41B3-95D7-83CFA4F38136}"/>
    <hyperlink ref="BG411" r:id="rId5283" display="https://www.daloopa.com/src/8649061" xr:uid="{FC7DE8B4-826C-4E45-8005-C8408A18CEC5}"/>
    <hyperlink ref="A412" r:id="rId5284" xr:uid="{A889B318-C65E-417F-B837-8AB8D6248C66}"/>
    <hyperlink ref="C412" r:id="rId5285" xr:uid="{07D5FBD6-1BEB-4A0B-AFE1-550A6C44F5B6}"/>
    <hyperlink ref="D412" r:id="rId5286" display="https://www.daloopa.com/src/8649013" xr:uid="{FFFFBF8B-1008-4C00-9F59-DB59B855CAFD}"/>
    <hyperlink ref="E412" r:id="rId5287" display="https://www.daloopa.com/src/8649006" xr:uid="{0D481738-4823-462C-BAC8-41A708338143}"/>
    <hyperlink ref="F412" r:id="rId5288" display="https://www.daloopa.com/src/8648999" xr:uid="{6EB327C0-A585-43DF-846E-345430B59303}"/>
    <hyperlink ref="H412" r:id="rId5289" display="https://www.daloopa.com/src/8648992" xr:uid="{CD07FE09-92BD-4DF4-8386-301D363668BB}"/>
    <hyperlink ref="I412" r:id="rId5290" display="https://www.daloopa.com/src/8648985" xr:uid="{242D424F-36C9-44E6-BE1C-E0C1BABBAC4C}"/>
    <hyperlink ref="J412" r:id="rId5291" display="https://www.daloopa.com/src/8648978" xr:uid="{F11D279F-EE8E-4936-94B3-D172FF68EA56}"/>
    <hyperlink ref="L412" r:id="rId5292" display="https://www.daloopa.com/src/8648971" xr:uid="{613FAAA9-B73C-4862-A0D8-2A75B0DDBD9E}"/>
    <hyperlink ref="M412" r:id="rId5293" display="https://www.daloopa.com/src/8648964" xr:uid="{62E9DF5B-C727-4F6C-ADC6-B211F4B848F0}"/>
    <hyperlink ref="N412" r:id="rId5294" display="https://www.daloopa.com/src/8648957" xr:uid="{74DFDD7D-C7D3-4D4D-8D00-14D36C6D562D}"/>
    <hyperlink ref="P412" r:id="rId5295" display="https://www.daloopa.com/src/8648950" xr:uid="{708CDD26-422C-4172-A4AE-9F9A17B63D28}"/>
    <hyperlink ref="Q412" r:id="rId5296" display="https://www.daloopa.com/src/8648943" xr:uid="{995CB897-6C47-485D-A05D-BE3FCA4E947D}"/>
    <hyperlink ref="R412" r:id="rId5297" display="https://www.daloopa.com/src/8648936" xr:uid="{8F9C2F19-D8B0-4D57-87A3-9613BC32021C}"/>
    <hyperlink ref="T412" r:id="rId5298" display="https://www.daloopa.com/src/8648929" xr:uid="{A9485E3A-1436-4DAC-B0B0-35DAD2E0B76F}"/>
    <hyperlink ref="U412" r:id="rId5299" display="https://www.daloopa.com/src/9099272" xr:uid="{A4C805BA-2D45-45B9-AA27-F6F5821AB1BF}"/>
    <hyperlink ref="V412" r:id="rId5300" display="https://www.daloopa.com/src/8648922" xr:uid="{FA51B2C4-4BCE-495B-9C7C-838DE810B514}"/>
    <hyperlink ref="X412" r:id="rId5301" display="https://www.daloopa.com/src/8648894" xr:uid="{C7D265E3-C04C-45D1-B655-00512EFFBD0B}"/>
    <hyperlink ref="Y412" r:id="rId5302" display="https://www.daloopa.com/src/8648887" xr:uid="{DAEC8D4B-FCD4-42A0-A8A8-8E7BF27575D9}"/>
    <hyperlink ref="Z412" r:id="rId5303" display="https://www.daloopa.com/src/8648880" xr:uid="{EAF37AE0-F604-4228-A0D5-55CEC8990D4D}"/>
    <hyperlink ref="AB412" r:id="rId5304" display="https://www.daloopa.com/src/8648873" xr:uid="{2103582C-7BFB-45E5-885D-AFDCBF180AD0}"/>
    <hyperlink ref="AC412" r:id="rId5305" display="https://www.daloopa.com/src/8648865" xr:uid="{F18F662C-362A-447C-BDB6-58CB894538AA}"/>
    <hyperlink ref="AD412" r:id="rId5306" display="https://www.daloopa.com/src/8648857" xr:uid="{28081548-1A73-4B4B-881D-62F2C53FE0BB}"/>
    <hyperlink ref="AF412" r:id="rId5307" display="https://www.daloopa.com/src/8648849" xr:uid="{6C3F9786-EDDA-49E9-A66C-CD473C5A52C2}"/>
    <hyperlink ref="AG412" r:id="rId5308" display="https://www.daloopa.com/src/8648841" xr:uid="{6286457E-9EC8-4F44-B964-B08BF05E6A49}"/>
    <hyperlink ref="AH412" r:id="rId5309" display="https://www.daloopa.com/src/10681246" xr:uid="{6D735703-405F-44EC-86E8-E08219BB7EE3}"/>
    <hyperlink ref="AJ412" r:id="rId5310" display="https://www.daloopa.com/src/19440865" xr:uid="{5E02056F-2EEC-4948-82B5-71FFA06B9720}"/>
    <hyperlink ref="AK412" r:id="rId5311" display="https://www.daloopa.com/src/28828616" xr:uid="{CBA48BE5-1AA3-4246-AFFA-029CEBC421A7}"/>
    <hyperlink ref="AL412" r:id="rId5312" display="https://www.daloopa.com/src/35961618" xr:uid="{354C8559-943E-4ECD-A759-95FE30BE7F77}"/>
    <hyperlink ref="AN412" r:id="rId5313" display="https://www.daloopa.com/src/51587347" xr:uid="{E2A948EF-63CC-48CE-9CFE-74C2EB3A46BA}"/>
    <hyperlink ref="AO412" r:id="rId5314" display="https://www.daloopa.com/src/57345729" xr:uid="{291CD7DC-41F5-4B43-96FB-54A7DD81F763}"/>
    <hyperlink ref="AP412" r:id="rId5315" display="https://www.daloopa.com/src/62020167" xr:uid="{59BB0129-4558-46BC-85A5-67C260CD6059}"/>
    <hyperlink ref="BA412" r:id="rId5316" display="https://www.daloopa.com/src/8649020" xr:uid="{116FE360-53B0-49A2-BE0D-6E9221A6EE8D}"/>
    <hyperlink ref="BB412" r:id="rId5317" display="https://www.daloopa.com/src/8649027" xr:uid="{C6456869-0006-4831-8513-F468DC38744A}"/>
    <hyperlink ref="BC412" r:id="rId5318" display="https://www.daloopa.com/src/8649034" xr:uid="{183E271E-3E40-4F5B-AF43-9CFAD7CDBF28}"/>
    <hyperlink ref="BD412" r:id="rId5319" display="https://www.daloopa.com/src/8649041" xr:uid="{99AC8EE3-1242-4FF3-B77B-5908F5520F6F}"/>
    <hyperlink ref="BE412" r:id="rId5320" display="https://www.daloopa.com/src/8649048" xr:uid="{C0234FC0-9FCD-44E1-9488-851B01E9E5FE}"/>
    <hyperlink ref="BF412" r:id="rId5321" display="https://www.daloopa.com/src/8649055" xr:uid="{3CD265EF-8EC0-4345-B02A-C7C38C003850}"/>
    <hyperlink ref="BG412" r:id="rId5322" display="https://www.daloopa.com/src/8649062" xr:uid="{9EB066CB-7436-469E-A69B-08FC0F1FBFB5}"/>
    <hyperlink ref="BH412" r:id="rId5323" display="https://www.daloopa.com/src/13316906" xr:uid="{EBEEB45B-2808-4646-975B-4230561AB835}"/>
    <hyperlink ref="BI412" r:id="rId5324" display="https://www.daloopa.com/src/44617625" xr:uid="{1586515D-68D7-41FF-8FDA-CE0DEC3CB003}"/>
    <hyperlink ref="A414" r:id="rId5325" xr:uid="{3239D10A-0897-424C-A06E-F1391A45D5D5}"/>
    <hyperlink ref="C414" r:id="rId5326" xr:uid="{10502BB7-D7F0-4AA0-BF61-B84587C36823}"/>
    <hyperlink ref="D414" r:id="rId5327" display="https://www.daloopa.com/src/8649014" xr:uid="{0A234B95-926C-48E2-9FE5-ABD25FF4E351}"/>
    <hyperlink ref="E414" r:id="rId5328" display="https://www.daloopa.com/src/8649007" xr:uid="{269499DD-DB93-42A2-BF5C-65C9D6EB4E41}"/>
    <hyperlink ref="F414" r:id="rId5329" display="https://www.daloopa.com/src/8649000" xr:uid="{86C2CF91-301B-42FE-B4EF-ECD7512F87DE}"/>
    <hyperlink ref="H414" r:id="rId5330" display="https://www.daloopa.com/src/8648993" xr:uid="{0A136A6D-B3FE-4BE0-A3B9-A58C6D3CADDC}"/>
    <hyperlink ref="I414" r:id="rId5331" display="https://www.daloopa.com/src/8648986" xr:uid="{4F0FCF26-CFFB-47AC-BA5E-B43E870E303F}"/>
    <hyperlink ref="J414" r:id="rId5332" display="https://www.daloopa.com/src/8648979" xr:uid="{37F50363-E45A-490D-8A55-6C4A7D3258EA}"/>
    <hyperlink ref="L414" r:id="rId5333" display="https://www.daloopa.com/src/8648972" xr:uid="{90FE6C9C-71E7-4D66-A6D0-59896748FBAC}"/>
    <hyperlink ref="M414" r:id="rId5334" display="https://www.daloopa.com/src/8648965" xr:uid="{9EF17953-AF02-43B9-BF56-D197ECF09E0F}"/>
    <hyperlink ref="N414" r:id="rId5335" display="https://www.daloopa.com/src/8648958" xr:uid="{A6F0DBC6-298F-4740-BAAB-CC2E20AA6A00}"/>
    <hyperlink ref="P414" r:id="rId5336" display="https://www.daloopa.com/src/8648951" xr:uid="{3EB5CCFB-85A5-4C6D-9092-93D0B7D53809}"/>
    <hyperlink ref="Q414" r:id="rId5337" display="https://www.daloopa.com/src/8648944" xr:uid="{8E82DE66-2CBB-4AFD-B4E6-671F1E53A9D1}"/>
    <hyperlink ref="R414" r:id="rId5338" display="https://www.daloopa.com/src/8648937" xr:uid="{714651DD-0EF9-4B46-BA17-B4C8F9253D4A}"/>
    <hyperlink ref="T414" r:id="rId5339" display="https://www.daloopa.com/src/8648930" xr:uid="{2FB9326A-5092-41D4-9CFF-9C8F18269622}"/>
    <hyperlink ref="U414" r:id="rId5340" display="https://www.daloopa.com/src/9099270" xr:uid="{AE8F2834-30CC-4C1D-8ACA-7135EF54DFE8}"/>
    <hyperlink ref="V414" r:id="rId5341" display="https://www.daloopa.com/src/8648923" xr:uid="{A046F722-C560-4029-BA47-DB632EF6E00D}"/>
    <hyperlink ref="X414" r:id="rId5342" display="https://www.daloopa.com/src/8648895" xr:uid="{9B1105DA-67DC-49BD-96E0-A66C138D523F}"/>
    <hyperlink ref="Y414" r:id="rId5343" display="https://www.daloopa.com/src/8648888" xr:uid="{64EBBE81-2E2D-4120-A733-2094C550B069}"/>
    <hyperlink ref="Z414" r:id="rId5344" display="https://www.daloopa.com/src/8648881" xr:uid="{AD668647-852F-4E11-877E-C56D65E128A4}"/>
    <hyperlink ref="AB414" r:id="rId5345" display="https://www.daloopa.com/src/8648874" xr:uid="{F610A5F8-6F1E-4029-9CFD-5C3BCDC3F492}"/>
    <hyperlink ref="AC414" r:id="rId5346" display="https://www.daloopa.com/src/8648866" xr:uid="{EAB0F2BF-887A-4E1B-AF9B-914DD9C858DD}"/>
    <hyperlink ref="AD414" r:id="rId5347" display="https://www.daloopa.com/src/8648858" xr:uid="{45A5CDBE-39E3-4903-A882-34B3A30551B1}"/>
    <hyperlink ref="AF414" r:id="rId5348" display="https://www.daloopa.com/src/8648850" xr:uid="{29E65325-5A4C-430C-9B00-71FD4CA214EA}"/>
    <hyperlink ref="AG414" r:id="rId5349" display="https://www.daloopa.com/src/8648842" xr:uid="{64F7DC65-4EC0-4376-BE50-CD75AD25E1D0}"/>
    <hyperlink ref="AH414" r:id="rId5350" display="https://www.daloopa.com/src/10681248" xr:uid="{8AC746E6-E75A-450D-83A1-A4860FB68139}"/>
    <hyperlink ref="AJ414" r:id="rId5351" display="https://www.daloopa.com/src/19440867" xr:uid="{AF78193C-67D0-4138-B820-A5C910393FF3}"/>
    <hyperlink ref="AK414" r:id="rId5352" display="https://www.daloopa.com/src/28828613" xr:uid="{ABA78666-BE39-412B-8540-199600DB1597}"/>
    <hyperlink ref="AL414" r:id="rId5353" display="https://www.daloopa.com/src/35961620" xr:uid="{A7F429AC-98CA-4A42-BB14-CDE662459A1E}"/>
    <hyperlink ref="AN414" r:id="rId5354" display="https://www.daloopa.com/src/51587349" xr:uid="{43E250A6-E9AE-461F-BF6A-1068CDBFDE7E}"/>
    <hyperlink ref="AO414" r:id="rId5355" display="https://www.daloopa.com/src/57345732" xr:uid="{22B50126-E063-4D0D-94C4-EE69C6414752}"/>
    <hyperlink ref="AP414" r:id="rId5356" display="https://www.daloopa.com/src/62020166" xr:uid="{CE24D2A1-F893-428D-A345-A7C6A92F4EE2}"/>
    <hyperlink ref="BA414" r:id="rId5357" display="https://www.daloopa.com/src/8649021" xr:uid="{2963EB2F-2F02-4856-8348-9F3243F67A7D}"/>
    <hyperlink ref="BB414" r:id="rId5358" display="https://www.daloopa.com/src/8649028" xr:uid="{2C21D147-54C6-47A4-8DEB-2A055DF0B249}"/>
    <hyperlink ref="BC414" r:id="rId5359" display="https://www.daloopa.com/src/8649035" xr:uid="{9A01CC34-7EDB-430C-B784-729B297B1ADD}"/>
    <hyperlink ref="BD414" r:id="rId5360" display="https://www.daloopa.com/src/8649042" xr:uid="{1A79B06B-B19C-431F-8620-C57ABA4BAA7C}"/>
    <hyperlink ref="BE414" r:id="rId5361" display="https://www.daloopa.com/src/8649049" xr:uid="{4390B7C1-7181-4044-BF42-A2503659200C}"/>
    <hyperlink ref="BF414" r:id="rId5362" display="https://www.daloopa.com/src/8649056" xr:uid="{3BFBF721-A719-423B-8D82-C534450BC7C5}"/>
    <hyperlink ref="BG414" r:id="rId5363" display="https://www.daloopa.com/src/8649063" xr:uid="{68A2E8AA-522E-4CDD-AF88-1BE171964DDD}"/>
    <hyperlink ref="BH414" r:id="rId5364" display="https://www.daloopa.com/src/13316908" xr:uid="{2CEBC206-7FE0-4DBC-B413-8F4629FF6D26}"/>
    <hyperlink ref="BI414" r:id="rId5365" display="https://www.daloopa.com/src/44617623" xr:uid="{651DC5E2-4B3A-4759-9C78-0AD4A7029AD6}"/>
    <hyperlink ref="A415" r:id="rId5366" xr:uid="{A4089326-072B-4D5E-AC5C-337C661AF869}"/>
    <hyperlink ref="C415" r:id="rId5367" xr:uid="{82635D48-AF1A-4CA5-BC58-0E3BF101F5F5}"/>
    <hyperlink ref="D415" r:id="rId5368" display="https://www.daloopa.com/src/8649015" xr:uid="{44B19C07-89FC-4EBC-A1AD-AFEC008643A5}"/>
    <hyperlink ref="E415" r:id="rId5369" display="https://www.daloopa.com/src/8649008" xr:uid="{092C1442-5C80-4793-80F1-6EC0AB8613F6}"/>
    <hyperlink ref="F415" r:id="rId5370" display="https://www.daloopa.com/src/8649001" xr:uid="{64C8B2C2-763B-4B5C-B63C-26CD8824D5B6}"/>
    <hyperlink ref="H415" r:id="rId5371" display="https://www.daloopa.com/src/8648994" xr:uid="{2D388DE5-AE81-4187-A140-BDEECEA1557D}"/>
    <hyperlink ref="I415" r:id="rId5372" display="https://www.daloopa.com/src/8648987" xr:uid="{51FA66BA-1ACC-4C5B-88B2-42F57C1B97C3}"/>
    <hyperlink ref="J415" r:id="rId5373" display="https://www.daloopa.com/src/8648980" xr:uid="{15461DF4-54AD-4E88-BB71-FDCBF050931C}"/>
    <hyperlink ref="L415" r:id="rId5374" display="https://www.daloopa.com/src/8648973" xr:uid="{86807BD4-52D6-45FB-A813-D33E92A23C64}"/>
    <hyperlink ref="M415" r:id="rId5375" display="https://www.daloopa.com/src/8648966" xr:uid="{65E3C545-2961-4BF2-9284-9DC78E2D12D1}"/>
    <hyperlink ref="N415" r:id="rId5376" display="https://www.daloopa.com/src/8648959" xr:uid="{E68C6725-BBE9-412F-9229-3EC7B4306DDC}"/>
    <hyperlink ref="P415" r:id="rId5377" display="https://www.daloopa.com/src/8648952" xr:uid="{F8ABD9F7-97DA-4E3F-B708-5F5C8F9BF3E3}"/>
    <hyperlink ref="Q415" r:id="rId5378" display="https://www.daloopa.com/src/8648945" xr:uid="{72A68A1D-C0B5-49E3-90D9-FBF32302BB4F}"/>
    <hyperlink ref="R415" r:id="rId5379" display="https://www.daloopa.com/src/8648938" xr:uid="{D4978CDB-35F4-44C9-B64C-62D3ABD6D5CA}"/>
    <hyperlink ref="T415" r:id="rId5380" display="https://www.daloopa.com/src/8648931" xr:uid="{3914523D-3DE2-4E80-98E6-129C93CEF223}"/>
    <hyperlink ref="U415" r:id="rId5381" display="https://www.daloopa.com/src/9099271" xr:uid="{1AC8A8C7-339A-4413-B37C-5DFC588FD8DD}"/>
    <hyperlink ref="V415" r:id="rId5382" display="https://www.daloopa.com/src/8648924" xr:uid="{77E7FF58-9009-4710-A5D4-C8856D22736B}"/>
    <hyperlink ref="X415" r:id="rId5383" display="https://www.daloopa.com/src/8648896" xr:uid="{5E0CEE19-4871-4B2B-998F-0B8C13C3814F}"/>
    <hyperlink ref="Y415" r:id="rId5384" display="https://www.daloopa.com/src/8648889" xr:uid="{81A65DCD-7276-4B17-AE8A-7D045558D1F3}"/>
    <hyperlink ref="Z415" r:id="rId5385" display="https://www.daloopa.com/src/8648882" xr:uid="{E606321F-50FD-4F6F-9092-2C053F683497}"/>
    <hyperlink ref="AB415" r:id="rId5386" display="https://www.daloopa.com/src/8648875" xr:uid="{EE26CD7E-9CA8-46B5-A809-6F6306E7659C}"/>
    <hyperlink ref="AC415" r:id="rId5387" display="https://www.daloopa.com/src/8648867" xr:uid="{CACDE874-2AD1-4548-A0F0-1F65403C7E18}"/>
    <hyperlink ref="AD415" r:id="rId5388" display="https://www.daloopa.com/src/8648859" xr:uid="{CB31F253-0C0B-4D06-B60F-7B167B3335B1}"/>
    <hyperlink ref="AF415" r:id="rId5389" display="https://www.daloopa.com/src/8648851" xr:uid="{D0216FB7-BE38-4C3D-94FA-7A3C060F5C83}"/>
    <hyperlink ref="AG415" r:id="rId5390" display="https://www.daloopa.com/src/8648843" xr:uid="{D6C065C4-B712-496C-A757-B4C5A7E665CE}"/>
    <hyperlink ref="AH415" r:id="rId5391" display="https://www.daloopa.com/src/10681251" xr:uid="{6A0347B0-EDA4-48A8-BAE0-D2F06D971A8F}"/>
    <hyperlink ref="AJ415" r:id="rId5392" display="https://www.daloopa.com/src/19440868" xr:uid="{0F4A4A44-06FD-41CA-A7A1-AFA565AE4736}"/>
    <hyperlink ref="AK415" r:id="rId5393" display="https://www.daloopa.com/src/28828617" xr:uid="{36A6B480-D56F-4900-BF73-4FA2F9D519A6}"/>
    <hyperlink ref="AL415" r:id="rId5394" display="https://www.daloopa.com/src/35961622" xr:uid="{EA41C7B8-ED67-4C09-B3B6-42A449E8D2DD}"/>
    <hyperlink ref="AN415" r:id="rId5395" display="https://www.daloopa.com/src/51587348" xr:uid="{66E9A262-AA42-424E-B5A5-A7025EB5C56D}"/>
    <hyperlink ref="AO415" r:id="rId5396" display="https://www.daloopa.com/src/57345730" xr:uid="{529EC5BE-CA54-41EF-9A47-DE7370A66202}"/>
    <hyperlink ref="AP415" r:id="rId5397" display="https://www.daloopa.com/src/62020162" xr:uid="{42676DAB-43E2-483A-AF3A-9C004115D71E}"/>
    <hyperlink ref="BA415" r:id="rId5398" display="https://www.daloopa.com/src/8649022" xr:uid="{E6E5D41D-0CA3-4238-8314-F346F300691D}"/>
    <hyperlink ref="BB415" r:id="rId5399" display="https://www.daloopa.com/src/8649029" xr:uid="{A29A723A-16A9-4AAD-9F81-E312EF08F650}"/>
    <hyperlink ref="BC415" r:id="rId5400" display="https://www.daloopa.com/src/8649036" xr:uid="{3DC83A50-5130-4736-B5A6-E3FEE8633EB1}"/>
    <hyperlink ref="BD415" r:id="rId5401" display="https://www.daloopa.com/src/8649043" xr:uid="{60B37947-92D8-4191-8135-24BB36AA551E}"/>
    <hyperlink ref="BE415" r:id="rId5402" display="https://www.daloopa.com/src/8649050" xr:uid="{8C06E2C2-0AD4-40CA-9998-D17C571FCF58}"/>
    <hyperlink ref="BF415" r:id="rId5403" display="https://www.daloopa.com/src/8649057" xr:uid="{BB798F1F-63F0-41D4-B8B2-DAC436B1002D}"/>
    <hyperlink ref="BG415" r:id="rId5404" display="https://www.daloopa.com/src/8649064" xr:uid="{5511E4D8-C370-4CE7-9749-A5FCDB4AB2E4}"/>
    <hyperlink ref="BH415" r:id="rId5405" display="https://www.daloopa.com/src/13316907" xr:uid="{BF6D398F-13D8-4F2D-AE76-950C3004466A}"/>
    <hyperlink ref="BI415" r:id="rId5406" display="https://www.daloopa.com/src/44617622" xr:uid="{F5985E1D-91F8-45A6-8521-5FA2202357CD}"/>
    <hyperlink ref="A416" r:id="rId5407" xr:uid="{9D6F1589-DAE9-4431-A2DF-954C1D9495D3}"/>
    <hyperlink ref="C416" r:id="rId5408" xr:uid="{EB55151D-4182-4E79-ACE9-1E0E00F790F3}"/>
    <hyperlink ref="AC416" r:id="rId5409" display="https://www.daloopa.com/src/8648868" xr:uid="{CCF116CF-3808-4DBA-ACDD-A55D1EB31332}"/>
    <hyperlink ref="AD416" r:id="rId5410" display="https://www.daloopa.com/src/8648860" xr:uid="{74C489AD-9D1E-4E3D-931E-75DC46A04E2F}"/>
    <hyperlink ref="AF416" r:id="rId5411" display="https://www.daloopa.com/src/8648852" xr:uid="{9C326272-2787-43D4-AB1A-5AA6D91240F1}"/>
    <hyperlink ref="AG416" r:id="rId5412" display="https://www.daloopa.com/src/8648844" xr:uid="{17A88D4F-794A-4627-AE1E-116383BDB890}"/>
    <hyperlink ref="AK416" r:id="rId5413" display="https://www.daloopa.com/src/28828612" xr:uid="{F3EA590E-C683-4694-AF8B-3283099098A9}"/>
    <hyperlink ref="AL416" r:id="rId5414" display="https://www.daloopa.com/src/35961621" xr:uid="{89E77EBA-86AD-48C6-A4D6-7A2C76CB46EB}"/>
    <hyperlink ref="AN416" r:id="rId5415" display="https://www.daloopa.com/src/51587351" xr:uid="{DE490AFB-7CD7-4A7F-8A74-A47E894512C8}"/>
    <hyperlink ref="AO416" r:id="rId5416" display="https://www.daloopa.com/src/57345728" xr:uid="{5D34E15B-4900-45FE-B772-BE7B1826266F}"/>
    <hyperlink ref="AP416" r:id="rId5417" display="https://www.daloopa.com/src/62020164" xr:uid="{E4573641-12E9-444C-96AB-CFB446C8B1C0}"/>
    <hyperlink ref="BG416" r:id="rId5418" display="https://www.daloopa.com/src/8649065" xr:uid="{6DCBE9DD-36CB-44BE-9A80-3C8F73F7BD13}"/>
    <hyperlink ref="BH416" r:id="rId5419" display="https://www.daloopa.com/src/13316902" xr:uid="{1E0A4BBC-0E13-4512-BE22-D53102406490}"/>
    <hyperlink ref="BI416" r:id="rId5420" display="https://www.daloopa.com/src/44617620" xr:uid="{D7F1818A-2B12-4B20-B9B6-EDB12A9D0E3E}"/>
    <hyperlink ref="A420" r:id="rId5421" xr:uid="{6BF4B5FD-DE6E-427F-B1C9-DB613E934135}"/>
    <hyperlink ref="C420" r:id="rId5422" xr:uid="{DF4A56EA-F357-4601-9FCC-D8CE451C1FD2}"/>
    <hyperlink ref="D420" r:id="rId5423" display="https://www.daloopa.com/src/777209" xr:uid="{CA418AB0-FDFA-4A46-A720-A6BE5E405459}"/>
    <hyperlink ref="E420" r:id="rId5424" display="https://www.daloopa.com/src/777188" xr:uid="{F03CC7FE-53F2-4B05-A6A3-B2290E793088}"/>
    <hyperlink ref="F420" r:id="rId5425" display="https://www.daloopa.com/src/777146" xr:uid="{2F91C649-4FF4-476D-9CFE-48C9F1BCEC76}"/>
    <hyperlink ref="G420" r:id="rId5426" display="https://www.daloopa.com/src/44616061" xr:uid="{FDF9D2E3-A09B-48AB-9839-09354D71E636}"/>
    <hyperlink ref="H420" r:id="rId5427" display="https://www.daloopa.com/src/777123" xr:uid="{684AEE62-D9C4-444B-8651-84E93A5064FE}"/>
    <hyperlink ref="I420" r:id="rId5428" display="https://www.daloopa.com/src/777121" xr:uid="{A5D3F010-F5BE-4517-A1F1-8202D32662E6}"/>
    <hyperlink ref="J420" r:id="rId5429" display="https://www.daloopa.com/src/777116" xr:uid="{F40091AE-BED2-4AB1-80E9-F7F3401CA2E9}"/>
    <hyperlink ref="K420" r:id="rId5430" display="https://www.daloopa.com/src/44616062" xr:uid="{9CE48D8B-BD8D-4DE0-B61E-CDD70AFB0729}"/>
    <hyperlink ref="L420" r:id="rId5431" display="https://www.daloopa.com/src/777110" xr:uid="{91D2EDFC-8797-4630-A860-DFB0B8EC924C}"/>
    <hyperlink ref="M420" r:id="rId5432" display="https://www.daloopa.com/src/777099" xr:uid="{E2A3492F-8E0A-4DC7-A787-44C9BAE5E8CE}"/>
    <hyperlink ref="N420" r:id="rId5433" display="https://www.daloopa.com/src/777093" xr:uid="{1C84748C-07DF-4C2E-9FDA-470911475F72}"/>
    <hyperlink ref="O420" r:id="rId5434" display="https://www.daloopa.com/src/44616063" xr:uid="{0C8C2AA5-CA18-4F2C-8AEE-B9673C574578}"/>
    <hyperlink ref="P420" r:id="rId5435" display="https://www.daloopa.com/src/777087" xr:uid="{A3ED6A77-805F-4850-9023-BC8152F847D5}"/>
    <hyperlink ref="Q420" r:id="rId5436" display="https://www.daloopa.com/src/777083" xr:uid="{64B5BC6E-A88D-4C12-9CF7-90D0E01FAD08}"/>
    <hyperlink ref="R420" r:id="rId5437" display="https://www.daloopa.com/src/777075" xr:uid="{5986D620-6814-442F-87B3-A3548610B3F5}"/>
    <hyperlink ref="S420" r:id="rId5438" display="https://www.daloopa.com/src/44616064" xr:uid="{2FBC8D58-D0FD-49AC-93A3-AF3E4550285A}"/>
    <hyperlink ref="T420" r:id="rId5439" display="https://www.daloopa.com/src/777069" xr:uid="{B5A8E41A-64CB-4194-BFCD-35B49C5FC876}"/>
    <hyperlink ref="U420" r:id="rId5440" display="https://www.daloopa.com/src/777063" xr:uid="{6A415CA2-AD3D-43E3-889E-01AFBAAED6C5}"/>
    <hyperlink ref="V420" r:id="rId5441" display="https://www.daloopa.com/src/777057" xr:uid="{69E4753B-2E29-4BA6-8344-444248331A85}"/>
    <hyperlink ref="W420" r:id="rId5442" display="https://www.daloopa.com/src/44616065" xr:uid="{91E7C5FA-BD4D-4721-96D5-5DF369740CD8}"/>
    <hyperlink ref="X420" r:id="rId5443" display="https://www.daloopa.com/src/777051" xr:uid="{2024BDE7-BDF6-4935-B177-86D6269507AF}"/>
    <hyperlink ref="Y420" r:id="rId5444" display="https://www.daloopa.com/src/777048" xr:uid="{25E06DBF-67E5-4B57-8959-05FBF35B7C6A}"/>
    <hyperlink ref="Z420" r:id="rId5445" display="https://www.daloopa.com/src/777039" xr:uid="{A303E170-861D-41E4-B292-11B7A6BE099F}"/>
    <hyperlink ref="AA420" r:id="rId5446" display="https://www.daloopa.com/src/44616066" xr:uid="{0E500E1B-DC4D-49BE-8724-AA303C928474}"/>
    <hyperlink ref="AB420" r:id="rId5447" display="https://www.daloopa.com/src/777016" xr:uid="{AE31A5A3-0FA4-44CB-B875-F3779AA9B7E0}"/>
    <hyperlink ref="AC420" r:id="rId5448" display="https://www.daloopa.com/src/776992" xr:uid="{A3AB6B2E-04FA-47FB-86B0-A4379EF58ECD}"/>
    <hyperlink ref="AD420" r:id="rId5449" display="https://www.daloopa.com/src/3612924" xr:uid="{538730C2-250F-4755-B65D-F153A8035037}"/>
    <hyperlink ref="AE420" r:id="rId5450" display="https://www.daloopa.com/src/44616067" xr:uid="{021DC76E-40B1-43C3-A1FE-04CE3770C54F}"/>
    <hyperlink ref="BA420" r:id="rId5451" display="https://www.daloopa.com/src/779205" xr:uid="{CB1F95F2-BB1B-48AF-A147-FF35C54D9693}"/>
    <hyperlink ref="BB420" r:id="rId5452" display="https://www.daloopa.com/src/779196" xr:uid="{F729E75D-8346-4EA5-AC2C-68E04571DAB9}"/>
    <hyperlink ref="BC420" r:id="rId5453" display="https://www.daloopa.com/src/779184" xr:uid="{244E8170-6A4F-4452-A403-9BB0EBC19A58}"/>
    <hyperlink ref="BD420" r:id="rId5454" display="https://www.daloopa.com/src/779169" xr:uid="{88497471-F033-4CD1-900F-CC8E326DB88D}"/>
    <hyperlink ref="BE420" r:id="rId5455" display="https://www.daloopa.com/src/779154" xr:uid="{2F462504-9C32-46D2-B607-9BF6FDA4E5BE}"/>
    <hyperlink ref="BF420" r:id="rId5456" display="https://www.daloopa.com/src/802524" xr:uid="{6F5969A0-7D74-4CAB-A007-95B7683BBE62}"/>
    <hyperlink ref="BG420" r:id="rId5457" display="https://www.daloopa.com/src/2733990" xr:uid="{6C52D320-07E9-4A2D-851C-3057C3CFB20F}"/>
    <hyperlink ref="A421" r:id="rId5458" xr:uid="{63A20ED4-7934-4044-BEC0-33FC9639ABA5}"/>
    <hyperlink ref="C421" r:id="rId5459" xr:uid="{29935616-A0FB-400C-BB4D-AC1F9DA05CB7}"/>
    <hyperlink ref="D421" r:id="rId5460" display="https://www.daloopa.com/src/777210" xr:uid="{9E829D6F-B067-480E-BD52-5A602D2A9F8F}"/>
    <hyperlink ref="E421" r:id="rId5461" display="https://www.daloopa.com/src/777189" xr:uid="{FDDDDAA6-5936-4C3D-AFC1-F1ABAEB178AC}"/>
    <hyperlink ref="F421" r:id="rId5462" display="https://www.daloopa.com/src/777147" xr:uid="{C0FDED13-F27D-4FB6-8A15-1063F5E611D4}"/>
    <hyperlink ref="G421" r:id="rId5463" display="https://www.daloopa.com/src/44616068" xr:uid="{812E93F5-4AAB-4056-BB36-DBAECA5E3816}"/>
    <hyperlink ref="H421" r:id="rId5464" display="https://www.daloopa.com/src/777124" xr:uid="{E83A36B7-3D1E-49D4-9D95-0B92BED97569}"/>
    <hyperlink ref="I421" r:id="rId5465" display="https://www.daloopa.com/src/777122" xr:uid="{7A513342-1064-4D45-8A7C-F64C916B6146}"/>
    <hyperlink ref="J421" r:id="rId5466" display="https://www.daloopa.com/src/777111" xr:uid="{A07C7793-4B15-4F79-8BC9-F887B263D1DC}"/>
    <hyperlink ref="K421" r:id="rId5467" display="https://www.daloopa.com/src/44616069" xr:uid="{0E06C9BF-6FD9-44DA-BAAF-9453A1D3E199}"/>
    <hyperlink ref="L421" r:id="rId5468" display="https://www.daloopa.com/src/777105" xr:uid="{761B86B8-DB92-4142-A051-B2A23C84F4B4}"/>
    <hyperlink ref="M421" r:id="rId5469" display="https://www.daloopa.com/src/777100" xr:uid="{3ED7429A-6D6A-461B-A77A-B37044101125}"/>
    <hyperlink ref="N421" r:id="rId5470" display="https://www.daloopa.com/src/777094" xr:uid="{25042A88-4D12-49E1-8DC6-0EA93F065196}"/>
    <hyperlink ref="O421" r:id="rId5471" display="https://www.daloopa.com/src/44616070" xr:uid="{88436B3B-93D7-4870-A152-9806D8FA7601}"/>
    <hyperlink ref="P421" r:id="rId5472" display="https://www.daloopa.com/src/777088" xr:uid="{B9C571F6-AE9C-41E1-A211-52BF4E65FA9A}"/>
    <hyperlink ref="Q421" r:id="rId5473" display="https://www.daloopa.com/src/777084" xr:uid="{F112BBA0-353A-4278-89D8-A08A8DC269C3}"/>
    <hyperlink ref="R421" r:id="rId5474" display="https://www.daloopa.com/src/777076" xr:uid="{906D1212-179A-4FE8-BF67-9E308C387100}"/>
    <hyperlink ref="S421" r:id="rId5475" display="https://www.daloopa.com/src/44616071" xr:uid="{A0A29E1C-4903-4955-A033-1CA52BAA98AC}"/>
    <hyperlink ref="T421" r:id="rId5476" display="https://www.daloopa.com/src/777070" xr:uid="{F5FAE83B-71A5-48D1-9B01-2ABFBF76F361}"/>
    <hyperlink ref="U421" r:id="rId5477" display="https://www.daloopa.com/src/777064" xr:uid="{7E8A41AA-039E-4FAD-B969-1757A452B3D5}"/>
    <hyperlink ref="V421" r:id="rId5478" display="https://www.daloopa.com/src/777058" xr:uid="{A88456D6-677A-409F-846F-4D4B4A70BFFB}"/>
    <hyperlink ref="W421" r:id="rId5479" display="https://www.daloopa.com/src/44616072" xr:uid="{5B56300E-D0EB-43A0-B8B0-AB9160B1484C}"/>
    <hyperlink ref="X421" r:id="rId5480" display="https://www.daloopa.com/src/777052" xr:uid="{42B5FB28-CF8D-4EB6-AD7D-9D8620423D4F}"/>
    <hyperlink ref="Y421" r:id="rId5481" display="https://www.daloopa.com/src/777045" xr:uid="{D77864CE-045E-4F76-A3B7-6A26E1F37CD9}"/>
    <hyperlink ref="Z421" r:id="rId5482" display="https://www.daloopa.com/src/777040" xr:uid="{E55053E5-99B5-4EBD-AA4A-068B8F79E5C4}"/>
    <hyperlink ref="AA421" r:id="rId5483" display="https://www.daloopa.com/src/44616073" xr:uid="{F4305BD9-4DF5-4519-90BC-F6D5B150D161}"/>
    <hyperlink ref="AB421" r:id="rId5484" display="https://www.daloopa.com/src/777017" xr:uid="{1D6C013E-D484-4A07-B8C7-1D73487F1BE7}"/>
    <hyperlink ref="AC421" r:id="rId5485" display="https://www.daloopa.com/src/776993" xr:uid="{82DF5CF0-D917-4CD0-AF3B-7126F1FE7774}"/>
    <hyperlink ref="AD421" r:id="rId5486" display="https://www.daloopa.com/src/3612925" xr:uid="{D62B7141-7F8B-482D-9783-A3CF3D8891CB}"/>
    <hyperlink ref="AE421" r:id="rId5487" display="https://www.daloopa.com/src/44616074" xr:uid="{55722AB8-90C5-489B-AD36-73709F0B48C4}"/>
    <hyperlink ref="BA421" r:id="rId5488" display="https://www.daloopa.com/src/779206" xr:uid="{50320666-BD93-477D-91BE-6EA5112100F0}"/>
    <hyperlink ref="BB421" r:id="rId5489" display="https://www.daloopa.com/src/779197" xr:uid="{76BF1AFA-4DB2-41C9-8A8B-929D2C3D699B}"/>
    <hyperlink ref="BC421" r:id="rId5490" display="https://www.daloopa.com/src/779185" xr:uid="{25345EF3-CA21-43EB-8596-957DEC503407}"/>
    <hyperlink ref="BD421" r:id="rId5491" display="https://www.daloopa.com/src/779170" xr:uid="{321E858E-739B-41C3-BDEF-966A6FC17B0C}"/>
    <hyperlink ref="BE421" r:id="rId5492" display="https://www.daloopa.com/src/779155" xr:uid="{076BFF4D-E858-4971-9E3B-E170E485C20D}"/>
    <hyperlink ref="BF421" r:id="rId5493" display="https://www.daloopa.com/src/802525" xr:uid="{9974BA9F-A252-4552-B09C-1859B209E44F}"/>
    <hyperlink ref="BG421" r:id="rId5494" display="https://www.daloopa.com/src/2733991" xr:uid="{58C96B94-3CD8-4533-98AF-33CE61F31609}"/>
    <hyperlink ref="A422" r:id="rId5495" xr:uid="{1C22F31F-C351-429A-85DC-C2348F7FE09C}"/>
    <hyperlink ref="C422" r:id="rId5496" xr:uid="{134F94C7-8BA6-4C77-A9C4-EFCC83AF741C}"/>
    <hyperlink ref="AF422" r:id="rId5497" display="https://www.daloopa.com/src/4298241" xr:uid="{CA6DDDFA-EFF9-4441-8590-3489A12FFD1E}"/>
    <hyperlink ref="AG422" r:id="rId5498" display="https://www.daloopa.com/src/7450032" xr:uid="{582D2B15-8F60-4988-A7E6-DB6261FF458A}"/>
    <hyperlink ref="AH422" r:id="rId5499" display="https://www.daloopa.com/src/46436633" xr:uid="{0DE1AF1A-B12F-44AD-BAB3-F577F70FC153}"/>
    <hyperlink ref="A423" r:id="rId5500" xr:uid="{6A3D2456-F7AF-43F6-A0B6-255C67143709}"/>
    <hyperlink ref="C423" r:id="rId5501" xr:uid="{736F61A2-4D21-4A03-ADD3-C11736EC532D}"/>
    <hyperlink ref="D423" r:id="rId5502" display="https://www.daloopa.com/src/777211" xr:uid="{B8CF8B27-B00D-4378-ABD6-7D9A0DD782E8}"/>
    <hyperlink ref="E423" r:id="rId5503" display="https://www.daloopa.com/src/777190" xr:uid="{625B4EC3-2F95-4180-93E7-7457CD426F07}"/>
    <hyperlink ref="F423" r:id="rId5504" display="https://www.daloopa.com/src/777148" xr:uid="{1DDBE3A2-AC52-4CC3-BDF5-6669B36B8051}"/>
    <hyperlink ref="G423" r:id="rId5505" display="https://www.daloopa.com/src/44616075" xr:uid="{79031500-B1F6-461B-9CE8-F15A8F04F1C1}"/>
    <hyperlink ref="H423" r:id="rId5506" display="https://www.daloopa.com/src/777125" xr:uid="{2B2A5114-2DEB-4B35-AA9A-108C1C44DDE8}"/>
    <hyperlink ref="I423" r:id="rId5507" display="https://www.daloopa.com/src/777117" xr:uid="{47FE46AF-1549-4601-861F-DB9E086FBFE8}"/>
    <hyperlink ref="J423" r:id="rId5508" display="https://www.daloopa.com/src/777115" xr:uid="{373E96B4-EC67-4404-9483-04CBACE31C79}"/>
    <hyperlink ref="K423" r:id="rId5509" display="https://www.daloopa.com/src/44616076" xr:uid="{6F6F6202-2CCA-4DF7-A219-C081029B256E}"/>
    <hyperlink ref="L423" r:id="rId5510" display="https://www.daloopa.com/src/777106" xr:uid="{1175F61F-D11A-44EE-A655-4C833FA79206}"/>
    <hyperlink ref="M423" r:id="rId5511" display="https://www.daloopa.com/src/777101" xr:uid="{405130EE-157F-402A-AF0B-86A17972ACBF}"/>
    <hyperlink ref="N423" r:id="rId5512" display="https://www.daloopa.com/src/777095" xr:uid="{3971A655-9535-4911-856F-0096DF596C34}"/>
    <hyperlink ref="O423" r:id="rId5513" display="https://www.daloopa.com/src/44616077" xr:uid="{28BE39AB-A3F2-4A46-BC2B-EE8237E0C4FC}"/>
    <hyperlink ref="P423" r:id="rId5514" display="https://www.daloopa.com/src/777089" xr:uid="{F6DCCDAC-C66B-4517-9F58-326CC3684F51}"/>
    <hyperlink ref="Q423" r:id="rId5515" display="https://www.daloopa.com/src/777085" xr:uid="{C5405789-C7D3-4DFE-9AE4-E7DA0978095D}"/>
    <hyperlink ref="R423" r:id="rId5516" display="https://www.daloopa.com/src/777077" xr:uid="{44903B26-AFE2-48E6-B375-E1C176E32938}"/>
    <hyperlink ref="S423" r:id="rId5517" display="https://www.daloopa.com/src/44616078" xr:uid="{4C015D5B-B7C5-4127-87DF-8637EE998B24}"/>
    <hyperlink ref="T423" r:id="rId5518" display="https://www.daloopa.com/src/777071" xr:uid="{A447F79F-B9D3-4C76-85F1-875BC245EDFD}"/>
    <hyperlink ref="U423" r:id="rId5519" display="https://www.daloopa.com/src/777065" xr:uid="{0C801599-E6A4-4C5F-9EEF-FA82B0281472}"/>
    <hyperlink ref="V423" r:id="rId5520" display="https://www.daloopa.com/src/777059" xr:uid="{F88232FB-2FDC-440F-92C4-C73EB5CE8226}"/>
    <hyperlink ref="W423" r:id="rId5521" display="https://www.daloopa.com/src/44616079" xr:uid="{DE6CFE19-7C85-4128-A749-DF5EED955F21}"/>
    <hyperlink ref="X423" r:id="rId5522" display="https://www.daloopa.com/src/777053" xr:uid="{B385D3EF-2E7C-4D59-8DE2-26F6CCDA8638}"/>
    <hyperlink ref="Y423" r:id="rId5523" display="https://www.daloopa.com/src/777046" xr:uid="{0C42820D-4B95-4A4F-BB7B-160150509FD2}"/>
    <hyperlink ref="Z423" r:id="rId5524" display="https://www.daloopa.com/src/777041" xr:uid="{1D008E68-7EF8-477C-B5E3-9FEF3EA4AF9B}"/>
    <hyperlink ref="AA423" r:id="rId5525" display="https://www.daloopa.com/src/44616080" xr:uid="{9C95451B-AF95-4933-930F-8ED17B413973}"/>
    <hyperlink ref="AB423" r:id="rId5526" display="https://www.daloopa.com/src/777018" xr:uid="{A1C7CF54-08DA-4569-AF71-626769E5A3F0}"/>
    <hyperlink ref="AC423" r:id="rId5527" display="https://www.daloopa.com/src/776997" xr:uid="{7D4ECE55-55DB-4B79-BF08-3C781D0DD3FE}"/>
    <hyperlink ref="AD423" r:id="rId5528" display="https://www.daloopa.com/src/3612926" xr:uid="{A8073ABF-B96A-4F9D-AD24-6BDC98FA56B7}"/>
    <hyperlink ref="AE423" r:id="rId5529" display="https://www.daloopa.com/src/44616081" xr:uid="{A6504738-B293-453F-9651-AB85D0A84B39}"/>
    <hyperlink ref="AF423" r:id="rId5530" display="https://www.daloopa.com/src/4298242" xr:uid="{51CC8073-C505-4E20-BA71-DF2F259280B5}"/>
    <hyperlink ref="AG423" r:id="rId5531" display="https://www.daloopa.com/src/7450033" xr:uid="{4354FBB8-10FE-4E0C-B1AC-1E7C83A11BDC}"/>
    <hyperlink ref="AH423" r:id="rId5532" display="https://www.daloopa.com/src/46436637" xr:uid="{AD68AA61-8D6D-46C9-BCFC-5674FE9ABAF5}"/>
    <hyperlink ref="BA423" r:id="rId5533" display="https://www.daloopa.com/src/779207" xr:uid="{19EA5EBA-6186-48F7-92FB-AF381BDA1E95}"/>
    <hyperlink ref="BB423" r:id="rId5534" display="https://www.daloopa.com/src/779198" xr:uid="{5CA7E7CD-7DC1-4BEE-953A-8A8386F14250}"/>
    <hyperlink ref="BC423" r:id="rId5535" display="https://www.daloopa.com/src/779186" xr:uid="{86E6504B-DD53-4EAC-B96D-1546975A8A39}"/>
    <hyperlink ref="BD423" r:id="rId5536" display="https://www.daloopa.com/src/779171" xr:uid="{5AB176BE-9224-42D9-918A-2F62061BD925}"/>
    <hyperlink ref="BE423" r:id="rId5537" display="https://www.daloopa.com/src/779156" xr:uid="{C55EB49A-CFA7-4195-82F0-6456327CFF90}"/>
    <hyperlink ref="BF423" r:id="rId5538" display="https://www.daloopa.com/src/802526" xr:uid="{9B51FB63-92B1-465F-8A60-431357B49ED6}"/>
    <hyperlink ref="BG423" r:id="rId5539" display="https://www.daloopa.com/src/2733992" xr:uid="{E3C53D41-5998-4B41-B642-C93E5D1DF6EF}"/>
    <hyperlink ref="A424" r:id="rId5540" xr:uid="{8A6872F5-166C-4BDD-93D1-B6F1820B09D6}"/>
    <hyperlink ref="C424" r:id="rId5541" xr:uid="{09E235FE-4E1F-4FCD-8D59-A7287214C9FB}"/>
    <hyperlink ref="D424" r:id="rId5542" display="https://www.daloopa.com/src/777212" xr:uid="{E38F8A0B-8EA9-4B0E-B060-B1DF941AF1E9}"/>
    <hyperlink ref="E424" r:id="rId5543" display="https://www.daloopa.com/src/777191" xr:uid="{986EF9CD-2BC9-4B61-97BD-028F161982AF}"/>
    <hyperlink ref="F424" r:id="rId5544" display="https://www.daloopa.com/src/777149" xr:uid="{844D52FB-E350-4466-A402-B0870192DED8}"/>
    <hyperlink ref="G424" r:id="rId5545" display="https://www.daloopa.com/src/44616082" xr:uid="{7088E313-4F15-4DE0-A9C9-D8394FD4BA5C}"/>
    <hyperlink ref="H424" r:id="rId5546" display="https://www.daloopa.com/src/777126" xr:uid="{30E913B1-1C7F-4B65-BCFD-3B4AD71C6898}"/>
    <hyperlink ref="I424" r:id="rId5547" display="https://www.daloopa.com/src/777118" xr:uid="{EAAB7AFD-AE7F-4C24-B0DD-8504DAF1D5CE}"/>
    <hyperlink ref="J424" r:id="rId5548" display="https://www.daloopa.com/src/777112" xr:uid="{82850488-1B80-48AD-8E9B-D114938A93FA}"/>
    <hyperlink ref="K424" r:id="rId5549" display="https://www.daloopa.com/src/44616083" xr:uid="{C684D84E-16C3-44E9-9996-5F2DF6F31642}"/>
    <hyperlink ref="L424" r:id="rId5550" display="https://www.daloopa.com/src/777107" xr:uid="{05F7A4FC-008D-49B8-9663-CF0A03ACE852}"/>
    <hyperlink ref="M424" r:id="rId5551" display="https://www.daloopa.com/src/777102" xr:uid="{9B0DBB7A-64A1-4C1E-97A4-5823E5F006DE}"/>
    <hyperlink ref="N424" r:id="rId5552" display="https://www.daloopa.com/src/777096" xr:uid="{A91F54D7-CE3F-4B3B-821A-FB5134FFFC42}"/>
    <hyperlink ref="O424" r:id="rId5553" display="https://www.daloopa.com/src/44616084" xr:uid="{6DB5154E-528C-4178-947F-EB5F4572623E}"/>
    <hyperlink ref="P424" r:id="rId5554" display="https://www.daloopa.com/src/777090" xr:uid="{AD7873BB-174C-4DBB-A62D-4C8DBB1C242C}"/>
    <hyperlink ref="Q424" r:id="rId5555" display="https://www.daloopa.com/src/777086" xr:uid="{3B813036-1551-4900-81C8-C5F621530FAB}"/>
    <hyperlink ref="R424" r:id="rId5556" display="https://www.daloopa.com/src/777078" xr:uid="{C1827913-3608-4A46-B1C0-53E391489493}"/>
    <hyperlink ref="S424" r:id="rId5557" display="https://www.daloopa.com/src/44616085" xr:uid="{E0FA79E1-05DF-4E67-8253-99AB791D69DA}"/>
    <hyperlink ref="T424" r:id="rId5558" display="https://www.daloopa.com/src/777072" xr:uid="{5685DC80-1C16-4593-9AF7-4EF4D3AE25B0}"/>
    <hyperlink ref="U424" r:id="rId5559" display="https://www.daloopa.com/src/777066" xr:uid="{55EFA012-69E8-421A-A564-F090E1C96C66}"/>
    <hyperlink ref="V424" r:id="rId5560" display="https://www.daloopa.com/src/777060" xr:uid="{1CFE5BD6-989B-4C01-BE24-0FF666B6CF5F}"/>
    <hyperlink ref="W424" r:id="rId5561" display="https://www.daloopa.com/src/44616086" xr:uid="{383CE3AA-F392-4512-A99B-8FE6F3698538}"/>
    <hyperlink ref="X424" r:id="rId5562" display="https://www.daloopa.com/src/777054" xr:uid="{FD2B90D4-01B3-46F1-9A6A-355157CDA701}"/>
    <hyperlink ref="Y424" r:id="rId5563" display="https://www.daloopa.com/src/777047" xr:uid="{588838E1-74D1-47ED-A2E7-0B4905F9DC39}"/>
    <hyperlink ref="Z424" r:id="rId5564" display="https://www.daloopa.com/src/777042" xr:uid="{2DEFABE6-A9BE-49E4-9A52-F18D47EC94ED}"/>
    <hyperlink ref="AA424" r:id="rId5565" display="https://www.daloopa.com/src/44616087" xr:uid="{61B5B6CE-1883-4D52-986F-7D7579211FFA}"/>
    <hyperlink ref="AB424" r:id="rId5566" display="https://www.daloopa.com/src/777019" xr:uid="{69C7658F-DA9A-4869-8C42-C11AB42A56AC}"/>
    <hyperlink ref="AC424" r:id="rId5567" display="https://www.daloopa.com/src/776996" xr:uid="{DFCE82AD-07F2-45CF-98FE-4E6ED787D991}"/>
    <hyperlink ref="AD424" r:id="rId5568" display="https://www.daloopa.com/src/3612927" xr:uid="{1A1F9BF2-4351-4337-811D-2A5CE643C6FE}"/>
    <hyperlink ref="AE424" r:id="rId5569" display="https://www.daloopa.com/src/44616088" xr:uid="{59BAF620-D569-4819-9125-1EAD20F1A984}"/>
    <hyperlink ref="AF424" r:id="rId5570" display="https://www.daloopa.com/src/4298243" xr:uid="{B3317869-E0C1-4CFA-B79C-7640F37006D9}"/>
    <hyperlink ref="AG424" r:id="rId5571" display="https://www.daloopa.com/src/7450034" xr:uid="{01C624F0-33FF-4166-B933-1496846E6EDE}"/>
    <hyperlink ref="AH424" r:id="rId5572" display="https://www.daloopa.com/src/46436634" xr:uid="{1FD31ABA-BA4C-4006-847E-94E2ACCD5A6C}"/>
    <hyperlink ref="BA424" r:id="rId5573" display="https://www.daloopa.com/src/779208" xr:uid="{7FE5B302-4B66-40FC-B3A5-237ED1BE8DEC}"/>
    <hyperlink ref="BB424" r:id="rId5574" display="https://www.daloopa.com/src/779199" xr:uid="{0C34D362-5BFC-422C-A7C8-CD26817F0328}"/>
    <hyperlink ref="BC424" r:id="rId5575" display="https://www.daloopa.com/src/779187" xr:uid="{220ED1F7-66B0-4F47-927E-344AACE86970}"/>
    <hyperlink ref="BD424" r:id="rId5576" display="https://www.daloopa.com/src/779172" xr:uid="{42322C22-C526-43FA-AC94-2A1222DE9652}"/>
    <hyperlink ref="BE424" r:id="rId5577" display="https://www.daloopa.com/src/779157" xr:uid="{3B33A5AF-D7D2-48DB-9C95-543DA465A659}"/>
    <hyperlink ref="BF424" r:id="rId5578" display="https://www.daloopa.com/src/802527" xr:uid="{806933D8-F16E-467A-B82D-BB0811ECA482}"/>
    <hyperlink ref="BG424" r:id="rId5579" display="https://www.daloopa.com/src/2733993" xr:uid="{E93A87E1-F18A-4196-8305-7BF35CF58FF7}"/>
    <hyperlink ref="A425" r:id="rId5580" xr:uid="{0D1E91B3-8CCA-495A-BBCA-896A7F4E3F9C}"/>
    <hyperlink ref="C425" r:id="rId5581" xr:uid="{EF2FBD61-94BB-4231-8952-5A55647C757D}"/>
    <hyperlink ref="D425" r:id="rId5582" display="https://www.daloopa.com/src/777213" xr:uid="{77BC2107-E01E-4749-A435-922BEA9A3D6A}"/>
    <hyperlink ref="E425" r:id="rId5583" display="https://www.daloopa.com/src/777192" xr:uid="{4BDA3CFC-858E-4CEC-9A28-9CED9D999600}"/>
    <hyperlink ref="F425" r:id="rId5584" display="https://www.daloopa.com/src/777150" xr:uid="{CC6C98C7-F088-494C-AD3D-30BFB8742BA3}"/>
    <hyperlink ref="G425" r:id="rId5585" display="https://www.daloopa.com/src/44616089" xr:uid="{43C7EED0-5EDB-4E79-A30A-0816E1564F6D}"/>
    <hyperlink ref="H425" r:id="rId5586" display="https://www.daloopa.com/src/777127" xr:uid="{6728218A-4280-49CD-8C8B-865A130F9890}"/>
    <hyperlink ref="I425" r:id="rId5587" display="https://www.daloopa.com/src/777119" xr:uid="{E3789DA2-20CD-49C9-9A6A-9331BD942A3A}"/>
    <hyperlink ref="J425" r:id="rId5588" display="https://www.daloopa.com/src/777113" xr:uid="{EACC42AB-A0F1-4711-AA7C-65879351F62A}"/>
    <hyperlink ref="K425" r:id="rId5589" display="https://www.daloopa.com/src/44616090" xr:uid="{2F278413-D148-492C-B992-AA95EFC4F2E9}"/>
    <hyperlink ref="L425" r:id="rId5590" display="https://www.daloopa.com/src/777108" xr:uid="{5958C97D-9165-41BA-9B12-0C5CE5CC5710}"/>
    <hyperlink ref="M425" r:id="rId5591" display="https://www.daloopa.com/src/777103" xr:uid="{310DE8C6-6685-4E4D-B1CC-7F5AA6A59DE8}"/>
    <hyperlink ref="N425" r:id="rId5592" display="https://www.daloopa.com/src/777097" xr:uid="{5F2492DC-716F-48E5-BCD4-2B540C886C2B}"/>
    <hyperlink ref="O425" r:id="rId5593" display="https://www.daloopa.com/src/44616091" xr:uid="{B1F44237-1C1B-495C-AE8E-068B0AF91C21}"/>
    <hyperlink ref="P425" r:id="rId5594" display="https://www.daloopa.com/src/777091" xr:uid="{ED8BE2FB-87C2-4752-894A-7E429D437951}"/>
    <hyperlink ref="Q425" r:id="rId5595" display="https://www.daloopa.com/src/777081" xr:uid="{E47F49CF-FE50-4599-AFB0-5D837A200B74}"/>
    <hyperlink ref="R425" r:id="rId5596" display="https://www.daloopa.com/src/777079" xr:uid="{897E4EA0-9CAA-4038-AA3E-0B61A9C37BB7}"/>
    <hyperlink ref="S425" r:id="rId5597" display="https://www.daloopa.com/src/44616092" xr:uid="{8BCD088E-2722-4656-87D4-BA8E798F4136}"/>
    <hyperlink ref="T425" r:id="rId5598" display="https://www.daloopa.com/src/777073" xr:uid="{6CBB0709-75A9-4C2B-889B-28B8EDC5500B}"/>
    <hyperlink ref="U425" r:id="rId5599" display="https://www.daloopa.com/src/777067" xr:uid="{82A11308-8A9F-41FF-95A6-4D2EF37127E2}"/>
    <hyperlink ref="V425" r:id="rId5600" display="https://www.daloopa.com/src/777061" xr:uid="{7FF1077A-065F-4048-BFE2-F75E26E02E86}"/>
    <hyperlink ref="W425" r:id="rId5601" display="https://www.daloopa.com/src/44616093" xr:uid="{FCE994A0-3F63-4D58-95C1-FD0ABBADC456}"/>
    <hyperlink ref="X425" r:id="rId5602" display="https://www.daloopa.com/src/777055" xr:uid="{827389A3-7F5A-42F4-9133-3AC6C61A03DD}"/>
    <hyperlink ref="Y425" r:id="rId5603" display="https://www.daloopa.com/src/777049" xr:uid="{94983BE9-CA71-4C09-BD3A-3934BB3E7AF8}"/>
    <hyperlink ref="Z425" r:id="rId5604" display="https://www.daloopa.com/src/777043" xr:uid="{B5C3FA5E-6DCF-44F6-A6B8-245A73115599}"/>
    <hyperlink ref="AA425" r:id="rId5605" display="https://www.daloopa.com/src/44616094" xr:uid="{20BB6913-B1DC-44F7-BF99-7F646C53BAFE}"/>
    <hyperlink ref="AB425" r:id="rId5606" display="https://www.daloopa.com/src/777020" xr:uid="{45D77AE9-CE79-4314-BB67-F52F8B59CCE8}"/>
    <hyperlink ref="AC425" r:id="rId5607" display="https://www.daloopa.com/src/776995" xr:uid="{E564CF78-AA45-4A34-8C1D-6D3300172A9E}"/>
    <hyperlink ref="AD425" r:id="rId5608" display="https://www.daloopa.com/src/3612928" xr:uid="{90564C25-7A2B-429B-9997-DBE8FEDCA2BA}"/>
    <hyperlink ref="AE425" r:id="rId5609" display="https://www.daloopa.com/src/44616095" xr:uid="{A3C88FE7-18B7-431E-8CAE-6352AE488E25}"/>
    <hyperlink ref="AF425" r:id="rId5610" display="https://www.daloopa.com/src/4298244" xr:uid="{10065C65-5D23-4326-8EA2-3A37D861E99F}"/>
    <hyperlink ref="AG425" r:id="rId5611" display="https://www.daloopa.com/src/7450035" xr:uid="{137D69A3-2430-46B7-BE56-6A7F0D3A1FBC}"/>
    <hyperlink ref="AH425" r:id="rId5612" display="https://www.daloopa.com/src/46436636" xr:uid="{031AF934-F704-4D3A-A730-F82A45AAF7BB}"/>
    <hyperlink ref="BA425" r:id="rId5613" display="https://www.daloopa.com/src/779209" xr:uid="{52D33E85-1CA0-4ED7-8FB4-1CCE61CFE84F}"/>
    <hyperlink ref="BB425" r:id="rId5614" display="https://www.daloopa.com/src/779200" xr:uid="{8F655DE7-9145-46CD-89C7-FB2461EB8B18}"/>
    <hyperlink ref="BC425" r:id="rId5615" display="https://www.daloopa.com/src/779188" xr:uid="{C6B8E5B4-CA2C-4E56-93C1-6F84606B3D2F}"/>
    <hyperlink ref="BD425" r:id="rId5616" display="https://www.daloopa.com/src/779173" xr:uid="{86531C66-BCB0-4821-97E0-FEDBA4C46923}"/>
    <hyperlink ref="BE425" r:id="rId5617" display="https://www.daloopa.com/src/779158" xr:uid="{3782C85F-4B6D-4499-8078-790FC98D999F}"/>
    <hyperlink ref="BF425" r:id="rId5618" display="https://www.daloopa.com/src/802528" xr:uid="{C974C9F8-5AA0-44B7-B3B4-B8286D94280D}"/>
    <hyperlink ref="BG425" r:id="rId5619" display="https://www.daloopa.com/src/2733994" xr:uid="{CE5C99AA-D528-4E97-918B-10D037EEBB2C}"/>
    <hyperlink ref="A426" r:id="rId5620" xr:uid="{ECA23460-78EE-426E-B021-1A251E56B2D9}"/>
    <hyperlink ref="C426" r:id="rId5621" xr:uid="{AA77D790-E1BE-4319-95B8-9965C761D18A}"/>
    <hyperlink ref="D426" r:id="rId5622" display="https://www.daloopa.com/src/777214" xr:uid="{DD362CF4-2A38-4F25-9632-21E91F9281DC}"/>
    <hyperlink ref="E426" r:id="rId5623" display="https://www.daloopa.com/src/777193" xr:uid="{BD5CCFE7-64F9-4BE0-9914-5AE4912C8AE6}"/>
    <hyperlink ref="F426" r:id="rId5624" display="https://www.daloopa.com/src/777151" xr:uid="{C1D01D85-7FDB-4FE7-A76A-1411DCFACFEF}"/>
    <hyperlink ref="G426" r:id="rId5625" display="https://www.daloopa.com/src/44616096" xr:uid="{FA786EFC-AB26-4CAC-837A-532F43A2FE3F}"/>
    <hyperlink ref="H426" r:id="rId5626" display="https://www.daloopa.com/src/777128" xr:uid="{2FC060C9-7135-4B05-8CD2-D71726F96ABB}"/>
    <hyperlink ref="I426" r:id="rId5627" display="https://www.daloopa.com/src/777120" xr:uid="{7447A74C-247E-474E-8149-8403813B6C8A}"/>
    <hyperlink ref="J426" r:id="rId5628" display="https://www.daloopa.com/src/777114" xr:uid="{BDBB6D50-A279-4316-BDF1-D5876ABD0075}"/>
    <hyperlink ref="K426" r:id="rId5629" display="https://www.daloopa.com/src/44616097" xr:uid="{BFD593CC-C8F5-42A1-8AD4-1CB5B69970A6}"/>
    <hyperlink ref="L426" r:id="rId5630" display="https://www.daloopa.com/src/777109" xr:uid="{12F20E17-5FD3-4F40-9300-D70C5876EACC}"/>
    <hyperlink ref="M426" r:id="rId5631" display="https://www.daloopa.com/src/777104" xr:uid="{C18A2688-DE74-42A7-96D5-3F3AE5D1AFF1}"/>
    <hyperlink ref="N426" r:id="rId5632" display="https://www.daloopa.com/src/777098" xr:uid="{17129014-5A73-4AEF-82DA-6D9513C46A32}"/>
    <hyperlink ref="O426" r:id="rId5633" display="https://www.daloopa.com/src/44616098" xr:uid="{7A8D7E25-17CA-415A-AFBC-EA2E215673B3}"/>
    <hyperlink ref="P426" r:id="rId5634" display="https://www.daloopa.com/src/777092" xr:uid="{A9211634-60D8-479E-8561-1012610F21F3}"/>
    <hyperlink ref="Q426" r:id="rId5635" display="https://www.daloopa.com/src/777082" xr:uid="{B5EB4C94-A7BD-4F82-86A2-642158A5F38B}"/>
    <hyperlink ref="R426" r:id="rId5636" display="https://www.daloopa.com/src/777080" xr:uid="{475498C2-33A7-4C78-A2C7-081A0E7BAE49}"/>
    <hyperlink ref="S426" r:id="rId5637" display="https://www.daloopa.com/src/44616099" xr:uid="{29A174EB-1454-41EB-9BFA-0CDE4372F1BB}"/>
    <hyperlink ref="T426" r:id="rId5638" display="https://www.daloopa.com/src/777074" xr:uid="{0D3B1A60-BE54-4D9D-87FA-1886AB6EAA51}"/>
    <hyperlink ref="U426" r:id="rId5639" display="https://www.daloopa.com/src/777068" xr:uid="{45E9173E-AE24-4AFB-A440-823A7AB3ED75}"/>
    <hyperlink ref="V426" r:id="rId5640" display="https://www.daloopa.com/src/777062" xr:uid="{99959857-012A-4EC2-B1A0-1D664E6BE2FA}"/>
    <hyperlink ref="W426" r:id="rId5641" display="https://www.daloopa.com/src/44616100" xr:uid="{4D892E69-1A6D-41C0-B43F-2BD0A7C2B6A2}"/>
    <hyperlink ref="X426" r:id="rId5642" display="https://www.daloopa.com/src/777056" xr:uid="{32F1EDDC-9B6A-4DAA-AAAB-EED8E29AD000}"/>
    <hyperlink ref="Y426" r:id="rId5643" display="https://www.daloopa.com/src/777050" xr:uid="{58E91780-7A11-48DB-A891-7E5B9BC2E5A6}"/>
    <hyperlink ref="Z426" r:id="rId5644" display="https://www.daloopa.com/src/777044" xr:uid="{940B91D0-DEC4-4FE1-8023-3E9C6DFE7142}"/>
    <hyperlink ref="AA426" r:id="rId5645" display="https://www.daloopa.com/src/44616101" xr:uid="{BE854BEE-2F9C-4017-AEEC-E88D590901D8}"/>
    <hyperlink ref="AB426" r:id="rId5646" display="https://www.daloopa.com/src/777021" xr:uid="{76F19594-2A51-406E-8FB6-A6BED9630104}"/>
    <hyperlink ref="AC426" r:id="rId5647" display="https://www.daloopa.com/src/776994" xr:uid="{A40EEFD4-10BB-449F-826E-7B92EDB6AFE6}"/>
    <hyperlink ref="AD426" r:id="rId5648" display="https://www.daloopa.com/src/3612929" xr:uid="{7F90B41D-01B9-40D4-BAF7-7612733237EF}"/>
    <hyperlink ref="AE426" r:id="rId5649" display="https://www.daloopa.com/src/44616102" xr:uid="{5B72C882-DB7F-45C8-8DD8-0EAD0904AEB8}"/>
    <hyperlink ref="AF426" r:id="rId5650" display="https://www.daloopa.com/src/4298245" xr:uid="{C6B69065-4397-4AD4-8653-0560C1738BDC}"/>
    <hyperlink ref="AG426" r:id="rId5651" display="https://www.daloopa.com/src/7450036" xr:uid="{58CA919F-DB33-4D3F-B375-82DD0F73DFF8}"/>
    <hyperlink ref="AH426" r:id="rId5652" display="https://www.daloopa.com/src/46436635" xr:uid="{513AF196-FB75-4892-9EAD-B25F434ADDE7}"/>
    <hyperlink ref="BA426" r:id="rId5653" display="https://www.daloopa.com/src/779210" xr:uid="{50077C1E-FBC9-40F0-9C6A-0D7300E2DDBD}"/>
    <hyperlink ref="BB426" r:id="rId5654" display="https://www.daloopa.com/src/779201" xr:uid="{F3BC453B-2F71-4A9B-87FD-63FAB8512E84}"/>
    <hyperlink ref="BC426" r:id="rId5655" display="https://www.daloopa.com/src/779189" xr:uid="{1FFCB721-D514-43C4-B234-D0C4E29376CF}"/>
    <hyperlink ref="BD426" r:id="rId5656" display="https://www.daloopa.com/src/779174" xr:uid="{0BF78948-640B-4C30-A431-F10E34DF9E98}"/>
    <hyperlink ref="BE426" r:id="rId5657" display="https://www.daloopa.com/src/779159" xr:uid="{FBEDEE3B-D260-4CF5-A602-750E8FBCC4DC}"/>
    <hyperlink ref="BF426" r:id="rId5658" display="https://www.daloopa.com/src/802529" xr:uid="{602A6ACA-06F7-437D-B6BB-C042A05509A0}"/>
    <hyperlink ref="BG426" r:id="rId5659" display="https://www.daloopa.com/src/2733995" xr:uid="{D9AD8316-BA1C-449B-AA2D-5500A067F2A0}"/>
    <hyperlink ref="A429" r:id="rId5660" xr:uid="{1122DA80-3F86-402A-93ED-C5DD12592188}"/>
    <hyperlink ref="C429" r:id="rId5661" xr:uid="{0DFFB1D9-377E-4E31-BCE2-C3F4D67DBAB4}"/>
    <hyperlink ref="D429" r:id="rId5662" display="https://www.daloopa.com/src/777643" xr:uid="{D9DD665B-57EC-4425-85CA-C3919BD8AE66}"/>
    <hyperlink ref="E429" r:id="rId5663" display="https://www.daloopa.com/src/777634" xr:uid="{46769915-75CA-4984-8F8C-D76186980697}"/>
    <hyperlink ref="F429" r:id="rId5664" display="https://www.daloopa.com/src/777612" xr:uid="{826C1D85-BF63-4F4F-BC53-89B86E70FA8D}"/>
    <hyperlink ref="G429" r:id="rId5665" display="https://www.daloopa.com/src/44616103" xr:uid="{021FD109-0F0C-4E77-BC07-B21D547B6C4F}"/>
    <hyperlink ref="H429" r:id="rId5666" display="https://www.daloopa.com/src/777593" xr:uid="{54D104BD-7BFD-441E-AA3E-7EEB985E1B9B}"/>
    <hyperlink ref="I429" r:id="rId5667" display="https://www.daloopa.com/src/777564" xr:uid="{0B2E70E7-5243-46DC-8AD0-2C90265FA5F2}"/>
    <hyperlink ref="J429" r:id="rId5668" display="https://www.daloopa.com/src/777551" xr:uid="{50D24936-6C9D-4D75-A659-900FFD3CBC35}"/>
    <hyperlink ref="K429" r:id="rId5669" display="https://www.daloopa.com/src/44616104" xr:uid="{D29E148E-DBA1-4FFC-A12C-36DC4ADBAF36}"/>
    <hyperlink ref="L429" r:id="rId5670" display="https://www.daloopa.com/src/777538" xr:uid="{7FBEA495-6B31-47F3-A5F9-C36D0D0D02C7}"/>
    <hyperlink ref="M429" r:id="rId5671" display="https://www.daloopa.com/src/777523" xr:uid="{61FF9780-38D5-4EAD-9C08-914CEF871AD8}"/>
    <hyperlink ref="N429" r:id="rId5672" display="https://www.daloopa.com/src/777508" xr:uid="{80ADA0BC-683A-4956-AE7D-AD9E4CC826D6}"/>
    <hyperlink ref="O429" r:id="rId5673" display="https://www.daloopa.com/src/44616105" xr:uid="{29AD3BD8-413E-4617-8C1B-7B195BE124B7}"/>
    <hyperlink ref="P429" r:id="rId5674" display="https://www.daloopa.com/src/777491" xr:uid="{3FB1B612-43EB-4548-8B71-FC37CA482153}"/>
    <hyperlink ref="Q429" r:id="rId5675" display="https://www.daloopa.com/src/777476" xr:uid="{00932337-E5A4-4AFC-BE85-2DE79E932AF6}"/>
    <hyperlink ref="R429" r:id="rId5676" display="https://www.daloopa.com/src/777461" xr:uid="{67D1B97B-EE19-4D4F-9E04-1B2AFCF39707}"/>
    <hyperlink ref="S429" r:id="rId5677" display="https://www.daloopa.com/src/44616106" xr:uid="{19B64157-8F48-4E0B-A266-0261175BE73B}"/>
    <hyperlink ref="T429" r:id="rId5678" display="https://www.daloopa.com/src/777446" xr:uid="{9E9D94FD-B2A6-46DC-A5C5-C5EAA7DF048C}"/>
    <hyperlink ref="U429" r:id="rId5679" display="https://www.daloopa.com/src/777430" xr:uid="{4B857A3B-7E62-4C23-80ED-F5DB6E30C065}"/>
    <hyperlink ref="V429" r:id="rId5680" display="https://www.daloopa.com/src/777415" xr:uid="{40F60767-6379-4D11-AD3A-80F47D90E7F8}"/>
    <hyperlink ref="W429" r:id="rId5681" display="https://www.daloopa.com/src/44616107" xr:uid="{B0233E08-2937-401A-ABAC-363828252E68}"/>
    <hyperlink ref="X429" r:id="rId5682" display="https://www.daloopa.com/src/777399" xr:uid="{58E302E2-51CD-4A71-B1D8-C001288D2ACC}"/>
    <hyperlink ref="Y429" r:id="rId5683" display="https://www.daloopa.com/src/777392" xr:uid="{C6DF941B-D101-4413-A816-C4EB54DBD952}"/>
    <hyperlink ref="Z429" r:id="rId5684" display="https://www.daloopa.com/src/777377" xr:uid="{FB9BD4BC-6932-457C-AB21-E41D130871BD}"/>
    <hyperlink ref="AA429" r:id="rId5685" display="https://www.daloopa.com/src/44616108" xr:uid="{7A65B28A-167E-4979-8B4A-FB6104373446}"/>
    <hyperlink ref="AB429" r:id="rId5686" display="https://www.daloopa.com/src/777348" xr:uid="{C1946B19-60A7-4575-81EF-53B812AD81E3}"/>
    <hyperlink ref="AC429" r:id="rId5687" display="https://www.daloopa.com/src/777339" xr:uid="{3E865637-865C-417F-84FA-909A7B2CFA47}"/>
    <hyperlink ref="AD429" r:id="rId5688" display="https://www.daloopa.com/src/3613184" xr:uid="{3EA16238-1B3D-4EF8-88F7-E499C93D282C}"/>
    <hyperlink ref="AE429" r:id="rId5689" display="https://www.daloopa.com/src/44616109" xr:uid="{68DEDC74-7A24-4B73-887A-B15B744ACA4E}"/>
    <hyperlink ref="BA429" r:id="rId5690" display="https://www.daloopa.com/src/779223" xr:uid="{1A7DAC1A-D32B-4833-BA12-8FCFC4D4FE0E}"/>
    <hyperlink ref="BB429" r:id="rId5691" display="https://www.daloopa.com/src/779275" xr:uid="{4AB77B4B-0462-4532-B845-5C542C14CD74}"/>
    <hyperlink ref="BC429" r:id="rId5692" display="https://www.daloopa.com/src/779296" xr:uid="{E8A47F5E-3AEB-45AF-BA00-8A63B8C19852}"/>
    <hyperlink ref="BD429" r:id="rId5693" display="https://www.daloopa.com/src/779318" xr:uid="{30247967-4F76-4AAF-8A2A-D9FFE454EAAF}"/>
    <hyperlink ref="BE429" r:id="rId5694" display="https://www.daloopa.com/src/779334" xr:uid="{3DA8E5AA-E33B-4450-90F4-5B53C938205C}"/>
    <hyperlink ref="BF429" r:id="rId5695" display="https://www.daloopa.com/src/779349" xr:uid="{E9DC802B-1E61-4176-91A7-EFBBD4E9CC70}"/>
    <hyperlink ref="BG429" r:id="rId5696" display="https://www.daloopa.com/src/2734017" xr:uid="{5AF2C90D-15FE-4278-BED0-A669711A2267}"/>
    <hyperlink ref="A430" r:id="rId5697" xr:uid="{C8F4845E-9230-473F-8E69-9155C88AF0F8}"/>
    <hyperlink ref="C430" r:id="rId5698" xr:uid="{CCC88EEE-71E1-4542-A2D9-5A0B8E5CC8A0}"/>
    <hyperlink ref="D430" r:id="rId5699" display="https://www.daloopa.com/src/777644" xr:uid="{601C6D00-AA9A-443E-A1D5-62AF22694800}"/>
    <hyperlink ref="E430" r:id="rId5700" display="https://www.daloopa.com/src/777635" xr:uid="{72EFDE90-A723-4078-B99B-77F086989C06}"/>
    <hyperlink ref="F430" r:id="rId5701" display="https://www.daloopa.com/src/777613" xr:uid="{96200A83-F697-4EA8-8261-E2986A108633}"/>
    <hyperlink ref="G430" r:id="rId5702" display="https://www.daloopa.com/src/44616110" xr:uid="{D2425C8A-7FF8-40B9-8CAE-E929D95CF6AE}"/>
    <hyperlink ref="H430" r:id="rId5703" display="https://www.daloopa.com/src/777594" xr:uid="{FA36CC94-6619-461C-84E5-8F9771BEBF80}"/>
    <hyperlink ref="I430" r:id="rId5704" display="https://www.daloopa.com/src/777565" xr:uid="{3388C993-AA21-4C04-9C9B-0DEEE94F0A3E}"/>
    <hyperlink ref="J430" r:id="rId5705" display="https://www.daloopa.com/src/777552" xr:uid="{BFC3B3FB-98A3-455A-A680-E6B9F642D8D4}"/>
    <hyperlink ref="K430" r:id="rId5706" display="https://www.daloopa.com/src/44616111" xr:uid="{BCFFC8BB-CB8B-4153-9DD2-93EB4D233ACA}"/>
    <hyperlink ref="L430" r:id="rId5707" display="https://www.daloopa.com/src/777542" xr:uid="{B2E68C70-4CE4-474B-950E-0ADF9848AAF8}"/>
    <hyperlink ref="M430" r:id="rId5708" display="https://www.daloopa.com/src/777524" xr:uid="{55F046E0-5764-47D3-AFE3-1FEC19D13991}"/>
    <hyperlink ref="N430" r:id="rId5709" display="https://www.daloopa.com/src/777509" xr:uid="{E82AEA93-0395-49FB-9FD0-8263F7EE4C54}"/>
    <hyperlink ref="O430" r:id="rId5710" display="https://www.daloopa.com/src/44616112" xr:uid="{B50B310C-B02D-48CA-AF4C-386CA9AF007B}"/>
    <hyperlink ref="P430" r:id="rId5711" display="https://www.daloopa.com/src/777492" xr:uid="{F821A11D-3463-4BF8-A064-7EDC9F1D6446}"/>
    <hyperlink ref="Q430" r:id="rId5712" display="https://www.daloopa.com/src/777477" xr:uid="{33FA27EB-CC91-47BC-8341-8A285F1D0245}"/>
    <hyperlink ref="R430" r:id="rId5713" display="https://www.daloopa.com/src/777462" xr:uid="{8469C10A-963E-4A4F-9F85-DBCF49D428D0}"/>
    <hyperlink ref="S430" r:id="rId5714" display="https://www.daloopa.com/src/44616113" xr:uid="{FF7E229B-E157-4A7A-9A5D-1DDBD32DB1F1}"/>
    <hyperlink ref="T430" r:id="rId5715" display="https://www.daloopa.com/src/777447" xr:uid="{DFC771B0-5FE2-4AAE-B008-4EE5A7AE6E78}"/>
    <hyperlink ref="U430" r:id="rId5716" display="https://www.daloopa.com/src/777431" xr:uid="{1F86995F-5B3A-4B08-ABDF-F910E6F83F6F}"/>
    <hyperlink ref="V430" r:id="rId5717" display="https://www.daloopa.com/src/777416" xr:uid="{A9F7D29D-D94E-4AEE-9106-A8EAB7727541}"/>
    <hyperlink ref="W430" r:id="rId5718" display="https://www.daloopa.com/src/44616114" xr:uid="{D385AF8D-7396-4FE3-ABAA-3C4433CA5F3D}"/>
    <hyperlink ref="X430" r:id="rId5719" display="https://www.daloopa.com/src/777400" xr:uid="{94921F2B-EC6F-4C5D-909A-4EE2672336B1}"/>
    <hyperlink ref="Y430" r:id="rId5720" display="https://www.daloopa.com/src/777395" xr:uid="{BC56E2E7-3F6D-4E5E-AAEB-8A89032681E2}"/>
    <hyperlink ref="Z430" r:id="rId5721" display="https://www.daloopa.com/src/777378" xr:uid="{D4356B74-5BC4-41AA-A99D-AA60822BE8D1}"/>
    <hyperlink ref="AA430" r:id="rId5722" display="https://www.daloopa.com/src/44616115" xr:uid="{9C1507CA-7A27-4A20-9AE7-C45150EAEFBA}"/>
    <hyperlink ref="AB430" r:id="rId5723" display="https://www.daloopa.com/src/777349" xr:uid="{5C65FEF8-62FE-4F91-A4C3-967F924E5723}"/>
    <hyperlink ref="AC430" r:id="rId5724" display="https://www.daloopa.com/src/777340" xr:uid="{4E9BC5E0-8E4B-49F9-914A-8B5878DEF3CA}"/>
    <hyperlink ref="AD430" r:id="rId5725" display="https://www.daloopa.com/src/3613185" xr:uid="{2977BCC0-DCAC-406F-8FEC-F6066D40CF1E}"/>
    <hyperlink ref="AE430" r:id="rId5726" display="https://www.daloopa.com/src/44616116" xr:uid="{91406B05-A3BC-4A5B-A9BF-562784834CD7}"/>
    <hyperlink ref="BA430" r:id="rId5727" display="https://www.daloopa.com/src/779224" xr:uid="{C599FB5C-15B9-487A-B32A-40DA6E6EF26B}"/>
    <hyperlink ref="BB430" r:id="rId5728" display="https://www.daloopa.com/src/779276" xr:uid="{B2EEE6CC-A763-4FFF-9F86-706094E3A2EE}"/>
    <hyperlink ref="BC430" r:id="rId5729" display="https://www.daloopa.com/src/779297" xr:uid="{259671E9-51DB-4284-94C3-E1E3DA18346E}"/>
    <hyperlink ref="BD430" r:id="rId5730" display="https://www.daloopa.com/src/779319" xr:uid="{0D5697F7-701D-43BC-A6B6-5F7024709C7C}"/>
    <hyperlink ref="BE430" r:id="rId5731" display="https://www.daloopa.com/src/779335" xr:uid="{7258C330-A908-4FBD-9F86-E1C5BF1373EF}"/>
    <hyperlink ref="BF430" r:id="rId5732" display="https://www.daloopa.com/src/779350" xr:uid="{798010BA-2020-4B8F-A6DE-4E90566D463F}"/>
    <hyperlink ref="BG430" r:id="rId5733" display="https://www.daloopa.com/src/2734018" xr:uid="{C485D479-0ED3-485D-A2E6-5CD32A68D636}"/>
    <hyperlink ref="A431" r:id="rId5734" xr:uid="{AFBE3D4E-4065-4F79-9B2B-50C767020D34}"/>
    <hyperlink ref="C431" r:id="rId5735" xr:uid="{87BFCB12-EBD0-4585-BDCB-5A73F10B5093}"/>
    <hyperlink ref="AF431" r:id="rId5736" display="https://www.daloopa.com/src/4298246" xr:uid="{835558A6-F85A-46B5-8C6B-5B229211CA48}"/>
    <hyperlink ref="AG431" r:id="rId5737" display="https://www.daloopa.com/src/46244121" xr:uid="{E84D4B3B-D7C1-4D6D-95E8-8285117F7AD5}"/>
    <hyperlink ref="AH431" r:id="rId5738" display="https://www.daloopa.com/src/46243810" xr:uid="{8F8AD856-240A-4A89-BDCC-33A2C0E0A417}"/>
    <hyperlink ref="A432" r:id="rId5739" xr:uid="{912FD6D9-C569-4EBB-8F8B-9337EDB9DF49}"/>
    <hyperlink ref="C432" r:id="rId5740" xr:uid="{3B1B3C84-557D-4D35-A59A-6E2922CEB243}"/>
    <hyperlink ref="D432" r:id="rId5741" display="https://www.daloopa.com/src/777645" xr:uid="{61680E2D-2C1F-4DE4-AE35-6FF8B0E82DA7}"/>
    <hyperlink ref="E432" r:id="rId5742" display="https://www.daloopa.com/src/777636" xr:uid="{397C0803-6A8D-4442-A297-BD2C51F1B9C7}"/>
    <hyperlink ref="F432" r:id="rId5743" display="https://www.daloopa.com/src/777614" xr:uid="{3CAE8C6B-3AB9-4AF8-B2E6-E48723CFDDA3}"/>
    <hyperlink ref="G432" r:id="rId5744" display="https://www.daloopa.com/src/44616117" xr:uid="{C113A292-4044-4D5F-96E5-A20FB8714D94}"/>
    <hyperlink ref="H432" r:id="rId5745" display="https://www.daloopa.com/src/777595" xr:uid="{FDBFCE4A-DB03-455D-A33E-06AA25B23710}"/>
    <hyperlink ref="I432" r:id="rId5746" display="https://www.daloopa.com/src/777566" xr:uid="{47237E0D-2CC9-4F24-B55B-5ECDAD2D61FA}"/>
    <hyperlink ref="J432" r:id="rId5747" display="https://www.daloopa.com/src/777553" xr:uid="{9D4D47DB-6ADF-4750-A046-83A0661FCE86}"/>
    <hyperlink ref="K432" r:id="rId5748" display="https://www.daloopa.com/src/44616118" xr:uid="{2AD2BF42-67FD-4AD8-B84E-294D90BA0846}"/>
    <hyperlink ref="L432" r:id="rId5749" display="https://www.daloopa.com/src/777543" xr:uid="{B40CA443-02F0-43AA-9F43-584D0E1D833E}"/>
    <hyperlink ref="M432" r:id="rId5750" display="https://www.daloopa.com/src/777525" xr:uid="{D8E65A7F-59B9-41E1-9937-61343FADD572}"/>
    <hyperlink ref="N432" r:id="rId5751" display="https://www.daloopa.com/src/777510" xr:uid="{DDE40822-EA01-4CF7-B5E1-075EF6A4700C}"/>
    <hyperlink ref="O432" r:id="rId5752" display="https://www.daloopa.com/src/44616119" xr:uid="{D58D8E6C-0BD9-4586-AC1F-1276800938A7}"/>
    <hyperlink ref="P432" r:id="rId5753" display="https://www.daloopa.com/src/777493" xr:uid="{61502DD2-4E45-47C3-97DC-543DC945BC9D}"/>
    <hyperlink ref="Q432" r:id="rId5754" display="https://www.daloopa.com/src/777478" xr:uid="{FFE268B5-96EC-4751-AFC7-390A9A0AA744}"/>
    <hyperlink ref="R432" r:id="rId5755" display="https://www.daloopa.com/src/777465" xr:uid="{8A02E312-7AA8-4A7A-8DB0-9CA811860CFC}"/>
    <hyperlink ref="S432" r:id="rId5756" display="https://www.daloopa.com/src/44616120" xr:uid="{95089788-064B-4FA2-96CA-68907CA9923A}"/>
    <hyperlink ref="T432" r:id="rId5757" display="https://www.daloopa.com/src/777448" xr:uid="{6B65A09C-77E4-4CFD-9044-D41E15834040}"/>
    <hyperlink ref="U432" r:id="rId5758" display="https://www.daloopa.com/src/777432" xr:uid="{C3B87F6A-896A-4947-B955-F77D31A32820}"/>
    <hyperlink ref="V432" r:id="rId5759" display="https://www.daloopa.com/src/777417" xr:uid="{E797F9D6-B2AF-4ACF-92C5-218ACC9FDC6C}"/>
    <hyperlink ref="W432" r:id="rId5760" display="https://www.daloopa.com/src/44616121" xr:uid="{D969A3AC-3024-42E0-91F0-3C0714CDA765}"/>
    <hyperlink ref="X432" r:id="rId5761" display="https://www.daloopa.com/src/777401" xr:uid="{91D3B974-9782-400C-818A-105F1D102E15}"/>
    <hyperlink ref="Y432" r:id="rId5762" display="https://www.daloopa.com/src/777396" xr:uid="{74F06613-46AE-4702-8AE8-0E6ED2BC1BC1}"/>
    <hyperlink ref="Z432" r:id="rId5763" display="https://www.daloopa.com/src/777379" xr:uid="{E5130357-946F-4FE4-9146-203AB03C2C07}"/>
    <hyperlink ref="AA432" r:id="rId5764" display="https://www.daloopa.com/src/44616122" xr:uid="{9B5FE2A4-3711-492F-9163-5D93C9CCF77C}"/>
    <hyperlink ref="AB432" r:id="rId5765" display="https://www.daloopa.com/src/777350" xr:uid="{CB9D439C-CE01-4E8B-ADD7-9721F330D008}"/>
    <hyperlink ref="AC432" r:id="rId5766" display="https://www.daloopa.com/src/777341" xr:uid="{8511CB21-955E-4D9C-BB58-B53163E62B57}"/>
    <hyperlink ref="AD432" r:id="rId5767" display="https://www.daloopa.com/src/3613186" xr:uid="{0CD95C84-635A-49C0-BED1-CCDC6FD3274D}"/>
    <hyperlink ref="AE432" r:id="rId5768" display="https://www.daloopa.com/src/44616123" xr:uid="{B8E66F83-BCE2-408E-A3B0-643BC50009D3}"/>
    <hyperlink ref="AF432" r:id="rId5769" display="https://www.daloopa.com/src/4298247" xr:uid="{02B9904F-DDAE-48EC-91D6-6B13899CB4D8}"/>
    <hyperlink ref="AG432" r:id="rId5770" display="https://www.daloopa.com/src/46244122" xr:uid="{EEFD4FC6-0266-4D99-B9BC-C4C628DB4C5B}"/>
    <hyperlink ref="AH432" r:id="rId5771" display="https://www.daloopa.com/src/46243808" xr:uid="{27C58EFA-DD8A-4BA2-9BBB-211F9BBE69A5}"/>
    <hyperlink ref="BA432" r:id="rId5772" display="https://www.daloopa.com/src/779225" xr:uid="{C316A191-2506-43F4-81D7-03003F21183C}"/>
    <hyperlink ref="BB432" r:id="rId5773" display="https://www.daloopa.com/src/779277" xr:uid="{4EC5129E-ECD5-4495-91E6-7C6960A9A9B6}"/>
    <hyperlink ref="BC432" r:id="rId5774" display="https://www.daloopa.com/src/779298" xr:uid="{9521CC5B-2CA4-42FF-BBAB-0469755A6035}"/>
    <hyperlink ref="BD432" r:id="rId5775" display="https://www.daloopa.com/src/779320" xr:uid="{54789E98-6CFD-4F84-9A0E-08D4F5DA0DAF}"/>
    <hyperlink ref="BE432" r:id="rId5776" display="https://www.daloopa.com/src/779336" xr:uid="{EF6209B6-28E5-4487-909B-22FE5DA2F42F}"/>
    <hyperlink ref="BF432" r:id="rId5777" display="https://www.daloopa.com/src/779351" xr:uid="{B83D96FE-CEBB-4237-9D1C-7A87E9A9DF49}"/>
    <hyperlink ref="BG432" r:id="rId5778" display="https://www.daloopa.com/src/2734019" xr:uid="{0E58A83A-930C-40D1-B519-3A7832A8C675}"/>
    <hyperlink ref="A433" r:id="rId5779" xr:uid="{8472D2BB-D9CF-440F-B5E9-9BEE3C2A8021}"/>
    <hyperlink ref="C433" r:id="rId5780" xr:uid="{0C47C2AA-BBB1-4E4A-8B7B-DCF3E20034BE}"/>
    <hyperlink ref="D433" r:id="rId5781" display="https://www.daloopa.com/src/777646" xr:uid="{B31F9370-D871-4F86-89BD-BDD384A42ACB}"/>
    <hyperlink ref="E433" r:id="rId5782" display="https://www.daloopa.com/src/777637" xr:uid="{E9E80E39-0BF1-49CC-8F5B-02DAE5AC1C6B}"/>
    <hyperlink ref="F433" r:id="rId5783" display="https://www.daloopa.com/src/777615" xr:uid="{C0ED4525-BB09-49ED-BAF5-077F8F297E21}"/>
    <hyperlink ref="G433" r:id="rId5784" display="https://www.daloopa.com/src/44616124" xr:uid="{B9F3B767-E779-4046-862E-3E37DCFE8517}"/>
    <hyperlink ref="H433" r:id="rId5785" display="https://www.daloopa.com/src/777596" xr:uid="{695D73B2-9B1C-442C-A410-B6A81AA36E15}"/>
    <hyperlink ref="I433" r:id="rId5786" display="https://www.daloopa.com/src/777567" xr:uid="{3EFCA4DB-16D6-418C-BB61-F39C6684AF71}"/>
    <hyperlink ref="J433" r:id="rId5787" display="https://www.daloopa.com/src/777554" xr:uid="{63B99A46-4633-4C5D-AC71-AA01CF0AF693}"/>
    <hyperlink ref="K433" r:id="rId5788" display="https://www.daloopa.com/src/44616125" xr:uid="{0D451624-946D-495B-8FB5-A093AE1A638C}"/>
    <hyperlink ref="L433" r:id="rId5789" display="https://www.daloopa.com/src/777539" xr:uid="{0DEEE919-EA47-401E-8505-628800FC2903}"/>
    <hyperlink ref="M433" r:id="rId5790" display="https://www.daloopa.com/src/777526" xr:uid="{E81264DF-9106-4F2D-B115-1AF36BCD1393}"/>
    <hyperlink ref="N433" r:id="rId5791" display="https://www.daloopa.com/src/777511" xr:uid="{B5690452-338D-429D-9D6A-12D38DEEFFC1}"/>
    <hyperlink ref="O433" r:id="rId5792" display="https://www.daloopa.com/src/44616126" xr:uid="{17A99380-E25E-48D4-B2A8-D990A3B7BBDD}"/>
    <hyperlink ref="P433" r:id="rId5793" display="https://www.daloopa.com/src/777494" xr:uid="{CCE1636E-FBB4-4E9B-BFEB-9A1844B2E679}"/>
    <hyperlink ref="Q433" r:id="rId5794" display="https://www.daloopa.com/src/777479" xr:uid="{41B1039E-3521-494C-8E36-4A6A7D25C8C9}"/>
    <hyperlink ref="R433" r:id="rId5795" display="https://www.daloopa.com/src/777466" xr:uid="{7DF9A6E8-E004-4D84-B1D6-C19B22D0FB09}"/>
    <hyperlink ref="S433" r:id="rId5796" display="https://www.daloopa.com/src/44616127" xr:uid="{240F1CC7-784F-4CD2-B59F-F4FA21BD36B4}"/>
    <hyperlink ref="T433" r:id="rId5797" display="https://www.daloopa.com/src/777449" xr:uid="{C1E2CC8B-1A79-4C1C-90A1-43A8B8DC0E7B}"/>
    <hyperlink ref="U433" r:id="rId5798" display="https://www.daloopa.com/src/777433" xr:uid="{C20FD7F3-C4F0-4AE8-B542-C1536B7C540F}"/>
    <hyperlink ref="V433" r:id="rId5799" display="https://www.daloopa.com/src/777418" xr:uid="{A60DD97B-7D2D-4B0A-B65F-FBB4CE70BAEC}"/>
    <hyperlink ref="W433" r:id="rId5800" display="https://www.daloopa.com/src/44616128" xr:uid="{AE5EC88F-F95B-48AA-BE25-34D62CED62B2}"/>
    <hyperlink ref="X433" r:id="rId5801" display="https://www.daloopa.com/src/777402" xr:uid="{73A4274F-90DC-485B-89FA-8DCBB07D3D98}"/>
    <hyperlink ref="Y433" r:id="rId5802" display="https://www.daloopa.com/src/777397" xr:uid="{11543E28-3A54-4CA3-9548-EC175665D5BD}"/>
    <hyperlink ref="Z433" r:id="rId5803" display="https://www.daloopa.com/src/777380" xr:uid="{B75F3035-65E4-491B-BDC1-0BDD32E4569E}"/>
    <hyperlink ref="AA433" r:id="rId5804" display="https://www.daloopa.com/src/44616129" xr:uid="{74046C04-81B2-401A-9DF7-DC2722E8A66D}"/>
    <hyperlink ref="AB433" r:id="rId5805" display="https://www.daloopa.com/src/777351" xr:uid="{9F56E330-4AC3-4AE7-8B47-35151C545F1B}"/>
    <hyperlink ref="AC433" r:id="rId5806" display="https://www.daloopa.com/src/777342" xr:uid="{56D9E59C-D60B-4CF7-95DD-E323C30B4EE5}"/>
    <hyperlink ref="AD433" r:id="rId5807" display="https://www.daloopa.com/src/3613187" xr:uid="{AB6C601B-E138-4F1F-BC05-42AD48D8F383}"/>
    <hyperlink ref="AE433" r:id="rId5808" display="https://www.daloopa.com/src/44616130" xr:uid="{D8572E48-5EB6-4207-A25F-C0AEB44721AB}"/>
    <hyperlink ref="AF433" r:id="rId5809" display="https://www.daloopa.com/src/4298248" xr:uid="{C6309E6C-C11B-4337-A615-E411DBD3CC6E}"/>
    <hyperlink ref="AG433" r:id="rId5810" display="https://www.daloopa.com/src/46244119" xr:uid="{8A936E8B-E322-4F4C-B05A-A6116B07AE19}"/>
    <hyperlink ref="AH433" r:id="rId5811" display="https://www.daloopa.com/src/46243806" xr:uid="{9338EB36-2C4A-453B-94E5-AAF778E640A1}"/>
    <hyperlink ref="BA433" r:id="rId5812" display="https://www.daloopa.com/src/779226" xr:uid="{28D1B926-0107-45CB-82B4-0F19A995043A}"/>
    <hyperlink ref="BB433" r:id="rId5813" display="https://www.daloopa.com/src/779278" xr:uid="{03A8DD28-EEE6-42DA-B535-14B62C34BD3E}"/>
    <hyperlink ref="BC433" r:id="rId5814" display="https://www.daloopa.com/src/779299" xr:uid="{E2B15966-D667-4002-8642-898146159821}"/>
    <hyperlink ref="BD433" r:id="rId5815" display="https://www.daloopa.com/src/779321" xr:uid="{157DE5A6-6E8F-408D-BD11-79D9F1AD064B}"/>
    <hyperlink ref="BE433" r:id="rId5816" display="https://www.daloopa.com/src/779337" xr:uid="{277783E8-A5D1-4B51-897C-9EF16037312E}"/>
    <hyperlink ref="BF433" r:id="rId5817" display="https://www.daloopa.com/src/779352" xr:uid="{6F047BD5-0751-406A-9BE0-C74E7FB64DA1}"/>
    <hyperlink ref="BG433" r:id="rId5818" display="https://www.daloopa.com/src/2734020" xr:uid="{969D43C5-1E12-4487-BE58-8E372CAC7580}"/>
    <hyperlink ref="A434" r:id="rId5819" xr:uid="{C280A685-E76C-4B5B-AC5F-630E09A086B2}"/>
    <hyperlink ref="C434" r:id="rId5820" xr:uid="{7DED9FD6-8790-4C02-8456-FB9B281A5726}"/>
    <hyperlink ref="D434" r:id="rId5821" display="https://www.daloopa.com/src/777647" xr:uid="{5C638C5A-180A-4059-A9C0-760B9C190425}"/>
    <hyperlink ref="E434" r:id="rId5822" display="https://www.daloopa.com/src/777638" xr:uid="{2667F9EB-D019-4E81-961A-435D88B804A0}"/>
    <hyperlink ref="F434" r:id="rId5823" display="https://www.daloopa.com/src/777616" xr:uid="{6955750E-87D2-4A15-A464-366D80CFB8E4}"/>
    <hyperlink ref="G434" r:id="rId5824" display="https://www.daloopa.com/src/44616131" xr:uid="{194972D6-7028-4E20-93A2-EDF9AF7A7450}"/>
    <hyperlink ref="H434" r:id="rId5825" display="https://www.daloopa.com/src/777597" xr:uid="{454AD8CA-F7A5-4019-98EE-64515AFEB34B}"/>
    <hyperlink ref="I434" r:id="rId5826" display="https://www.daloopa.com/src/777568" xr:uid="{4D523904-3B05-43F1-A9AE-B7DD0867A430}"/>
    <hyperlink ref="J434" r:id="rId5827" display="https://www.daloopa.com/src/777555" xr:uid="{09F64552-584B-41A4-836F-ED3C4C9575D9}"/>
    <hyperlink ref="K434" r:id="rId5828" display="https://www.daloopa.com/src/44616132" xr:uid="{A572660E-A2C3-4563-AD9A-D718C2365039}"/>
    <hyperlink ref="L434" r:id="rId5829" display="https://www.daloopa.com/src/777540" xr:uid="{51C9584C-665F-4F78-9196-D4A17EB3EA04}"/>
    <hyperlink ref="M434" r:id="rId5830" display="https://www.daloopa.com/src/777527" xr:uid="{2A15A1C4-1B48-4E9E-B190-684CBF9A891D}"/>
    <hyperlink ref="N434" r:id="rId5831" display="https://www.daloopa.com/src/777512" xr:uid="{1591C6AB-5307-4340-A766-637F4CD857B9}"/>
    <hyperlink ref="O434" r:id="rId5832" display="https://www.daloopa.com/src/44616133" xr:uid="{CDDB1D1F-5968-4085-A458-F40C7896D54E}"/>
    <hyperlink ref="P434" r:id="rId5833" display="https://www.daloopa.com/src/777495" xr:uid="{C0A25EA7-DD6B-4ED3-975C-D47075B87F6E}"/>
    <hyperlink ref="Q434" r:id="rId5834" display="https://www.daloopa.com/src/777480" xr:uid="{DB8C8CAE-1B93-486F-A525-089F6F737FD7}"/>
    <hyperlink ref="R434" r:id="rId5835" display="https://www.daloopa.com/src/777463" xr:uid="{24FD8E94-ADD0-4980-937D-67606E69A733}"/>
    <hyperlink ref="S434" r:id="rId5836" display="https://www.daloopa.com/src/44616134" xr:uid="{44D93F8C-A5BB-4CB8-AAD2-57106CFCBF03}"/>
    <hyperlink ref="T434" r:id="rId5837" display="https://www.daloopa.com/src/777450" xr:uid="{29CFC523-10A0-4DE7-8721-F7FEF36DFB8F}"/>
    <hyperlink ref="U434" r:id="rId5838" display="https://www.daloopa.com/src/777434" xr:uid="{E3957C1C-19A2-48FD-9EF3-1A9063F64233}"/>
    <hyperlink ref="V434" r:id="rId5839" display="https://www.daloopa.com/src/777419" xr:uid="{E45A0EA0-0DA6-4E12-85F8-919DBA41C2E6}"/>
    <hyperlink ref="W434" r:id="rId5840" display="https://www.daloopa.com/src/44616135" xr:uid="{931FB4D7-116A-4A09-A699-D54741DA04ED}"/>
    <hyperlink ref="X434" r:id="rId5841" display="https://www.daloopa.com/src/777403" xr:uid="{464F3CFC-820D-47D5-BEB9-2FC2C06D4E49}"/>
    <hyperlink ref="Y434" r:id="rId5842" display="https://www.daloopa.com/src/777393" xr:uid="{29AAECD7-2D5A-4B79-8C94-DD35EAC2682D}"/>
    <hyperlink ref="Z434" r:id="rId5843" display="https://www.daloopa.com/src/777381" xr:uid="{9DA939DE-7FB4-447D-B46C-F8378D233F38}"/>
    <hyperlink ref="AA434" r:id="rId5844" display="https://www.daloopa.com/src/44616136" xr:uid="{E1B56771-DABE-4799-8DD9-5368FF88DBAB}"/>
    <hyperlink ref="AB434" r:id="rId5845" display="https://www.daloopa.com/src/777352" xr:uid="{1C99DA44-A1A4-456A-B2EC-9DB6C0AE8B5C}"/>
    <hyperlink ref="AC434" r:id="rId5846" display="https://www.daloopa.com/src/777343" xr:uid="{0A1E2CA7-6D26-4B16-A61E-0C28D0153D38}"/>
    <hyperlink ref="AD434" r:id="rId5847" display="https://www.daloopa.com/src/3613188" xr:uid="{B8DF2F26-60F4-4B0F-BAAF-9E693010B890}"/>
    <hyperlink ref="AE434" r:id="rId5848" display="https://www.daloopa.com/src/44616137" xr:uid="{A3CBB11A-D7FF-4999-9D7C-B8215FE729FD}"/>
    <hyperlink ref="AF434" r:id="rId5849" display="https://www.daloopa.com/src/4298249" xr:uid="{6051E98B-C2F4-4CE9-905B-099D2F56310B}"/>
    <hyperlink ref="AG434" r:id="rId5850" display="https://www.daloopa.com/src/46244120" xr:uid="{686F192C-986A-4F24-B15B-E321CFF703A0}"/>
    <hyperlink ref="AH434" r:id="rId5851" display="https://www.daloopa.com/src/46243807" xr:uid="{3BB0C907-326F-4494-A20B-0A39FE6363C4}"/>
    <hyperlink ref="BA434" r:id="rId5852" display="https://www.daloopa.com/src/779227" xr:uid="{773B037C-FA74-400B-86E8-129D866A66EB}"/>
    <hyperlink ref="BB434" r:id="rId5853" display="https://www.daloopa.com/src/779279" xr:uid="{A862CA3C-0016-4B64-A014-5856CF50893E}"/>
    <hyperlink ref="BC434" r:id="rId5854" display="https://www.daloopa.com/src/779300" xr:uid="{0A785B28-DBBA-46A6-B34B-06112342C1F5}"/>
    <hyperlink ref="BD434" r:id="rId5855" display="https://www.daloopa.com/src/779322" xr:uid="{9FEA078B-E869-4087-80EB-C2968C149794}"/>
    <hyperlink ref="BE434" r:id="rId5856" display="https://www.daloopa.com/src/779338" xr:uid="{4D2E8CE9-3479-4E77-86A9-F7DF8FC2EF40}"/>
    <hyperlink ref="BF434" r:id="rId5857" display="https://www.daloopa.com/src/779353" xr:uid="{3486277E-9C0E-45AB-A882-86BDA67A6297}"/>
    <hyperlink ref="BG434" r:id="rId5858" display="https://www.daloopa.com/src/2734021" xr:uid="{9FA0FF5D-2DC9-4D77-BF8B-578C99D6FF05}"/>
    <hyperlink ref="A435" r:id="rId5859" xr:uid="{C53E5C33-857C-40B4-AEA0-D93613B039C9}"/>
    <hyperlink ref="C435" r:id="rId5860" xr:uid="{FE0CFD6D-C48C-4984-92D9-9DC188E0B8BD}"/>
    <hyperlink ref="D435" r:id="rId5861" display="https://www.daloopa.com/src/777648" xr:uid="{0B5470DE-AA87-4F7B-800D-34C994D3F9CE}"/>
    <hyperlink ref="E435" r:id="rId5862" display="https://www.daloopa.com/src/777639" xr:uid="{B6809FD6-AC3B-460B-A3DA-F2AD85C4B971}"/>
    <hyperlink ref="F435" r:id="rId5863" display="https://www.daloopa.com/src/777617" xr:uid="{6BFEF419-0429-4205-8A62-D873EC230820}"/>
    <hyperlink ref="G435" r:id="rId5864" display="https://www.daloopa.com/src/44616138" xr:uid="{30B8DBE9-3BFF-4495-B68B-55BBE883F55C}"/>
    <hyperlink ref="H435" r:id="rId5865" display="https://www.daloopa.com/src/777598" xr:uid="{FFB1FF52-00B3-499C-BAA5-1DEFB58F23CD}"/>
    <hyperlink ref="I435" r:id="rId5866" display="https://www.daloopa.com/src/777569" xr:uid="{A43CFA0F-EA88-4C91-B0A6-63099FE409D3}"/>
    <hyperlink ref="J435" r:id="rId5867" display="https://www.daloopa.com/src/777556" xr:uid="{7D46500B-8322-43A0-8721-C13C24BC2D40}"/>
    <hyperlink ref="K435" r:id="rId5868" display="https://www.daloopa.com/src/44616139" xr:uid="{55D95059-1BA1-43D8-A1DA-20BBF235D61D}"/>
    <hyperlink ref="L435" r:id="rId5869" display="https://www.daloopa.com/src/777541" xr:uid="{68B13C50-03B3-4053-86F2-66E70BD1427E}"/>
    <hyperlink ref="M435" r:id="rId5870" display="https://www.daloopa.com/src/777528" xr:uid="{644BF590-B9A6-45AE-8362-30E0C50C48F2}"/>
    <hyperlink ref="N435" r:id="rId5871" display="https://www.daloopa.com/src/777513" xr:uid="{6F5ABBBC-538C-4666-9F48-93FFC255326D}"/>
    <hyperlink ref="O435" r:id="rId5872" display="https://www.daloopa.com/src/44616140" xr:uid="{5B7ECDD5-41F6-403F-833A-C70719F8FF0D}"/>
    <hyperlink ref="P435" r:id="rId5873" display="https://www.daloopa.com/src/777496" xr:uid="{99C6E284-6D1F-470B-9770-E66286CC0391}"/>
    <hyperlink ref="Q435" r:id="rId5874" display="https://www.daloopa.com/src/777481" xr:uid="{8450BD8C-99A0-4F00-A0AC-AC10179DF2C1}"/>
    <hyperlink ref="R435" r:id="rId5875" display="https://www.daloopa.com/src/777464" xr:uid="{F48056D8-F802-4AFF-93E8-35C4E6616BF1}"/>
    <hyperlink ref="S435" r:id="rId5876" display="https://www.daloopa.com/src/44616141" xr:uid="{00EF9447-D012-45A7-BA1F-1409FB276444}"/>
    <hyperlink ref="T435" r:id="rId5877" display="https://www.daloopa.com/src/777451" xr:uid="{226EBFD5-5AD2-44E8-B607-F1147F8E51BB}"/>
    <hyperlink ref="U435" r:id="rId5878" display="https://www.daloopa.com/src/777435" xr:uid="{0C527D99-3FE4-4535-8C15-41677BDFFE06}"/>
    <hyperlink ref="V435" r:id="rId5879" display="https://www.daloopa.com/src/777420" xr:uid="{2F54AFA5-4107-4A40-88CD-AD5DDD8CDDCA}"/>
    <hyperlink ref="W435" r:id="rId5880" display="https://www.daloopa.com/src/44616142" xr:uid="{2A37485C-BC60-4417-B0D3-54ACEB144A88}"/>
    <hyperlink ref="X435" r:id="rId5881" display="https://www.daloopa.com/src/777404" xr:uid="{DFBC3105-3512-49F7-A5CF-432A19C5167F}"/>
    <hyperlink ref="Y435" r:id="rId5882" display="https://www.daloopa.com/src/777394" xr:uid="{44426F18-D531-4EFD-B7F4-1B6761AEC963}"/>
    <hyperlink ref="Z435" r:id="rId5883" display="https://www.daloopa.com/src/777382" xr:uid="{3A2DF114-B684-4A08-B784-D77B17D2BEC4}"/>
    <hyperlink ref="AA435" r:id="rId5884" display="https://www.daloopa.com/src/44616143" xr:uid="{39AFA90B-22F3-444A-9ED3-A43375D35231}"/>
    <hyperlink ref="AB435" r:id="rId5885" display="https://www.daloopa.com/src/777353" xr:uid="{2A99ED49-4D8F-476C-BC33-C886068B2DED}"/>
    <hyperlink ref="AC435" r:id="rId5886" display="https://www.daloopa.com/src/777344" xr:uid="{45E247EB-4B97-4F80-B9EE-151458B48B36}"/>
    <hyperlink ref="AD435" r:id="rId5887" display="https://www.daloopa.com/src/3613189" xr:uid="{679AAF40-6075-4B62-B9CF-715436C725B3}"/>
    <hyperlink ref="AE435" r:id="rId5888" display="https://www.daloopa.com/src/44616144" xr:uid="{6E9D9C06-F7E8-4FAA-879E-52A2C8659F99}"/>
    <hyperlink ref="AF435" r:id="rId5889" display="https://www.daloopa.com/src/4298250" xr:uid="{B5A4DE6E-C330-4347-8D3B-279328F51D35}"/>
    <hyperlink ref="AG435" r:id="rId5890" display="https://www.daloopa.com/src/46244123" xr:uid="{516595ED-B431-401A-B6EF-987580DC05DA}"/>
    <hyperlink ref="AH435" r:id="rId5891" display="https://www.daloopa.com/src/46243809" xr:uid="{380E7EE4-C368-4D78-AB87-1EE63F383A28}"/>
    <hyperlink ref="BA435" r:id="rId5892" display="https://www.daloopa.com/src/779228" xr:uid="{3CD11735-B054-4167-B99C-77FAD553074E}"/>
    <hyperlink ref="BB435" r:id="rId5893" display="https://www.daloopa.com/src/779280" xr:uid="{DB2F2E85-B72C-49C2-AB56-236BDFEDCE59}"/>
    <hyperlink ref="BC435" r:id="rId5894" display="https://www.daloopa.com/src/779301" xr:uid="{A81F1DD0-EF2F-4921-9ABE-CC2C63A32853}"/>
    <hyperlink ref="BD435" r:id="rId5895" display="https://www.daloopa.com/src/779323" xr:uid="{82086F51-4F13-43D0-BD2F-B2FCDA4C7316}"/>
    <hyperlink ref="BE435" r:id="rId5896" display="https://www.daloopa.com/src/779339" xr:uid="{49BC7F5C-86CC-4E62-8A65-63C17C20EF7A}"/>
    <hyperlink ref="BF435" r:id="rId5897" display="https://www.daloopa.com/src/779354" xr:uid="{B9CAF8C3-45A7-4916-A86E-7E274946ABAD}"/>
    <hyperlink ref="BG435" r:id="rId5898" display="https://www.daloopa.com/src/2734022" xr:uid="{8E645874-FAE0-4B81-B07E-064677BBECB3}"/>
    <hyperlink ref="A438" r:id="rId5899" xr:uid="{9B6261D3-9EE5-4A94-8BE8-C88347AA49EF}"/>
    <hyperlink ref="C438" r:id="rId5900" xr:uid="{5EDBD3FC-215B-462D-9E29-C833997A60E0}"/>
    <hyperlink ref="AJ438" r:id="rId5901" display="https://www.daloopa.com/src/19444125" xr:uid="{EB17D371-88AC-4A9B-8FF8-1CB1E2632084}"/>
    <hyperlink ref="AK438" r:id="rId5902" display="https://www.daloopa.com/src/28828647" xr:uid="{8B9C2668-08EC-45E6-A4D8-97A6C6676021}"/>
    <hyperlink ref="AL438" r:id="rId5903" display="https://www.daloopa.com/src/35961652" xr:uid="{04295DC5-1E6A-41C3-B37E-97FFC095E09A}"/>
    <hyperlink ref="AM438" r:id="rId5904" display="https://www.daloopa.com/src/46405527" xr:uid="{D2E09F6B-7D53-4574-BACA-440EE2D55A3B}"/>
    <hyperlink ref="AN438" r:id="rId5905" display="https://www.daloopa.com/src/51587399" xr:uid="{FC0020D0-B497-46EB-BC9D-FCE790C051A2}"/>
    <hyperlink ref="AO438" r:id="rId5906" display="https://www.daloopa.com/src/57345774" xr:uid="{68E106BC-A9F2-40F5-ACE4-523A64DE72B5}"/>
    <hyperlink ref="AP438" r:id="rId5907" display="https://www.daloopa.com/src/62020206" xr:uid="{75C2E63D-3736-43B3-9E12-613B8A350B75}"/>
    <hyperlink ref="BH438" r:id="rId5908" display="https://www.daloopa.com/src/13305361" xr:uid="{9C81BF3E-ED01-4F72-AA4C-8569437AA2C8}"/>
    <hyperlink ref="BI438" r:id="rId5909" display="https://www.daloopa.com/src/44618315" xr:uid="{E40C3351-385A-492C-80E0-7ADA891D2EAE}"/>
    <hyperlink ref="A439" r:id="rId5910" xr:uid="{C7F67AC0-C3BF-4589-A228-542866DD2D74}"/>
    <hyperlink ref="C439" r:id="rId5911" xr:uid="{4A2C0D62-5A91-4895-A968-91D96173DB2F}"/>
    <hyperlink ref="AJ439" r:id="rId5912" display="https://www.daloopa.com/src/19444121" xr:uid="{98B2176A-7103-4A7C-96AB-F63D8620F2CF}"/>
    <hyperlink ref="AK439" r:id="rId5913" display="https://www.daloopa.com/src/28828649" xr:uid="{EA5875EB-937D-41EE-BFDD-E6C65913ED40}"/>
    <hyperlink ref="AL439" r:id="rId5914" display="https://www.daloopa.com/src/35961653" xr:uid="{1F0126B6-2282-443B-B79F-BAED57D1B7EA}"/>
    <hyperlink ref="AM439" r:id="rId5915" display="https://www.daloopa.com/src/46405528" xr:uid="{2E1E6D5D-A1C6-468C-B621-E05F81122F9C}"/>
    <hyperlink ref="AN439" r:id="rId5916" display="https://www.daloopa.com/src/51587400" xr:uid="{2ACE2559-8448-470A-81E1-4FC0E656DFA1}"/>
    <hyperlink ref="AO439" r:id="rId5917" display="https://www.daloopa.com/src/57345773" xr:uid="{2456B7C5-1670-4A06-A032-79E77EAB5D61}"/>
    <hyperlink ref="AP439" r:id="rId5918" display="https://www.daloopa.com/src/62020207" xr:uid="{44F57B70-DDB4-460E-9386-05C341E77DB8}"/>
    <hyperlink ref="BH439" r:id="rId5919" display="https://www.daloopa.com/src/13305362" xr:uid="{D82072AB-F618-4A2B-9EBF-D2243B38E36B}"/>
    <hyperlink ref="BI439" r:id="rId5920" display="https://www.daloopa.com/src/44618319" xr:uid="{E845D181-461D-44D5-B2E9-5C1664D7ED28}"/>
    <hyperlink ref="A440" r:id="rId5921" xr:uid="{2F9E024A-A173-44BE-8655-5F55E0E02357}"/>
    <hyperlink ref="C440" r:id="rId5922" xr:uid="{4B2501A4-8128-41FE-98D0-4152727A5806}"/>
    <hyperlink ref="AJ440" r:id="rId5923" display="https://www.daloopa.com/src/19444124" xr:uid="{7A5105A7-6420-417E-A4E7-C42700C26308}"/>
    <hyperlink ref="AK440" r:id="rId5924" display="https://www.daloopa.com/src/28828650" xr:uid="{1A0E2B3C-CAD7-4DBB-889A-1EED1A0D3879}"/>
    <hyperlink ref="AL440" r:id="rId5925" display="https://www.daloopa.com/src/35961655" xr:uid="{F6820CCB-F73A-4D71-89C4-42E45139D5E3}"/>
    <hyperlink ref="AM440" r:id="rId5926" display="https://www.daloopa.com/src/46405529" xr:uid="{E4E8B4E0-AC0C-40E0-A92C-CD3524627F8A}"/>
    <hyperlink ref="AN440" r:id="rId5927" display="https://www.daloopa.com/src/51587401" xr:uid="{333D55C3-BCAF-466C-8BA9-D3EC940720CD}"/>
    <hyperlink ref="AO440" r:id="rId5928" display="https://www.daloopa.com/src/57345772" xr:uid="{33E2CA69-3AE8-447C-A9BC-9FB349F7DCE0}"/>
    <hyperlink ref="AP440" r:id="rId5929" display="https://www.daloopa.com/src/62020209" xr:uid="{ACE4B835-2811-4297-B53F-02C38E48F6E5}"/>
    <hyperlink ref="BH440" r:id="rId5930" display="https://www.daloopa.com/src/13305363" xr:uid="{8875A9DF-628E-43B9-9413-A3C8A15B99D9}"/>
    <hyperlink ref="BI440" r:id="rId5931" display="https://www.daloopa.com/src/44618316" xr:uid="{0BD2F65B-C1A9-4B64-B2F9-84F1E7976B39}"/>
    <hyperlink ref="A441" r:id="rId5932" xr:uid="{D924275B-CF6B-495C-A35D-13A29780A0C3}"/>
    <hyperlink ref="C441" r:id="rId5933" xr:uid="{8A0C2E90-916A-4F80-8A8D-B6DC8521FD4E}"/>
    <hyperlink ref="AJ441" r:id="rId5934" display="https://www.daloopa.com/src/19444123" xr:uid="{3EF00C8D-0172-4005-9308-352DD668B163}"/>
    <hyperlink ref="AK441" r:id="rId5935" display="https://www.daloopa.com/src/28828651" xr:uid="{4A969C1E-ADC1-4E94-8BBF-5194E1283D1A}"/>
    <hyperlink ref="AL441" r:id="rId5936" display="https://www.daloopa.com/src/35961656" xr:uid="{BA33457E-2950-4360-9E3E-DC4C8A61BCF2}"/>
    <hyperlink ref="AM441" r:id="rId5937" display="https://www.daloopa.com/src/46405530" xr:uid="{8E856AE7-3D34-4140-9089-D3609FF7889A}"/>
    <hyperlink ref="AN441" r:id="rId5938" display="https://www.daloopa.com/src/51587402" xr:uid="{E38E14FE-68FA-402E-A9E3-E9E19A1D036E}"/>
    <hyperlink ref="AO441" r:id="rId5939" display="https://www.daloopa.com/src/57345771" xr:uid="{4E4B1E5B-4D0D-42FF-8217-A7268301FD23}"/>
    <hyperlink ref="AP441" r:id="rId5940" display="https://www.daloopa.com/src/62020208" xr:uid="{91D2F201-C273-4ADF-AA10-83D111248D31}"/>
    <hyperlink ref="BH441" r:id="rId5941" display="https://www.daloopa.com/src/13305365" xr:uid="{057A298F-48C5-431C-9C32-14619197BB6B}"/>
    <hyperlink ref="BI441" r:id="rId5942" display="https://www.daloopa.com/src/44618317" xr:uid="{7A1B42B2-3DC4-4BD4-81AB-B757929C9F5D}"/>
    <hyperlink ref="A442" r:id="rId5943" xr:uid="{AE9E958E-C716-4415-B206-5DF8BACC3D2A}"/>
    <hyperlink ref="C442" r:id="rId5944" xr:uid="{8146AFC0-33A3-4028-93CB-09312C8DA8B5}"/>
    <hyperlink ref="AJ442" r:id="rId5945" display="https://www.daloopa.com/src/19444122" xr:uid="{855ABD60-A8AA-4CE4-8E29-C83704025EF0}"/>
    <hyperlink ref="AK442" r:id="rId5946" display="https://www.daloopa.com/src/28828648" xr:uid="{2BA6C539-8783-4F35-9BA6-E3A42A52EC10}"/>
    <hyperlink ref="AL442" r:id="rId5947" display="https://www.daloopa.com/src/35961654" xr:uid="{F0D5B492-6381-433B-A08A-DF18DCD88C81}"/>
    <hyperlink ref="AM442" r:id="rId5948" display="https://www.daloopa.com/src/46405531" xr:uid="{9551B67B-EE70-4CBA-907A-48F2C447610A}"/>
    <hyperlink ref="AN442" r:id="rId5949" display="https://www.daloopa.com/src/51587403" xr:uid="{4D6AACAA-DA67-43F5-B611-869B73939D26}"/>
    <hyperlink ref="AO442" r:id="rId5950" display="https://www.daloopa.com/src/57345775" xr:uid="{C582E3B4-161F-4B34-9067-9B145B0261F9}"/>
    <hyperlink ref="AP442" r:id="rId5951" display="https://www.daloopa.com/src/62020210" xr:uid="{075BAB13-A40D-4164-9602-1ABC0AD2B5CE}"/>
    <hyperlink ref="BH442" r:id="rId5952" display="https://www.daloopa.com/src/13305364" xr:uid="{5339F1DC-3D20-4F27-A7BE-96D36A133CB7}"/>
    <hyperlink ref="BI442" r:id="rId5953" display="https://www.daloopa.com/src/44618318" xr:uid="{9C16C805-1262-419D-B363-82D37687F859}"/>
    <hyperlink ref="A447" r:id="rId5954" xr:uid="{55CED959-CE78-4A4E-88C3-23F0039C7C45}"/>
    <hyperlink ref="C447" r:id="rId5955" xr:uid="{83DFD274-2268-4F37-998B-6098FCFD6F3E}"/>
    <hyperlink ref="D447" r:id="rId5956" display="https://www.daloopa.com/src/769945" xr:uid="{7ACEDCED-812F-41B8-892E-27626B2D7E65}"/>
    <hyperlink ref="E447" r:id="rId5957" display="https://www.daloopa.com/src/769938" xr:uid="{5451AC42-FDF2-4AE2-9E24-87095451E0EB}"/>
    <hyperlink ref="F447" r:id="rId5958" display="https://www.daloopa.com/src/769931" xr:uid="{10EC2D53-14C2-489D-882A-982BE372FA12}"/>
    <hyperlink ref="G447" r:id="rId5959" display="https://www.daloopa.com/src/769465" xr:uid="{E601D9DC-7A17-4828-989D-B99CBD4F798B}"/>
    <hyperlink ref="H447" r:id="rId5960" display="https://www.daloopa.com/src/769333" xr:uid="{E66B4516-1544-44C7-81BF-2B0EDFB42B88}"/>
    <hyperlink ref="I447" r:id="rId5961" display="https://www.daloopa.com/src/769174" xr:uid="{C0802790-56A4-44E7-A92F-6F0C848AF9F0}"/>
    <hyperlink ref="J447" r:id="rId5962" display="https://www.daloopa.com/src/761230" xr:uid="{D6E991BB-B406-4214-84F8-A155143DA01D}"/>
    <hyperlink ref="K447" r:id="rId5963" display="https://www.daloopa.com/src/760828" xr:uid="{3C223ACF-5299-42F6-829F-84894311511A}"/>
    <hyperlink ref="L447" r:id="rId5964" display="https://www.daloopa.com/src/760593" xr:uid="{1D1A098C-AAEE-49E7-8568-4E9143E2598C}"/>
    <hyperlink ref="M447" r:id="rId5965" display="https://www.daloopa.com/src/760417" xr:uid="{A78DEFA5-4B57-4835-BFAF-435532E6AB3D}"/>
    <hyperlink ref="N447" r:id="rId5966" display="https://www.daloopa.com/src/760101" xr:uid="{4B7E7C7A-6F2D-4A10-8D2C-F73A27600C0E}"/>
    <hyperlink ref="O447" r:id="rId5967" display="https://www.daloopa.com/src/758555" xr:uid="{CD5A2111-4335-42C2-9D3D-12C5086FE812}"/>
    <hyperlink ref="P447" r:id="rId5968" display="https://www.daloopa.com/src/758378" xr:uid="{46379BA4-DBE2-4D8A-A49C-1190B26DC65A}"/>
    <hyperlink ref="Q447" r:id="rId5969" display="https://www.daloopa.com/src/758205" xr:uid="{C614C635-AE45-4423-A2D5-3E6F0AAF0B3B}"/>
    <hyperlink ref="R447" r:id="rId5970" display="https://www.daloopa.com/src/758077" xr:uid="{F5926294-8525-4302-850C-6B779DEC55E8}"/>
    <hyperlink ref="S447" r:id="rId5971" display="https://www.daloopa.com/src/757877" xr:uid="{615BBDCA-CD5B-44F0-87EB-7B94C1D32C24}"/>
    <hyperlink ref="T447" r:id="rId5972" display="https://www.daloopa.com/src/757715" xr:uid="{C78DCEF9-DF9A-4487-A758-10134BEAC2AC}"/>
    <hyperlink ref="U447" r:id="rId5973" display="https://www.daloopa.com/src/774136" xr:uid="{33CC07C1-99F2-4AEF-9895-A559C7B9CC12}"/>
    <hyperlink ref="V447" r:id="rId5974" display="https://www.daloopa.com/src/757181" xr:uid="{081EFE5F-5E67-44C0-A042-D75182338E3C}"/>
    <hyperlink ref="W447" r:id="rId5975" display="https://www.daloopa.com/src/756982" xr:uid="{88E73583-AAB6-481F-8C1B-FC93E775C042}"/>
    <hyperlink ref="X447" r:id="rId5976" display="https://www.daloopa.com/src/756819" xr:uid="{ED0BAB3E-FBED-4659-ADA7-7E3329A79FDD}"/>
    <hyperlink ref="Y447" r:id="rId5977" display="https://www.daloopa.com/src/756624" xr:uid="{4C377809-19A6-4AB7-B6BF-99F4160CEC2F}"/>
    <hyperlink ref="Z447" r:id="rId5978" display="https://www.daloopa.com/src/756503" xr:uid="{C7548A92-A639-45CD-9A09-7BECA86ACF3D}"/>
    <hyperlink ref="AA447" r:id="rId5979" display="https://www.daloopa.com/src/756357" xr:uid="{9F788DD0-5E46-4AC2-8CD0-5025FAB57851}"/>
    <hyperlink ref="AB447" r:id="rId5980" display="https://www.daloopa.com/src/756177" xr:uid="{4D0AEA77-5257-4860-BDAD-434F38C42F4F}"/>
    <hyperlink ref="AC447" r:id="rId5981" display="https://www.daloopa.com/src/755653" xr:uid="{4F348E6A-9494-4897-BF48-D68D0A76ACFE}"/>
    <hyperlink ref="AD447" r:id="rId5982" display="https://www.daloopa.com/src/1501181" xr:uid="{0FA6458D-1A2A-45C4-9837-C657096CFE66}"/>
    <hyperlink ref="AE447" r:id="rId5983" display="https://www.daloopa.com/src/2750495" xr:uid="{DBB3F9F3-1F5C-4EFE-9F88-FB07598996E5}"/>
    <hyperlink ref="AF447" r:id="rId5984" display="https://www.daloopa.com/src/3606343" xr:uid="{CDEA52D4-6A3C-469C-B222-4DBCF6218291}"/>
    <hyperlink ref="AG447" r:id="rId5985" display="https://www.daloopa.com/src/6028648" xr:uid="{E0DF2A70-7CDE-4F4D-A033-2B07747507DA}"/>
    <hyperlink ref="AH447" r:id="rId5986" display="https://www.daloopa.com/src/9091362" xr:uid="{280453D5-DE9E-40E2-9520-CD23486BD1F1}"/>
    <hyperlink ref="AI447" r:id="rId5987" display="https://www.daloopa.com/src/12598543" xr:uid="{819B8F9E-4C93-4B69-AABE-DEB444110E5F}"/>
    <hyperlink ref="AJ447" r:id="rId5988" display="https://www.daloopa.com/src/19045329" xr:uid="{B1E583FD-E9AC-4753-8B71-1E455533E7BA}"/>
    <hyperlink ref="AK447" r:id="rId5989" display="https://www.daloopa.com/src/28076007" xr:uid="{C33B03F6-DA56-4C7F-B9F8-8DD84ABE85EE}"/>
    <hyperlink ref="AL447" r:id="rId5990" display="https://www.daloopa.com/src/35361409" xr:uid="{A439C66B-B1C1-4B31-871D-58604C84B86E}"/>
    <hyperlink ref="AM447" r:id="rId5991" display="https://www.daloopa.com/src/41990374" xr:uid="{00655BF9-8E59-4D02-B1D0-348A62CB6883}"/>
    <hyperlink ref="AN447" r:id="rId5992" display="https://www.daloopa.com/src/50786818" xr:uid="{F91D1D82-8FA8-4705-AB04-3C88A4ED463B}"/>
    <hyperlink ref="AO447" r:id="rId5993" display="https://www.daloopa.com/src/56765419" xr:uid="{621D58CE-8B26-4791-AD09-B031D1C09F19}"/>
    <hyperlink ref="AP447" r:id="rId5994" display="https://www.daloopa.com/src/61314780" xr:uid="{7C674FAB-1A4E-4C6C-8BBD-8CCBB47385A6}"/>
    <hyperlink ref="A448" r:id="rId5995" xr:uid="{987058B7-662C-453C-B6B9-117EBAB95C5D}"/>
    <hyperlink ref="C448" r:id="rId5996" xr:uid="{C29224E3-6E59-42F6-82DD-CC0ADE54E7B8}"/>
    <hyperlink ref="D448" r:id="rId5997" display="https://www.daloopa.com/src/769946" xr:uid="{C304404D-B543-4A2F-9400-F002E065DBC4}"/>
    <hyperlink ref="E448" r:id="rId5998" display="https://www.daloopa.com/src/769939" xr:uid="{B6BF2D0E-ACE8-459E-9F27-CA095221C819}"/>
    <hyperlink ref="F448" r:id="rId5999" display="https://www.daloopa.com/src/769932" xr:uid="{673BA12B-A7FB-4591-8FF2-F79BB2F3B860}"/>
    <hyperlink ref="G448" r:id="rId6000" display="https://www.daloopa.com/src/769466" xr:uid="{E23BC4DC-BFFF-4714-B35F-1D18FE6EF75F}"/>
    <hyperlink ref="H448" r:id="rId6001" display="https://www.daloopa.com/src/769334" xr:uid="{B93F990C-EB41-4F76-A035-8BDBE35137A3}"/>
    <hyperlink ref="I448" r:id="rId6002" display="https://www.daloopa.com/src/769175" xr:uid="{D1F1A958-0BAA-4B3E-863E-B7F0FD15EFDB}"/>
    <hyperlink ref="J448" r:id="rId6003" display="https://www.daloopa.com/src/761231" xr:uid="{E3676DF8-1349-49BC-845D-78255009D19D}"/>
    <hyperlink ref="K448" r:id="rId6004" display="https://www.daloopa.com/src/760829" xr:uid="{F09948DA-DA34-47AF-8C61-85A6A1B32768}"/>
    <hyperlink ref="L448" r:id="rId6005" display="https://www.daloopa.com/src/760594" xr:uid="{316DBC54-5EE0-4904-80A9-8C02A8F3B9D0}"/>
    <hyperlink ref="M448" r:id="rId6006" display="https://www.daloopa.com/src/760418" xr:uid="{DBD22313-B601-40C7-934A-FC476D379CB9}"/>
    <hyperlink ref="N448" r:id="rId6007" display="https://www.daloopa.com/src/760102" xr:uid="{C14D68B0-E434-4C05-AC32-58F06FA413B0}"/>
    <hyperlink ref="O448" r:id="rId6008" display="https://www.daloopa.com/src/758556" xr:uid="{593A003F-21C6-4681-8F2D-C78CB9215469}"/>
    <hyperlink ref="P448" r:id="rId6009" display="https://www.daloopa.com/src/758379" xr:uid="{57E292AC-E979-42D8-9B22-503E76CE4A12}"/>
    <hyperlink ref="Q448" r:id="rId6010" display="https://www.daloopa.com/src/758206" xr:uid="{A08CDB25-B5DB-423F-9C0C-244C4185AF1F}"/>
    <hyperlink ref="R448" r:id="rId6011" display="https://www.daloopa.com/src/758078" xr:uid="{A5F684B5-4D91-473C-9041-2131FD79D48A}"/>
    <hyperlink ref="S448" r:id="rId6012" display="https://www.daloopa.com/src/757878" xr:uid="{349748D5-F643-4138-BD01-8C1BF7710A77}"/>
    <hyperlink ref="T448" r:id="rId6013" display="https://www.daloopa.com/src/757716" xr:uid="{B6011F93-212B-42E2-BF24-D8C0DC155D0E}"/>
    <hyperlink ref="U448" r:id="rId6014" display="https://www.daloopa.com/src/774137" xr:uid="{5BB80A26-D44F-4A5A-A29D-F9BCB6255BCC}"/>
    <hyperlink ref="V448" r:id="rId6015" display="https://www.daloopa.com/src/757180" xr:uid="{C2580625-7666-4C7B-99BF-76BBAE5256DD}"/>
    <hyperlink ref="W448" r:id="rId6016" display="https://www.daloopa.com/src/756983" xr:uid="{ACC9F85F-F664-4B42-8BF1-3D996F45FE53}"/>
    <hyperlink ref="X448" r:id="rId6017" display="https://www.daloopa.com/src/756820" xr:uid="{9BFE3C01-7169-4727-8944-207620275493}"/>
    <hyperlink ref="Y448" r:id="rId6018" display="https://www.daloopa.com/src/756625" xr:uid="{72AB781A-390B-4C8A-88C7-DEC853CCEDE9}"/>
    <hyperlink ref="Z448" r:id="rId6019" display="https://www.daloopa.com/src/756504" xr:uid="{91D299FD-8953-4E9A-AE33-863225D627CD}"/>
    <hyperlink ref="AA448" r:id="rId6020" display="https://www.daloopa.com/src/756358" xr:uid="{FB47DBDF-9EBA-4ACA-BC31-262B30C30F02}"/>
    <hyperlink ref="AB448" r:id="rId6021" display="https://www.daloopa.com/src/756178" xr:uid="{A2306D08-9D58-4311-A4A0-5D86ADEC2A8F}"/>
    <hyperlink ref="AC448" r:id="rId6022" display="https://www.daloopa.com/src/755654" xr:uid="{9E94DE70-EC11-4E4F-BD68-FE07AE788E5F}"/>
    <hyperlink ref="AD448" r:id="rId6023" display="https://www.daloopa.com/src/1501182" xr:uid="{F549D80B-3092-4D71-811D-8A2E688EBEF8}"/>
    <hyperlink ref="AE448" r:id="rId6024" display="https://www.daloopa.com/src/2750496" xr:uid="{C1E67DB5-FF31-4A8A-9DA6-E8142E56C450}"/>
    <hyperlink ref="AF448" r:id="rId6025" display="https://www.daloopa.com/src/3606344" xr:uid="{DAC5CE17-D291-4AB2-96BD-29C81E58EF85}"/>
    <hyperlink ref="AG448" r:id="rId6026" display="https://www.daloopa.com/src/6028649" xr:uid="{DCDB6D51-3118-4DDC-B8EC-D17D198723A5}"/>
    <hyperlink ref="AH448" r:id="rId6027" display="https://www.daloopa.com/src/9091361" xr:uid="{F6F509A8-C66C-478C-B41F-57DF54E17942}"/>
    <hyperlink ref="AI448" r:id="rId6028" display="https://www.daloopa.com/src/12598542" xr:uid="{282CEC6A-8373-450D-8CA9-4B11958912E2}"/>
    <hyperlink ref="AJ448" r:id="rId6029" display="https://www.daloopa.com/src/19045332" xr:uid="{AB2E7D6A-087C-4F5B-A11B-861BA6DF767D}"/>
    <hyperlink ref="AK448" r:id="rId6030" display="https://www.daloopa.com/src/28076005" xr:uid="{906E9902-C9D9-4F9B-93AA-5AF521EB7E5B}"/>
    <hyperlink ref="AL448" r:id="rId6031" display="https://www.daloopa.com/src/35361408" xr:uid="{4B3B3B52-9DD5-4963-8965-08287D9AE1AF}"/>
    <hyperlink ref="AM448" r:id="rId6032" display="https://www.daloopa.com/src/41990377" xr:uid="{DFEC819C-4DCC-47FE-86E6-96562FF24BCA}"/>
    <hyperlink ref="AN448" r:id="rId6033" display="https://www.daloopa.com/src/50786814" xr:uid="{C3397C54-1BEA-4CA5-95A9-00913FAA450C}"/>
    <hyperlink ref="AO448" r:id="rId6034" display="https://www.daloopa.com/src/56765417" xr:uid="{E33DB9A2-A0EA-4EB2-B6EA-E0D762915DB6}"/>
    <hyperlink ref="AP448" r:id="rId6035" display="https://www.daloopa.com/src/61314779" xr:uid="{3D239E9E-A5B0-450B-9C8F-D66878881680}"/>
    <hyperlink ref="A449" r:id="rId6036" xr:uid="{B393DA3D-2BFA-40B6-A625-8BD956AB4EA1}"/>
    <hyperlink ref="C449" r:id="rId6037" xr:uid="{9CDE359E-B2B0-4CF4-9E56-6BDD633C46F0}"/>
    <hyperlink ref="D449" r:id="rId6038" display="https://www.daloopa.com/src/769947" xr:uid="{1598EC18-A31B-4021-8526-D5E41744907F}"/>
    <hyperlink ref="E449" r:id="rId6039" display="https://www.daloopa.com/src/769940" xr:uid="{DA3567AA-973E-43BE-8D58-C9CB7FDA3F31}"/>
    <hyperlink ref="F449" r:id="rId6040" display="https://www.daloopa.com/src/769933" xr:uid="{9A682605-3B4B-42A1-BF49-85E4D7DB4068}"/>
    <hyperlink ref="G449" r:id="rId6041" display="https://www.daloopa.com/src/769467" xr:uid="{2E1C8EAF-35B4-4DFF-9F5E-12B2A538EB94}"/>
    <hyperlink ref="H449" r:id="rId6042" display="https://www.daloopa.com/src/769335" xr:uid="{A6594827-5C7B-4678-B0CF-141E63F07B8D}"/>
    <hyperlink ref="I449" r:id="rId6043" display="https://www.daloopa.com/src/769176" xr:uid="{99AB311D-438F-48C5-8AD7-25BD38995264}"/>
    <hyperlink ref="J449" r:id="rId6044" display="https://www.daloopa.com/src/761232" xr:uid="{3FA369CA-1FC2-4730-9F99-F02AB435D368}"/>
    <hyperlink ref="K449" r:id="rId6045" display="https://www.daloopa.com/src/760830" xr:uid="{EDB154A8-3847-48EC-BDA6-6AC0C307F073}"/>
    <hyperlink ref="L449" r:id="rId6046" display="https://www.daloopa.com/src/760595" xr:uid="{E2BD1DC7-47DD-47E2-B49F-151A1038C75D}"/>
    <hyperlink ref="M449" r:id="rId6047" display="https://www.daloopa.com/src/760419" xr:uid="{5E231F1D-9830-42D0-8973-1CADC04B0BC9}"/>
    <hyperlink ref="N449" r:id="rId6048" display="https://www.daloopa.com/src/760103" xr:uid="{A529F3F3-8347-4AFF-9BFB-F2E5A3E7524C}"/>
    <hyperlink ref="O449" r:id="rId6049" display="https://www.daloopa.com/src/758557" xr:uid="{EE1590A6-BE8D-4FE8-B604-621A4ED51B77}"/>
    <hyperlink ref="P449" r:id="rId6050" display="https://www.daloopa.com/src/758380" xr:uid="{BD0B41BC-3E8B-4523-95A5-88F0F771DE78}"/>
    <hyperlink ref="Q449" r:id="rId6051" display="https://www.daloopa.com/src/758207" xr:uid="{47B1CDA9-1D63-48E6-8057-12A88E6C29BA}"/>
    <hyperlink ref="R449" r:id="rId6052" display="https://www.daloopa.com/src/758079" xr:uid="{5F8EBC8D-DDAD-4CBF-B89D-8BD70404CC3E}"/>
    <hyperlink ref="S449" r:id="rId6053" display="https://www.daloopa.com/src/757879" xr:uid="{28647B13-A21D-408C-A791-6949070E7B40}"/>
    <hyperlink ref="T449" r:id="rId6054" display="https://www.daloopa.com/src/757717" xr:uid="{A12393BC-7553-4AA5-9948-B0E11B9F2B95}"/>
    <hyperlink ref="U449" r:id="rId6055" display="https://www.daloopa.com/src/774138" xr:uid="{61EECD66-6150-4F4B-8E0E-7B673A0C7AF1}"/>
    <hyperlink ref="V449" r:id="rId6056" display="https://www.daloopa.com/src/757182" xr:uid="{0AFAF70B-AB94-49C7-B181-3E64DA75E1C1}"/>
    <hyperlink ref="W449" r:id="rId6057" display="https://www.daloopa.com/src/756984" xr:uid="{B8F26FE5-5F6D-402E-AC22-2F97A65285A0}"/>
    <hyperlink ref="X449" r:id="rId6058" display="https://www.daloopa.com/src/756821" xr:uid="{86A734E0-8843-44A4-9394-8E28A58CD364}"/>
    <hyperlink ref="Y449" r:id="rId6059" display="https://www.daloopa.com/src/756626" xr:uid="{EC2AB57F-1C5D-4049-9BE7-F46A219D80A1}"/>
    <hyperlink ref="Z449" r:id="rId6060" display="https://www.daloopa.com/src/756505" xr:uid="{A8E74152-7952-4BE6-BEA6-BB8444402ADF}"/>
    <hyperlink ref="AA449" r:id="rId6061" display="https://www.daloopa.com/src/756359" xr:uid="{CF7A7054-ACE2-4198-BE1F-B8D297C3C606}"/>
    <hyperlink ref="AB449" r:id="rId6062" display="https://www.daloopa.com/src/756179" xr:uid="{4E90A9E8-0022-4463-8326-FF520B03A41A}"/>
    <hyperlink ref="AC449" r:id="rId6063" display="https://www.daloopa.com/src/755655" xr:uid="{ADA5E4B8-9070-4045-A8ED-7045AC4FF1ED}"/>
    <hyperlink ref="AD449" r:id="rId6064" display="https://www.daloopa.com/src/1501183" xr:uid="{36ACD7F0-B827-477D-A0C5-00969C6FBDD3}"/>
    <hyperlink ref="AE449" r:id="rId6065" display="https://www.daloopa.com/src/2750497" xr:uid="{2EA9D833-1EE9-447C-B978-4BFB01316D92}"/>
    <hyperlink ref="AF449" r:id="rId6066" display="https://www.daloopa.com/src/3606345" xr:uid="{357FCCF6-6969-451E-B47B-79A556544F95}"/>
    <hyperlink ref="AG449" r:id="rId6067" display="https://www.daloopa.com/src/6028650" xr:uid="{AABE3A50-E046-4302-97DF-6D87D33596F8}"/>
    <hyperlink ref="AH449" r:id="rId6068" display="https://www.daloopa.com/src/9091363" xr:uid="{E81C2FCC-AF46-40D1-8239-785976ABCB80}"/>
    <hyperlink ref="AI449" r:id="rId6069" display="https://www.daloopa.com/src/12598540" xr:uid="{3A13B5DC-9DCB-4620-AD64-835BFEC92CDE}"/>
    <hyperlink ref="AJ449" r:id="rId6070" display="https://www.daloopa.com/src/19045330" xr:uid="{417B34E2-7C9E-4904-85A0-D16C207B3641}"/>
    <hyperlink ref="AK449" r:id="rId6071" display="https://www.daloopa.com/src/28076009" xr:uid="{9372F4FC-1DD7-46BD-B227-9D267AB00FA0}"/>
    <hyperlink ref="AL449" r:id="rId6072" display="https://www.daloopa.com/src/35361405" xr:uid="{664B68F6-51DA-402A-A0B9-BE59CD30CDB4}"/>
    <hyperlink ref="AM449" r:id="rId6073" display="https://www.daloopa.com/src/41990376" xr:uid="{3B3385E3-710C-4B28-942A-216831F7C8F2}"/>
    <hyperlink ref="AN449" r:id="rId6074" display="https://www.daloopa.com/src/50786816" xr:uid="{5DFF6225-BD1F-4C6B-9731-1CF7B9E298A4}"/>
    <hyperlink ref="AO449" r:id="rId6075" display="https://www.daloopa.com/src/56765416" xr:uid="{82CC8DAF-1657-43AC-9D87-5F4364411409}"/>
    <hyperlink ref="AP449" r:id="rId6076" display="https://www.daloopa.com/src/61314777" xr:uid="{47FE2D1B-D176-424A-A238-E9820B56CC4B}"/>
    <hyperlink ref="A450" r:id="rId6077" xr:uid="{052ED510-B222-4D56-858B-AB803E53C534}"/>
    <hyperlink ref="C450" r:id="rId6078" xr:uid="{7A16C1F1-6FEF-42DF-A1B1-83CCAD841705}"/>
    <hyperlink ref="D450" r:id="rId6079" display="https://www.daloopa.com/src/769949" xr:uid="{7D5729EE-89D8-4D9A-99BF-6A780B8CA122}"/>
    <hyperlink ref="E450" r:id="rId6080" display="https://www.daloopa.com/src/769942" xr:uid="{7136A637-0891-42DF-A040-1467082D03AE}"/>
    <hyperlink ref="F450" r:id="rId6081" display="https://www.daloopa.com/src/769935" xr:uid="{03AD2042-1C7B-4A80-9431-FC09878EFF23}"/>
    <hyperlink ref="G450" r:id="rId6082" display="https://www.daloopa.com/src/769469" xr:uid="{16680B5C-AEFE-45A8-BDD2-00E74F6E15F0}"/>
    <hyperlink ref="H450" r:id="rId6083" display="https://www.daloopa.com/src/769337" xr:uid="{C8EE5AA7-A478-43CE-AEF3-AB0D56B4C5B9}"/>
    <hyperlink ref="I450" r:id="rId6084" display="https://www.daloopa.com/src/769178" xr:uid="{66E28710-0E2B-445F-93E2-CCAD8A87D351}"/>
    <hyperlink ref="J450" r:id="rId6085" display="https://www.daloopa.com/src/761234" xr:uid="{F547340A-E158-45FA-B4E6-DD326BE0B7CD}"/>
    <hyperlink ref="K450" r:id="rId6086" display="https://www.daloopa.com/src/760832" xr:uid="{23E32DFB-2E0C-499B-859A-F83D01E10C01}"/>
    <hyperlink ref="L450" r:id="rId6087" display="https://www.daloopa.com/src/760597" xr:uid="{CAD62D4A-ACCD-43CD-9138-5815496B424E}"/>
    <hyperlink ref="M450" r:id="rId6088" display="https://www.daloopa.com/src/760421" xr:uid="{B54C9B37-97BC-49B5-8AF8-C7D9FD46B0D0}"/>
    <hyperlink ref="N450" r:id="rId6089" display="https://www.daloopa.com/src/760105" xr:uid="{9320DF10-E518-49DD-8B85-952148609BC6}"/>
    <hyperlink ref="O450" r:id="rId6090" display="https://www.daloopa.com/src/758558" xr:uid="{8DAE58B7-C179-426F-B357-3B2D838C3647}"/>
    <hyperlink ref="P450" r:id="rId6091" display="https://www.daloopa.com/src/758381" xr:uid="{0A0B0C5C-A60E-43F6-B5C1-27DBC81DEB02}"/>
    <hyperlink ref="Q450" r:id="rId6092" display="https://www.daloopa.com/src/758208" xr:uid="{71D1BE12-7333-46BF-BA2A-09CC8ED767F8}"/>
    <hyperlink ref="R450" r:id="rId6093" display="https://www.daloopa.com/src/758080" xr:uid="{00AE54E2-0EAC-4CF2-8DD0-079729961D3D}"/>
    <hyperlink ref="S450" r:id="rId6094" display="https://www.daloopa.com/src/757880" xr:uid="{476C8701-8B21-4A29-8799-9A6F6D8DA6A9}"/>
    <hyperlink ref="T450" r:id="rId6095" display="https://www.daloopa.com/src/757718" xr:uid="{0FDFD036-757C-44E8-89DD-116A426707B7}"/>
    <hyperlink ref="U450" r:id="rId6096" display="https://www.daloopa.com/src/774139" xr:uid="{D970FD20-DD89-4A50-9506-65C209A6B7E3}"/>
    <hyperlink ref="V450" r:id="rId6097" display="https://www.daloopa.com/src/757183" xr:uid="{1E8B4A51-ED72-4640-B788-2B9CACD2CD42}"/>
    <hyperlink ref="W450" r:id="rId6098" display="https://www.daloopa.com/src/756985" xr:uid="{7339D343-7BF2-4E35-98D2-6F538E1088A8}"/>
    <hyperlink ref="X450" r:id="rId6099" display="https://www.daloopa.com/src/756822" xr:uid="{43A230DB-8CA3-43E6-AFA2-2B7CA6383ED4}"/>
    <hyperlink ref="Y450" r:id="rId6100" display="https://www.daloopa.com/src/756627" xr:uid="{3EC5EC78-75E4-445B-880D-1A3A2A16C544}"/>
    <hyperlink ref="Z450" r:id="rId6101" display="https://www.daloopa.com/src/756506" xr:uid="{216C2001-967D-4070-8B5F-0F692B92D365}"/>
    <hyperlink ref="AA450" r:id="rId6102" display="https://www.daloopa.com/src/756360" xr:uid="{21861C1C-BD85-40CC-8AE9-31C22CE0AAA8}"/>
    <hyperlink ref="AB450" r:id="rId6103" display="https://www.daloopa.com/src/756180" xr:uid="{B737F23F-A447-4D32-AFCC-0BF9446C6F74}"/>
    <hyperlink ref="AC450" r:id="rId6104" display="https://www.daloopa.com/src/755656" xr:uid="{A77F4BC0-EFEB-41E3-B8BA-926AB0905DD5}"/>
    <hyperlink ref="AD450" r:id="rId6105" display="https://www.daloopa.com/src/1501184" xr:uid="{7FC87D5A-BB5F-428D-8391-C91BFC96BE20}"/>
    <hyperlink ref="AE450" r:id="rId6106" display="https://www.daloopa.com/src/2750498" xr:uid="{8F6E164A-DED8-46B1-990A-10B076149222}"/>
    <hyperlink ref="AF450" r:id="rId6107" display="https://www.daloopa.com/src/3606346" xr:uid="{A1BAE6E2-BB49-416F-ADDB-F88794940F4D}"/>
    <hyperlink ref="AG450" r:id="rId6108" display="https://www.daloopa.com/src/6028651" xr:uid="{01F133FE-86BC-4280-8D09-AF1906A46BD2}"/>
    <hyperlink ref="AH450" r:id="rId6109" display="https://www.daloopa.com/src/9091364" xr:uid="{0F12C20D-A5E7-4E65-B138-31BEAFCE4980}"/>
    <hyperlink ref="AI450" r:id="rId6110" display="https://www.daloopa.com/src/12598541" xr:uid="{20AC0F95-A8C1-4C21-AFBB-5F545126C1ED}"/>
    <hyperlink ref="AJ450" r:id="rId6111" display="https://www.daloopa.com/src/19045328" xr:uid="{DDCEB8F0-D0EF-46BA-B07D-2F0EAF215D2D}"/>
    <hyperlink ref="AK450" r:id="rId6112" display="https://www.daloopa.com/src/28076006" xr:uid="{76065A57-48F2-467B-B4B0-0623F31581F7}"/>
    <hyperlink ref="AL450" r:id="rId6113" display="https://www.daloopa.com/src/35361406" xr:uid="{4115C562-0CEC-4B26-A88C-F026B7698A4B}"/>
    <hyperlink ref="AM450" r:id="rId6114" display="https://www.daloopa.com/src/41990375" xr:uid="{C893B319-E438-445B-9D75-3AA17EA88747}"/>
    <hyperlink ref="AN450" r:id="rId6115" display="https://www.daloopa.com/src/50786817" xr:uid="{11904886-269D-4D5E-8B39-5BA05BE3FA8B}"/>
    <hyperlink ref="AO450" r:id="rId6116" display="https://www.daloopa.com/src/56765415" xr:uid="{13B1A5B4-DD99-4B7E-B4F2-8F3312D19E67}"/>
    <hyperlink ref="AP450" r:id="rId6117" display="https://www.daloopa.com/src/61314778" xr:uid="{B2EB783B-9392-4DEF-9F35-CA8408938EDD}"/>
    <hyperlink ref="A451" r:id="rId6118" xr:uid="{958607F0-D158-4F10-8277-863F01F89E8C}"/>
    <hyperlink ref="C451" r:id="rId6119" xr:uid="{D68D2168-64B8-44CD-BB20-A37598529746}"/>
    <hyperlink ref="D451" r:id="rId6120" display="https://www.daloopa.com/src/769948" xr:uid="{2014F39D-B5CB-42C6-A8D3-8867FF1D2771}"/>
    <hyperlink ref="E451" r:id="rId6121" display="https://www.daloopa.com/src/769941" xr:uid="{1DBF9317-A9F0-4337-A07F-24D26B8778FD}"/>
    <hyperlink ref="F451" r:id="rId6122" display="https://www.daloopa.com/src/769934" xr:uid="{1999FF5C-293E-4B73-B9F7-1A571DBF021E}"/>
    <hyperlink ref="G451" r:id="rId6123" display="https://www.daloopa.com/src/769468" xr:uid="{16B54DE3-6DB4-475D-9CE9-413FFB17BF82}"/>
    <hyperlink ref="H451" r:id="rId6124" display="https://www.daloopa.com/src/769336" xr:uid="{170E29DC-882F-4782-BD68-BBBF7602D35F}"/>
    <hyperlink ref="I451" r:id="rId6125" display="https://www.daloopa.com/src/769177" xr:uid="{6EB50A19-4021-43A0-B21F-1FFE0523F15E}"/>
    <hyperlink ref="J451" r:id="rId6126" display="https://www.daloopa.com/src/761233" xr:uid="{E5C47125-62C3-4BB9-ABDD-5B549ED29948}"/>
    <hyperlink ref="K451" r:id="rId6127" display="https://www.daloopa.com/src/760831" xr:uid="{C85EA867-043C-44B5-965C-FCDBD2B91123}"/>
    <hyperlink ref="L451" r:id="rId6128" display="https://www.daloopa.com/src/760596" xr:uid="{710A4EBC-4CD4-4950-BB1F-17AD31126695}"/>
    <hyperlink ref="M451" r:id="rId6129" display="https://www.daloopa.com/src/760420" xr:uid="{9D3F25B4-5276-46F2-909A-2D6EF5CF4305}"/>
    <hyperlink ref="N451" r:id="rId6130" display="https://www.daloopa.com/src/760104" xr:uid="{B7603AB1-D639-4A51-86DB-A0BD0700F6F2}"/>
    <hyperlink ref="A452" r:id="rId6131" xr:uid="{97B68005-AB6F-4AB8-B3C4-3182E67517B7}"/>
    <hyperlink ref="C452" r:id="rId6132" xr:uid="{E5221C12-6C88-4D57-8898-1CE009B75C17}"/>
    <hyperlink ref="E452" r:id="rId6133" display="https://www.daloopa.com/src/769943" xr:uid="{B9F18C4A-A21F-42D4-B7FB-89A14F64E3FF}"/>
    <hyperlink ref="F452" r:id="rId6134" display="https://www.daloopa.com/src/769936" xr:uid="{E2B5675F-764A-4B8E-9183-F64C073ECEE2}"/>
    <hyperlink ref="A453" r:id="rId6135" xr:uid="{821A3533-B7E1-4491-94CA-68B54250DCE3}"/>
    <hyperlink ref="C453" r:id="rId6136" xr:uid="{9A4DD3A4-1A77-4003-9D1B-D775EC6997A7}"/>
    <hyperlink ref="D453" r:id="rId6137" display="https://www.daloopa.com/src/769950" xr:uid="{577C4CF9-83D0-491F-8360-A96F63E7A812}"/>
    <hyperlink ref="E453" r:id="rId6138" display="https://www.daloopa.com/src/769944" xr:uid="{4B3E9BD2-EB6F-4456-BFF3-1AC91BA6855D}"/>
    <hyperlink ref="F453" r:id="rId6139" display="https://www.daloopa.com/src/769937" xr:uid="{9FABA021-FD91-49CE-BBC3-F9EC38FCA5AF}"/>
    <hyperlink ref="G453" r:id="rId6140" display="https://www.daloopa.com/src/769470" xr:uid="{CE5B84FC-790C-4C87-849C-A55E8C5919FD}"/>
    <hyperlink ref="H453" r:id="rId6141" display="https://www.daloopa.com/src/769338" xr:uid="{1A3CDA6E-86C1-4432-A899-110FC91A8D59}"/>
    <hyperlink ref="I453" r:id="rId6142" display="https://www.daloopa.com/src/769179" xr:uid="{9D16DEA7-D3E1-4F38-9964-A952A5E24658}"/>
    <hyperlink ref="J453" r:id="rId6143" display="https://www.daloopa.com/src/761235" xr:uid="{49BCA965-E7A6-4CAF-A337-BA0557E2427D}"/>
    <hyperlink ref="K453" r:id="rId6144" display="https://www.daloopa.com/src/760833" xr:uid="{8077F855-BCC3-4013-B82C-EDB222982AA8}"/>
    <hyperlink ref="L453" r:id="rId6145" display="https://www.daloopa.com/src/760598" xr:uid="{8D8B900B-B914-4B1D-8D8C-F3CFC0F71D46}"/>
    <hyperlink ref="M453" r:id="rId6146" display="https://www.daloopa.com/src/760422" xr:uid="{1148D866-EAF8-431D-8E39-A53D43976DF9}"/>
    <hyperlink ref="N453" r:id="rId6147" display="https://www.daloopa.com/src/760106" xr:uid="{0EDCEE27-43BE-47B3-848F-20A26B7122E3}"/>
    <hyperlink ref="O453" r:id="rId6148" display="https://www.daloopa.com/src/758559" xr:uid="{AC0438CA-0413-40B4-A43F-F3C8DECFF81A}"/>
    <hyperlink ref="P453" r:id="rId6149" display="https://www.daloopa.com/src/758382" xr:uid="{DD333527-DB23-4222-AEDD-F9EF56F34DB8}"/>
    <hyperlink ref="Q453" r:id="rId6150" display="https://www.daloopa.com/src/758209" xr:uid="{D30D1BE4-4C13-4C17-A871-FC9C13099C13}"/>
    <hyperlink ref="R453" r:id="rId6151" display="https://www.daloopa.com/src/758081" xr:uid="{7F85E92F-E178-4E25-8062-ECCBCE4540AF}"/>
    <hyperlink ref="S453" r:id="rId6152" display="https://www.daloopa.com/src/757881" xr:uid="{693C9F96-8696-4491-9ADD-6D184565845A}"/>
    <hyperlink ref="T453" r:id="rId6153" display="https://www.daloopa.com/src/757719" xr:uid="{DE05762A-CB3A-4DB3-8700-B0A6AD15AB9D}"/>
    <hyperlink ref="U453" r:id="rId6154" display="https://www.daloopa.com/src/774140" xr:uid="{C5335F25-B5CF-40F5-B491-E8BB3C341620}"/>
    <hyperlink ref="V453" r:id="rId6155" display="https://www.daloopa.com/src/757184" xr:uid="{81B0ABE0-C022-424F-8365-8B90EBF22FE5}"/>
    <hyperlink ref="W453" r:id="rId6156" display="https://www.daloopa.com/src/756986" xr:uid="{917F6732-EEAE-4006-920F-7C68486F836F}"/>
    <hyperlink ref="X453" r:id="rId6157" display="https://www.daloopa.com/src/756823" xr:uid="{94644055-93D0-4685-906F-E578BA34AA80}"/>
    <hyperlink ref="Y453" r:id="rId6158" display="https://www.daloopa.com/src/756628" xr:uid="{DF86141E-5BA7-4709-B35E-8F7A8CC51643}"/>
    <hyperlink ref="Z453" r:id="rId6159" display="https://www.daloopa.com/src/756507" xr:uid="{8DF00546-57DB-4AF7-B2C4-D8490313A2BD}"/>
    <hyperlink ref="AA453" r:id="rId6160" display="https://www.daloopa.com/src/756361" xr:uid="{21B013BF-FC0B-4D7C-8F2F-89EC7B6F3705}"/>
    <hyperlink ref="AB453" r:id="rId6161" display="https://www.daloopa.com/src/756181" xr:uid="{A41F6D96-3F8B-4A38-B022-9537299B20BC}"/>
    <hyperlink ref="AC453" r:id="rId6162" display="https://www.daloopa.com/src/755657" xr:uid="{111FDDAB-5640-442F-8B6E-7D6AD8859804}"/>
    <hyperlink ref="AD453" r:id="rId6163" display="https://www.daloopa.com/src/1501185" xr:uid="{1C81F857-AEFA-4D5F-A0A1-0501EECDB86D}"/>
    <hyperlink ref="AE453" r:id="rId6164" display="https://www.daloopa.com/src/2750499" xr:uid="{78973D4A-048D-40B1-92E2-3C765D146D21}"/>
    <hyperlink ref="AF453" r:id="rId6165" display="https://www.daloopa.com/src/3606347" xr:uid="{07186D24-5678-4FC3-885E-B126E92E5C3C}"/>
    <hyperlink ref="AG453" r:id="rId6166" display="https://www.daloopa.com/src/6028652" xr:uid="{D14A27AC-F76C-49DE-815B-74757386FE37}"/>
    <hyperlink ref="AH453" r:id="rId6167" display="https://www.daloopa.com/src/9091365" xr:uid="{79EBD8F9-D484-44D4-8C59-F3FCD04298A9}"/>
    <hyperlink ref="AI453" r:id="rId6168" display="https://www.daloopa.com/src/12598539" xr:uid="{FA9C34A9-6821-48E8-AAC6-12F58928CDCF}"/>
    <hyperlink ref="AJ453" r:id="rId6169" display="https://www.daloopa.com/src/19045331" xr:uid="{90A1B97D-B90A-479E-B9D5-E710EF502524}"/>
    <hyperlink ref="AK453" r:id="rId6170" display="https://www.daloopa.com/src/28076008" xr:uid="{A30CEE63-C48A-47B1-AE6E-4FEDDFDBCB14}"/>
    <hyperlink ref="AL453" r:id="rId6171" display="https://www.daloopa.com/src/35361407" xr:uid="{66A518E0-311F-44A2-8264-44404C0DCCDF}"/>
    <hyperlink ref="AM453" r:id="rId6172" display="https://www.daloopa.com/src/41990378" xr:uid="{0E4E2447-8BD9-47AB-8DCE-6B37B9AC09F5}"/>
    <hyperlink ref="AN453" r:id="rId6173" display="https://www.daloopa.com/src/50786815" xr:uid="{1CE40B95-5401-4235-AA37-F50EC554F2ED}"/>
    <hyperlink ref="AO453" r:id="rId6174" display="https://www.daloopa.com/src/56765418" xr:uid="{5E2F6188-56CF-406D-93FF-8C63584E53A3}"/>
    <hyperlink ref="AP453" r:id="rId6175" display="https://www.daloopa.com/src/61314781" xr:uid="{63938EDC-42B9-436F-91D4-0BEBD32F0E29}"/>
    <hyperlink ref="A455" r:id="rId6176" xr:uid="{7BF255F9-0B5D-4006-A78F-EA91B7A8642A}"/>
    <hyperlink ref="C455" r:id="rId6177" xr:uid="{2C4A94E9-C9BD-4AF4-AFE2-F6C42504BA09}"/>
    <hyperlink ref="D455" r:id="rId6178" display="https://www.daloopa.com/src/797600" xr:uid="{D7AAD26A-959C-452A-AF32-78CC1E2C5988}"/>
    <hyperlink ref="E455" r:id="rId6179" display="https://www.daloopa.com/src/797605" xr:uid="{EBEB5C51-ECD0-40AF-A2F7-8C06090582C2}"/>
    <hyperlink ref="F455" r:id="rId6180" display="https://www.daloopa.com/src/797610" xr:uid="{CC5C315E-BCEB-42DE-9705-DC665E4210F8}"/>
    <hyperlink ref="G455" r:id="rId6181" display="https://www.daloopa.com/src/797619" xr:uid="{8805E879-8632-4B8E-A53C-EE468722E581}"/>
    <hyperlink ref="H455" r:id="rId6182" display="https://www.daloopa.com/src/797620" xr:uid="{0D1B58B8-FAAB-4DA2-BE18-50FF47DB1672}"/>
    <hyperlink ref="I455" r:id="rId6183" display="https://www.daloopa.com/src/797625" xr:uid="{4E431779-0DA7-42A6-9068-D157F445FC91}"/>
    <hyperlink ref="J455" r:id="rId6184" display="https://www.daloopa.com/src/797630" xr:uid="{F1586A25-BFDD-4721-B92C-F4D37C6753B1}"/>
    <hyperlink ref="K455" r:id="rId6185" display="https://www.daloopa.com/src/797635" xr:uid="{75A2DEFD-97D1-4AB4-889C-9083AEA1EBC5}"/>
    <hyperlink ref="L455" r:id="rId6186" display="https://www.daloopa.com/src/797640" xr:uid="{50739926-0273-43E8-9B42-DB6B9683BFC2}"/>
    <hyperlink ref="M455" r:id="rId6187" display="https://www.daloopa.com/src/797645" xr:uid="{4E69E1AD-7753-4F79-8798-C3EBBB48D796}"/>
    <hyperlink ref="N455" r:id="rId6188" display="https://www.daloopa.com/src/797650" xr:uid="{44DD6F50-6336-4476-A06E-48842F5B0974}"/>
    <hyperlink ref="O455" r:id="rId6189" display="https://www.daloopa.com/src/797575" xr:uid="{23F0D51B-74F8-412B-B2C2-6963E97EA856}"/>
    <hyperlink ref="P455" r:id="rId6190" display="https://www.daloopa.com/src/797570" xr:uid="{9A6473BA-5AE4-4963-8201-D64480687562}"/>
    <hyperlink ref="Q455" r:id="rId6191" display="https://www.daloopa.com/src/797565" xr:uid="{712075CC-63FB-442F-A498-E4436B997C60}"/>
    <hyperlink ref="R455" r:id="rId6192" display="https://www.daloopa.com/src/797560" xr:uid="{C2A7FD3F-D8FF-4FBC-AB53-18A857F4FE36}"/>
    <hyperlink ref="S455" r:id="rId6193" display="https://www.daloopa.com/src/797555" xr:uid="{DFEBADED-B0CC-4444-96ED-E7DB4ED2389B}"/>
    <hyperlink ref="T455" r:id="rId6194" display="https://www.daloopa.com/src/797550" xr:uid="{62627288-5CFA-4295-9B9F-350BEA01212A}"/>
    <hyperlink ref="U455" r:id="rId6195" display="https://www.daloopa.com/src/797546" xr:uid="{69790088-F3BD-4B16-BA4A-78E8CD297A7E}"/>
    <hyperlink ref="V455" r:id="rId6196" display="https://www.daloopa.com/src/797542" xr:uid="{B1701819-A9C0-44D8-AB90-79F8324245CC}"/>
    <hyperlink ref="W455" r:id="rId6197" display="https://www.daloopa.com/src/797538" xr:uid="{E67C1F6B-FC95-4E56-A903-F05F48B9E0D2}"/>
    <hyperlink ref="X455" r:id="rId6198" display="https://www.daloopa.com/src/797533" xr:uid="{2545396C-7299-4B5A-AC40-63B30288A67E}"/>
    <hyperlink ref="Y455" r:id="rId6199" display="https://www.daloopa.com/src/797528" xr:uid="{DF297B5B-6151-4866-A67B-D7DB4E47DA96}"/>
    <hyperlink ref="Z455" r:id="rId6200" display="https://www.daloopa.com/src/797523" xr:uid="{A0FF7D94-9692-4535-9DF9-571F6A5DA329}"/>
    <hyperlink ref="AA455" r:id="rId6201" display="https://www.daloopa.com/src/797519" xr:uid="{3C4A6641-56DA-4D4F-878B-55073383C983}"/>
    <hyperlink ref="AB455" r:id="rId6202" display="https://www.daloopa.com/src/797515" xr:uid="{62B88DBC-ECBC-4F59-9640-44497FEDD722}"/>
    <hyperlink ref="AC455" r:id="rId6203" display="https://www.daloopa.com/src/797511" xr:uid="{62066FDA-FA08-4093-B1BF-CE36DC76183A}"/>
    <hyperlink ref="AD455" r:id="rId6204" display="https://www.daloopa.com/src/1501186" xr:uid="{5AEC6AB5-31BE-4F8F-8EE7-DC95627070E0}"/>
    <hyperlink ref="AE455" r:id="rId6205" display="https://www.daloopa.com/src/2750525" xr:uid="{7C640A2C-7003-47D2-A799-7E7BAC19BDC9}"/>
    <hyperlink ref="AF455" r:id="rId6206" display="https://www.daloopa.com/src/3606348" xr:uid="{4CC10F2E-CA70-4BC8-9DDF-99811BB17E28}"/>
    <hyperlink ref="AG455" r:id="rId6207" display="https://www.daloopa.com/src/6028653" xr:uid="{F5DD53B6-DC61-4AFB-93DD-CC70CCD9FE36}"/>
    <hyperlink ref="AH455" r:id="rId6208" display="https://www.daloopa.com/src/9091747" xr:uid="{E2555731-32E5-417E-A46C-42A2479E3175}"/>
    <hyperlink ref="AI455" r:id="rId6209" display="https://www.daloopa.com/src/12605269" xr:uid="{4971CE1A-0B7F-4731-A17D-B622267A0397}"/>
    <hyperlink ref="AJ455" r:id="rId6210" display="https://www.daloopa.com/src/19045411" xr:uid="{2543A0E8-4D7A-4622-82E2-73E3A6B777AD}"/>
    <hyperlink ref="AK455" r:id="rId6211" display="https://www.daloopa.com/src/28076088" xr:uid="{AB1361A9-9BE5-4A61-86A0-0E8115E2B1EC}"/>
    <hyperlink ref="AL455" r:id="rId6212" display="https://www.daloopa.com/src/35361502" xr:uid="{75C07C9E-7659-4314-92B5-3ADD190DA515}"/>
    <hyperlink ref="AM455" r:id="rId6213" display="https://www.daloopa.com/src/41991043" xr:uid="{F8839234-D7BB-438F-BFDA-DB1B326F29B6}"/>
    <hyperlink ref="AN455" r:id="rId6214" display="https://www.daloopa.com/src/50787076" xr:uid="{064019EF-3ACA-4225-9B76-4433019B67C2}"/>
    <hyperlink ref="AO455" r:id="rId6215" display="https://www.daloopa.com/src/56765635" xr:uid="{C21E1F24-799F-472B-8A10-0E5D0D822699}"/>
    <hyperlink ref="AP455" r:id="rId6216" display="https://www.daloopa.com/src/61315036" xr:uid="{E0AC6185-994B-4671-951A-F3098676A79A}"/>
    <hyperlink ref="A456" r:id="rId6217" xr:uid="{CE53FB43-FAE9-4E91-B56A-4E50859B85B5}"/>
    <hyperlink ref="C456" r:id="rId6218" xr:uid="{988BC000-E082-49C4-8BE0-B9C785779FF7}"/>
    <hyperlink ref="AF456" r:id="rId6219" display="https://www.daloopa.com/src/3606349" xr:uid="{46E98A5C-4E42-4491-928D-024FFDED444F}"/>
    <hyperlink ref="AG456" r:id="rId6220" display="https://www.daloopa.com/src/6028654" xr:uid="{6FE368E2-DA5B-42D0-85B2-D1C44AFC2FD2}"/>
    <hyperlink ref="AH456" r:id="rId6221" display="https://www.daloopa.com/src/9091749" xr:uid="{61472715-675B-4E82-8009-333B94F3BA3F}"/>
    <hyperlink ref="AI456" r:id="rId6222" display="https://www.daloopa.com/src/12605271" xr:uid="{D1B716C2-2C1C-4257-83A5-839FFDAC576A}"/>
    <hyperlink ref="AJ456" r:id="rId6223" display="https://www.daloopa.com/src/19045413" xr:uid="{31A81DB2-7C71-45F0-9AC9-9AF95489F123}"/>
    <hyperlink ref="AK456" r:id="rId6224" display="https://www.daloopa.com/src/28076084" xr:uid="{9DF9F8AC-6CB9-448B-8311-17CD5F467268}"/>
    <hyperlink ref="AL456" r:id="rId6225" display="https://www.daloopa.com/src/35361501" xr:uid="{70A9D179-85E8-471E-977C-24A463E27D33}"/>
    <hyperlink ref="AM456" r:id="rId6226" display="https://www.daloopa.com/src/41991045" xr:uid="{75AF5CF7-F453-4B60-A682-30408DA6943E}"/>
    <hyperlink ref="AN456" r:id="rId6227" display="https://www.daloopa.com/src/50787073" xr:uid="{4AFBCC0E-948B-4249-A3A6-30A832489D6B}"/>
    <hyperlink ref="AO456" r:id="rId6228" display="https://www.daloopa.com/src/56765632" xr:uid="{BEF1C369-4A81-4151-BEB4-43F1769FCF11}"/>
    <hyperlink ref="AP456" r:id="rId6229" display="https://www.daloopa.com/src/61315037" xr:uid="{ADC4F491-4932-4208-8E82-4479C8516C76}"/>
    <hyperlink ref="A457" r:id="rId6230" xr:uid="{96E37335-9716-4927-83A9-8F9CD5EAB989}"/>
    <hyperlink ref="C457" r:id="rId6231" xr:uid="{4AD7BB81-2BBD-4F81-AA98-304EF18C1B9C}"/>
    <hyperlink ref="D457" r:id="rId6232" display="https://www.daloopa.com/src/797601" xr:uid="{A341F7B4-4A82-44AE-AEE0-0FD1E0D0ECEC}"/>
    <hyperlink ref="E457" r:id="rId6233" display="https://www.daloopa.com/src/797606" xr:uid="{809B51EC-C191-4002-9A33-0780CE811E1D}"/>
    <hyperlink ref="F457" r:id="rId6234" display="https://www.daloopa.com/src/797611" xr:uid="{6F27AB27-7B66-4FB5-811F-0EA7E8FD56FB}"/>
    <hyperlink ref="G457" r:id="rId6235" display="https://www.daloopa.com/src/797618" xr:uid="{97E2BBD6-6B8A-4834-A46D-AEE5A74284BA}"/>
    <hyperlink ref="H457" r:id="rId6236" display="https://www.daloopa.com/src/797624" xr:uid="{673228F7-678C-40C4-902A-77802A37A0F3}"/>
    <hyperlink ref="I457" r:id="rId6237" display="https://www.daloopa.com/src/797626" xr:uid="{CF7B41D3-A8A9-46CB-9B9C-EFA189DF1941}"/>
    <hyperlink ref="J457" r:id="rId6238" display="https://www.daloopa.com/src/797631" xr:uid="{0E14FBAD-7EC3-4652-A942-090E6B2CABC7}"/>
    <hyperlink ref="K457" r:id="rId6239" display="https://www.daloopa.com/src/797636" xr:uid="{DE1CD6C0-EDF5-43C7-B5A6-9C2B4CE29ECC}"/>
    <hyperlink ref="L457" r:id="rId6240" display="https://www.daloopa.com/src/797641" xr:uid="{D2F4E043-5240-4B5D-B290-FFD363D4DB35}"/>
    <hyperlink ref="M457" r:id="rId6241" display="https://www.daloopa.com/src/797646" xr:uid="{E339C98A-7CD3-428A-BA4B-106081758E54}"/>
    <hyperlink ref="N457" r:id="rId6242" display="https://www.daloopa.com/src/797651" xr:uid="{3DDB951D-FF59-4FD9-B84E-BD7B151D6AA7}"/>
    <hyperlink ref="O457" r:id="rId6243" display="https://www.daloopa.com/src/797576" xr:uid="{0E3DC1CA-B0AD-4E8D-B6F6-9007BAB686D6}"/>
    <hyperlink ref="P457" r:id="rId6244" display="https://www.daloopa.com/src/797571" xr:uid="{4D4D9890-C586-462A-BAC0-344A2C457C98}"/>
    <hyperlink ref="Q457" r:id="rId6245" display="https://www.daloopa.com/src/797566" xr:uid="{60D0514B-AABC-498F-8165-B30E81860292}"/>
    <hyperlink ref="R457" r:id="rId6246" display="https://www.daloopa.com/src/797561" xr:uid="{72768FC3-6452-4672-AC09-3A323305B6D5}"/>
    <hyperlink ref="S457" r:id="rId6247" display="https://www.daloopa.com/src/797556" xr:uid="{558994D0-57E7-4EC4-990D-575BCF1F924B}"/>
    <hyperlink ref="T457" r:id="rId6248" display="https://www.daloopa.com/src/797551" xr:uid="{DB1B030A-5C2F-49CD-91FB-6644895CBB13}"/>
    <hyperlink ref="U457" r:id="rId6249" display="https://www.daloopa.com/src/797547" xr:uid="{887BFD58-5D13-40C7-9EBA-BBE7500C1D56}"/>
    <hyperlink ref="V457" r:id="rId6250" display="https://www.daloopa.com/src/797543" xr:uid="{1B817006-A74F-4A42-B583-3BC5E8539987}"/>
    <hyperlink ref="W457" r:id="rId6251" display="https://www.daloopa.com/src/797539" xr:uid="{FDD480B3-E952-44FF-B255-09A0EA4AE6AE}"/>
    <hyperlink ref="X457" r:id="rId6252" display="https://www.daloopa.com/src/797534" xr:uid="{4B0DB6EC-B22C-4B70-95F1-0DB44CDCA1A3}"/>
    <hyperlink ref="Y457" r:id="rId6253" display="https://www.daloopa.com/src/797529" xr:uid="{A33F0049-6873-4367-9631-C4C572C1F840}"/>
    <hyperlink ref="Z457" r:id="rId6254" display="https://www.daloopa.com/src/797524" xr:uid="{24D22A3E-5451-4819-A4DE-69E3AF5686C4}"/>
    <hyperlink ref="AA457" r:id="rId6255" display="https://www.daloopa.com/src/797520" xr:uid="{9FE28905-1904-4244-995D-E8F7FEEC7C1E}"/>
    <hyperlink ref="AB457" r:id="rId6256" display="https://www.daloopa.com/src/797516" xr:uid="{46A2DD06-01D0-409D-A930-E70D8E1461D7}"/>
    <hyperlink ref="AC457" r:id="rId6257" display="https://www.daloopa.com/src/797512" xr:uid="{48F72748-4E9C-47C4-A456-1F5C18ABC44B}"/>
    <hyperlink ref="AD457" r:id="rId6258" display="https://www.daloopa.com/src/1501187" xr:uid="{96F5B021-F810-4BE7-867D-652E88553036}"/>
    <hyperlink ref="AE457" r:id="rId6259" display="https://www.daloopa.com/src/2750526" xr:uid="{0EABB96E-3EA2-4930-8816-624874143FCD}"/>
    <hyperlink ref="AF457" r:id="rId6260" display="https://www.daloopa.com/src/3606350" xr:uid="{84D1CCF2-5A09-4C29-AFC6-CECA45BF24BA}"/>
    <hyperlink ref="AG457" r:id="rId6261" display="https://www.daloopa.com/src/6028655" xr:uid="{88267C35-91BF-4643-83D0-71B09C478B3E}"/>
    <hyperlink ref="AH457" r:id="rId6262" display="https://www.daloopa.com/src/9091752" xr:uid="{D09DF7DE-51BA-46B6-8BC1-451AE8EA20F1}"/>
    <hyperlink ref="AI457" r:id="rId6263" display="https://www.daloopa.com/src/12605267" xr:uid="{525B33BA-0463-4A0B-AF97-86B1CE6D543D}"/>
    <hyperlink ref="AJ457" r:id="rId6264" display="https://www.daloopa.com/src/19045415" xr:uid="{1F6FE348-3940-4B01-B6D7-60E78FBD20CE}"/>
    <hyperlink ref="AK457" r:id="rId6265" display="https://www.daloopa.com/src/28076087" xr:uid="{BC48E09C-BA6D-41B9-9D55-D25D37AF887A}"/>
    <hyperlink ref="AL457" r:id="rId6266" display="https://www.daloopa.com/src/35361503" xr:uid="{E6C8656E-B30E-49E4-9B2F-839D8C3F79D6}"/>
    <hyperlink ref="AM457" r:id="rId6267" display="https://www.daloopa.com/src/41991040" xr:uid="{7245AC03-0189-476D-8168-E546C3F1CC0E}"/>
    <hyperlink ref="AN457" r:id="rId6268" display="https://www.daloopa.com/src/50787074" xr:uid="{C3AB1704-02FD-4EDA-A8AF-18E781963AE0}"/>
    <hyperlink ref="AO457" r:id="rId6269" display="https://www.daloopa.com/src/56765634" xr:uid="{0E22A5FE-D87E-49B1-9567-371798D8B8DE}"/>
    <hyperlink ref="AP457" r:id="rId6270" display="https://www.daloopa.com/src/61315038" xr:uid="{77B3C3E5-161A-4C48-9266-BE02EB2D9F80}"/>
    <hyperlink ref="A458" r:id="rId6271" xr:uid="{CCC4D888-3EFB-4BD5-BABF-FB26BC914545}"/>
    <hyperlink ref="C458" r:id="rId6272" xr:uid="{97E906BD-AC15-4D47-AD8A-337ED4084898}"/>
    <hyperlink ref="D458" r:id="rId6273" display="https://www.daloopa.com/src/797602" xr:uid="{E9AC85B5-CC2E-4166-8A57-26F6FB533673}"/>
    <hyperlink ref="E458" r:id="rId6274" display="https://www.daloopa.com/src/797607" xr:uid="{5EBC5896-B7F7-4CFC-93B5-0E088FD1E6DA}"/>
    <hyperlink ref="F458" r:id="rId6275" display="https://www.daloopa.com/src/797612" xr:uid="{7621C1CB-DF74-4897-8127-D858D5A54E9C}"/>
    <hyperlink ref="G458" r:id="rId6276" display="https://www.daloopa.com/src/797617" xr:uid="{C7CA5881-975A-4D47-A634-16E160EC6B3F}"/>
    <hyperlink ref="H458" r:id="rId6277" display="https://www.daloopa.com/src/797621" xr:uid="{6C2695BA-304C-40D6-B743-862F03768845}"/>
    <hyperlink ref="I458" r:id="rId6278" display="https://www.daloopa.com/src/797627" xr:uid="{081B4A00-73FC-4EFF-A37F-1AD3BE0447E3}"/>
    <hyperlink ref="J458" r:id="rId6279" display="https://www.daloopa.com/src/797634" xr:uid="{45CF779F-DB1A-4AFE-BE75-B35805AB030F}"/>
    <hyperlink ref="K458" r:id="rId6280" display="https://www.daloopa.com/src/797637" xr:uid="{5E6CC6AF-C4AA-4615-888B-CFA6613A03F8}"/>
    <hyperlink ref="L458" r:id="rId6281" display="https://www.daloopa.com/src/797642" xr:uid="{CFF1E9A3-0198-4678-8EA0-F2DE5A79CB0E}"/>
    <hyperlink ref="M458" r:id="rId6282" display="https://www.daloopa.com/src/797647" xr:uid="{CFBF3500-53B0-449E-9869-5CF1E02208BA}"/>
    <hyperlink ref="N458" r:id="rId6283" display="https://www.daloopa.com/src/797652" xr:uid="{6F049ADB-9B28-4C38-B8C6-8F7EFAEFDA72}"/>
    <hyperlink ref="O458" r:id="rId6284" display="https://www.daloopa.com/src/797577" xr:uid="{0644F5C2-BE2E-4BD0-A7ED-A00335520CF1}"/>
    <hyperlink ref="P458" r:id="rId6285" display="https://www.daloopa.com/src/797572" xr:uid="{31374A21-147B-46CA-AEE7-EB13336E18E4}"/>
    <hyperlink ref="Q458" r:id="rId6286" display="https://www.daloopa.com/src/797567" xr:uid="{2B7A94D3-B598-49B7-978F-9C32381EB82D}"/>
    <hyperlink ref="R458" r:id="rId6287" display="https://www.daloopa.com/src/797562" xr:uid="{DDDA91DB-3695-4033-BE47-8EC5B8D97162}"/>
    <hyperlink ref="S458" r:id="rId6288" display="https://www.daloopa.com/src/797557" xr:uid="{E10DE407-C7C5-4CDD-AFCD-E8EEE8772695}"/>
    <hyperlink ref="T458" r:id="rId6289" display="https://www.daloopa.com/src/797552" xr:uid="{E47FA5DD-A388-4794-8350-E5B6BD41DAFB}"/>
    <hyperlink ref="U458" r:id="rId6290" display="https://www.daloopa.com/src/797548" xr:uid="{093427B1-E10E-498B-ACB0-3B72A2F92CB8}"/>
    <hyperlink ref="V458" r:id="rId6291" display="https://www.daloopa.com/src/797544" xr:uid="{DBAD0650-9CEA-4984-A802-3A6B6AC57318}"/>
    <hyperlink ref="W458" r:id="rId6292" display="https://www.daloopa.com/src/797540" xr:uid="{FDC5719C-8DA8-464E-A4EA-0669B3A336A6}"/>
    <hyperlink ref="X458" r:id="rId6293" display="https://www.daloopa.com/src/797535" xr:uid="{C75ACA30-96F6-4155-AB26-69A33DF01239}"/>
    <hyperlink ref="Y458" r:id="rId6294" display="https://www.daloopa.com/src/797530" xr:uid="{C65C573A-F96F-4B4A-B3FE-A2A13FC094C6}"/>
    <hyperlink ref="Z458" r:id="rId6295" display="https://www.daloopa.com/src/797525" xr:uid="{53B42287-C886-47F2-9CA3-38970285896A}"/>
    <hyperlink ref="AA458" r:id="rId6296" display="https://www.daloopa.com/src/797521" xr:uid="{B0C2D2F0-1AF9-4C3E-8A44-FF472A436CEA}"/>
    <hyperlink ref="AB458" r:id="rId6297" display="https://www.daloopa.com/src/797518" xr:uid="{3080ADD4-FF7A-4132-94A2-EF3B9BACB17D}"/>
    <hyperlink ref="AC458" r:id="rId6298" display="https://www.daloopa.com/src/797513" xr:uid="{C286EDF7-A11C-4087-A488-EB6FF5D4F117}"/>
    <hyperlink ref="AD458" r:id="rId6299" display="https://www.daloopa.com/src/1501188" xr:uid="{4E396DE8-5FBA-4E9C-AEE0-D0501F13983B}"/>
    <hyperlink ref="AE458" r:id="rId6300" display="https://www.daloopa.com/src/2750527" xr:uid="{8C03FCA5-0CEF-414D-8DA1-F08B1539A25C}"/>
    <hyperlink ref="AF458" r:id="rId6301" display="https://www.daloopa.com/src/3606351" xr:uid="{9340E359-B516-42DF-B794-26185810E0F1}"/>
    <hyperlink ref="AG458" r:id="rId6302" display="https://www.daloopa.com/src/6028656" xr:uid="{D5DA85AD-6FBC-436B-A57F-75E900C3C3F9}"/>
    <hyperlink ref="AH458" r:id="rId6303" display="https://www.daloopa.com/src/9091748" xr:uid="{96EA404B-71F3-4288-88FC-458E57320030}"/>
    <hyperlink ref="AI458" r:id="rId6304" display="https://www.daloopa.com/src/12605270" xr:uid="{CEB43923-4E09-4AC6-A000-9F7E7D3AF241}"/>
    <hyperlink ref="AJ458" r:id="rId6305" display="https://www.daloopa.com/src/19045410" xr:uid="{3FCA1D82-0C8E-45D7-957B-8CB5B538637F}"/>
    <hyperlink ref="AK458" r:id="rId6306" display="https://www.daloopa.com/src/28076086" xr:uid="{6D5B2DB0-E21A-4CA8-BF3D-ED0ACE8BCF0F}"/>
    <hyperlink ref="AL458" r:id="rId6307" display="https://www.daloopa.com/src/35361504" xr:uid="{AB87FA56-6FB8-433D-B265-7AFF5EFDD253}"/>
    <hyperlink ref="AM458" r:id="rId6308" display="https://www.daloopa.com/src/41991042" xr:uid="{E02BDF37-3B07-4B8C-BE28-6966BE853B22}"/>
    <hyperlink ref="AN458" r:id="rId6309" display="https://www.daloopa.com/src/50787075" xr:uid="{0FA25AC3-2247-472F-BB0C-BDD9649D5434}"/>
    <hyperlink ref="AO458" r:id="rId6310" display="https://www.daloopa.com/src/56765630" xr:uid="{0674973F-B96A-4262-8EFA-7D82A1FEF125}"/>
    <hyperlink ref="AP458" r:id="rId6311" display="https://www.daloopa.com/src/61315035" xr:uid="{773C2D05-ABF7-4CD4-9E91-04EEAB9F51C2}"/>
    <hyperlink ref="A459" r:id="rId6312" xr:uid="{549DF8CE-B55E-4952-B6C1-CB41A9611567}"/>
    <hyperlink ref="C459" r:id="rId6313" xr:uid="{246E9993-7608-45AE-B357-22844E1FB4E1}"/>
    <hyperlink ref="X459" r:id="rId6314" display="https://www.daloopa.com/src/797536" xr:uid="{B10A9C78-6C4F-459E-A2DE-9024C147C411}"/>
    <hyperlink ref="Y459" r:id="rId6315" display="https://www.daloopa.com/src/797531" xr:uid="{5C32ED4C-184B-4513-A052-81A03C12F83D}"/>
    <hyperlink ref="Z459" r:id="rId6316" display="https://www.daloopa.com/src/797526" xr:uid="{0331EDDE-C8E7-4E7C-99FF-8AEDBF56D524}"/>
    <hyperlink ref="AG459" r:id="rId6317" display="https://www.daloopa.com/src/6028657" xr:uid="{6A24F2AC-A45E-450C-AD29-3750A6A1D9FE}"/>
    <hyperlink ref="AH459" r:id="rId6318" display="https://www.daloopa.com/src/9091751" xr:uid="{953345BD-B76D-4463-A143-1DCC183B2EF0}"/>
    <hyperlink ref="AI459" r:id="rId6319" display="https://www.daloopa.com/src/12605268" xr:uid="{A67B27CD-0CAE-4511-A099-754F3F7F03E2}"/>
    <hyperlink ref="AJ459" r:id="rId6320" display="https://www.daloopa.com/src/19045412" xr:uid="{BBA019FA-5FCC-46EC-A8C0-E801A2B556A9}"/>
    <hyperlink ref="AK459" r:id="rId6321" display="https://www.daloopa.com/src/28076085" xr:uid="{A1C9E381-BE41-429E-8A64-80451F0F4CAD}"/>
    <hyperlink ref="AL459" r:id="rId6322" display="https://www.daloopa.com/src/35361505" xr:uid="{789515A4-4D11-46B9-B82C-36F179FC10E9}"/>
    <hyperlink ref="AM459" r:id="rId6323" display="https://www.daloopa.com/src/41991041" xr:uid="{2E63114F-5EE1-45CB-88E0-497F4E44C17B}"/>
    <hyperlink ref="AN459" r:id="rId6324" display="https://www.daloopa.com/src/50787071" xr:uid="{5A1B7C00-55FB-4791-BFEA-8C77448B53E1}"/>
    <hyperlink ref="AO459" r:id="rId6325" display="https://www.daloopa.com/src/56765633" xr:uid="{540BC81E-5EA7-437B-B163-7B3B5920D47F}"/>
    <hyperlink ref="AP459" r:id="rId6326" display="https://www.daloopa.com/src/61315033" xr:uid="{5442F281-7592-4DBE-98DB-E49C2A3E69D8}"/>
    <hyperlink ref="A460" r:id="rId6327" xr:uid="{954D79D5-3634-4952-9048-278036869423}"/>
    <hyperlink ref="C460" r:id="rId6328" xr:uid="{A5171250-C2AE-4744-8CE2-6DE779FAAA5A}"/>
    <hyperlink ref="D460" r:id="rId6329" display="https://www.daloopa.com/src/797603" xr:uid="{F0D2D69C-99AD-45EF-AFD3-FBE2A89B6656}"/>
    <hyperlink ref="E460" r:id="rId6330" display="https://www.daloopa.com/src/797608" xr:uid="{FE96BF0E-C362-46BB-B168-369616D9A9CA}"/>
    <hyperlink ref="F460" r:id="rId6331" display="https://www.daloopa.com/src/797613" xr:uid="{2D035ABF-B52D-4997-BB54-09B8275CEE26}"/>
    <hyperlink ref="G460" r:id="rId6332" display="https://www.daloopa.com/src/797616" xr:uid="{D5DFE3CD-583B-45CF-B304-8D4D6EFF8989}"/>
    <hyperlink ref="H460" r:id="rId6333" display="https://www.daloopa.com/src/797622" xr:uid="{FEF50907-91B0-4DDC-A375-58541A4CEB48}"/>
    <hyperlink ref="I460" r:id="rId6334" display="https://www.daloopa.com/src/797629" xr:uid="{A76ABB39-960E-47B3-8B37-7A51F2ED81AA}"/>
    <hyperlink ref="J460" r:id="rId6335" display="https://www.daloopa.com/src/797633" xr:uid="{685C7633-9229-4B2B-A76D-7BAB0C76570B}"/>
    <hyperlink ref="K460" r:id="rId6336" display="https://www.daloopa.com/src/797638" xr:uid="{9D69D287-55AD-4B2D-9248-73ADC2C10D96}"/>
    <hyperlink ref="L460" r:id="rId6337" display="https://www.daloopa.com/src/797643" xr:uid="{6D92022C-7A34-4EFB-ABD7-D83BB9B47F2E}"/>
    <hyperlink ref="M460" r:id="rId6338" display="https://www.daloopa.com/src/797648" xr:uid="{A0C93D86-624E-47AD-9521-E71C3D97D9ED}"/>
    <hyperlink ref="N460" r:id="rId6339" display="https://www.daloopa.com/src/797653" xr:uid="{25265F82-BDE7-4A9C-AD68-1E00D969609F}"/>
    <hyperlink ref="O460" r:id="rId6340" display="https://www.daloopa.com/src/797578" xr:uid="{DC4E96E6-2549-46D3-B383-32602E0F63C9}"/>
    <hyperlink ref="P460" r:id="rId6341" display="https://www.daloopa.com/src/797573" xr:uid="{F9AFA003-7B84-4DC1-A074-9D23D9414BE0}"/>
    <hyperlink ref="Q460" r:id="rId6342" display="https://www.daloopa.com/src/797568" xr:uid="{16B4A2C9-E13C-48D5-9142-916C87F2B90B}"/>
    <hyperlink ref="R460" r:id="rId6343" display="https://www.daloopa.com/src/797563" xr:uid="{803145A9-DE02-4C64-ACF1-C043CB71603E}"/>
    <hyperlink ref="S460" r:id="rId6344" display="https://www.daloopa.com/src/797558" xr:uid="{D907AD57-2ADD-4128-8507-730E31ECBE44}"/>
    <hyperlink ref="T460" r:id="rId6345" display="https://www.daloopa.com/src/797553" xr:uid="{E03F7565-0E43-4052-94C2-BE353167B55B}"/>
    <hyperlink ref="A461" r:id="rId6346" xr:uid="{A089B470-5B98-4FD5-8056-F91E244E4BA4}"/>
    <hyperlink ref="C461" r:id="rId6347" xr:uid="{CCCAEC10-D5FA-4A46-894E-89F4933DC660}"/>
    <hyperlink ref="D461" r:id="rId6348" display="https://www.daloopa.com/src/797604" xr:uid="{4622866A-265A-4D1B-A17B-8AA9BC94AD51}"/>
    <hyperlink ref="E461" r:id="rId6349" display="https://www.daloopa.com/src/797609" xr:uid="{2F9F5F6D-3E3F-4B8E-B24A-475011199C6D}"/>
    <hyperlink ref="F461" r:id="rId6350" display="https://www.daloopa.com/src/797614" xr:uid="{6A13F803-D79E-4D85-85E4-0B52B5F54B8A}"/>
    <hyperlink ref="G461" r:id="rId6351" display="https://www.daloopa.com/src/797615" xr:uid="{F254F658-1A8C-42F6-9446-EAE18D3933A9}"/>
    <hyperlink ref="H461" r:id="rId6352" display="https://www.daloopa.com/src/797623" xr:uid="{FE9ACD8C-5705-4753-8FED-B07594D37FCD}"/>
    <hyperlink ref="I461" r:id="rId6353" display="https://www.daloopa.com/src/797628" xr:uid="{21192474-0E38-4402-821F-4E67D28E42D9}"/>
    <hyperlink ref="J461" r:id="rId6354" display="https://www.daloopa.com/src/797632" xr:uid="{FF0EEE9A-F12F-456C-B3E2-F82B549E2724}"/>
    <hyperlink ref="K461" r:id="rId6355" display="https://www.daloopa.com/src/797639" xr:uid="{CD1FB793-10F0-49BD-B59D-25D4814D3D7C}"/>
    <hyperlink ref="L461" r:id="rId6356" display="https://www.daloopa.com/src/797644" xr:uid="{FF50FC40-469D-4972-8A2C-48FB5F1C2615}"/>
    <hyperlink ref="M461" r:id="rId6357" display="https://www.daloopa.com/src/797649" xr:uid="{1D5639C9-4A26-45F5-AF1B-EA14F892F89B}"/>
    <hyperlink ref="N461" r:id="rId6358" display="https://www.daloopa.com/src/797654" xr:uid="{D604B596-18C0-45C5-8782-3B874AA3BA27}"/>
    <hyperlink ref="O461" r:id="rId6359" display="https://www.daloopa.com/src/797579" xr:uid="{F751ACDE-699C-4069-B98C-4C2079C6D952}"/>
    <hyperlink ref="P461" r:id="rId6360" display="https://www.daloopa.com/src/797574" xr:uid="{982251FD-0BB0-4A1B-A4D0-5994F05B6472}"/>
    <hyperlink ref="Q461" r:id="rId6361" display="https://www.daloopa.com/src/797569" xr:uid="{6D93674D-7109-45E4-A501-8C38765F2397}"/>
    <hyperlink ref="R461" r:id="rId6362" display="https://www.daloopa.com/src/797564" xr:uid="{40553668-792D-4F9B-9BC3-4800EA5BAB09}"/>
    <hyperlink ref="S461" r:id="rId6363" display="https://www.daloopa.com/src/797559" xr:uid="{079DC4C7-9132-4574-8C66-2C6D913B1FF1}"/>
    <hyperlink ref="T461" r:id="rId6364" display="https://www.daloopa.com/src/797554" xr:uid="{75A42E32-19BD-44C9-8506-D145C41AD87C}"/>
    <hyperlink ref="U461" r:id="rId6365" display="https://www.daloopa.com/src/797549" xr:uid="{3CA71F6B-FBD5-4DBF-8AE3-7C30762ABB37}"/>
    <hyperlink ref="V461" r:id="rId6366" display="https://www.daloopa.com/src/797545" xr:uid="{95A1D50F-67BF-4798-80D5-0B3F5A5EB969}"/>
    <hyperlink ref="W461" r:id="rId6367" display="https://www.daloopa.com/src/797541" xr:uid="{B1D0B31B-FE00-4B58-8985-EA55A9BF6BA2}"/>
    <hyperlink ref="X461" r:id="rId6368" display="https://www.daloopa.com/src/797537" xr:uid="{844A05B4-3704-4EB9-BA90-289876C026F6}"/>
    <hyperlink ref="Y461" r:id="rId6369" display="https://www.daloopa.com/src/797532" xr:uid="{81B91582-4A4D-450B-9649-1905C5307742}"/>
    <hyperlink ref="Z461" r:id="rId6370" display="https://www.daloopa.com/src/797527" xr:uid="{3BD7AC82-8225-42B0-8A0B-99FDC97B1F78}"/>
    <hyperlink ref="AA461" r:id="rId6371" display="https://www.daloopa.com/src/797522" xr:uid="{358FDD0A-24B0-4440-BE47-875E5827E981}"/>
    <hyperlink ref="AB461" r:id="rId6372" display="https://www.daloopa.com/src/797517" xr:uid="{5F17BD2D-BD96-4C14-B08E-C2BE38F524CB}"/>
    <hyperlink ref="AC461" r:id="rId6373" display="https://www.daloopa.com/src/797514" xr:uid="{91E5CEA1-DA5F-457A-8F45-E319F9EBA29D}"/>
    <hyperlink ref="AD461" r:id="rId6374" display="https://www.daloopa.com/src/1501189" xr:uid="{857E07E5-AAC5-44CC-ACCF-E8196A60DB7D}"/>
    <hyperlink ref="AE461" r:id="rId6375" display="https://www.daloopa.com/src/2750528" xr:uid="{A0FC3D29-1735-48A0-ACA5-B4C6FD5463A1}"/>
    <hyperlink ref="AF461" r:id="rId6376" display="https://www.daloopa.com/src/3606352" xr:uid="{E4912CCE-5CBC-4748-8DB2-DE660C77C80A}"/>
    <hyperlink ref="AG461" r:id="rId6377" display="https://www.daloopa.com/src/6028658" xr:uid="{D33532D3-EBF1-4E0A-B27A-AFCE8FAF9F50}"/>
    <hyperlink ref="AH461" r:id="rId6378" display="https://www.daloopa.com/src/9091750" xr:uid="{00DB44C5-674D-41F0-9A60-80C9521F7633}"/>
    <hyperlink ref="AI461" r:id="rId6379" display="https://www.daloopa.com/src/12605266" xr:uid="{C4676C41-3C79-4977-8048-7A0285603240}"/>
    <hyperlink ref="AJ461" r:id="rId6380" display="https://www.daloopa.com/src/19045414" xr:uid="{5C6FC3B0-63BC-4D7D-A8FF-1B383863E13F}"/>
    <hyperlink ref="AK461" r:id="rId6381" display="https://www.daloopa.com/src/28076083" xr:uid="{EF64BEBF-BF46-4BF0-A2BC-9CD2B834C2B3}"/>
    <hyperlink ref="AL461" r:id="rId6382" display="https://www.daloopa.com/src/35361500" xr:uid="{CCC5BC56-E3C2-49A3-8485-5E7D8131A86E}"/>
    <hyperlink ref="AM461" r:id="rId6383" display="https://www.daloopa.com/src/41991044" xr:uid="{03802B6C-FE66-4173-9695-4DA383830EBB}"/>
    <hyperlink ref="AN461" r:id="rId6384" display="https://www.daloopa.com/src/50787072" xr:uid="{1EBF92EF-6892-4098-B3CD-193C8298891A}"/>
    <hyperlink ref="AO461" r:id="rId6385" display="https://www.daloopa.com/src/56765631" xr:uid="{D63C9105-EC04-42ED-91F8-58B3A2A8B099}"/>
    <hyperlink ref="AP461" r:id="rId6386" display="https://www.daloopa.com/src/61315034" xr:uid="{7E64519C-9CAF-4CB7-AC9C-8446D0072C88}"/>
    <hyperlink ref="A462" r:id="rId6387" xr:uid="{E77180B7-63B0-4A71-A935-98500313F4B4}"/>
    <hyperlink ref="C462" r:id="rId6388" xr:uid="{6756193E-95A7-4CCB-A9F8-4CC3906553F9}"/>
    <hyperlink ref="D462" r:id="rId6389" display="https://www.daloopa.com/src/797661" xr:uid="{5BA9C56C-C4F9-4776-A56E-44CA189B2B50}"/>
    <hyperlink ref="E462" r:id="rId6390" display="https://www.daloopa.com/src/797662" xr:uid="{66E2E0F9-C97C-4055-AEBC-84266394EFFD}"/>
    <hyperlink ref="F462" r:id="rId6391" display="https://www.daloopa.com/src/797663" xr:uid="{E985B084-1231-44A5-9E7A-400FB534A0BE}"/>
    <hyperlink ref="G462" r:id="rId6392" display="https://www.daloopa.com/src/797664" xr:uid="{157CEB5D-EE00-4EDD-9FDD-B82D2800C926}"/>
    <hyperlink ref="H462" r:id="rId6393" display="https://www.daloopa.com/src/797665" xr:uid="{C74928FB-0FAA-41C1-A0BF-6B890926D087}"/>
    <hyperlink ref="I462" r:id="rId6394" display="https://www.daloopa.com/src/797666" xr:uid="{1E61382B-93AD-47C5-9A6C-7567A732BBC3}"/>
    <hyperlink ref="J462" r:id="rId6395" display="https://www.daloopa.com/src/797667" xr:uid="{66B5E336-35F0-454C-B5D6-382B1709EA1D}"/>
    <hyperlink ref="K462" r:id="rId6396" display="https://www.daloopa.com/src/797668" xr:uid="{136FCA22-863A-46AA-A348-7DDCB7268DE6}"/>
    <hyperlink ref="L462" r:id="rId6397" display="https://www.daloopa.com/src/797669" xr:uid="{62F2FB7A-6189-4F7C-BA18-38B99D66A0D3}"/>
    <hyperlink ref="M462" r:id="rId6398" display="https://www.daloopa.com/src/797670" xr:uid="{5175DF4D-6984-44BF-89A6-97B237D8507F}"/>
    <hyperlink ref="N462" r:id="rId6399" display="https://www.daloopa.com/src/797671" xr:uid="{4229350B-29D3-4E54-87C3-9AD2037ED5C5}"/>
    <hyperlink ref="O462" r:id="rId6400" display="https://www.daloopa.com/src/797672" xr:uid="{B29813B3-8B66-470B-8D29-BEED255C8AF0}"/>
    <hyperlink ref="P462" r:id="rId6401" display="https://www.daloopa.com/src/797673" xr:uid="{89A7156D-6A7E-4121-A2CC-9989DC40951A}"/>
    <hyperlink ref="Q462" r:id="rId6402" display="https://www.daloopa.com/src/797674" xr:uid="{9E4E4306-90B2-4D33-BAFE-E1053FD77415}"/>
    <hyperlink ref="R462" r:id="rId6403" display="https://www.daloopa.com/src/797675" xr:uid="{5010A5B5-5ED4-4C99-B1C8-D5D6A6507591}"/>
    <hyperlink ref="S462" r:id="rId6404" display="https://www.daloopa.com/src/797676" xr:uid="{832F93F8-EF16-4021-82AA-99E7C86C7CBC}"/>
    <hyperlink ref="T462" r:id="rId6405" display="https://www.daloopa.com/src/797677" xr:uid="{749A1FD5-0ABA-47D7-9490-B75F3194CA18}"/>
    <hyperlink ref="U462" r:id="rId6406" display="https://www.daloopa.com/src/797678" xr:uid="{5632A75D-E59E-4152-82D3-FB61B748CE95}"/>
    <hyperlink ref="V462" r:id="rId6407" display="https://www.daloopa.com/src/797679" xr:uid="{E772896E-6AEA-4F2F-850F-9EF69EF4AC22}"/>
    <hyperlink ref="W462" r:id="rId6408" display="https://www.daloopa.com/src/797680" xr:uid="{6211B3AB-DDF1-4BAD-86B3-6693DEE12CF4}"/>
    <hyperlink ref="X462" r:id="rId6409" display="https://www.daloopa.com/src/797681" xr:uid="{1FF1A892-5F11-40EF-A290-0E0F482DD48D}"/>
    <hyperlink ref="Y462" r:id="rId6410" display="https://www.daloopa.com/src/797682" xr:uid="{870D49B1-DB12-43CB-B80D-0CA7F0E5BAE7}"/>
    <hyperlink ref="Z462" r:id="rId6411" display="https://www.daloopa.com/src/797683" xr:uid="{F3FDC536-18DE-4ED2-AEA7-AB0EBD82D5E1}"/>
    <hyperlink ref="AA462" r:id="rId6412" display="https://www.daloopa.com/src/797685" xr:uid="{D2547CA4-C9CC-4000-93E3-7DC6CB312E12}"/>
    <hyperlink ref="AB462" r:id="rId6413" display="https://www.daloopa.com/src/797656" xr:uid="{A0DB3F9B-5AB7-4ED0-8DAC-BD337E7E6256}"/>
    <hyperlink ref="AC462" r:id="rId6414" display="https://www.daloopa.com/src/797655" xr:uid="{4296F22B-AD4C-481F-AFFE-BC37B6087367}"/>
    <hyperlink ref="AD462" r:id="rId6415" display="https://www.daloopa.com/src/1501307" xr:uid="{5625FECB-9617-4BF9-9878-2B005278F490}"/>
    <hyperlink ref="AE462" r:id="rId6416" display="https://www.daloopa.com/src/2750730" xr:uid="{6B95DF49-FFC1-4822-8607-E9E87FD3B43E}"/>
    <hyperlink ref="AF462" r:id="rId6417" display="https://www.daloopa.com/src/3606639" xr:uid="{0BC04EDC-7233-4FA5-A8CA-432E30F17264}"/>
    <hyperlink ref="AG462" r:id="rId6418" display="https://www.daloopa.com/src/6028808" xr:uid="{A700C5BD-1242-4AED-B709-A004161AE6A3}"/>
    <hyperlink ref="AH462" r:id="rId6419" display="https://www.daloopa.com/src/9091761" xr:uid="{89401DAB-3E90-46BD-AF9D-D34C8B10B7A7}"/>
    <hyperlink ref="AI462" r:id="rId6420" display="https://www.daloopa.com/src/12605434" xr:uid="{8E548880-16E2-4F84-867E-50031F6069EB}"/>
    <hyperlink ref="AJ462" r:id="rId6421" display="https://www.daloopa.com/src/19045416" xr:uid="{EEF8A26E-B790-4E88-A3BC-50A11165B224}"/>
    <hyperlink ref="AK462" r:id="rId6422" display="https://www.daloopa.com/src/28076089" xr:uid="{93A6D3E2-A43E-47E8-A546-83C68B2BD796}"/>
    <hyperlink ref="AL462" r:id="rId6423" display="https://www.daloopa.com/src/35361509" xr:uid="{9ECE36F5-9859-4578-87C8-679AED249628}"/>
    <hyperlink ref="AM462" r:id="rId6424" display="https://www.daloopa.com/src/41991028" xr:uid="{ECA249D2-FAA5-45ED-9C14-430A0092FFF8}"/>
    <hyperlink ref="AN462" r:id="rId6425" display="https://www.daloopa.com/src/50787077" xr:uid="{9911E79C-0A8B-4127-9CAD-4D25D4432255}"/>
    <hyperlink ref="AO462" r:id="rId6426" display="https://www.daloopa.com/src/56765636" xr:uid="{243A925F-DDDB-4BA7-8F19-5E1272926BD1}"/>
    <hyperlink ref="AP462" r:id="rId6427" display="https://www.daloopa.com/src/61315039" xr:uid="{D37EBACD-6E3D-4D97-9798-297279F0B36C}"/>
    <hyperlink ref="A467" r:id="rId6428" xr:uid="{6E52B0C7-995A-484E-A1E6-5588F0E74030}"/>
    <hyperlink ref="C467" r:id="rId6429" xr:uid="{D67327C2-B019-48B0-A03D-89104E3ACDF9}"/>
    <hyperlink ref="D467" r:id="rId6430" display="https://www.daloopa.com/src/770056" xr:uid="{1929177D-D804-4C7A-9FC4-2E509D665405}"/>
    <hyperlink ref="E467" r:id="rId6431" display="https://www.daloopa.com/src/770046" xr:uid="{112510D3-AEFD-48FF-875A-F0063F8D5AB6}"/>
    <hyperlink ref="F467" r:id="rId6432" display="https://www.daloopa.com/src/770039" xr:uid="{1AF9AAD1-D4B0-4A18-969D-DBA2A8CABF97}"/>
    <hyperlink ref="G467" r:id="rId6433" display="https://www.daloopa.com/src/769484" xr:uid="{633A4C14-4268-4337-A7CC-C10610AC9C16}"/>
    <hyperlink ref="H467" r:id="rId6434" display="https://www.daloopa.com/src/769349" xr:uid="{4D4EDE92-52BE-44F8-B929-AA50CDACD753}"/>
    <hyperlink ref="I467" r:id="rId6435" display="https://www.daloopa.com/src/769215" xr:uid="{0BCAF38F-8A7B-4E7F-9DD9-612AC076806F}"/>
    <hyperlink ref="J467" r:id="rId6436" display="https://www.daloopa.com/src/761242" xr:uid="{864CF396-7361-4B7B-9272-AD5115A2ED0A}"/>
    <hyperlink ref="K467" r:id="rId6437" display="https://www.daloopa.com/src/760875" xr:uid="{70CFC432-399F-46BD-86A7-B4B553897163}"/>
    <hyperlink ref="L467" r:id="rId6438" display="https://www.daloopa.com/src/760645" xr:uid="{9A1504A4-8D4E-42A3-85AC-46A398474A1E}"/>
    <hyperlink ref="M467" r:id="rId6439" display="https://www.daloopa.com/src/760447" xr:uid="{FA3BD98C-D09E-4BC6-9605-65B9AB879DE4}"/>
    <hyperlink ref="N467" r:id="rId6440" display="https://www.daloopa.com/src/760152" xr:uid="{61D45534-2B2B-4674-A377-D843DD624579}"/>
    <hyperlink ref="O467" r:id="rId6441" display="https://www.daloopa.com/src/758582" xr:uid="{95C655C0-643E-4F04-AF8B-C4EA336F4C56}"/>
    <hyperlink ref="P467" r:id="rId6442" display="https://www.daloopa.com/src/758393" xr:uid="{3B4C6F57-01E9-483C-B48B-8B017680D5F2}"/>
    <hyperlink ref="Q467" r:id="rId6443" display="https://www.daloopa.com/src/758232" xr:uid="{A1964E21-ECD8-43C1-9143-E1EB6878A06F}"/>
    <hyperlink ref="R467" r:id="rId6444" display="https://www.daloopa.com/src/758091" xr:uid="{E99CC1E8-2E67-48C6-AEEB-7B79FEBCEBE8}"/>
    <hyperlink ref="S467" r:id="rId6445" display="https://www.daloopa.com/src/757898" xr:uid="{EC2619DA-65CE-41C8-B905-150050FC0926}"/>
    <hyperlink ref="T467" r:id="rId6446" display="https://www.daloopa.com/src/757732" xr:uid="{EC75F971-B82B-41AD-9D55-854CDF9F2631}"/>
    <hyperlink ref="U467" r:id="rId6447" display="https://www.daloopa.com/src/757563" xr:uid="{C1B14718-17A8-458C-BC7C-4EE675C34EFA}"/>
    <hyperlink ref="V467" r:id="rId6448" display="https://www.daloopa.com/src/757213" xr:uid="{0F8814D2-DBB2-42C2-8D32-ECEDA6916AF5}"/>
    <hyperlink ref="W467" r:id="rId6449" display="https://www.daloopa.com/src/757007" xr:uid="{603B8CFA-8257-4FC3-A2A2-99F7D9C0E314}"/>
    <hyperlink ref="X467" r:id="rId6450" display="https://www.daloopa.com/src/756836" xr:uid="{3F9BA28E-144B-49DF-B545-7B7116BC6372}"/>
    <hyperlink ref="Y467" r:id="rId6451" display="https://www.daloopa.com/src/756642" xr:uid="{C734451E-45AF-49AA-BBDC-714FDA18B75A}"/>
    <hyperlink ref="Z467" r:id="rId6452" display="https://www.daloopa.com/src/756514" xr:uid="{63E11CBF-FD58-4931-AADD-48A778DD5846}"/>
    <hyperlink ref="AA467" r:id="rId6453" display="https://www.daloopa.com/src/756369" xr:uid="{EAC26BDB-FDAA-49A9-B885-76C6FE5801DE}"/>
    <hyperlink ref="AB467" r:id="rId6454" display="https://www.daloopa.com/src/756192" xr:uid="{4CD0E64B-CE04-46D8-A9FF-014AACABD56F}"/>
    <hyperlink ref="AC467" r:id="rId6455" display="https://www.daloopa.com/src/755707" xr:uid="{BF06B243-2B8B-418A-B348-90591E813B96}"/>
    <hyperlink ref="AD467" r:id="rId6456" display="https://www.daloopa.com/src/1501190" xr:uid="{B49BF479-96C9-43C5-8B47-1D0BA0D122ED}"/>
    <hyperlink ref="AE467" r:id="rId6457" display="https://www.daloopa.com/src/2750529" xr:uid="{0B4C2A65-B4AC-46F6-A2A0-F90990437FDB}"/>
    <hyperlink ref="AF467" r:id="rId6458" display="https://www.daloopa.com/src/3606353" xr:uid="{2F114EFB-6943-40F6-8360-508C3E5F4C63}"/>
    <hyperlink ref="AG467" r:id="rId6459" display="https://www.daloopa.com/src/6028660" xr:uid="{65428395-E378-45AF-B7F2-BBC418E9BDF4}"/>
    <hyperlink ref="AH467" r:id="rId6460" display="https://www.daloopa.com/src/9091371" xr:uid="{90704B0A-B6AE-400E-8066-45D910346F0C}"/>
    <hyperlink ref="AI467" r:id="rId6461" display="https://www.daloopa.com/src/12598714" xr:uid="{87BFFE82-3095-44FC-9595-006F26E7A756}"/>
    <hyperlink ref="AJ467" r:id="rId6462" display="https://www.daloopa.com/src/19045335" xr:uid="{BDCEFA30-F330-43E5-A516-314852ADEC04}"/>
    <hyperlink ref="AK467" r:id="rId6463" display="https://www.daloopa.com/src/28076015" xr:uid="{BFE7690C-97FA-4968-8928-15C8D3E2CE2C}"/>
    <hyperlink ref="AL467" r:id="rId6464" display="https://www.daloopa.com/src/35361410" xr:uid="{B787EEDF-6122-4787-A4BF-655EDA411BFA}"/>
    <hyperlink ref="AM467" r:id="rId6465" display="https://www.daloopa.com/src/41990398" xr:uid="{D3C3E89A-0DC6-4D8A-B7F9-1CDD589982BF}"/>
    <hyperlink ref="AN467" r:id="rId6466" display="https://www.daloopa.com/src/50786834" xr:uid="{6EB3E7FE-BB53-43FD-8866-3F251883B755}"/>
    <hyperlink ref="AO467" r:id="rId6467" display="https://www.daloopa.com/src/56765421" xr:uid="{0DFE8DC8-A2C2-4EE9-A9F3-8041FEA417A1}"/>
    <hyperlink ref="AP467" r:id="rId6468" display="https://www.daloopa.com/src/61314835" xr:uid="{08926D04-494B-402B-9528-8FD1E6EBB67A}"/>
    <hyperlink ref="A468" r:id="rId6469" xr:uid="{17161C17-9DC6-4625-9BD2-CACFDBBF4F05}"/>
    <hyperlink ref="C468" r:id="rId6470" xr:uid="{298A1D1A-6A34-469C-AC69-50437C5E0716}"/>
    <hyperlink ref="D468" r:id="rId6471" display="https://www.daloopa.com/src/770057" xr:uid="{AFFDE27F-4ECC-40C2-98A1-7C20416A7918}"/>
    <hyperlink ref="E468" r:id="rId6472" display="https://www.daloopa.com/src/770047" xr:uid="{21B03B5B-AD8B-4463-9D6C-D63AE507250D}"/>
    <hyperlink ref="F468" r:id="rId6473" display="https://www.daloopa.com/src/770040" xr:uid="{43D1D717-B43A-4FE4-9853-12C90D977A46}"/>
    <hyperlink ref="G468" r:id="rId6474" display="https://www.daloopa.com/src/769485" xr:uid="{D10FABF5-8010-4680-BF52-F337176C4FDF}"/>
    <hyperlink ref="H468" r:id="rId6475" display="https://www.daloopa.com/src/769350" xr:uid="{C330FD9A-2C0E-4836-9663-878AE95D6200}"/>
    <hyperlink ref="I468" r:id="rId6476" display="https://www.daloopa.com/src/769216" xr:uid="{791BA62D-AB03-4F6B-896F-A555B3B974A6}"/>
    <hyperlink ref="J468" r:id="rId6477" display="https://www.daloopa.com/src/761243" xr:uid="{CB2EEAC8-BDF3-427B-A73F-0C3F1A2D3719}"/>
    <hyperlink ref="K468" r:id="rId6478" display="https://www.daloopa.com/src/760876" xr:uid="{0178B579-CC2B-4E47-974F-826FEBDA0B94}"/>
    <hyperlink ref="L468" r:id="rId6479" display="https://www.daloopa.com/src/760646" xr:uid="{FACC6F98-C93C-43A1-829C-9B03566AC8E4}"/>
    <hyperlink ref="M468" r:id="rId6480" display="https://www.daloopa.com/src/760448" xr:uid="{3BDF4729-CB7E-4562-AE65-1813F9342C44}"/>
    <hyperlink ref="N468" r:id="rId6481" display="https://www.daloopa.com/src/760153" xr:uid="{8F83050C-D998-47B7-B8B0-B8AA98BDC65A}"/>
    <hyperlink ref="O468" r:id="rId6482" display="https://www.daloopa.com/src/758583" xr:uid="{5C72DFC0-2D89-4153-9A82-B59B485A23F6}"/>
    <hyperlink ref="P468" r:id="rId6483" display="https://www.daloopa.com/src/758394" xr:uid="{A29E53BC-7666-4FFA-9B62-EE1DF334E702}"/>
    <hyperlink ref="Q468" r:id="rId6484" display="https://www.daloopa.com/src/758233" xr:uid="{3976B08E-D468-451A-8806-5D219E42D3FB}"/>
    <hyperlink ref="R468" r:id="rId6485" display="https://www.daloopa.com/src/758092" xr:uid="{5D32CB9C-CC28-43E1-8235-88D60FF97F89}"/>
    <hyperlink ref="S468" r:id="rId6486" display="https://www.daloopa.com/src/757899" xr:uid="{CA09D968-056D-42C8-9162-C64F922D2947}"/>
    <hyperlink ref="T468" r:id="rId6487" display="https://www.daloopa.com/src/757733" xr:uid="{360F221A-CDC7-4A68-ACD0-9E4F03902330}"/>
    <hyperlink ref="U468" r:id="rId6488" display="https://www.daloopa.com/src/757564" xr:uid="{09F7A47A-C53A-427B-851A-1AE407C62446}"/>
    <hyperlink ref="V468" r:id="rId6489" display="https://www.daloopa.com/src/757214" xr:uid="{69F18E18-047B-43FF-BBEC-2534E60B0D58}"/>
    <hyperlink ref="W468" r:id="rId6490" display="https://www.daloopa.com/src/757008" xr:uid="{9CCB2FA9-2EBE-4EC8-A71F-1402E0B53A5A}"/>
    <hyperlink ref="X468" r:id="rId6491" display="https://www.daloopa.com/src/756837" xr:uid="{72D7595A-889B-4394-A7C9-7D8775FB737A}"/>
    <hyperlink ref="Y468" r:id="rId6492" display="https://www.daloopa.com/src/756643" xr:uid="{2CEACB95-9309-4F05-B55B-55F201DC557E}"/>
    <hyperlink ref="Z468" r:id="rId6493" display="https://www.daloopa.com/src/756515" xr:uid="{60459DDD-1506-4F60-8264-FC4B30B5744C}"/>
    <hyperlink ref="AA468" r:id="rId6494" display="https://www.daloopa.com/src/756370" xr:uid="{833D6048-CBCB-4B06-A14E-B1FB397C40BC}"/>
    <hyperlink ref="AB468" r:id="rId6495" display="https://www.daloopa.com/src/756190" xr:uid="{F68ABC48-E2A4-4527-86C6-70ED372D7051}"/>
    <hyperlink ref="AC468" r:id="rId6496" display="https://www.daloopa.com/src/755708" xr:uid="{480B5FF5-B5C5-4A12-9319-521FE4918094}"/>
    <hyperlink ref="AD468" r:id="rId6497" display="https://www.daloopa.com/src/1501191" xr:uid="{03D2324F-EA45-4B7E-9D58-1560EF14BA68}"/>
    <hyperlink ref="AE468" r:id="rId6498" display="https://www.daloopa.com/src/2750530" xr:uid="{BDC2FD05-FDB9-4A3D-ADEE-5E88C4E56923}"/>
    <hyperlink ref="AF468" r:id="rId6499" display="https://www.daloopa.com/src/3606354" xr:uid="{3561901A-6A03-4322-9C54-F273A2E975F7}"/>
    <hyperlink ref="AG468" r:id="rId6500" display="https://www.daloopa.com/src/6028661" xr:uid="{0EFFFF01-4460-49A9-BDD9-1E597F2936E7}"/>
    <hyperlink ref="AH468" r:id="rId6501" display="https://www.daloopa.com/src/9091370" xr:uid="{7925FC0A-FF92-4AEF-961B-7C31FA2B927F}"/>
    <hyperlink ref="AI468" r:id="rId6502" display="https://www.daloopa.com/src/12598713" xr:uid="{714FAD2B-1796-4745-B456-5D1C466E4686}"/>
    <hyperlink ref="AJ468" r:id="rId6503" display="https://www.daloopa.com/src/19045337" xr:uid="{8175FF04-9591-4ADB-8208-3985125B3692}"/>
    <hyperlink ref="AK468" r:id="rId6504" display="https://www.daloopa.com/src/28076012" xr:uid="{C8112ADF-2965-42E3-8F79-FFBD5DD94D05}"/>
    <hyperlink ref="AL468" r:id="rId6505" display="https://www.daloopa.com/src/35361415" xr:uid="{57442081-CBA3-43B8-A849-0024AE0AC537}"/>
    <hyperlink ref="AM468" r:id="rId6506" display="https://www.daloopa.com/src/41990397" xr:uid="{4662EBB8-32BB-42E2-91B0-154D6BFBFA71}"/>
    <hyperlink ref="AN468" r:id="rId6507" display="https://www.daloopa.com/src/50786838" xr:uid="{808EBC95-610A-4BA5-9DE1-4C6DE8DBBEB1}"/>
    <hyperlink ref="AO468" r:id="rId6508" display="https://www.daloopa.com/src/56765422" xr:uid="{437F81A6-8836-4396-BE49-C75ADD26000C}"/>
    <hyperlink ref="AP468" r:id="rId6509" display="https://www.daloopa.com/src/61314832" xr:uid="{C9C83B63-855A-49F5-A6C9-0FE69ED6F825}"/>
    <hyperlink ref="A469" r:id="rId6510" xr:uid="{2B16C74A-EAD4-44A0-8E59-1B5DB60CA930}"/>
    <hyperlink ref="C469" r:id="rId6511" xr:uid="{3B4305D9-9C78-43E5-B50A-049D6FBF5ED9}"/>
    <hyperlink ref="D469" r:id="rId6512" display="https://www.daloopa.com/src/770061" xr:uid="{0B41E6BD-5D8C-475C-8B32-FDC58496AE17}"/>
    <hyperlink ref="E469" r:id="rId6513" display="https://www.daloopa.com/src/770051" xr:uid="{43297E8C-1687-4A23-8385-A9F9B9B3C069}"/>
    <hyperlink ref="F469" r:id="rId6514" display="https://www.daloopa.com/src/770044" xr:uid="{A8B72886-E163-4E27-8588-B67CDAB67A6C}"/>
    <hyperlink ref="G469" r:id="rId6515" display="https://www.daloopa.com/src/769487" xr:uid="{A2C3C97F-566E-4883-98BC-59FDE2D99959}"/>
    <hyperlink ref="H469" r:id="rId6516" display="https://www.daloopa.com/src/769354" xr:uid="{ED9B45BB-8B39-4789-B8F5-930111C6E1DB}"/>
    <hyperlink ref="I469" r:id="rId6517" display="https://www.daloopa.com/src/769220" xr:uid="{116F38C5-64AF-4D55-AA4E-748E3D71D3DD}"/>
    <hyperlink ref="J469" r:id="rId6518" display="https://www.daloopa.com/src/761247" xr:uid="{ACFADB34-67E2-4BE9-9675-D0840B10ED45}"/>
    <hyperlink ref="K469" r:id="rId6519" display="https://www.daloopa.com/src/760880" xr:uid="{5BED99ED-FA8A-4FBC-8D80-6347391B5C7E}"/>
    <hyperlink ref="L469" r:id="rId6520" display="https://www.daloopa.com/src/760650" xr:uid="{3A932D5F-6194-44C0-9B4F-90FA1532DABD}"/>
    <hyperlink ref="M469" r:id="rId6521" display="https://www.daloopa.com/src/760451" xr:uid="{6025A933-2931-4DC1-BC13-758952C3D28A}"/>
    <hyperlink ref="N469" r:id="rId6522" display="https://www.daloopa.com/src/760156" xr:uid="{B14020E1-7A92-4B38-B26D-4C37569CCEF2}"/>
    <hyperlink ref="O469" r:id="rId6523" display="https://www.daloopa.com/src/758586" xr:uid="{3E12AC9A-E95C-4293-B014-890C475235CC}"/>
    <hyperlink ref="P469" r:id="rId6524" display="https://www.daloopa.com/src/758396" xr:uid="{92C3D4BF-97CB-4B8F-B579-13C524616841}"/>
    <hyperlink ref="Q469" r:id="rId6525" display="https://www.daloopa.com/src/758235" xr:uid="{FC0D8541-3CCE-42E2-9114-D1924DD094E4}"/>
    <hyperlink ref="R469" r:id="rId6526" display="https://www.daloopa.com/src/758094" xr:uid="{5651EDFC-9DA0-48D6-9378-55BADA5217C9}"/>
    <hyperlink ref="S469" r:id="rId6527" display="https://www.daloopa.com/src/757901" xr:uid="{6AB9202F-B568-47F9-AD72-4A86A3A4A89A}"/>
    <hyperlink ref="T469" r:id="rId6528" display="https://www.daloopa.com/src/757735" xr:uid="{31FC6B24-BA8A-4774-A658-B7AAEA2F63B1}"/>
    <hyperlink ref="U469" r:id="rId6529" display="https://www.daloopa.com/src/757566" xr:uid="{04D7AB55-4C06-4A17-AC1F-D75A0C35956F}"/>
    <hyperlink ref="V469" r:id="rId6530" display="https://www.daloopa.com/src/757216" xr:uid="{C09B0ECD-F173-423D-8E39-2DA8C9885A66}"/>
    <hyperlink ref="W469" r:id="rId6531" display="https://www.daloopa.com/src/757010" xr:uid="{94BFEC29-593B-4FD6-88A0-A11C6352CF56}"/>
    <hyperlink ref="X469" r:id="rId6532" display="https://www.daloopa.com/src/756839" xr:uid="{3D10A553-C099-4735-99A7-CE44E78E2B2E}"/>
    <hyperlink ref="Y469" r:id="rId6533" display="https://www.daloopa.com/src/756645" xr:uid="{DD56F1B6-A003-4900-9AB0-CEB8D0E15C61}"/>
    <hyperlink ref="Z469" r:id="rId6534" display="https://www.daloopa.com/src/756517" xr:uid="{E90DF771-9AE7-4623-8B54-95BCF68869A5}"/>
    <hyperlink ref="AA469" r:id="rId6535" display="https://www.daloopa.com/src/756372" xr:uid="{95ABB869-4585-4F64-B459-8393F8AEC4B2}"/>
    <hyperlink ref="AB469" r:id="rId6536" display="https://www.daloopa.com/src/756194" xr:uid="{B3FD29DC-9695-429B-846A-607D3DE6E7A6}"/>
    <hyperlink ref="AC469" r:id="rId6537" display="https://www.daloopa.com/src/755711" xr:uid="{686B53AA-335A-47FB-8E55-69327832A707}"/>
    <hyperlink ref="AD469" r:id="rId6538" display="https://www.daloopa.com/src/1501193" xr:uid="{9535247D-4A5B-4EF0-8448-2E5FC0C1D891}"/>
    <hyperlink ref="AE469" r:id="rId6539" display="https://www.daloopa.com/src/2750532" xr:uid="{1C6AA79E-7DD6-4BAF-8060-F0A31A4763CB}"/>
    <hyperlink ref="AF469" r:id="rId6540" display="https://www.daloopa.com/src/3606355" xr:uid="{816B1C2E-4BB1-4905-88FE-39654E81C3F2}"/>
    <hyperlink ref="AG469" r:id="rId6541" display="https://www.daloopa.com/src/6028662" xr:uid="{D84EC623-7A91-481D-B478-2A06042CC0B7}"/>
    <hyperlink ref="AH469" r:id="rId6542" display="https://www.daloopa.com/src/9091366" xr:uid="{FFB4EF09-16C2-492F-A50B-A777F6A63206}"/>
    <hyperlink ref="AI469" r:id="rId6543" display="https://www.daloopa.com/src/12598712" xr:uid="{BE90ED34-054A-4ACB-9191-CB913CBCDDDE}"/>
    <hyperlink ref="AJ469" r:id="rId6544" display="https://www.daloopa.com/src/19045336" xr:uid="{13699A97-0E36-4411-9EA7-DCF73CB544C4}"/>
    <hyperlink ref="AK469" r:id="rId6545" display="https://www.daloopa.com/src/28076010" xr:uid="{46D828C2-4AC1-4992-977C-84D8A41B99A9}"/>
    <hyperlink ref="AL469" r:id="rId6546" display="https://www.daloopa.com/src/35361414" xr:uid="{0A95FADB-EAE2-4345-A802-14FFD59B0EC9}"/>
    <hyperlink ref="AM469" r:id="rId6547" display="https://www.daloopa.com/src/41990395" xr:uid="{F7D169FA-9CA8-42F4-8669-C01C0929372B}"/>
    <hyperlink ref="AN469" r:id="rId6548" display="https://www.daloopa.com/src/50786839" xr:uid="{A0667B36-B5E8-4022-82FA-54E8081A5A3C}"/>
    <hyperlink ref="AO469" r:id="rId6549" display="https://www.daloopa.com/src/56765423" xr:uid="{BAB53359-A325-4D0E-9E35-08A553815E9B}"/>
    <hyperlink ref="AP469" r:id="rId6550" display="https://www.daloopa.com/src/61314831" xr:uid="{9F5CB246-84C5-48A2-96E8-6E7A27854D2E}"/>
    <hyperlink ref="A470" r:id="rId6551" xr:uid="{D5A53C1D-E805-429D-B533-FC3E84B3883C}"/>
    <hyperlink ref="C470" r:id="rId6552" xr:uid="{AFF45BB4-2294-4BDF-9820-F4F8A2E1BC32}"/>
    <hyperlink ref="D470" r:id="rId6553" display="https://www.daloopa.com/src/770060" xr:uid="{CBB75E5E-5DF8-4868-8E40-A340D1F799C9}"/>
    <hyperlink ref="E470" r:id="rId6554" display="https://www.daloopa.com/src/770050" xr:uid="{B192D2FA-01C7-4480-9342-9742F9A94153}"/>
    <hyperlink ref="F470" r:id="rId6555" display="https://www.daloopa.com/src/770043" xr:uid="{EF62ED91-8E48-4A0E-974E-85F434D9B753}"/>
    <hyperlink ref="G470" r:id="rId6556" display="https://www.daloopa.com/src/769488" xr:uid="{D805CD2B-A81E-485A-81A0-293ACCB0FE7B}"/>
    <hyperlink ref="H470" r:id="rId6557" display="https://www.daloopa.com/src/769353" xr:uid="{C7E9E11F-9906-4C45-96D1-FB898896228D}"/>
    <hyperlink ref="I470" r:id="rId6558" display="https://www.daloopa.com/src/769219" xr:uid="{5302CA65-DA50-4C31-A643-E7B779FAEEC3}"/>
    <hyperlink ref="J470" r:id="rId6559" display="https://www.daloopa.com/src/761246" xr:uid="{8AB9D3EB-8FDA-4BDC-8636-EE3371B16723}"/>
    <hyperlink ref="K470" r:id="rId6560" display="https://www.daloopa.com/src/760879" xr:uid="{28DA729B-881A-4BB3-B0B5-45EBA715E018}"/>
    <hyperlink ref="L470" r:id="rId6561" display="https://www.daloopa.com/src/760649" xr:uid="{667E686B-E3FF-4FE5-9B2B-FE5F9EF6BA6E}"/>
    <hyperlink ref="M470" r:id="rId6562" display="https://www.daloopa.com/src/760450" xr:uid="{AEB2348B-F2DC-41AA-9F10-B803CFA4FA58}"/>
    <hyperlink ref="N470" r:id="rId6563" display="https://www.daloopa.com/src/760155" xr:uid="{A97124C9-E4C5-4E3D-95DF-F28E1679FA8E}"/>
    <hyperlink ref="O470" r:id="rId6564" display="https://www.daloopa.com/src/758585" xr:uid="{6DBB2985-2D3E-4392-A165-E9AFD8318434}"/>
    <hyperlink ref="P470" r:id="rId6565" display="https://www.daloopa.com/src/758395" xr:uid="{C398852A-CC43-4B6F-8BB2-67ED95FA5DA8}"/>
    <hyperlink ref="Q470" r:id="rId6566" display="https://www.daloopa.com/src/758234" xr:uid="{46EAE47E-00B1-43D3-A2DA-81348428790C}"/>
    <hyperlink ref="R470" r:id="rId6567" display="https://www.daloopa.com/src/758093" xr:uid="{9F272C77-C334-45BC-B26C-104F434B36D1}"/>
    <hyperlink ref="S470" r:id="rId6568" display="https://www.daloopa.com/src/757900" xr:uid="{7FC321CE-DEDC-4528-B56E-BF104CF484F1}"/>
    <hyperlink ref="T470" r:id="rId6569" display="https://www.daloopa.com/src/757734" xr:uid="{0C34EC03-0073-43E7-8C4E-9118E057AB02}"/>
    <hyperlink ref="U470" r:id="rId6570" display="https://www.daloopa.com/src/757565" xr:uid="{BCEADE1F-3147-4432-ABD4-E9CD34318B20}"/>
    <hyperlink ref="V470" r:id="rId6571" display="https://www.daloopa.com/src/757215" xr:uid="{5AE9D28C-D5C5-4E8B-A37D-1F067427F909}"/>
    <hyperlink ref="W470" r:id="rId6572" display="https://www.daloopa.com/src/757009" xr:uid="{C02D9443-EE71-4148-9227-3FD31274202B}"/>
    <hyperlink ref="X470" r:id="rId6573" display="https://www.daloopa.com/src/756838" xr:uid="{E69A5C7F-98CC-43A4-924F-9C55D99C8D36}"/>
    <hyperlink ref="Y470" r:id="rId6574" display="https://www.daloopa.com/src/756644" xr:uid="{492F8639-F643-441F-8DC8-EE89EE1FBDE3}"/>
    <hyperlink ref="Z470" r:id="rId6575" display="https://www.daloopa.com/src/756516" xr:uid="{850329B8-E5C2-4659-9A52-2BFDA15CB6EC}"/>
    <hyperlink ref="AA470" r:id="rId6576" display="https://www.daloopa.com/src/756371" xr:uid="{B976EAC5-15AC-4535-B8A1-4C678AEE1F16}"/>
    <hyperlink ref="AB470" r:id="rId6577" display="https://www.daloopa.com/src/756193" xr:uid="{1D575E0C-D02C-40A3-84B9-5E74AFDB51A7}"/>
    <hyperlink ref="AC470" r:id="rId6578" display="https://www.daloopa.com/src/755710" xr:uid="{269DFC73-368D-4009-BD02-D0C50E1E978F}"/>
    <hyperlink ref="AD470" r:id="rId6579" display="https://www.daloopa.com/src/1501194" xr:uid="{8AB94C34-35CD-442D-8D18-CD8ABFCFB9FD}"/>
    <hyperlink ref="AE470" r:id="rId6580" display="https://www.daloopa.com/src/2750533" xr:uid="{376ED2D8-B1A0-464B-BAD3-56AA792BB339}"/>
    <hyperlink ref="AF470" r:id="rId6581" display="https://www.daloopa.com/src/3606356" xr:uid="{9682016A-95AE-4E0A-B6DC-FCBD543F5EE2}"/>
    <hyperlink ref="AG470" r:id="rId6582" display="https://www.daloopa.com/src/6028663" xr:uid="{41767AB7-C264-473D-A630-27D7E979F2F2}"/>
    <hyperlink ref="AH470" r:id="rId6583" display="https://www.daloopa.com/src/9091369" xr:uid="{A7BE00A5-5DA3-4945-8D89-C3C0D4344272}"/>
    <hyperlink ref="AI470" r:id="rId6584" display="https://www.daloopa.com/src/12598711" xr:uid="{8C6C276A-C3BC-4E6E-8049-3C2564CBFC09}"/>
    <hyperlink ref="AJ470" r:id="rId6585" display="https://www.daloopa.com/src/19045333" xr:uid="{51032513-981B-4FA6-A066-BD404E5725F5}"/>
    <hyperlink ref="AK470" r:id="rId6586" display="https://www.daloopa.com/src/28076011" xr:uid="{41668D6C-ECF3-4D3B-9B84-E8C687587C9D}"/>
    <hyperlink ref="AL470" r:id="rId6587" display="https://www.daloopa.com/src/35361411" xr:uid="{BE0E4AFB-3543-495D-832E-0A679E3891E5}"/>
    <hyperlink ref="AM470" r:id="rId6588" display="https://www.daloopa.com/src/41990399" xr:uid="{2059ACDD-8183-4060-BF44-F958E03546B9}"/>
    <hyperlink ref="AN470" r:id="rId6589" display="https://www.daloopa.com/src/50786836" xr:uid="{08A57F0B-1D3D-4D35-B543-6035FBF1A756}"/>
    <hyperlink ref="AO470" r:id="rId6590" display="https://www.daloopa.com/src/56765425" xr:uid="{93A954DA-5E12-4809-9F8F-FFA57005B3B4}"/>
    <hyperlink ref="AP470" r:id="rId6591" display="https://www.daloopa.com/src/61314837" xr:uid="{CB704AD6-E054-4E59-826D-BE7D90E7EF68}"/>
    <hyperlink ref="A471" r:id="rId6592" xr:uid="{D4AA3FFA-8F00-4DE0-A82C-5B5A1573CA32}"/>
    <hyperlink ref="C471" r:id="rId6593" xr:uid="{B36ADD5E-4B41-460B-B7FF-1A24E8628BD8}"/>
    <hyperlink ref="AB471" r:id="rId6594" display="https://www.daloopa.com/src/756191" xr:uid="{E2387EEF-CC76-40E9-9AF2-DA355A4EA364}"/>
    <hyperlink ref="AC471" r:id="rId6595" display="https://www.daloopa.com/src/755709" xr:uid="{62444BE8-C7A7-4838-95EA-970BB917AF9C}"/>
    <hyperlink ref="AD471" r:id="rId6596" display="https://www.daloopa.com/src/1501192" xr:uid="{8F574582-512A-4734-9C43-E80129C20FC5}"/>
    <hyperlink ref="AE471" r:id="rId6597" display="https://www.daloopa.com/src/2750531" xr:uid="{AF0D68C0-D79A-426A-9A01-119FC160434A}"/>
    <hyperlink ref="AN471" r:id="rId6598" display="https://www.daloopa.com/src/50786833" xr:uid="{EFFCBC36-4831-486D-AA7D-E043A62D22E9}"/>
    <hyperlink ref="AO471" r:id="rId6599" display="https://www.daloopa.com/src/56765424" xr:uid="{21C2ECAC-DD32-4F8F-9C35-F889C9307E7A}"/>
    <hyperlink ref="AP471" r:id="rId6600" display="https://www.daloopa.com/src/61314834" xr:uid="{D7FD6004-87BE-48B9-B433-B7FD39EEFE05}"/>
    <hyperlink ref="A472" r:id="rId6601" xr:uid="{FB62CF62-9912-4BFD-A5EA-B9A545ADABD5}"/>
    <hyperlink ref="C472" r:id="rId6602" xr:uid="{B01D5A63-FC61-4B52-9641-FDF3A7381D37}"/>
    <hyperlink ref="D472" r:id="rId6603" display="https://www.daloopa.com/src/770058" xr:uid="{DBC25D63-3D31-4305-9CDA-A266603E91F5}"/>
    <hyperlink ref="E472" r:id="rId6604" display="https://www.daloopa.com/src/770048" xr:uid="{645E56DA-EBF8-4EF1-B442-592209CB764B}"/>
    <hyperlink ref="F472" r:id="rId6605" display="https://www.daloopa.com/src/770041" xr:uid="{57C4A8D3-BD4E-49D9-97E5-D6BC410773A4}"/>
    <hyperlink ref="G472" r:id="rId6606" display="https://www.daloopa.com/src/769490" xr:uid="{81356575-E87F-46D5-B5EF-C95309EE6BB4}"/>
    <hyperlink ref="H472" r:id="rId6607" display="https://www.daloopa.com/src/769351" xr:uid="{3824E4AD-9C7D-487E-B0A4-2A6B3C2FCD99}"/>
    <hyperlink ref="I472" r:id="rId6608" display="https://www.daloopa.com/src/769217" xr:uid="{167B8F5E-9C0C-4602-8BE8-92560381AA22}"/>
    <hyperlink ref="J472" r:id="rId6609" display="https://www.daloopa.com/src/761244" xr:uid="{AF3FB62A-70AD-4AC2-8485-C3F4F11776FC}"/>
    <hyperlink ref="K472" r:id="rId6610" display="https://www.daloopa.com/src/760877" xr:uid="{219D9743-0BB9-4DB7-8B35-A1C2AB965DA0}"/>
    <hyperlink ref="L472" r:id="rId6611" display="https://www.daloopa.com/src/760647" xr:uid="{EAFA1A89-4C8C-4E11-81EC-B4B25DDCB009}"/>
    <hyperlink ref="A473" r:id="rId6612" xr:uid="{DEEDABB5-8977-4714-9DC5-582C4BAD8910}"/>
    <hyperlink ref="C473" r:id="rId6613" xr:uid="{C5E2DE36-EEFF-4DC0-B3FF-8059D2A42875}"/>
    <hyperlink ref="AF473" r:id="rId6614" display="https://www.daloopa.com/src/3606357" xr:uid="{20AE0A4F-63DE-44A2-B5CD-ACC72196BAD3}"/>
    <hyperlink ref="AG473" r:id="rId6615" display="https://www.daloopa.com/src/6028664" xr:uid="{3675C294-06D4-400D-A317-BDDAA27248E7}"/>
    <hyperlink ref="AH473" r:id="rId6616" display="https://www.daloopa.com/src/9091368" xr:uid="{8A24D262-7494-439D-933F-AA6A5BF56E32}"/>
    <hyperlink ref="AI473" r:id="rId6617" display="https://www.daloopa.com/src/12598710" xr:uid="{25957229-4CDB-4834-ADE3-447AB00299D8}"/>
    <hyperlink ref="AJ473" r:id="rId6618" display="https://www.daloopa.com/src/19045334" xr:uid="{07054A5C-6255-4AC0-BE7A-5B76F1C56006}"/>
    <hyperlink ref="AK473" r:id="rId6619" display="https://www.daloopa.com/src/28076014" xr:uid="{F9F4C31D-8D47-455C-BFCE-DD4A43D416E3}"/>
    <hyperlink ref="AL473" r:id="rId6620" display="https://www.daloopa.com/src/35361413" xr:uid="{77CBFB8A-FBA9-4647-BC53-AD034819C630}"/>
    <hyperlink ref="AM473" r:id="rId6621" display="https://www.daloopa.com/src/41990400" xr:uid="{65352F4D-4605-4C9E-8B37-D5CCA1B1C55B}"/>
    <hyperlink ref="AN473" r:id="rId6622" display="https://www.daloopa.com/src/50786835" xr:uid="{057395F2-9EDB-4B08-8010-B45C31772C5C}"/>
    <hyperlink ref="AO473" r:id="rId6623" display="https://www.daloopa.com/src/56765426" xr:uid="{54B55AD6-858B-49A1-AC66-6C9A31C08D6D}"/>
    <hyperlink ref="AP473" r:id="rId6624" display="https://www.daloopa.com/src/61314836" xr:uid="{E48F7CAF-BF31-483F-AEE4-B8BCFD6ED424}"/>
    <hyperlink ref="A474" r:id="rId6625" xr:uid="{A60A07C0-E098-4ED2-96EE-105494F111EC}"/>
    <hyperlink ref="C474" r:id="rId6626" xr:uid="{266B5819-FFF3-425C-8964-73A1D1DD04C7}"/>
    <hyperlink ref="D474" r:id="rId6627" display="https://www.daloopa.com/src/770059" xr:uid="{D2BD0DDE-F529-4AC4-8D24-1BAD325C0E9F}"/>
    <hyperlink ref="E474" r:id="rId6628" display="https://www.daloopa.com/src/770049" xr:uid="{E6B72D6E-01FC-4901-AC8F-EB380A5E70ED}"/>
    <hyperlink ref="F474" r:id="rId6629" display="https://www.daloopa.com/src/770042" xr:uid="{47CDB447-DA65-4B33-BDD5-309C93A374C2}"/>
    <hyperlink ref="G474" r:id="rId6630" display="https://www.daloopa.com/src/769489" xr:uid="{7FAF93AA-EED0-43FB-9FA4-4DA1A141F7F1}"/>
    <hyperlink ref="H474" r:id="rId6631" display="https://www.daloopa.com/src/769352" xr:uid="{082DB8E1-F273-4FB2-A5F1-1628A255E2F8}"/>
    <hyperlink ref="I474" r:id="rId6632" display="https://www.daloopa.com/src/769218" xr:uid="{F284AEB9-4F1C-4896-8B98-4F98BB0618C6}"/>
    <hyperlink ref="J474" r:id="rId6633" display="https://www.daloopa.com/src/761245" xr:uid="{59C28914-4992-49AA-9795-277C4CED809A}"/>
    <hyperlink ref="K474" r:id="rId6634" display="https://www.daloopa.com/src/760878" xr:uid="{B632072B-D270-4D43-ACBE-21DD8271FC01}"/>
    <hyperlink ref="L474" r:id="rId6635" display="https://www.daloopa.com/src/760648" xr:uid="{9888ED6A-FB4D-45BC-9F78-4812AEBBEA8B}"/>
    <hyperlink ref="M474" r:id="rId6636" display="https://www.daloopa.com/src/760449" xr:uid="{F299A400-10CB-43CA-8D28-2060F4A00D9D}"/>
    <hyperlink ref="N474" r:id="rId6637" display="https://www.daloopa.com/src/760154" xr:uid="{497DD271-98E9-4959-B308-4463AF376282}"/>
    <hyperlink ref="O474" r:id="rId6638" display="https://www.daloopa.com/src/758584" xr:uid="{A55804DD-D7F0-4ABB-9312-B08CCAC52209}"/>
    <hyperlink ref="A475" r:id="rId6639" xr:uid="{A5486570-FBB0-4A31-B176-22BDC829D55E}"/>
    <hyperlink ref="C475" r:id="rId6640" xr:uid="{600095FA-4FAB-4DED-BFE1-8697A2AAD75F}"/>
    <hyperlink ref="D475" r:id="rId6641" display="https://www.daloopa.com/src/770062" xr:uid="{AEAE3FDE-EC51-43FB-B503-8AA34A314D23}"/>
    <hyperlink ref="E475" r:id="rId6642" display="https://www.daloopa.com/src/770052" xr:uid="{33E0B571-A0C1-4B95-BBF8-5EC6F0F47D09}"/>
    <hyperlink ref="F475" r:id="rId6643" display="https://www.daloopa.com/src/770045" xr:uid="{EA6399D2-912F-44DC-ADA8-9983782C8EA2}"/>
    <hyperlink ref="G475" r:id="rId6644" display="https://www.daloopa.com/src/769486" xr:uid="{D8D08289-1EE8-48E8-9407-397D1F2A3E83}"/>
    <hyperlink ref="H475" r:id="rId6645" display="https://www.daloopa.com/src/769355" xr:uid="{D6071FA7-2A83-446A-BFB2-BC5372279E18}"/>
    <hyperlink ref="I475" r:id="rId6646" display="https://www.daloopa.com/src/769221" xr:uid="{7F6BDA99-C15E-4818-AD51-3A61288359AE}"/>
    <hyperlink ref="J475" r:id="rId6647" display="https://www.daloopa.com/src/761248" xr:uid="{04D8C81C-35ED-4ADC-B455-523FA5C12C3F}"/>
    <hyperlink ref="K475" r:id="rId6648" display="https://www.daloopa.com/src/760881" xr:uid="{099E2464-89A6-42D5-9E17-B3893D72E11E}"/>
    <hyperlink ref="L475" r:id="rId6649" display="https://www.daloopa.com/src/760651" xr:uid="{773635F5-DCA1-4B39-9440-63D2A7681FC7}"/>
    <hyperlink ref="M475" r:id="rId6650" display="https://www.daloopa.com/src/760452" xr:uid="{8DB756BB-A2D1-4C99-A497-4A31DA03E713}"/>
    <hyperlink ref="N475" r:id="rId6651" display="https://www.daloopa.com/src/760157" xr:uid="{F6FE0C3C-0104-42B0-9CD8-1B84DC2D92A6}"/>
    <hyperlink ref="O475" r:id="rId6652" display="https://www.daloopa.com/src/758587" xr:uid="{6C411F93-D762-4975-B0B1-2D39F26DFA59}"/>
    <hyperlink ref="P475" r:id="rId6653" display="https://www.daloopa.com/src/758397" xr:uid="{AD994EC0-4CB8-41A7-A7D2-C30A0BA67694}"/>
    <hyperlink ref="Q475" r:id="rId6654" display="https://www.daloopa.com/src/758236" xr:uid="{C40499B9-559E-49D4-BF12-0F50FDDEE768}"/>
    <hyperlink ref="R475" r:id="rId6655" display="https://www.daloopa.com/src/758095" xr:uid="{95383C07-E0EB-4FA0-8314-01E157D04263}"/>
    <hyperlink ref="S475" r:id="rId6656" display="https://www.daloopa.com/src/757902" xr:uid="{CB434166-8FCC-4D0B-B9A6-0EE46F508FE5}"/>
    <hyperlink ref="T475" r:id="rId6657" display="https://www.daloopa.com/src/757736" xr:uid="{71C2FFB6-ACA0-4078-8141-9EA7B9243C7B}"/>
    <hyperlink ref="U475" r:id="rId6658" display="https://www.daloopa.com/src/757567" xr:uid="{7CE75858-05E0-42C5-B7EB-DB85CEBA73B4}"/>
    <hyperlink ref="V475" r:id="rId6659" display="https://www.daloopa.com/src/757217" xr:uid="{A9EBD5F4-D8E9-43A9-A45B-5CE5278164A4}"/>
    <hyperlink ref="W475" r:id="rId6660" display="https://www.daloopa.com/src/757011" xr:uid="{CC856D3F-C767-4D31-8354-361ECAFBF6EA}"/>
    <hyperlink ref="X475" r:id="rId6661" display="https://www.daloopa.com/src/756840" xr:uid="{A34B163F-0B32-4579-97E0-B5FF038FE9FA}"/>
    <hyperlink ref="Y475" r:id="rId6662" display="https://www.daloopa.com/src/756646" xr:uid="{C971BA72-B12A-4AB4-8C17-92A8C46135AF}"/>
    <hyperlink ref="Z475" r:id="rId6663" display="https://www.daloopa.com/src/756518" xr:uid="{22A468D5-9F35-4F97-AAEE-562EADE501D2}"/>
    <hyperlink ref="AA475" r:id="rId6664" display="https://www.daloopa.com/src/756373" xr:uid="{945FF069-B946-4513-A475-138AEB89FBF2}"/>
    <hyperlink ref="AB475" r:id="rId6665" display="https://www.daloopa.com/src/756195" xr:uid="{CFCBAB63-DB90-431F-8847-C929CE5D04F9}"/>
    <hyperlink ref="AC475" r:id="rId6666" display="https://www.daloopa.com/src/755712" xr:uid="{E75EF069-35D1-4E89-8177-F132B5897ED2}"/>
    <hyperlink ref="AD475" r:id="rId6667" display="https://www.daloopa.com/src/1501195" xr:uid="{D081FBFA-B397-4452-9A20-713A7AE576E5}"/>
    <hyperlink ref="AE475" r:id="rId6668" display="https://www.daloopa.com/src/2750534" xr:uid="{18BC26E0-04F5-4939-9AB4-AC7766183400}"/>
    <hyperlink ref="AF475" r:id="rId6669" display="https://www.daloopa.com/src/3606358" xr:uid="{5B8B615B-CD13-4C5B-80BD-277588980680}"/>
    <hyperlink ref="AG475" r:id="rId6670" display="https://www.daloopa.com/src/6028665" xr:uid="{3B45C664-0C81-4FFB-B7E0-BD422753DE47}"/>
    <hyperlink ref="AH475" r:id="rId6671" display="https://www.daloopa.com/src/9091367" xr:uid="{A79C96FF-309F-4774-A0BD-6EC8F46BE43B}"/>
    <hyperlink ref="AI475" r:id="rId6672" display="https://www.daloopa.com/src/12598709" xr:uid="{719A6FB1-143F-4454-9BFD-E8DE216C1993}"/>
    <hyperlink ref="AJ475" r:id="rId6673" display="https://www.daloopa.com/src/19045338" xr:uid="{23FE47FA-7F17-42E6-9B75-8FFCF003E3B6}"/>
    <hyperlink ref="AK475" r:id="rId6674" display="https://www.daloopa.com/src/28076013" xr:uid="{CEC3AE1B-F537-4F1C-A655-2251DA5C3BD9}"/>
    <hyperlink ref="AL475" r:id="rId6675" display="https://www.daloopa.com/src/35361412" xr:uid="{E447B2E4-C405-485B-A01D-319CE3F0BAFE}"/>
    <hyperlink ref="AM475" r:id="rId6676" display="https://www.daloopa.com/src/41990396" xr:uid="{96C84A60-3345-459E-9C9C-3E8087A1BE3B}"/>
    <hyperlink ref="AN475" r:id="rId6677" display="https://www.daloopa.com/src/50786837" xr:uid="{BDB5F897-FA36-465B-9C00-DFBB1971C575}"/>
    <hyperlink ref="AO475" r:id="rId6678" display="https://www.daloopa.com/src/56765420" xr:uid="{826D2792-67B4-40F4-9328-7FCE1ABF4FE5}"/>
    <hyperlink ref="AP475" r:id="rId6679" display="https://www.daloopa.com/src/61314833" xr:uid="{957E81D8-2C07-42CD-A1F5-069653A6A638}"/>
    <hyperlink ref="A478" r:id="rId6680" xr:uid="{B6BABD06-1431-4170-85FF-0F8510D0E243}"/>
    <hyperlink ref="C478" r:id="rId6681" xr:uid="{E11FB385-DC8A-4931-A7A3-E02573A3A122}"/>
    <hyperlink ref="D478" r:id="rId6682" display="https://www.daloopa.com/src/797738" xr:uid="{B172D14D-8C76-4528-9D6A-FA7DBE033881}"/>
    <hyperlink ref="E478" r:id="rId6683" display="https://www.daloopa.com/src/797744" xr:uid="{32823586-E52C-4D49-83AD-21698FC1810C}"/>
    <hyperlink ref="F478" r:id="rId6684" display="https://www.daloopa.com/src/797750" xr:uid="{1AE509FF-F7CF-4047-A1D9-175B70AFCA79}"/>
    <hyperlink ref="G478" r:id="rId6685" display="https://www.daloopa.com/src/797784" xr:uid="{A9E16D36-6D43-48BC-B5D2-9683BBD23C74}"/>
    <hyperlink ref="H478" r:id="rId6686" display="https://www.daloopa.com/src/797790" xr:uid="{B1198EB8-1400-4941-84EC-CADDE7B9260B}"/>
    <hyperlink ref="I478" r:id="rId6687" display="https://www.daloopa.com/src/797796" xr:uid="{DB9F114D-EBF2-452B-BDBC-4EE31593D7FF}"/>
    <hyperlink ref="J478" r:id="rId6688" display="https://www.daloopa.com/src/797817" xr:uid="{B34B5475-C39E-4D90-AA9C-173D56E01D02}"/>
    <hyperlink ref="K478" r:id="rId6689" display="https://www.daloopa.com/src/797823" xr:uid="{14E12764-55AC-4A23-8275-8ECBA027173E}"/>
    <hyperlink ref="L478" r:id="rId6690" display="https://www.daloopa.com/src/797859" xr:uid="{A46150B6-A4C6-45DF-B394-682EA8B1D1DF}"/>
    <hyperlink ref="M478" r:id="rId6691" display="https://www.daloopa.com/src/797881" xr:uid="{97BDE196-A108-4EE1-BCE9-F52B8E6BF562}"/>
    <hyperlink ref="N478" r:id="rId6692" display="https://www.daloopa.com/src/797887" xr:uid="{178908C4-9FF5-438A-B25C-014AC492F103}"/>
    <hyperlink ref="O478" r:id="rId6693" display="https://www.daloopa.com/src/797938" xr:uid="{93A7E4BE-5F38-48E1-A65E-C47A042B6ED1}"/>
    <hyperlink ref="P478" r:id="rId6694" display="https://www.daloopa.com/src/797960" xr:uid="{981D3BF7-07DB-4E7A-8E17-212A1C7438C2}"/>
    <hyperlink ref="Q478" r:id="rId6695" display="https://www.daloopa.com/src/797995" xr:uid="{408A3112-0A13-4247-A7D4-8AAB708B199A}"/>
    <hyperlink ref="R478" r:id="rId6696" display="https://www.daloopa.com/src/798015" xr:uid="{BA56153B-CAC3-4460-9023-FF7212DBEDFD}"/>
    <hyperlink ref="S478" r:id="rId6697" display="https://www.daloopa.com/src/798036" xr:uid="{E18492BB-DBB2-4C5A-B758-81544363729D}"/>
    <hyperlink ref="T478" r:id="rId6698" display="https://www.daloopa.com/src/798041" xr:uid="{19C0AED8-F205-4E7F-B548-78AA869F083F}"/>
    <hyperlink ref="U478" r:id="rId6699" display="https://www.daloopa.com/src/798058" xr:uid="{A8508EE6-8B12-4B63-AB43-3E7088E574FB}"/>
    <hyperlink ref="V478" r:id="rId6700" display="https://www.daloopa.com/src/798075" xr:uid="{5BF8497F-19E9-4FBB-9168-48A1E185CC39}"/>
    <hyperlink ref="W478" r:id="rId6701" display="https://www.daloopa.com/src/797764" xr:uid="{51494B47-0572-4306-9780-E8C3A2FBAD3B}"/>
    <hyperlink ref="X478" r:id="rId6702" display="https://www.daloopa.com/src/797760" xr:uid="{6286734B-6E15-4F06-9A5D-65902297BD55}"/>
    <hyperlink ref="Y478" r:id="rId6703" display="https://www.daloopa.com/src/797756" xr:uid="{2316DB53-0ECA-4A6F-8BF7-2D4D77D1F225}"/>
    <hyperlink ref="Z478" r:id="rId6704" display="https://www.daloopa.com/src/797701" xr:uid="{C6D007C6-4B2A-4BE3-A13A-41BE434F26D5}"/>
    <hyperlink ref="AA478" r:id="rId6705" display="https://www.daloopa.com/src/797696" xr:uid="{AB47A797-F750-4C78-B79E-4167A33F2EB0}"/>
    <hyperlink ref="AB478" r:id="rId6706" display="https://www.daloopa.com/src/797691" xr:uid="{308B70A6-053F-4500-BE6B-895F7953460A}"/>
    <hyperlink ref="AC478" r:id="rId6707" display="https://www.daloopa.com/src/797686" xr:uid="{56DF2C0C-839A-4437-BC79-2B6F0B479B7F}"/>
    <hyperlink ref="AD478" r:id="rId6708" display="https://www.daloopa.com/src/1501196" xr:uid="{F2C10370-F5C8-41F9-BDD1-566630933B7C}"/>
    <hyperlink ref="AE478" r:id="rId6709" display="https://www.daloopa.com/src/2750535" xr:uid="{35C2758C-6CF9-421E-94E0-7894AC422DB0}"/>
    <hyperlink ref="AF478" r:id="rId6710" display="https://www.daloopa.com/src/3606377" xr:uid="{FB905C5C-ED5B-46BE-9813-31D4745924F5}"/>
    <hyperlink ref="AG478" r:id="rId6711" display="https://www.daloopa.com/src/6028666" xr:uid="{33E50B46-448C-44C7-8DEA-1E5BC4A9C6A3}"/>
    <hyperlink ref="AH478" r:id="rId6712" display="https://www.daloopa.com/src/9091773" xr:uid="{F9E0ADD5-F865-468A-A5F7-D26B96CA3AE0}"/>
    <hyperlink ref="AI478" r:id="rId6713" display="https://www.daloopa.com/src/12605531" xr:uid="{92CD5274-88F4-46BE-8CC2-9419A5A8B9C2}"/>
    <hyperlink ref="AJ478" r:id="rId6714" display="https://www.daloopa.com/src/19045417" xr:uid="{A691A4FA-7CC4-4F71-A4EE-8C7D9488E3B9}"/>
    <hyperlink ref="AK478" r:id="rId6715" display="https://www.daloopa.com/src/28076092" xr:uid="{E2C39189-8218-4E00-BA4B-6423AFBCD76E}"/>
    <hyperlink ref="AL478" r:id="rId6716" display="https://www.daloopa.com/src/35361519" xr:uid="{2567101E-2C18-42A1-B365-5A519940788D}"/>
    <hyperlink ref="AM478" r:id="rId6717" display="https://www.daloopa.com/src/41991001" xr:uid="{02FDD1A5-D1CC-4D65-87AE-946EF157576A}"/>
    <hyperlink ref="AN478" r:id="rId6718" display="https://www.daloopa.com/src/50787085" xr:uid="{668224AB-C502-4E85-9414-46E7E0C0D94A}"/>
    <hyperlink ref="AO478" r:id="rId6719" display="https://www.daloopa.com/src/56765637" xr:uid="{F3751E5D-9F2E-4BF0-B5DA-7E5849C3BF1C}"/>
    <hyperlink ref="AP478" r:id="rId6720" display="https://www.daloopa.com/src/61315041" xr:uid="{7019EE5F-8C9B-43CE-96B8-4D92C38984B1}"/>
    <hyperlink ref="A479" r:id="rId6721" xr:uid="{D45BDABB-4E0E-4181-9A07-8029D3BF2089}"/>
    <hyperlink ref="C479" r:id="rId6722" xr:uid="{BA332556-3252-4453-A5B8-57F1CAB6786E}"/>
    <hyperlink ref="D479" r:id="rId6723" display="https://www.daloopa.com/src/797739" xr:uid="{76CCDEA7-1EA6-4C65-B5B0-BD39552FB0CE}"/>
    <hyperlink ref="E479" r:id="rId6724" display="https://www.daloopa.com/src/797745" xr:uid="{5ABEA83F-4683-4E82-A95F-E2C25ACD8BFC}"/>
    <hyperlink ref="F479" r:id="rId6725" display="https://www.daloopa.com/src/797751" xr:uid="{1CE1F926-E18F-46A4-935D-41FE07B69EC6}"/>
    <hyperlink ref="G479" r:id="rId6726" display="https://www.daloopa.com/src/797785" xr:uid="{946947F4-EADE-4CB2-952A-39E67D525505}"/>
    <hyperlink ref="H479" r:id="rId6727" display="https://www.daloopa.com/src/797791" xr:uid="{6C5C377E-103D-4E31-BED6-827CA50B3419}"/>
    <hyperlink ref="I479" r:id="rId6728" display="https://www.daloopa.com/src/797797" xr:uid="{67B8A1A9-431B-4EDC-B887-B3288964B631}"/>
    <hyperlink ref="J479" r:id="rId6729" display="https://www.daloopa.com/src/797818" xr:uid="{3CF8DE30-263C-49A3-AA53-5BBD66349C7C}"/>
    <hyperlink ref="K479" r:id="rId6730" display="https://www.daloopa.com/src/797824" xr:uid="{32040D7D-16FD-4826-888E-8AF8BE41DC0F}"/>
    <hyperlink ref="L479" r:id="rId6731" display="https://www.daloopa.com/src/797860" xr:uid="{2580D4E1-26A1-4003-9167-FF7ED3FDA632}"/>
    <hyperlink ref="M479" r:id="rId6732" display="https://www.daloopa.com/src/797882" xr:uid="{5F4CFBC0-A3CB-4E62-85B1-13387C856B69}"/>
    <hyperlink ref="N479" r:id="rId6733" display="https://www.daloopa.com/src/797888" xr:uid="{ADA3646C-D1F2-45C7-9139-ADB1B1328940}"/>
    <hyperlink ref="O479" r:id="rId6734" display="https://www.daloopa.com/src/797939" xr:uid="{6AB3A22C-1602-44DA-9CF1-13F61496D90B}"/>
    <hyperlink ref="P479" r:id="rId6735" display="https://www.daloopa.com/src/797964" xr:uid="{A476BF57-C279-4A35-BEA2-E5FF696463B8}"/>
    <hyperlink ref="Q479" r:id="rId6736" display="https://www.daloopa.com/src/797999" xr:uid="{33BFF9E5-4907-4F21-B67E-4590280877EF}"/>
    <hyperlink ref="R479" r:id="rId6737" display="https://www.daloopa.com/src/798016" xr:uid="{FC83FA63-0726-438F-A513-62AE3297A998}"/>
    <hyperlink ref="S479" r:id="rId6738" display="https://www.daloopa.com/src/798037" xr:uid="{A3F863EF-2AE6-47A8-85D5-A86845CB8147}"/>
    <hyperlink ref="T479" r:id="rId6739" display="https://www.daloopa.com/src/798042" xr:uid="{A0DA4C7B-D331-4CE7-A26D-7DAF5B03A653}"/>
    <hyperlink ref="U479" r:id="rId6740" display="https://www.daloopa.com/src/798059" xr:uid="{796171B5-3FD6-4728-A16B-F692ADA614A2}"/>
    <hyperlink ref="V479" r:id="rId6741" display="https://www.daloopa.com/src/798076" xr:uid="{5606FDC4-FF2C-47A0-AF19-46A0C23008C1}"/>
    <hyperlink ref="W479" r:id="rId6742" display="https://www.daloopa.com/src/797765" xr:uid="{3E3E3BD9-F4D7-459C-AF1F-59C1208B8904}"/>
    <hyperlink ref="X479" r:id="rId6743" display="https://www.daloopa.com/src/797761" xr:uid="{C067C2E0-DB7C-409B-AFE8-5A3FA8206B7E}"/>
    <hyperlink ref="Y479" r:id="rId6744" display="https://www.daloopa.com/src/797757" xr:uid="{89FD5B6C-7D8E-4B56-8AC0-C1C3CB9044D2}"/>
    <hyperlink ref="Z479" r:id="rId6745" display="https://www.daloopa.com/src/797702" xr:uid="{329AB56C-41CB-4BB1-82B7-7ACD9B2FE8D3}"/>
    <hyperlink ref="AA479" r:id="rId6746" display="https://www.daloopa.com/src/797697" xr:uid="{25C7815F-7D2D-4B98-ABC4-4E057B56C786}"/>
    <hyperlink ref="AB479" r:id="rId6747" display="https://www.daloopa.com/src/797692" xr:uid="{465845D3-EEA6-4BF7-A70C-D4E2AAA1B4D5}"/>
    <hyperlink ref="AC479" r:id="rId6748" display="https://www.daloopa.com/src/797687" xr:uid="{16637144-4CFF-4BB2-B551-A1F2E0FE5CAA}"/>
    <hyperlink ref="AD479" r:id="rId6749" display="https://www.daloopa.com/src/1501197" xr:uid="{BBF52098-439C-4AE0-8FDE-EA9DDCF8B776}"/>
    <hyperlink ref="AE479" r:id="rId6750" display="https://www.daloopa.com/src/2750536" xr:uid="{5FEFCD4E-ADC6-4EED-A28F-FF49B3ED197E}"/>
    <hyperlink ref="AF479" r:id="rId6751" display="https://www.daloopa.com/src/3606378" xr:uid="{88D8A029-A2C6-4E9C-87F3-F811B60CF51F}"/>
    <hyperlink ref="AG479" r:id="rId6752" display="https://www.daloopa.com/src/6028667" xr:uid="{BA02FF72-FDB9-4CA6-9650-E8A1353AB7B1}"/>
    <hyperlink ref="AH479" r:id="rId6753" display="https://www.daloopa.com/src/9091774" xr:uid="{3553D50D-5AF9-4135-BA1E-1B62433C91E1}"/>
    <hyperlink ref="AI479" r:id="rId6754" display="https://www.daloopa.com/src/12605529" xr:uid="{396DF319-EDF8-4A5D-A2E9-B3D8610F9E34}"/>
    <hyperlink ref="AJ479" r:id="rId6755" display="https://www.daloopa.com/src/19045421" xr:uid="{B5294358-C55E-4BD8-A5C3-7F81FFD9BA00}"/>
    <hyperlink ref="AK479" r:id="rId6756" display="https://www.daloopa.com/src/28076095" xr:uid="{C750ACA9-A2A9-4FD1-8EA6-24BA9AB3447E}"/>
    <hyperlink ref="AL479" r:id="rId6757" display="https://www.daloopa.com/src/35361515" xr:uid="{35FC4B10-6DEA-4DCB-9914-6D03AAB2C933}"/>
    <hyperlink ref="AM479" r:id="rId6758" display="https://www.daloopa.com/src/41991003" xr:uid="{8E032106-9470-4E50-8EBA-E2485893394D}"/>
    <hyperlink ref="AN479" r:id="rId6759" display="https://www.daloopa.com/src/50787084" xr:uid="{698295A1-5FE6-430F-BC76-0BD2113D8D89}"/>
    <hyperlink ref="AO479" r:id="rId6760" display="https://www.daloopa.com/src/56765642" xr:uid="{F1620EFD-B261-43FE-8BE3-E42F2ED382E3}"/>
    <hyperlink ref="AP479" r:id="rId6761" display="https://www.daloopa.com/src/61315043" xr:uid="{E42EA5B0-6B69-44D5-A1D9-A997F9B7E7B5}"/>
    <hyperlink ref="A480" r:id="rId6762" xr:uid="{8578818D-2CB5-44ED-AEBD-8E8800D3AAB7}"/>
    <hyperlink ref="C480" r:id="rId6763" xr:uid="{970ED78F-A2FA-47C9-9DAC-41FDA02FAA30}"/>
    <hyperlink ref="D480" r:id="rId6764" display="https://www.daloopa.com/src/797741" xr:uid="{56B21051-82E9-4938-AB3F-EE36429E488B}"/>
    <hyperlink ref="E480" r:id="rId6765" display="https://www.daloopa.com/src/797747" xr:uid="{0C3B9BCA-8E8C-49EC-9F43-1AFD829677D5}"/>
    <hyperlink ref="F480" r:id="rId6766" display="https://www.daloopa.com/src/797753" xr:uid="{861B2B15-826C-48AA-85A0-4814BC92F21A}"/>
    <hyperlink ref="G480" r:id="rId6767" display="https://www.daloopa.com/src/797787" xr:uid="{E517D007-D3F2-48DF-9D92-C448194E7E21}"/>
    <hyperlink ref="H480" r:id="rId6768" display="https://www.daloopa.com/src/797793" xr:uid="{3298CE60-FB42-4F96-BDD8-DBCAF099FB95}"/>
    <hyperlink ref="I480" r:id="rId6769" display="https://www.daloopa.com/src/797799" xr:uid="{6E97498E-2B17-4902-93BA-B37146E870F8}"/>
    <hyperlink ref="J480" r:id="rId6770" display="https://www.daloopa.com/src/797820" xr:uid="{C055C690-C005-426F-8791-C2F8A30826CB}"/>
    <hyperlink ref="K480" r:id="rId6771" display="https://www.daloopa.com/src/797826" xr:uid="{8145F393-00CC-4FA8-8228-3EA4790602E3}"/>
    <hyperlink ref="L480" r:id="rId6772" display="https://www.daloopa.com/src/797862" xr:uid="{C4B367CC-F94F-4445-9282-045DD31C0C31}"/>
    <hyperlink ref="M480" r:id="rId6773" display="https://www.daloopa.com/src/797884" xr:uid="{7EC7C03C-39BB-41CD-94D5-64F318B99234}"/>
    <hyperlink ref="N480" r:id="rId6774" display="https://www.daloopa.com/src/797890" xr:uid="{721E6E94-D4F5-44B5-B36B-2151AC52CBA6}"/>
    <hyperlink ref="O480" r:id="rId6775" display="https://www.daloopa.com/src/797941" xr:uid="{3835F328-D593-485D-B9D8-C38DCFD8BB5E}"/>
    <hyperlink ref="P480" r:id="rId6776" display="https://www.daloopa.com/src/797961" xr:uid="{68C92C4A-7A98-46BD-8BAC-0DD76E9B88F4}"/>
    <hyperlink ref="Q480" r:id="rId6777" display="https://www.daloopa.com/src/797998" xr:uid="{9CA8277E-C456-465F-8023-85447982D3F3}"/>
    <hyperlink ref="R480" r:id="rId6778" display="https://www.daloopa.com/src/798017" xr:uid="{814D12E6-6E1B-4BAF-9A31-10EBBF2567C2}"/>
    <hyperlink ref="S480" r:id="rId6779" display="https://www.daloopa.com/src/798038" xr:uid="{B247CE54-4004-404D-A1A5-AC39D4E70B51}"/>
    <hyperlink ref="T480" r:id="rId6780" display="https://www.daloopa.com/src/798043" xr:uid="{20D941CF-E96C-443F-A0F6-6E3DCACD4609}"/>
    <hyperlink ref="U480" r:id="rId6781" display="https://www.daloopa.com/src/798060" xr:uid="{D9C62636-07D8-4BDB-BDB1-4ADE326A816E}"/>
    <hyperlink ref="V480" r:id="rId6782" display="https://www.daloopa.com/src/798077" xr:uid="{4403B4BB-37BB-41E5-8902-89B9982027CE}"/>
    <hyperlink ref="W480" r:id="rId6783" display="https://www.daloopa.com/src/797766" xr:uid="{68BD8246-7E98-479E-A8C8-14B90020322D}"/>
    <hyperlink ref="X480" r:id="rId6784" display="https://www.daloopa.com/src/797762" xr:uid="{7B5BBF17-3D22-4E5D-B485-C10395A4C8EC}"/>
    <hyperlink ref="Y480" r:id="rId6785" display="https://www.daloopa.com/src/797758" xr:uid="{5ECE5FCE-46C1-40D3-A912-9F51AA7A3174}"/>
    <hyperlink ref="Z480" r:id="rId6786" display="https://www.daloopa.com/src/797703" xr:uid="{B09D29F9-A956-4DD1-97C4-A245D3DCC8AF}"/>
    <hyperlink ref="AA480" r:id="rId6787" display="https://www.daloopa.com/src/797698" xr:uid="{0D4269AB-0947-4B1F-B2B8-D8ABF739D4FC}"/>
    <hyperlink ref="AB480" r:id="rId6788" display="https://www.daloopa.com/src/797693" xr:uid="{C997FB58-972B-47C4-9759-FE16C489A6B1}"/>
    <hyperlink ref="AC480" r:id="rId6789" display="https://www.daloopa.com/src/797688" xr:uid="{08D9A87F-C812-44F8-99E4-A082C8D3AE9F}"/>
    <hyperlink ref="AD480" r:id="rId6790" display="https://www.daloopa.com/src/1501198" xr:uid="{382B7EE8-04C2-44C5-90DF-A8102462761A}"/>
    <hyperlink ref="AE480" r:id="rId6791" display="https://www.daloopa.com/src/2750537" xr:uid="{53E932F2-B083-41F8-BB16-7FDE8904C296}"/>
    <hyperlink ref="AF480" r:id="rId6792" display="https://www.daloopa.com/src/3606379" xr:uid="{9763BBCC-7150-4AF9-B557-DBC031F726ED}"/>
    <hyperlink ref="AG480" r:id="rId6793" display="https://www.daloopa.com/src/6028668" xr:uid="{B13CA163-6E5D-447F-B85E-0D509579C1EB}"/>
    <hyperlink ref="AH480" r:id="rId6794" display="https://www.daloopa.com/src/9091775" xr:uid="{E419F39D-3F9F-4D75-82BD-83B8A49F74BA}"/>
    <hyperlink ref="AI480" r:id="rId6795" display="https://www.daloopa.com/src/12605530" xr:uid="{1ACB4F60-E054-45C8-801F-7E2E8D4FBD82}"/>
    <hyperlink ref="AJ480" r:id="rId6796" display="https://www.daloopa.com/src/19045419" xr:uid="{1254FD77-3B1B-4CD5-B296-3922DEE2FD2F}"/>
    <hyperlink ref="AK480" r:id="rId6797" display="https://www.daloopa.com/src/28076094" xr:uid="{8C1B2659-36DE-49DE-9027-BCFBD8D47F72}"/>
    <hyperlink ref="AL480" r:id="rId6798" display="https://www.daloopa.com/src/35361514" xr:uid="{DA57CB24-0610-45F4-96A8-12DB64404B04}"/>
    <hyperlink ref="AM480" r:id="rId6799" display="https://www.daloopa.com/src/41990999" xr:uid="{679AB84D-5331-485C-BC1F-B0A481B0570C}"/>
    <hyperlink ref="AN480" r:id="rId6800" display="https://www.daloopa.com/src/50787082" xr:uid="{57D12968-3CCB-42A0-987F-471861CC7D81}"/>
    <hyperlink ref="AO480" r:id="rId6801" display="https://www.daloopa.com/src/56765638" xr:uid="{BD50B124-0C94-40A6-965E-2B8803088EA3}"/>
    <hyperlink ref="AP480" r:id="rId6802" display="https://www.daloopa.com/src/61315044" xr:uid="{34379726-6A80-4378-A997-6E715E70A05F}"/>
    <hyperlink ref="A481" r:id="rId6803" xr:uid="{71600D78-43EE-4187-8AEC-A1F3B68F43DA}"/>
    <hyperlink ref="C481" r:id="rId6804" xr:uid="{CDCEB5BC-63BF-459F-9FB7-F69793E44980}"/>
    <hyperlink ref="D481" r:id="rId6805" display="https://www.daloopa.com/src/797742" xr:uid="{D9014C88-3993-4715-87C9-0B11E4029957}"/>
    <hyperlink ref="E481" r:id="rId6806" display="https://www.daloopa.com/src/797748" xr:uid="{E069FC8D-4E60-42EC-A7B8-8A85DEE48AF9}"/>
    <hyperlink ref="F481" r:id="rId6807" display="https://www.daloopa.com/src/797754" xr:uid="{9701B4D8-F94A-42BF-A063-A5B335F55001}"/>
    <hyperlink ref="G481" r:id="rId6808" display="https://www.daloopa.com/src/797788" xr:uid="{20D396C3-E0FB-4523-8ED1-662C3FB9E84D}"/>
    <hyperlink ref="H481" r:id="rId6809" display="https://www.daloopa.com/src/797794" xr:uid="{3E7CE6AD-D872-46DD-A836-5F4ED7E96569}"/>
    <hyperlink ref="I481" r:id="rId6810" display="https://www.daloopa.com/src/797800" xr:uid="{63F773C2-0572-41D4-9534-1A56BFA3A383}"/>
    <hyperlink ref="J481" r:id="rId6811" display="https://www.daloopa.com/src/797821" xr:uid="{B1D510A8-0177-4004-AE79-D03F202298F7}"/>
    <hyperlink ref="K481" r:id="rId6812" display="https://www.daloopa.com/src/797827" xr:uid="{54AEF20C-7888-4C05-9177-7F43CCDE6BB6}"/>
    <hyperlink ref="L481" r:id="rId6813" display="https://www.daloopa.com/src/797863" xr:uid="{17C715BB-FD56-4AF9-A3BE-F452C4FA5EF5}"/>
    <hyperlink ref="M481" r:id="rId6814" display="https://www.daloopa.com/src/797885" xr:uid="{BD606181-B531-42AC-93C7-C209475F8D0E}"/>
    <hyperlink ref="N481" r:id="rId6815" display="https://www.daloopa.com/src/797891" xr:uid="{0B19E118-F5DE-45E6-BBA5-16996DCE820A}"/>
    <hyperlink ref="O481" r:id="rId6816" display="https://www.daloopa.com/src/797942" xr:uid="{054E240C-CF27-436B-A4A0-68727505D6F3}"/>
    <hyperlink ref="P481" r:id="rId6817" display="https://www.daloopa.com/src/797962" xr:uid="{00B705B7-B08C-49FD-B921-583987382693}"/>
    <hyperlink ref="Q481" r:id="rId6818" display="https://www.daloopa.com/src/797997" xr:uid="{C30BD450-3ED7-4EC1-B3DF-9CCB306FF578}"/>
    <hyperlink ref="R481" r:id="rId6819" display="https://www.daloopa.com/src/798018" xr:uid="{13524EE1-3318-4CE4-8996-869D84F8CFE5}"/>
    <hyperlink ref="S481" r:id="rId6820" display="https://www.daloopa.com/src/798039" xr:uid="{C9FB5243-C8B0-4E45-9763-2EC331D40F73}"/>
    <hyperlink ref="T481" r:id="rId6821" display="https://www.daloopa.com/src/798044" xr:uid="{0B9B840B-E5A0-4B75-AB1A-56D5C9677FAC}"/>
    <hyperlink ref="U481" r:id="rId6822" display="https://www.daloopa.com/src/798061" xr:uid="{1EDDF638-93C5-4F3B-AC6F-57ABDC96DF49}"/>
    <hyperlink ref="V481" r:id="rId6823" display="https://www.daloopa.com/src/798078" xr:uid="{DD2CED85-E2CA-4D2A-8364-E4E24231C800}"/>
    <hyperlink ref="W481" r:id="rId6824" display="https://www.daloopa.com/src/797767" xr:uid="{DE964EE1-0C3D-4355-B99C-56B84C269BFA}"/>
    <hyperlink ref="AA481" r:id="rId6825" display="https://www.daloopa.com/src/797699" xr:uid="{ABBD45E5-3343-441E-963D-DAB9157C677E}"/>
    <hyperlink ref="AB481" r:id="rId6826" display="https://www.daloopa.com/src/797694" xr:uid="{F2A7C3F6-4FFA-4964-8163-642DEFCF00A1}"/>
    <hyperlink ref="AC481" r:id="rId6827" display="https://www.daloopa.com/src/797689" xr:uid="{FAFC6462-C46D-446A-88E4-C16DDCFCB233}"/>
    <hyperlink ref="AD481" r:id="rId6828" display="https://www.daloopa.com/src/1501199" xr:uid="{DC9CE161-8653-46A5-A35A-0C639DD505F5}"/>
    <hyperlink ref="AE481" r:id="rId6829" display="https://www.daloopa.com/src/2750538" xr:uid="{785F71A8-F2E2-4A90-9AEE-1F585942D391}"/>
    <hyperlink ref="AF481" r:id="rId6830" display="https://www.daloopa.com/src/3606380" xr:uid="{69141B22-8F1D-49E2-8362-434A26FC8E00}"/>
    <hyperlink ref="AG481" r:id="rId6831" display="https://www.daloopa.com/src/6028669" xr:uid="{65591162-0BDB-4D18-AA24-174252E4FF3E}"/>
    <hyperlink ref="AH481" r:id="rId6832" display="https://www.daloopa.com/src/9091772" xr:uid="{0C52E052-8957-49DF-B398-9602E997CCB8}"/>
    <hyperlink ref="AI481" r:id="rId6833" display="https://www.daloopa.com/src/12605526" xr:uid="{C5F63402-BD2B-46DB-978B-44E76F7214B7}"/>
    <hyperlink ref="AJ481" r:id="rId6834" display="https://www.daloopa.com/src/19045422" xr:uid="{452CAEF4-C865-4257-A1B4-5DA8E7B800E0}"/>
    <hyperlink ref="AK481" r:id="rId6835" display="https://www.daloopa.com/src/28076090" xr:uid="{68797294-FEC6-4FD0-A692-C11B5532AEEB}"/>
    <hyperlink ref="AL481" r:id="rId6836" display="https://www.daloopa.com/src/35361516" xr:uid="{31516E00-A900-4F7E-9F72-CBDB19F14910}"/>
    <hyperlink ref="AM481" r:id="rId6837" display="https://www.daloopa.com/src/41991004" xr:uid="{56823442-723D-4AAD-8EA2-4715C1FBFC2F}"/>
    <hyperlink ref="AN481" r:id="rId6838" display="https://www.daloopa.com/src/50787083" xr:uid="{70126D24-0663-4843-B853-A4F76077B7F0}"/>
    <hyperlink ref="AO481" r:id="rId6839" display="https://www.daloopa.com/src/56765641" xr:uid="{60E09EDD-28A8-4CB2-99FB-91FDC4041831}"/>
    <hyperlink ref="AP481" r:id="rId6840" display="https://www.daloopa.com/src/61315046" xr:uid="{814B4F56-C8D8-4F7E-94E9-DFEB9B17F11C}"/>
    <hyperlink ref="A482" r:id="rId6841" xr:uid="{3659F551-FC5E-41D3-9524-64A4DC680B97}"/>
    <hyperlink ref="C482" r:id="rId6842" xr:uid="{03302DB3-A870-41A7-B44D-ADB0D7DE3206}"/>
    <hyperlink ref="AF482" r:id="rId6843" display="https://www.daloopa.com/src/3606381" xr:uid="{546821B4-C1E2-485E-821C-186A19B79AA3}"/>
    <hyperlink ref="AG482" r:id="rId6844" display="https://www.daloopa.com/src/6028670" xr:uid="{CFF56A73-4940-4216-BA5E-9A2F2B447EC2}"/>
    <hyperlink ref="AH482" r:id="rId6845" display="https://www.daloopa.com/src/9091770" xr:uid="{45FEC524-C7F3-4519-A9EB-C4ED8F108559}"/>
    <hyperlink ref="AI482" r:id="rId6846" display="https://www.daloopa.com/src/12605527" xr:uid="{20077241-E5F1-49BB-8324-6AC43F76C901}"/>
    <hyperlink ref="AJ482" r:id="rId6847" display="https://www.daloopa.com/src/19045418" xr:uid="{3F6D5B38-B1E1-4BE0-B4E2-C66709676A2D}"/>
    <hyperlink ref="AK482" r:id="rId6848" display="https://www.daloopa.com/src/28076093" xr:uid="{83F06F1C-7093-4369-BFBD-A98F7F8E7899}"/>
    <hyperlink ref="AL482" r:id="rId6849" display="https://www.daloopa.com/src/35361517" xr:uid="{A6D05C47-3AFB-49A8-80BE-ACBF2035E0B5}"/>
    <hyperlink ref="AM482" r:id="rId6850" display="https://www.daloopa.com/src/41991002" xr:uid="{8A00E4A0-4C64-480B-8356-61C09ED27A37}"/>
    <hyperlink ref="AN482" r:id="rId6851" display="https://www.daloopa.com/src/50787081" xr:uid="{8161AD52-62ED-4BB3-9686-A6915868E978}"/>
    <hyperlink ref="AO482" r:id="rId6852" display="https://www.daloopa.com/src/56765640" xr:uid="{16E63D4C-5B74-49C5-BA94-7074585BE352}"/>
    <hyperlink ref="AP482" r:id="rId6853" display="https://www.daloopa.com/src/61315042" xr:uid="{DFED8015-7907-4658-9738-D1FDF6A33A90}"/>
    <hyperlink ref="A483" r:id="rId6854" xr:uid="{B9D760A6-7301-4C3D-B978-02FBA9712B24}"/>
    <hyperlink ref="C483" r:id="rId6855" xr:uid="{BCB7E75B-AFE2-4FA4-A346-3D4559B72B0E}"/>
    <hyperlink ref="D483" r:id="rId6856" display="https://www.daloopa.com/src/797740" xr:uid="{015F5E56-EF38-4F88-89C0-B77717E0CC1C}"/>
    <hyperlink ref="E483" r:id="rId6857" display="https://www.daloopa.com/src/797746" xr:uid="{67FD3FB6-F396-45B0-8419-D78F90169235}"/>
    <hyperlink ref="F483" r:id="rId6858" display="https://www.daloopa.com/src/797752" xr:uid="{E8EB2A57-1B84-45F2-9E64-E582B156E5A0}"/>
    <hyperlink ref="G483" r:id="rId6859" display="https://www.daloopa.com/src/797786" xr:uid="{07B81B90-61FC-429D-BADE-CC71DBFA8B65}"/>
    <hyperlink ref="H483" r:id="rId6860" display="https://www.daloopa.com/src/797792" xr:uid="{EE202857-6EBB-4BAD-B502-E9A949764514}"/>
    <hyperlink ref="I483" r:id="rId6861" display="https://www.daloopa.com/src/797798" xr:uid="{8D8D3DCF-EC8B-4B19-A65C-9C4808156617}"/>
    <hyperlink ref="J483" r:id="rId6862" display="https://www.daloopa.com/src/797819" xr:uid="{00AE2ED5-D845-4CDA-B8C8-F201946B2488}"/>
    <hyperlink ref="K483" r:id="rId6863" display="https://www.daloopa.com/src/797825" xr:uid="{053CEFDE-3782-42A3-8BC6-A0C5AE18B31E}"/>
    <hyperlink ref="L483" r:id="rId6864" display="https://www.daloopa.com/src/797861" xr:uid="{61A032F7-63CA-4003-B11A-091482A09419}"/>
    <hyperlink ref="M483" r:id="rId6865" display="https://www.daloopa.com/src/797883" xr:uid="{A0798E28-D5D5-4079-88AF-3FD1D80ECEBD}"/>
    <hyperlink ref="N483" r:id="rId6866" display="https://www.daloopa.com/src/797889" xr:uid="{3AE41EA5-6549-453E-B483-905F0EA4B776}"/>
    <hyperlink ref="O483" r:id="rId6867" display="https://www.daloopa.com/src/797940" xr:uid="{238D87C7-8369-4DAF-9880-60B4BB744730}"/>
    <hyperlink ref="A484" r:id="rId6868" xr:uid="{FE759E1C-1E95-42E4-971D-15334E54AAFD}"/>
    <hyperlink ref="C484" r:id="rId6869" xr:uid="{E7A416D1-5C7D-4F34-974C-954AFE40BBC7}"/>
    <hyperlink ref="D484" r:id="rId6870" display="https://www.daloopa.com/src/797743" xr:uid="{5B2588D2-3F90-4C2B-AEBC-B53C26F81CC0}"/>
    <hyperlink ref="E484" r:id="rId6871" display="https://www.daloopa.com/src/797749" xr:uid="{14AFA689-AF1A-4654-A3DD-D26502A3A36B}"/>
    <hyperlink ref="F484" r:id="rId6872" display="https://www.daloopa.com/src/797755" xr:uid="{2DC10879-BF90-43DC-A0E7-0ED4360DB392}"/>
    <hyperlink ref="G484" r:id="rId6873" display="https://www.daloopa.com/src/797789" xr:uid="{58AFE696-B361-435B-AB9E-19A9BBB53FA0}"/>
    <hyperlink ref="H484" r:id="rId6874" display="https://www.daloopa.com/src/797795" xr:uid="{484BE084-A749-4CAD-9050-71ABDA289146}"/>
    <hyperlink ref="I484" r:id="rId6875" display="https://www.daloopa.com/src/797801" xr:uid="{142057EB-73FC-493F-B522-70D900A47590}"/>
    <hyperlink ref="J484" r:id="rId6876" display="https://www.daloopa.com/src/797822" xr:uid="{4F4561DE-1394-481B-8712-C0DA6F1B8CCA}"/>
    <hyperlink ref="K484" r:id="rId6877" display="https://www.daloopa.com/src/797828" xr:uid="{33AA67EC-328B-40A9-8538-B619146FA454}"/>
    <hyperlink ref="L484" r:id="rId6878" display="https://www.daloopa.com/src/797864" xr:uid="{4A8E6885-31F4-4E34-A0BB-58C9FCE825C9}"/>
    <hyperlink ref="M484" r:id="rId6879" display="https://www.daloopa.com/src/797886" xr:uid="{1CA32326-77EF-4BFE-AD63-E19CAFA67256}"/>
    <hyperlink ref="N484" r:id="rId6880" display="https://www.daloopa.com/src/797892" xr:uid="{DD18A9C6-9648-4EF6-8A62-2F26765B5596}"/>
    <hyperlink ref="O484" r:id="rId6881" display="https://www.daloopa.com/src/797943" xr:uid="{2DA6C073-1B3A-4341-84EC-051BC084A659}"/>
    <hyperlink ref="P484" r:id="rId6882" display="https://www.daloopa.com/src/797963" xr:uid="{6D840A3E-8A3C-42CB-A57B-D7E00548DD3A}"/>
    <hyperlink ref="Q484" r:id="rId6883" display="https://www.daloopa.com/src/797996" xr:uid="{22AB4F40-62CF-4F90-B7CE-8ABA9EB77954}"/>
    <hyperlink ref="R484" r:id="rId6884" display="https://www.daloopa.com/src/798019" xr:uid="{282BF9FA-8357-4C31-8BEF-217584BB6323}"/>
    <hyperlink ref="S484" r:id="rId6885" display="https://www.daloopa.com/src/798040" xr:uid="{666F5C96-3B30-4EA2-A987-B7C0603194FC}"/>
    <hyperlink ref="T484" r:id="rId6886" display="https://www.daloopa.com/src/798045" xr:uid="{5D8A68CF-48C3-4D94-9639-E90A2F95D296}"/>
    <hyperlink ref="U484" r:id="rId6887" display="https://www.daloopa.com/src/798062" xr:uid="{117FA71B-79BE-4200-86EC-D2E68124211D}"/>
    <hyperlink ref="V484" r:id="rId6888" display="https://www.daloopa.com/src/798079" xr:uid="{E8DF0F2B-A50C-4087-BBB2-CE08A6880393}"/>
    <hyperlink ref="W484" r:id="rId6889" display="https://www.daloopa.com/src/797768" xr:uid="{BAFE1DAB-B225-4D28-AD82-4B6907EAE427}"/>
    <hyperlink ref="X484" r:id="rId6890" display="https://www.daloopa.com/src/797763" xr:uid="{93BB242A-3231-4A9E-8888-003F76C42047}"/>
    <hyperlink ref="Y484" r:id="rId6891" display="https://www.daloopa.com/src/797759" xr:uid="{50057C37-421A-4DD3-9A4E-1886010AEE9C}"/>
    <hyperlink ref="Z484" r:id="rId6892" display="https://www.daloopa.com/src/797704" xr:uid="{D0E600E3-F66F-4D6B-9026-692F9DD0DC22}"/>
    <hyperlink ref="AA484" r:id="rId6893" display="https://www.daloopa.com/src/797700" xr:uid="{6F5E3331-CB0C-4BE2-B7EA-4F6A41BBEB0A}"/>
    <hyperlink ref="AB484" r:id="rId6894" display="https://www.daloopa.com/src/797695" xr:uid="{482D07CF-4F28-4426-B136-4A2C97A07153}"/>
    <hyperlink ref="AC484" r:id="rId6895" display="https://www.daloopa.com/src/797690" xr:uid="{C90399AC-0128-41A5-980D-70428247E1D9}"/>
    <hyperlink ref="AD484" r:id="rId6896" display="https://www.daloopa.com/src/1501200" xr:uid="{56742FDE-5979-44B7-AD2E-1EA5CEB738C6}"/>
    <hyperlink ref="AE484" r:id="rId6897" display="https://www.daloopa.com/src/2750539" xr:uid="{F42879EB-70A1-4A21-8EDD-E7D1484C9FCB}"/>
    <hyperlink ref="AF484" r:id="rId6898" display="https://www.daloopa.com/src/3606382" xr:uid="{D15F6421-E66D-4A5A-BDCF-2BE47D296202}"/>
    <hyperlink ref="AG484" r:id="rId6899" display="https://www.daloopa.com/src/6028671" xr:uid="{B2B205DF-F03D-4848-8F2F-9846BA5A0F7F}"/>
    <hyperlink ref="AH484" r:id="rId6900" display="https://www.daloopa.com/src/9091771" xr:uid="{EC08C216-B11D-4739-B622-6A3D5438E9A2}"/>
    <hyperlink ref="AI484" r:id="rId6901" display="https://www.daloopa.com/src/12605528" xr:uid="{5D0C092A-BF14-4538-AF8C-5D7CFABC22A7}"/>
    <hyperlink ref="AJ484" r:id="rId6902" display="https://www.daloopa.com/src/19045420" xr:uid="{8DB4DD84-B025-49D6-9835-531A290712FE}"/>
    <hyperlink ref="AK484" r:id="rId6903" display="https://www.daloopa.com/src/28076091" xr:uid="{3F5BDDEC-B98E-4ECC-9FC7-0A926780AA2A}"/>
    <hyperlink ref="AL484" r:id="rId6904" display="https://www.daloopa.com/src/35361518" xr:uid="{27ABABD0-BC9C-4E85-94E1-D4BF5B3E13D5}"/>
    <hyperlink ref="AM484" r:id="rId6905" display="https://www.daloopa.com/src/41991000" xr:uid="{2E17339B-7986-433B-ACB1-062CE41AB03B}"/>
    <hyperlink ref="AN484" r:id="rId6906" display="https://www.daloopa.com/src/50787080" xr:uid="{230494DE-EFEF-459B-B0CA-1ACD6E093352}"/>
    <hyperlink ref="AO484" r:id="rId6907" display="https://www.daloopa.com/src/56765639" xr:uid="{4C388A2F-95C1-4EB0-991F-77669FEAAA69}"/>
    <hyperlink ref="AP484" r:id="rId6908" display="https://www.daloopa.com/src/61315045" xr:uid="{78A58CF2-1ED7-4F96-BC6C-BDCC85CF03BF}"/>
    <hyperlink ref="A485" r:id="rId6909" xr:uid="{03DE9521-7971-4D2B-9D6C-31749C94D55E}"/>
    <hyperlink ref="C485" r:id="rId6910" xr:uid="{C8AB7765-515A-4BCA-9134-2EA83EE05550}"/>
    <hyperlink ref="D485" r:id="rId6911" display="https://www.daloopa.com/src/798141" xr:uid="{1A6AA91D-5A8B-4EA7-A9D7-0C47FEDDA3ED}"/>
    <hyperlink ref="E485" r:id="rId6912" display="https://www.daloopa.com/src/798140" xr:uid="{4DF1D453-01DD-430D-A9AA-AF3E096C4613}"/>
    <hyperlink ref="F485" r:id="rId6913" display="https://www.daloopa.com/src/798139" xr:uid="{55885799-8EF6-4F0C-B023-ED79FD606017}"/>
    <hyperlink ref="G485" r:id="rId6914" display="https://www.daloopa.com/src/798138" xr:uid="{69F01C60-1630-4E22-9661-E2345AC18D92}"/>
    <hyperlink ref="H485" r:id="rId6915" display="https://www.daloopa.com/src/798137" xr:uid="{198509B0-3617-4D1A-9944-83C8D62BA34E}"/>
    <hyperlink ref="I485" r:id="rId6916" display="https://www.daloopa.com/src/798136" xr:uid="{7EA09D09-8DCB-405C-BDA7-3BE5EA608167}"/>
    <hyperlink ref="J485" r:id="rId6917" display="https://www.daloopa.com/src/798135" xr:uid="{8D279AD8-7A1F-4353-8B32-6315CCEA41A2}"/>
    <hyperlink ref="K485" r:id="rId6918" display="https://www.daloopa.com/src/798134" xr:uid="{6699F6CC-3A1B-49DD-A057-83F24AABEBC4}"/>
    <hyperlink ref="L485" r:id="rId6919" display="https://www.daloopa.com/src/798133" xr:uid="{51264CFF-58B7-4E13-A9B4-4A6910CC74D5}"/>
    <hyperlink ref="M485" r:id="rId6920" display="https://www.daloopa.com/src/798132" xr:uid="{AA2A9889-8D5E-4785-AD2B-786F7E4BA66B}"/>
    <hyperlink ref="N485" r:id="rId6921" display="https://www.daloopa.com/src/798131" xr:uid="{717DB48E-455B-4447-838B-4A48993EB443}"/>
    <hyperlink ref="O485" r:id="rId6922" display="https://www.daloopa.com/src/798130" xr:uid="{B2CB7BE3-9C3E-46E5-A508-69D020F0488A}"/>
    <hyperlink ref="P485" r:id="rId6923" display="https://www.daloopa.com/src/798129" xr:uid="{EA15B21C-D467-4EC9-B890-420FB5857559}"/>
    <hyperlink ref="Q485" r:id="rId6924" display="https://www.daloopa.com/src/798128" xr:uid="{BACC87E6-F173-4CAF-B402-C368946A1AE7}"/>
    <hyperlink ref="R485" r:id="rId6925" display="https://www.daloopa.com/src/798127" xr:uid="{5114A160-7D24-4F0B-AAE8-6923F4BB17ED}"/>
    <hyperlink ref="S485" r:id="rId6926" display="https://www.daloopa.com/src/798126" xr:uid="{AD0D9145-B43C-4775-A825-466C88C1DB0F}"/>
    <hyperlink ref="T485" r:id="rId6927" display="https://www.daloopa.com/src/798125" xr:uid="{E2B74900-B631-48BD-9CB1-E22C4F219DD1}"/>
    <hyperlink ref="U485" r:id="rId6928" display="https://www.daloopa.com/src/798124" xr:uid="{95506FCD-C5D9-4129-9C16-D2EA5DEB1BA8}"/>
    <hyperlink ref="V485" r:id="rId6929" display="https://www.daloopa.com/src/798123" xr:uid="{0F8CFE20-15EC-4A23-BD0F-332953BFA29B}"/>
    <hyperlink ref="W485" r:id="rId6930" display="https://www.daloopa.com/src/798122" xr:uid="{33374C52-F5C3-4995-90DE-D83A2F2F0C89}"/>
    <hyperlink ref="X485" r:id="rId6931" display="https://www.daloopa.com/src/798121" xr:uid="{2C0E4B76-096A-4AC9-B07F-EA9BC78BD534}"/>
    <hyperlink ref="Y485" r:id="rId6932" display="https://www.daloopa.com/src/798120" xr:uid="{80AADF38-0E12-4FEF-BD40-205F70F43676}"/>
    <hyperlink ref="Z485" r:id="rId6933" display="https://www.daloopa.com/src/798107" xr:uid="{12C70CF5-8D74-408D-A2CC-09874F402B72}"/>
    <hyperlink ref="AA485" r:id="rId6934" display="https://www.daloopa.com/src/798106" xr:uid="{3801FC6E-0C02-4DE6-A3B3-E9D411F75A21}"/>
    <hyperlink ref="AB485" r:id="rId6935" display="https://www.daloopa.com/src/798093" xr:uid="{D36EBF42-2CAF-4794-9404-EE527D3E4058}"/>
    <hyperlink ref="AC485" r:id="rId6936" display="https://www.daloopa.com/src/798092" xr:uid="{C8D9F626-8F43-4B9F-A133-384731D89210}"/>
    <hyperlink ref="AD485" r:id="rId6937" display="https://www.daloopa.com/src/1501308" xr:uid="{6C10DF8E-A5A7-4EFC-A0DB-81C496A50447}"/>
    <hyperlink ref="AE485" r:id="rId6938" display="https://www.daloopa.com/src/2750736" xr:uid="{51A5B3C6-1F52-4FB9-B116-752B627D9EB0}"/>
    <hyperlink ref="AF485" r:id="rId6939" display="https://www.daloopa.com/src/3606647" xr:uid="{F52CDD2F-C5B3-405F-954A-7B7339F19097}"/>
    <hyperlink ref="AG485" r:id="rId6940" display="https://www.daloopa.com/src/6028809" xr:uid="{2E6BA439-A1FE-4AC1-B763-2CA12AAF668B}"/>
    <hyperlink ref="AH485" r:id="rId6941" display="https://www.daloopa.com/src/9091784" xr:uid="{1E2663EE-F518-4EBF-93A4-AB9E0415D218}"/>
    <hyperlink ref="AI485" r:id="rId6942" display="https://www.daloopa.com/src/12605546" xr:uid="{31481547-5A71-4D2A-9AF5-6B9DBCC96949}"/>
    <hyperlink ref="AJ485" r:id="rId6943" display="https://www.daloopa.com/src/19045423" xr:uid="{A3AF049E-2D7B-4788-A830-B9F3054B419C}"/>
    <hyperlink ref="AK485" r:id="rId6944" display="https://www.daloopa.com/src/28076096" xr:uid="{89B1231B-34BA-45BF-A264-54D5E9A56412}"/>
    <hyperlink ref="AL485" r:id="rId6945" display="https://www.daloopa.com/src/35361521" xr:uid="{B8BFA0E1-4F03-4365-902D-A037885CB79B}"/>
    <hyperlink ref="AM485" r:id="rId6946" display="https://www.daloopa.com/src/41990987" xr:uid="{DF7FD6C1-9889-4EFB-A2A6-E3781B2EBCE6}"/>
    <hyperlink ref="AN485" r:id="rId6947" display="https://www.daloopa.com/src/50787092" xr:uid="{DA88EEC0-A583-4418-9A12-8DAB9E6804E6}"/>
    <hyperlink ref="AO485" r:id="rId6948" display="https://www.daloopa.com/src/56765643" xr:uid="{B7351C45-E938-45D5-AF30-C52B85850EFC}"/>
    <hyperlink ref="AP485" r:id="rId6949" display="https://www.daloopa.com/src/61315047" xr:uid="{8CA2800F-6752-4FB4-95E4-6E9DED23D6D2}"/>
    <hyperlink ref="A488" r:id="rId6950" xr:uid="{84F8EFC4-ECCD-481D-8977-1177BE97F938}"/>
    <hyperlink ref="C488" r:id="rId6951" xr:uid="{0F594848-2B89-45E5-8D50-2204D5769B99}"/>
    <hyperlink ref="D488" r:id="rId6952" display="https://www.daloopa.com/src/798302" xr:uid="{F9592182-83D1-48AE-84BB-3C753BFCB0F4}"/>
    <hyperlink ref="E488" r:id="rId6953" display="https://www.daloopa.com/src/798514" xr:uid="{0F6B40B1-5AD6-4B98-A075-444711B295F6}"/>
    <hyperlink ref="F488" r:id="rId6954" display="https://www.daloopa.com/src/798493" xr:uid="{C4B62981-5D6B-448B-99E2-3E9D5DA09FB6}"/>
    <hyperlink ref="G488" r:id="rId6955" display="https://www.daloopa.com/src/798472" xr:uid="{6A920D43-D72D-4EA1-A6CF-3ADE8FFB0769}"/>
    <hyperlink ref="H488" r:id="rId6956" display="https://www.daloopa.com/src/798451" xr:uid="{194CA244-A203-4970-A0AC-112EED19BF9C}"/>
    <hyperlink ref="I488" r:id="rId6957" display="https://www.daloopa.com/src/798429" xr:uid="{6A616C0D-C2F3-438D-80E2-28F453FEF084}"/>
    <hyperlink ref="J488" r:id="rId6958" display="https://www.daloopa.com/src/798408" xr:uid="{14C62D51-B055-42A5-B372-C4DE97A8FCC0}"/>
    <hyperlink ref="K488" r:id="rId6959" display="https://www.daloopa.com/src/798372" xr:uid="{3BA90A21-56D9-4882-AFAF-01D183F9D9D4}"/>
    <hyperlink ref="L488" r:id="rId6960" display="https://www.daloopa.com/src/798350" xr:uid="{A89A9435-99CD-4BA2-94C9-85430E01A931}"/>
    <hyperlink ref="M488" r:id="rId6961" display="https://www.daloopa.com/src/798329" xr:uid="{9DD43BF4-125F-48C1-9130-E9C0A7F459D0}"/>
    <hyperlink ref="N488" r:id="rId6962" display="https://www.daloopa.com/src/798308" xr:uid="{CFDB69E6-B841-4792-9A85-CF158CCF363C}"/>
    <hyperlink ref="O488" r:id="rId6963" display="https://www.daloopa.com/src/798242" xr:uid="{A800FC25-FC38-4409-8337-459474935853}"/>
    <hyperlink ref="P488" r:id="rId6964" display="https://www.daloopa.com/src/798236" xr:uid="{F25E4213-8720-407D-BB79-DED6BFE577C1}"/>
    <hyperlink ref="Q488" r:id="rId6965" display="https://www.daloopa.com/src/798230" xr:uid="{F4DF644A-2975-4CBB-83A5-BB1AFC9E5BF4}"/>
    <hyperlink ref="R488" r:id="rId6966" display="https://www.daloopa.com/src/798224" xr:uid="{8A445F1C-14B1-4026-B2E3-95D7C64B3D78}"/>
    <hyperlink ref="S488" r:id="rId6967" display="https://www.daloopa.com/src/798218" xr:uid="{32D45E07-443C-46B9-8FB9-8D53680371F8}"/>
    <hyperlink ref="T488" r:id="rId6968" display="https://www.daloopa.com/src/798212" xr:uid="{9FFC8CCB-B0A0-4C4A-BFED-18C34CA0498E}"/>
    <hyperlink ref="U488" r:id="rId6969" display="https://www.daloopa.com/src/798206" xr:uid="{C8B66D3F-ECBA-4B4E-9E2B-130FB863E38B}"/>
    <hyperlink ref="V488" r:id="rId6970" display="https://www.daloopa.com/src/798200" xr:uid="{9DB16CA3-9DCE-46C7-92F4-BD56273DF10C}"/>
    <hyperlink ref="W488" r:id="rId6971" display="https://www.daloopa.com/src/798194" xr:uid="{CB19E219-6003-4B8A-AD91-0CFF9DEC7196}"/>
    <hyperlink ref="X488" r:id="rId6972" display="https://www.daloopa.com/src/798176" xr:uid="{CC390D62-3489-435C-8BB9-061AB90B2192}"/>
    <hyperlink ref="Y488" r:id="rId6973" display="https://www.daloopa.com/src/798170" xr:uid="{B42BFC68-D483-438C-A095-1CDC54DD1ED8}"/>
    <hyperlink ref="Z488" r:id="rId6974" display="https://www.daloopa.com/src/798164" xr:uid="{ED6B77A7-879B-4C69-B822-DA8B23E4A811}"/>
    <hyperlink ref="AA488" r:id="rId6975" display="https://www.daloopa.com/src/798158" xr:uid="{A3EED9B4-442F-4AE8-87DD-71EAA3AB65C2}"/>
    <hyperlink ref="AB488" r:id="rId6976" display="https://www.daloopa.com/src/798152" xr:uid="{510C6EC2-29DD-4CD2-BCA6-0BF96331866C}"/>
    <hyperlink ref="AC488" r:id="rId6977" display="https://www.daloopa.com/src/798146" xr:uid="{BB5F1E4D-DF00-4C6A-927F-28713F374B76}"/>
    <hyperlink ref="AD488" r:id="rId6978" display="https://www.daloopa.com/src/1501201" xr:uid="{1A81D11F-6ADD-4831-A658-6A37E57367B4}"/>
    <hyperlink ref="AE488" r:id="rId6979" display="https://www.daloopa.com/src/2750540" xr:uid="{22FB11B0-EE69-49A3-90A5-D93E3CBF4C12}"/>
    <hyperlink ref="A489" r:id="rId6980" xr:uid="{06ED5C4E-26B3-4DE7-B9BF-C8E6BF45BB8C}"/>
    <hyperlink ref="C489" r:id="rId6981" xr:uid="{E119CAF4-7F00-4B4D-B848-3EE5625445DC}"/>
    <hyperlink ref="D489" r:id="rId6982" display="https://www.daloopa.com/src/798303" xr:uid="{B99DD199-4A6D-4689-A627-E0527E2C3F55}"/>
    <hyperlink ref="E489" r:id="rId6983" display="https://www.daloopa.com/src/798515" xr:uid="{4B10C70B-019D-4500-A081-CC5E4A2CCC47}"/>
    <hyperlink ref="F489" r:id="rId6984" display="https://www.daloopa.com/src/798494" xr:uid="{2D7712B7-347D-4233-9668-91A169479C91}"/>
    <hyperlink ref="G489" r:id="rId6985" display="https://www.daloopa.com/src/798473" xr:uid="{7F1FCB84-3CF1-4221-A374-80BC2A963B1F}"/>
    <hyperlink ref="H489" r:id="rId6986" display="https://www.daloopa.com/src/798452" xr:uid="{4BE86779-D223-4F56-B09C-AE75C580990B}"/>
    <hyperlink ref="I489" r:id="rId6987" display="https://www.daloopa.com/src/798430" xr:uid="{427B21D9-679F-4DF0-9380-96F4714E270B}"/>
    <hyperlink ref="J489" r:id="rId6988" display="https://www.daloopa.com/src/798409" xr:uid="{B315EC50-1752-4E2E-A828-B11070A50557}"/>
    <hyperlink ref="K489" r:id="rId6989" display="https://www.daloopa.com/src/798373" xr:uid="{F731B42F-4E92-4825-94EA-2F955A0432DA}"/>
    <hyperlink ref="L489" r:id="rId6990" display="https://www.daloopa.com/src/798351" xr:uid="{82D64EAB-D5E8-4F9D-80AC-17A3E654BF6F}"/>
    <hyperlink ref="M489" r:id="rId6991" display="https://www.daloopa.com/src/798330" xr:uid="{4B3CC839-6B88-4213-92F5-F6D4EBE35815}"/>
    <hyperlink ref="N489" r:id="rId6992" display="https://www.daloopa.com/src/798309" xr:uid="{2B0BB0A8-126B-4284-B208-DF00175C0457}"/>
    <hyperlink ref="O489" r:id="rId6993" display="https://www.daloopa.com/src/798243" xr:uid="{738351FF-2FFB-455A-B63B-F240984AA5DA}"/>
    <hyperlink ref="P489" r:id="rId6994" display="https://www.daloopa.com/src/798237" xr:uid="{5C058732-D967-42A8-82EA-FF52C10E2FD5}"/>
    <hyperlink ref="Q489" r:id="rId6995" display="https://www.daloopa.com/src/798231" xr:uid="{229428C3-7B27-43D7-B7B2-8B6A00697D4C}"/>
    <hyperlink ref="R489" r:id="rId6996" display="https://www.daloopa.com/src/798225" xr:uid="{7F9E10BB-B576-4AA0-ACDF-5ACB383AA2F4}"/>
    <hyperlink ref="S489" r:id="rId6997" display="https://www.daloopa.com/src/798219" xr:uid="{7EFFA7DC-762D-41D0-BE08-5ED519829CC8}"/>
    <hyperlink ref="T489" r:id="rId6998" display="https://www.daloopa.com/src/798213" xr:uid="{27007FC7-9C18-442B-B544-286C8BEA8FF9}"/>
    <hyperlink ref="U489" r:id="rId6999" display="https://www.daloopa.com/src/798207" xr:uid="{853BBCA6-8CD7-4A5A-BFED-E5976AF14D45}"/>
    <hyperlink ref="V489" r:id="rId7000" display="https://www.daloopa.com/src/798201" xr:uid="{9A66DD89-F81B-4115-9247-12284B82A747}"/>
    <hyperlink ref="W489" r:id="rId7001" display="https://www.daloopa.com/src/798195" xr:uid="{8FBB9805-9115-45F8-AA5B-5D254D20FEC2}"/>
    <hyperlink ref="X489" r:id="rId7002" display="https://www.daloopa.com/src/798177" xr:uid="{548330F6-AE93-4AE8-98C8-22B111C679C1}"/>
    <hyperlink ref="Y489" r:id="rId7003" display="https://www.daloopa.com/src/798171" xr:uid="{E1435ED8-78D1-4C9C-B2D3-7728A55CD553}"/>
    <hyperlink ref="Z489" r:id="rId7004" display="https://www.daloopa.com/src/798165" xr:uid="{4DA2C918-3616-4046-958C-F0820D2C9EA9}"/>
    <hyperlink ref="AA489" r:id="rId7005" display="https://www.daloopa.com/src/798159" xr:uid="{745C377C-BC48-46A2-85F3-E1BB8274E2F7}"/>
    <hyperlink ref="AB489" r:id="rId7006" display="https://www.daloopa.com/src/798153" xr:uid="{897E9E32-DC14-4C03-ABB8-8C023BB7E63C}"/>
    <hyperlink ref="AC489" r:id="rId7007" display="https://www.daloopa.com/src/798147" xr:uid="{031C8070-1607-4688-83C3-5B99EE6BF1C8}"/>
    <hyperlink ref="AD489" r:id="rId7008" display="https://www.daloopa.com/src/1501202" xr:uid="{765C3523-CC61-4203-9DAC-1055F065AA8F}"/>
    <hyperlink ref="AE489" r:id="rId7009" display="https://www.daloopa.com/src/2750541" xr:uid="{2DABB06F-C1C1-4A63-9C9D-E6DBD946E411}"/>
    <hyperlink ref="AF489" r:id="rId7010" display="https://www.daloopa.com/src/3606383" xr:uid="{4C059CA3-CE69-470E-AA23-2FB59743FB47}"/>
    <hyperlink ref="AG489" r:id="rId7011" display="https://www.daloopa.com/src/6028677" xr:uid="{94D8C91A-814C-48CE-AC92-C6FA4BE91BE2}"/>
    <hyperlink ref="AH489" r:id="rId7012" display="https://www.daloopa.com/src/9091788" xr:uid="{18CF8110-CC88-4048-A69A-3A63D3DC1371}"/>
    <hyperlink ref="AI489" r:id="rId7013" display="https://www.daloopa.com/src/12605656" xr:uid="{EB8983BF-7566-49AC-ABF6-E18194EBE69E}"/>
    <hyperlink ref="AJ489" r:id="rId7014" display="https://www.daloopa.com/src/19045426" xr:uid="{12BE2F5E-7B42-4B1C-B16B-19B1F35F0092}"/>
    <hyperlink ref="AK489" r:id="rId7015" display="https://www.daloopa.com/src/28076099" xr:uid="{64321270-55F8-4DA9-9960-3FCA1E27795D}"/>
    <hyperlink ref="AL489" r:id="rId7016" display="https://www.daloopa.com/src/35361524" xr:uid="{C094A9A6-5E36-4172-AB79-E02F651DE9B9}"/>
    <hyperlink ref="AM489" r:id="rId7017" display="https://www.daloopa.com/src/41990971" xr:uid="{C601D7FF-AB77-48CF-9400-368E813E70CB}"/>
    <hyperlink ref="AN489" r:id="rId7018" display="https://www.daloopa.com/src/50787103" xr:uid="{AEBA936D-C028-46BB-BA35-0426150390E1}"/>
    <hyperlink ref="AO489" r:id="rId7019" display="https://www.daloopa.com/src/56765646" xr:uid="{7DC7E54F-36F7-4539-8F5B-F21F814AC140}"/>
    <hyperlink ref="AP489" r:id="rId7020" display="https://www.daloopa.com/src/61315060" xr:uid="{699D637C-3C5A-4F2A-B49C-3BE4E6778507}"/>
    <hyperlink ref="A490" r:id="rId7021" xr:uid="{DC0655F9-9A97-49B0-8F40-1B45723BFC75}"/>
    <hyperlink ref="C490" r:id="rId7022" xr:uid="{F9E9D6F2-37C0-452E-B553-382AC8C8B0AF}"/>
    <hyperlink ref="D490" r:id="rId7023" display="https://www.daloopa.com/src/798304" xr:uid="{510C0023-5839-42BA-ABF4-FC563E7E5119}"/>
    <hyperlink ref="E490" r:id="rId7024" display="https://www.daloopa.com/src/798516" xr:uid="{9FA637E3-27B7-44ED-AA8F-FE6D75EB1898}"/>
    <hyperlink ref="F490" r:id="rId7025" display="https://www.daloopa.com/src/798495" xr:uid="{41AFA44B-4E68-48FC-9A5C-6A0729F22FC0}"/>
    <hyperlink ref="G490" r:id="rId7026" display="https://www.daloopa.com/src/798474" xr:uid="{EAD3ADA8-2A52-4224-98C6-BEF954CD481B}"/>
    <hyperlink ref="H490" r:id="rId7027" display="https://www.daloopa.com/src/798453" xr:uid="{D4278EA3-90BA-4CDF-848D-6E9350DA9415}"/>
    <hyperlink ref="I490" r:id="rId7028" display="https://www.daloopa.com/src/798431" xr:uid="{59D7B585-52A9-447D-99EE-88A693D7FFAC}"/>
    <hyperlink ref="J490" r:id="rId7029" display="https://www.daloopa.com/src/798410" xr:uid="{BD9DFDAA-5F40-4618-AC55-0917FFFD44DF}"/>
    <hyperlink ref="K490" r:id="rId7030" display="https://www.daloopa.com/src/798374" xr:uid="{9FAE41E4-1103-4247-B0D2-848E041375FE}"/>
    <hyperlink ref="L490" r:id="rId7031" display="https://www.daloopa.com/src/798352" xr:uid="{001C2928-D1F7-4995-9AB9-C4EA80119272}"/>
    <hyperlink ref="M490" r:id="rId7032" display="https://www.daloopa.com/src/798331" xr:uid="{97D5BEC2-0319-46B3-AD38-E147C64A9C12}"/>
    <hyperlink ref="N490" r:id="rId7033" display="https://www.daloopa.com/src/798310" xr:uid="{2501AB64-93F8-4499-88C7-8A890FC6FCB9}"/>
    <hyperlink ref="O490" r:id="rId7034" display="https://www.daloopa.com/src/798244" xr:uid="{FBA9AEB2-D6A5-49B9-A6A4-F21EDBB647EB}"/>
    <hyperlink ref="P490" r:id="rId7035" display="https://www.daloopa.com/src/798238" xr:uid="{CAD98E58-FFA2-450D-8E83-BEF058505AB5}"/>
    <hyperlink ref="Q490" r:id="rId7036" display="https://www.daloopa.com/src/798235" xr:uid="{0AEB3F4B-44F4-4BE6-B3D8-FE6DB7EC9DFD}"/>
    <hyperlink ref="R490" r:id="rId7037" display="https://www.daloopa.com/src/798226" xr:uid="{BF4226AA-FA19-410D-80E5-094621ED9FA0}"/>
    <hyperlink ref="S490" r:id="rId7038" display="https://www.daloopa.com/src/798220" xr:uid="{CEB7FDEB-6223-493A-8D1A-566BB80FE0F4}"/>
    <hyperlink ref="T490" r:id="rId7039" display="https://www.daloopa.com/src/798214" xr:uid="{6BE531ED-E4CD-4B73-A3E3-3530CD62CF5E}"/>
    <hyperlink ref="U490" r:id="rId7040" display="https://www.daloopa.com/src/798208" xr:uid="{6F227C75-B751-434A-A16E-CDFDDEB6994A}"/>
    <hyperlink ref="V490" r:id="rId7041" display="https://www.daloopa.com/src/798202" xr:uid="{7D447913-ED3F-4AF1-960B-CF8B28DBD4AC}"/>
    <hyperlink ref="W490" r:id="rId7042" display="https://www.daloopa.com/src/798196" xr:uid="{29283B04-6EB0-4BD9-85C8-E7A5114558C2}"/>
    <hyperlink ref="X490" r:id="rId7043" display="https://www.daloopa.com/src/798178" xr:uid="{2C343B4A-8DA6-4BDE-AE27-5ECEB4FD45DA}"/>
    <hyperlink ref="Y490" r:id="rId7044" display="https://www.daloopa.com/src/798172" xr:uid="{4CA0F717-1714-476B-A3C7-7F4803E6812A}"/>
    <hyperlink ref="Z490" r:id="rId7045" display="https://www.daloopa.com/src/798166" xr:uid="{1AEA3D4D-8064-40C3-8DCD-42DEBF249D20}"/>
    <hyperlink ref="AA490" r:id="rId7046" display="https://www.daloopa.com/src/798160" xr:uid="{4C495189-16AD-4F4B-AA7F-7C1547CC3CAC}"/>
    <hyperlink ref="AB490" r:id="rId7047" display="https://www.daloopa.com/src/798154" xr:uid="{C04A0497-1BF8-4157-908A-0D608269DC50}"/>
    <hyperlink ref="AC490" r:id="rId7048" display="https://www.daloopa.com/src/798148" xr:uid="{EC603672-82F6-490C-A6A7-791A26041B9A}"/>
    <hyperlink ref="AD490" r:id="rId7049" display="https://www.daloopa.com/src/1501203" xr:uid="{34023EF0-A1B7-4B0C-A352-CAA45DFED62A}"/>
    <hyperlink ref="AE490" r:id="rId7050" display="https://www.daloopa.com/src/2750542" xr:uid="{A1689A85-793D-47FD-BFB9-FADD291F2114}"/>
    <hyperlink ref="AF490" r:id="rId7051" display="https://www.daloopa.com/src/3606384" xr:uid="{6C865B75-AE4E-450D-8CA8-F0F1AB6432DB}"/>
    <hyperlink ref="AG490" r:id="rId7052" display="https://www.daloopa.com/src/6028678" xr:uid="{62915D62-AF6C-4ECD-AE1D-980D31F3DDE7}"/>
    <hyperlink ref="AH490" r:id="rId7053" display="https://www.daloopa.com/src/9091789" xr:uid="{33ABA568-403E-419A-80C1-20E69ADEA3C0}"/>
    <hyperlink ref="AI490" r:id="rId7054" display="https://www.daloopa.com/src/12605658" xr:uid="{14F10A80-236C-45CB-8132-4AD700B9BD70}"/>
    <hyperlink ref="AJ490" r:id="rId7055" display="https://www.daloopa.com/src/19045425" xr:uid="{578DF5B2-18C2-4494-BB66-539C9E5C27FB}"/>
    <hyperlink ref="AK490" r:id="rId7056" display="https://www.daloopa.com/src/28076098" xr:uid="{531F8E4F-6A68-45AF-8402-3BFDE71ED27C}"/>
    <hyperlink ref="AL490" r:id="rId7057" display="https://www.daloopa.com/src/35361523" xr:uid="{B03EDF03-A5CD-4E3D-BCA2-4AFCE10CCF9D}"/>
    <hyperlink ref="AM490" r:id="rId7058" display="https://www.daloopa.com/src/41990974" xr:uid="{16EBDBD6-CF35-446A-BE27-B6F2981A69C5}"/>
    <hyperlink ref="AN490" r:id="rId7059" display="https://www.daloopa.com/src/50787104" xr:uid="{2644F8E3-31E1-40B2-BF85-DFBCD80AC8D4}"/>
    <hyperlink ref="AO490" r:id="rId7060" display="https://www.daloopa.com/src/56765649" xr:uid="{E6C021D4-E62C-41B6-A524-A0BA67B62620}"/>
    <hyperlink ref="AP490" r:id="rId7061" display="https://www.daloopa.com/src/61315062" xr:uid="{A558CDC8-0154-4053-823A-57F2B51B8314}"/>
    <hyperlink ref="A491" r:id="rId7062" xr:uid="{CDC5E214-3988-4AEC-AA81-6A75AC47F96D}"/>
    <hyperlink ref="C491" r:id="rId7063" xr:uid="{77B8B668-64BB-4488-837F-7B26536327BC}"/>
    <hyperlink ref="D491" r:id="rId7064" display="https://www.daloopa.com/src/798305" xr:uid="{61B6804C-968C-4EF3-96F1-D47BADD82FA5}"/>
    <hyperlink ref="E491" r:id="rId7065" display="https://www.daloopa.com/src/798517" xr:uid="{32CA9560-7898-4DE5-AB42-0C8607597B6C}"/>
    <hyperlink ref="F491" r:id="rId7066" display="https://www.daloopa.com/src/798496" xr:uid="{B3888865-47E6-4CAC-A6D0-B496BC34C7C8}"/>
    <hyperlink ref="G491" r:id="rId7067" display="https://www.daloopa.com/src/798475" xr:uid="{C9171D34-BAFB-43EC-9417-4FE68A177F55}"/>
    <hyperlink ref="H491" r:id="rId7068" display="https://www.daloopa.com/src/798454" xr:uid="{0BFED752-C360-4001-9005-E13C6DB5FB7C}"/>
    <hyperlink ref="I491" r:id="rId7069" display="https://www.daloopa.com/src/798432" xr:uid="{0D44AB13-9EF6-41DF-97CF-F28E3FA2CDE8}"/>
    <hyperlink ref="J491" r:id="rId7070" display="https://www.daloopa.com/src/798411" xr:uid="{BE7E4B57-FFC6-47B0-B075-840C285D2B07}"/>
    <hyperlink ref="K491" r:id="rId7071" display="https://www.daloopa.com/src/798375" xr:uid="{74FF99E0-002B-4549-BFF4-ADFC3F38A01D}"/>
    <hyperlink ref="L491" r:id="rId7072" display="https://www.daloopa.com/src/798353" xr:uid="{57155D85-AD17-486E-BB34-5BC0CD5AE50D}"/>
    <hyperlink ref="M491" r:id="rId7073" display="https://www.daloopa.com/src/798332" xr:uid="{F66C0B34-8B7D-4B80-880D-361A5E50DB83}"/>
    <hyperlink ref="N491" r:id="rId7074" display="https://www.daloopa.com/src/798311" xr:uid="{FFFE026B-A20A-4638-AC76-7F7B072B9A99}"/>
    <hyperlink ref="O491" r:id="rId7075" display="https://www.daloopa.com/src/798245" xr:uid="{A765FFD2-E714-4A3F-963C-E6DEA753C4A1}"/>
    <hyperlink ref="P491" r:id="rId7076" display="https://www.daloopa.com/src/798239" xr:uid="{43165BC5-59F2-4C89-BE8A-41A65B769250}"/>
    <hyperlink ref="Q491" r:id="rId7077" display="https://www.daloopa.com/src/798234" xr:uid="{09414159-BCAD-44B5-9C65-EC0D56B9FFF8}"/>
    <hyperlink ref="R491" r:id="rId7078" display="https://www.daloopa.com/src/798227" xr:uid="{305FCF45-A7F7-4E5F-9392-674D1722C5BF}"/>
    <hyperlink ref="S491" r:id="rId7079" display="https://www.daloopa.com/src/798221" xr:uid="{284032B7-3A80-451C-8302-904787E0F53B}"/>
    <hyperlink ref="T491" r:id="rId7080" display="https://www.daloopa.com/src/798215" xr:uid="{D0FAFF3D-7CFF-4C56-B807-704BFD46E799}"/>
    <hyperlink ref="U491" r:id="rId7081" display="https://www.daloopa.com/src/798209" xr:uid="{D16DE426-493E-4B7D-9398-27A170EFD397}"/>
    <hyperlink ref="V491" r:id="rId7082" display="https://www.daloopa.com/src/798203" xr:uid="{51CFF99D-82B9-494C-BF6C-C337BE945287}"/>
    <hyperlink ref="W491" r:id="rId7083" display="https://www.daloopa.com/src/798197" xr:uid="{7CE322DC-90D9-481B-9118-DF91C9C548C3}"/>
    <hyperlink ref="X491" r:id="rId7084" display="https://www.daloopa.com/src/798179" xr:uid="{E9B0A895-AD70-44BC-893D-CE50FDC6421B}"/>
    <hyperlink ref="Y491" r:id="rId7085" display="https://www.daloopa.com/src/798173" xr:uid="{7EB6CA52-34F6-4945-A7CC-691F0D542D0A}"/>
    <hyperlink ref="Z491" r:id="rId7086" display="https://www.daloopa.com/src/798167" xr:uid="{6EDD201A-C057-4300-93A5-CAC809DC32EE}"/>
    <hyperlink ref="AA491" r:id="rId7087" display="https://www.daloopa.com/src/798161" xr:uid="{2C09B4B7-E186-4427-89F4-6D896AD08CC8}"/>
    <hyperlink ref="AB491" r:id="rId7088" display="https://www.daloopa.com/src/798155" xr:uid="{D8DB22C2-38F7-4826-B1A1-5EAA590C7014}"/>
    <hyperlink ref="AC491" r:id="rId7089" display="https://www.daloopa.com/src/798149" xr:uid="{F9027739-B77B-4B51-AB4D-7D7CDF3C2C99}"/>
    <hyperlink ref="AD491" r:id="rId7090" display="https://www.daloopa.com/src/1501204" xr:uid="{DECC4BA7-A85E-480D-90A2-7E6482396649}"/>
    <hyperlink ref="AE491" r:id="rId7091" display="https://www.daloopa.com/src/2750543" xr:uid="{11F7383A-1E99-44DE-893B-EE0FA9FFC506}"/>
    <hyperlink ref="AF491" r:id="rId7092" display="https://www.daloopa.com/src/3606385" xr:uid="{FAB7A3AD-9156-4300-8711-F9B220EC1E44}"/>
    <hyperlink ref="AG491" r:id="rId7093" display="https://www.daloopa.com/src/6028679" xr:uid="{79E26485-1895-413A-B7DF-0A7C77E397FC}"/>
    <hyperlink ref="AH491" r:id="rId7094" display="https://www.daloopa.com/src/9091787" xr:uid="{5D1DC951-8DB2-4F48-B254-0936F02FCC71}"/>
    <hyperlink ref="AI491" r:id="rId7095" display="https://www.daloopa.com/src/12605657" xr:uid="{2D73C56A-18CB-41BF-AD23-E85F50059A22}"/>
    <hyperlink ref="AJ491" r:id="rId7096" display="https://www.daloopa.com/src/19045427" xr:uid="{808A6ED5-60F9-4009-A688-B162789C4BF2}"/>
    <hyperlink ref="AK491" r:id="rId7097" display="https://www.daloopa.com/src/28076097" xr:uid="{96F37EED-188F-412F-BC05-69CD290377D0}"/>
    <hyperlink ref="AL491" r:id="rId7098" display="https://www.daloopa.com/src/35361522" xr:uid="{E96BA215-CADF-41A8-9E5E-FFE0ACFCE2A1}"/>
    <hyperlink ref="AM491" r:id="rId7099" display="https://www.daloopa.com/src/41990973" xr:uid="{EAB26A32-9344-449B-9C9F-39F8E15A329C}"/>
    <hyperlink ref="AN491" r:id="rId7100" display="https://www.daloopa.com/src/50787107" xr:uid="{9F16A18A-1E8E-4499-B145-13B9ECA7B43D}"/>
    <hyperlink ref="AO491" r:id="rId7101" display="https://www.daloopa.com/src/56765647" xr:uid="{E91CC05A-C190-460D-B2D0-D79E200963E5}"/>
    <hyperlink ref="AP491" r:id="rId7102" display="https://www.daloopa.com/src/61315059" xr:uid="{C3D2868D-4A15-4339-A55A-9B5FE79C7589}"/>
    <hyperlink ref="A492" r:id="rId7103" xr:uid="{C7D5A438-F4E6-4DA7-8413-AF95B968000B}"/>
    <hyperlink ref="C492" r:id="rId7104" xr:uid="{FB3FF1A0-DA31-429E-9D95-9CA1C668094E}"/>
    <hyperlink ref="D492" r:id="rId7105" display="https://www.daloopa.com/src/798306" xr:uid="{FE81F022-E8A2-4899-8932-B46F31A8C2DC}"/>
    <hyperlink ref="E492" r:id="rId7106" display="https://www.daloopa.com/src/798518" xr:uid="{DE0CAD50-AEE6-48DE-A149-A78DB6E06552}"/>
    <hyperlink ref="F492" r:id="rId7107" display="https://www.daloopa.com/src/798497" xr:uid="{07F00A02-C99D-4A3B-B233-301F5765B098}"/>
    <hyperlink ref="G492" r:id="rId7108" display="https://www.daloopa.com/src/798476" xr:uid="{F1E807B2-043B-4264-9633-2DBB16B98384}"/>
    <hyperlink ref="H492" r:id="rId7109" display="https://www.daloopa.com/src/798455" xr:uid="{900886DC-EA74-4198-A8BD-3CEDDF215913}"/>
    <hyperlink ref="I492" r:id="rId7110" display="https://www.daloopa.com/src/798433" xr:uid="{D4E7C292-34D9-493D-A238-6006D581716C}"/>
    <hyperlink ref="J492" r:id="rId7111" display="https://www.daloopa.com/src/798412" xr:uid="{63D5A779-E079-4158-83AB-FFC6910BCE74}"/>
    <hyperlink ref="K492" r:id="rId7112" display="https://www.daloopa.com/src/798376" xr:uid="{D3BEA122-3A67-4642-9748-4B62F4F4DF23}"/>
    <hyperlink ref="L492" r:id="rId7113" display="https://www.daloopa.com/src/798354" xr:uid="{FF57148B-3B29-4159-8E6E-5CDB33773919}"/>
    <hyperlink ref="M492" r:id="rId7114" display="https://www.daloopa.com/src/798333" xr:uid="{81D9154C-7616-450B-8AC3-F481676057FF}"/>
    <hyperlink ref="N492" r:id="rId7115" display="https://www.daloopa.com/src/798312" xr:uid="{9F42E918-2D19-4804-BCB3-E81960181727}"/>
    <hyperlink ref="O492" r:id="rId7116" display="https://www.daloopa.com/src/798246" xr:uid="{DB9FFEEE-876C-4258-9380-63F224338584}"/>
    <hyperlink ref="P492" r:id="rId7117" display="https://www.daloopa.com/src/798240" xr:uid="{7D811A65-6C31-4617-9080-30C1522351A8}"/>
    <hyperlink ref="Q492" r:id="rId7118" display="https://www.daloopa.com/src/798233" xr:uid="{7F6B858C-BF47-433B-B680-A94C1240F9F3}"/>
    <hyperlink ref="R492" r:id="rId7119" display="https://www.daloopa.com/src/798228" xr:uid="{7BEC5D59-1711-4A84-AD33-CB92650C1C9F}"/>
    <hyperlink ref="S492" r:id="rId7120" display="https://www.daloopa.com/src/798222" xr:uid="{43CAFD98-1601-48A7-9980-F6EC78A110B8}"/>
    <hyperlink ref="T492" r:id="rId7121" display="https://www.daloopa.com/src/798216" xr:uid="{60129002-416A-4A8B-B4FA-1F61620B24C5}"/>
    <hyperlink ref="U492" r:id="rId7122" display="https://www.daloopa.com/src/798210" xr:uid="{2009C04C-6375-4D3B-9DB5-E72BE88CC8F6}"/>
    <hyperlink ref="V492" r:id="rId7123" display="https://www.daloopa.com/src/798204" xr:uid="{59C66FB1-280C-4977-AC95-2915C142FA14}"/>
    <hyperlink ref="W492" r:id="rId7124" display="https://www.daloopa.com/src/798198" xr:uid="{838A2209-2D44-41CA-975B-79E55008C725}"/>
    <hyperlink ref="X492" r:id="rId7125" display="https://www.daloopa.com/src/798180" xr:uid="{2B7C601B-768F-4253-A6BE-C85A671884BD}"/>
    <hyperlink ref="Y492" r:id="rId7126" display="https://www.daloopa.com/src/798174" xr:uid="{88220F57-6E07-4A89-ACFF-86474FD3480C}"/>
    <hyperlink ref="Z492" r:id="rId7127" display="https://www.daloopa.com/src/798168" xr:uid="{1DD8851B-29E2-473D-980C-5222D970D6CE}"/>
    <hyperlink ref="AA492" r:id="rId7128" display="https://www.daloopa.com/src/798162" xr:uid="{AD448A5D-2485-4695-83CA-BCA4213590BC}"/>
    <hyperlink ref="AB492" r:id="rId7129" display="https://www.daloopa.com/src/798156" xr:uid="{10E10713-C305-4437-8EC1-3C0C7D265675}"/>
    <hyperlink ref="AC492" r:id="rId7130" display="https://www.daloopa.com/src/798150" xr:uid="{EFA4C76D-BF5F-4339-B23B-12CD5CED8A64}"/>
    <hyperlink ref="AD492" r:id="rId7131" display="https://www.daloopa.com/src/1501205" xr:uid="{6DF14495-67DD-40DD-BF96-16CA1646929E}"/>
    <hyperlink ref="AE492" r:id="rId7132" display="https://www.daloopa.com/src/2750544" xr:uid="{B5E326B6-3F33-47AC-9F95-48566B0CF560}"/>
    <hyperlink ref="AF492" r:id="rId7133" display="https://www.daloopa.com/src/3606386" xr:uid="{7BA9AB48-FD29-4725-AA7E-1E9C4A6F04D6}"/>
    <hyperlink ref="AG492" r:id="rId7134" display="https://www.daloopa.com/src/6028680" xr:uid="{CB8AF46B-F18A-45D3-879F-39EA69D50627}"/>
    <hyperlink ref="AH492" r:id="rId7135" display="https://www.daloopa.com/src/9091790" xr:uid="{D4CCBDEE-199F-4340-8A05-6A7AD1F60275}"/>
    <hyperlink ref="AI492" r:id="rId7136" display="https://www.daloopa.com/src/12605659" xr:uid="{8CF05C12-3CC1-4FA3-AEA1-FCC125621D61}"/>
    <hyperlink ref="AJ492" r:id="rId7137" display="https://www.daloopa.com/src/19045428" xr:uid="{D3C02A6A-D8F2-4560-BD1E-EF6B3441EB43}"/>
    <hyperlink ref="AK492" r:id="rId7138" display="https://www.daloopa.com/src/28076100" xr:uid="{042AF14B-7985-4908-B269-A1200B0DF5B2}"/>
    <hyperlink ref="AL492" r:id="rId7139" display="https://www.daloopa.com/src/35361525" xr:uid="{574712DA-873C-44F7-99B6-E7AF83B5BD54}"/>
    <hyperlink ref="AM492" r:id="rId7140" display="https://www.daloopa.com/src/41990975" xr:uid="{A0DAF4D5-F4CF-4E17-BFDE-6828AA0FDCDD}"/>
    <hyperlink ref="AN492" r:id="rId7141" display="https://www.daloopa.com/src/50787105" xr:uid="{5DDE3699-8ECF-457F-837A-1B2519CD387C}"/>
    <hyperlink ref="AO492" r:id="rId7142" display="https://www.daloopa.com/src/56765648" xr:uid="{365BB9DF-E735-4652-B389-7CC43C7A34EE}"/>
    <hyperlink ref="AP492" r:id="rId7143" display="https://www.daloopa.com/src/61315058" xr:uid="{0741C49E-7F60-4A60-9D26-F8A08CEFC72C}"/>
    <hyperlink ref="A493" r:id="rId7144" xr:uid="{239BBBAC-EA28-454E-92CC-F384C4148409}"/>
    <hyperlink ref="C493" r:id="rId7145" xr:uid="{27D4178D-B1F3-49B8-AF37-BE0EF31E3385}"/>
    <hyperlink ref="D493" r:id="rId7146" display="https://www.daloopa.com/src/798307" xr:uid="{AE06FCAA-9555-44C2-B0C3-A456A99499B5}"/>
    <hyperlink ref="E493" r:id="rId7147" display="https://www.daloopa.com/src/798519" xr:uid="{DCF56D65-4F31-455F-933D-2A7B95316E18}"/>
    <hyperlink ref="F493" r:id="rId7148" display="https://www.daloopa.com/src/798498" xr:uid="{5195753A-17DA-44B5-8F99-FACC54860047}"/>
    <hyperlink ref="G493" r:id="rId7149" display="https://www.daloopa.com/src/798477" xr:uid="{3D5A1507-5425-4170-86CA-061D058815FA}"/>
    <hyperlink ref="H493" r:id="rId7150" display="https://www.daloopa.com/src/798456" xr:uid="{B5D0AAA0-E19F-423F-8BD1-91028D784CFF}"/>
    <hyperlink ref="I493" r:id="rId7151" display="https://www.daloopa.com/src/798434" xr:uid="{9A520889-65C7-4454-9977-4EE7318E0F4B}"/>
    <hyperlink ref="J493" r:id="rId7152" display="https://www.daloopa.com/src/798413" xr:uid="{365D99A9-EDEC-461E-BC74-C637EC4ACA0A}"/>
    <hyperlink ref="K493" r:id="rId7153" display="https://www.daloopa.com/src/798377" xr:uid="{37294888-10FA-4F89-A824-63ED132CA185}"/>
    <hyperlink ref="L493" r:id="rId7154" display="https://www.daloopa.com/src/798355" xr:uid="{09AC35F1-4736-4293-964B-81E83BF2047D}"/>
    <hyperlink ref="M493" r:id="rId7155" display="https://www.daloopa.com/src/798334" xr:uid="{C0EFF74A-6A7F-4DCB-92CA-CFB3BBAE16AB}"/>
    <hyperlink ref="N493" r:id="rId7156" display="https://www.daloopa.com/src/798313" xr:uid="{3EDC94BE-5824-43C5-8503-C8F1ED3012A0}"/>
    <hyperlink ref="O493" r:id="rId7157" display="https://www.daloopa.com/src/798247" xr:uid="{27DAB7D3-EC44-4554-8B83-FEC782D01643}"/>
    <hyperlink ref="P493" r:id="rId7158" display="https://www.daloopa.com/src/798241" xr:uid="{214BDDE2-C287-432C-9188-CC8825007677}"/>
    <hyperlink ref="Q493" r:id="rId7159" display="https://www.daloopa.com/src/798232" xr:uid="{41CF405A-F0C0-4BC9-A8C7-0AC4444721E9}"/>
    <hyperlink ref="R493" r:id="rId7160" display="https://www.daloopa.com/src/798229" xr:uid="{31FAF18E-F09E-4B7C-83A8-685FE1564590}"/>
    <hyperlink ref="S493" r:id="rId7161" display="https://www.daloopa.com/src/798223" xr:uid="{C5E6813D-ABC1-429B-9409-0A260075F2D1}"/>
    <hyperlink ref="T493" r:id="rId7162" display="https://www.daloopa.com/src/798217" xr:uid="{E75FB715-275F-4BDC-8633-8090122F79F3}"/>
    <hyperlink ref="U493" r:id="rId7163" display="https://www.daloopa.com/src/798211" xr:uid="{E261912D-53F8-4D1F-88B2-F6B0DBACC340}"/>
    <hyperlink ref="V493" r:id="rId7164" display="https://www.daloopa.com/src/798205" xr:uid="{066A6C24-41D9-4BB0-A3DE-DC7617BD0114}"/>
    <hyperlink ref="W493" r:id="rId7165" display="https://www.daloopa.com/src/798199" xr:uid="{9B03718E-1201-4480-B88C-687A65854D9E}"/>
    <hyperlink ref="X493" r:id="rId7166" display="https://www.daloopa.com/src/798181" xr:uid="{2A0F1558-D343-42B4-8F02-6955F7FA73F7}"/>
    <hyperlink ref="Y493" r:id="rId7167" display="https://www.daloopa.com/src/798175" xr:uid="{E0E6BE52-4C59-4EB1-8662-EB5398C86DB6}"/>
    <hyperlink ref="Z493" r:id="rId7168" display="https://www.daloopa.com/src/798169" xr:uid="{194C27F2-10F4-440E-BD32-7BA59A62518F}"/>
    <hyperlink ref="AA493" r:id="rId7169" display="https://www.daloopa.com/src/798163" xr:uid="{6C9331CC-C5BC-4BCB-9B92-3D1EED347015}"/>
    <hyperlink ref="AB493" r:id="rId7170" display="https://www.daloopa.com/src/798157" xr:uid="{C513A2F8-F984-4C97-927A-40C7743F0892}"/>
    <hyperlink ref="AC493" r:id="rId7171" display="https://www.daloopa.com/src/798151" xr:uid="{07240A06-23B1-4765-B42E-AC4E5A1D0513}"/>
    <hyperlink ref="AD493" r:id="rId7172" display="https://www.daloopa.com/src/1501206" xr:uid="{EBBA9C83-B1EF-46CA-9D75-DA245A3A3D21}"/>
    <hyperlink ref="AE493" r:id="rId7173" display="https://www.daloopa.com/src/2750545" xr:uid="{CF8E53AF-3FDD-4CEC-AD66-CA772C9DD12B}"/>
    <hyperlink ref="AF493" r:id="rId7174" display="https://www.daloopa.com/src/3606387" xr:uid="{C2570B11-6594-4911-8E8B-C9368E51FCDE}"/>
    <hyperlink ref="AG493" r:id="rId7175" display="https://www.daloopa.com/src/6028681" xr:uid="{287B209D-8FB9-4AD7-9539-A97648CD90A3}"/>
    <hyperlink ref="AH493" r:id="rId7176" display="https://www.daloopa.com/src/9091791" xr:uid="{24464E99-F703-453C-A2BE-1AEAEE719657}"/>
    <hyperlink ref="AI493" r:id="rId7177" display="https://www.daloopa.com/src/12605660" xr:uid="{3EC130E8-F805-4442-8BB7-6063A7FD7B42}"/>
    <hyperlink ref="AJ493" r:id="rId7178" display="https://www.daloopa.com/src/19045424" xr:uid="{9EA672B4-C893-4856-A3D9-B130632945CB}"/>
    <hyperlink ref="AK493" r:id="rId7179" display="https://www.daloopa.com/src/28076101" xr:uid="{40D59DE3-BA23-45B9-97F7-CF03FE89AE9C}"/>
    <hyperlink ref="AL493" r:id="rId7180" display="https://www.daloopa.com/src/35361526" xr:uid="{9F777674-D3E6-458E-8755-C167E62AB0D3}"/>
    <hyperlink ref="AM493" r:id="rId7181" display="https://www.daloopa.com/src/41990972" xr:uid="{4A9853D6-01F2-4761-BFEB-68E97934E8E1}"/>
    <hyperlink ref="AN493" r:id="rId7182" display="https://www.daloopa.com/src/50787106" xr:uid="{20C50095-6E79-4DC0-BEE5-CE933CF3363D}"/>
    <hyperlink ref="AO493" r:id="rId7183" display="https://www.daloopa.com/src/56765650" xr:uid="{D2E97D74-B484-4907-910C-8FA213B60EC7}"/>
    <hyperlink ref="AP493" r:id="rId7184" display="https://www.daloopa.com/src/61315061" xr:uid="{517CCF04-5855-4450-AA36-88778D6DACB9}"/>
    <hyperlink ref="A495" r:id="rId7185" xr:uid="{8D0AB213-BC22-4072-8511-6614435C07AC}"/>
    <hyperlink ref="C495" r:id="rId7186" xr:uid="{52A852C9-F67D-40C8-8773-0023BDCDF017}"/>
    <hyperlink ref="D495" r:id="rId7187" display="https://www.daloopa.com/src/798695" xr:uid="{7465643B-2851-43D2-AA8B-E2A3E85A3DAE}"/>
    <hyperlink ref="E495" r:id="rId7188" display="https://www.daloopa.com/src/798709" xr:uid="{17389778-4C60-4F1A-97A2-0B6815F47794}"/>
    <hyperlink ref="F495" r:id="rId7189" display="https://www.daloopa.com/src/798710" xr:uid="{97DDFFB5-BB21-4374-B60C-A7ECEECA1CA4}"/>
    <hyperlink ref="G495" r:id="rId7190" display="https://www.daloopa.com/src/798723" xr:uid="{90A1DE19-F3C7-4794-B8D8-4F559CA45135}"/>
    <hyperlink ref="H495" r:id="rId7191" display="https://www.daloopa.com/src/798736" xr:uid="{C2DE9F04-BF33-4A34-B417-A6617F2934EF}"/>
    <hyperlink ref="I495" r:id="rId7192" display="https://www.daloopa.com/src/798749" xr:uid="{3073CC8C-51DF-4417-838B-9C465D79F575}"/>
    <hyperlink ref="J495" r:id="rId7193" display="https://www.daloopa.com/src/798750" xr:uid="{3ED908FA-6D04-4017-BBDB-9A02F2C664B0}"/>
    <hyperlink ref="K495" r:id="rId7194" display="https://www.daloopa.com/src/798774" xr:uid="{BB9210C3-A111-4D18-A063-B36CD48FDEAB}"/>
    <hyperlink ref="L495" r:id="rId7195" display="https://www.daloopa.com/src/798775" xr:uid="{DFB2A6AB-9D77-490B-9A15-5294AB5788E9}"/>
    <hyperlink ref="M495" r:id="rId7196" display="https://www.daloopa.com/src/798776" xr:uid="{88D165EE-8B4E-4D56-B809-122FA814A5FC}"/>
    <hyperlink ref="N495" r:id="rId7197" display="https://www.daloopa.com/src/798777" xr:uid="{3B0C2C39-7028-4CA5-A43E-A6CF5AB92E0C}"/>
    <hyperlink ref="O495" r:id="rId7198" display="https://www.daloopa.com/src/798778" xr:uid="{DF66B53A-FC5F-461F-BCBE-A8511CDFE4FB}"/>
    <hyperlink ref="P495" r:id="rId7199" display="https://www.daloopa.com/src/798779" xr:uid="{79A9B5FA-3A1A-4A00-B180-DD554C7C94CB}"/>
    <hyperlink ref="Q495" r:id="rId7200" display="https://www.daloopa.com/src/798782" xr:uid="{012934DC-D3AD-4C78-A3BB-09600629F979}"/>
    <hyperlink ref="R495" r:id="rId7201" display="https://www.daloopa.com/src/798783" xr:uid="{029A5F79-401D-4C20-904A-524F81596750}"/>
    <hyperlink ref="S495" r:id="rId7202" display="https://www.daloopa.com/src/798642" xr:uid="{FA4E48B4-74AD-486E-BC63-E7E1EF3888A0}"/>
    <hyperlink ref="T495" r:id="rId7203" display="https://www.daloopa.com/src/798629" xr:uid="{BD87CFF0-C580-4194-A00F-81F5174D3453}"/>
    <hyperlink ref="U495" r:id="rId7204" display="https://www.daloopa.com/src/798628" xr:uid="{ED0BDB4C-2217-4339-B15D-570A576E05D2}"/>
    <hyperlink ref="V495" r:id="rId7205" display="https://www.daloopa.com/src/798615" xr:uid="{CBB88CEC-35D8-447B-B875-C5401A6B9457}"/>
    <hyperlink ref="W495" r:id="rId7206" display="https://www.daloopa.com/src/798614" xr:uid="{FB2B5B27-FA07-42D1-BE47-5E4A969D798B}"/>
    <hyperlink ref="X495" r:id="rId7207" display="https://www.daloopa.com/src/798589" xr:uid="{ACDDF3EA-B66B-4F00-B749-737A55AB05E4}"/>
    <hyperlink ref="Y495" r:id="rId7208" display="https://www.daloopa.com/src/798588" xr:uid="{5225A93D-0C9C-4D1D-BA32-6D064BCA9F40}"/>
    <hyperlink ref="Z495" r:id="rId7209" display="https://www.daloopa.com/src/798575" xr:uid="{305D19FC-8791-41FA-988B-8060274F2A08}"/>
    <hyperlink ref="AA495" r:id="rId7210" display="https://www.daloopa.com/src/798574" xr:uid="{249FF354-FDA8-49B4-A9BD-18A95521AF3A}"/>
    <hyperlink ref="AB495" r:id="rId7211" display="https://www.daloopa.com/src/798561" xr:uid="{3522DD39-94A9-47A9-87E9-11A46B6ECBAA}"/>
    <hyperlink ref="AC495" r:id="rId7212" display="https://www.daloopa.com/src/798548" xr:uid="{48DB6E09-06E7-49FA-97C9-2C7309C3C3B4}"/>
    <hyperlink ref="AD495" r:id="rId7213" display="https://www.daloopa.com/src/1501309" xr:uid="{0786C563-AB68-413C-8F55-D7AAE66F4E9B}"/>
    <hyperlink ref="AE495" r:id="rId7214" display="https://www.daloopa.com/src/2750738" xr:uid="{3EE62E76-0BD3-4890-A311-DE1299DB1D53}"/>
    <hyperlink ref="AF495" r:id="rId7215" display="https://www.daloopa.com/src/3606648" xr:uid="{F00AD677-1DCD-4526-A67B-3045A4C8D53F}"/>
    <hyperlink ref="AG495" r:id="rId7216" display="https://www.daloopa.com/src/6028817" xr:uid="{CBF65634-26C1-482B-8A48-509C424E4C4D}"/>
    <hyperlink ref="AH495" r:id="rId7217" display="https://www.daloopa.com/src/9091799" xr:uid="{99845613-E2C1-4D1D-B681-2517346CE62C}"/>
    <hyperlink ref="AI495" r:id="rId7218" display="https://www.daloopa.com/src/12605664" xr:uid="{FACA0005-1141-4277-8346-23F2B3FE7FF6}"/>
    <hyperlink ref="AJ495" r:id="rId7219" display="https://www.daloopa.com/src/19045429" xr:uid="{3686B402-6D12-4B30-B8FB-3B7F15D4105C}"/>
    <hyperlink ref="AK495" r:id="rId7220" display="https://www.daloopa.com/src/28076102" xr:uid="{8E48B6CA-FA84-423A-A612-F1F0EE69E70F}"/>
    <hyperlink ref="AL495" r:id="rId7221" display="https://www.daloopa.com/src/35361527" xr:uid="{1D568494-327B-4A96-9CD9-E52E07ADA11F}"/>
    <hyperlink ref="AM495" r:id="rId7222" display="https://www.daloopa.com/src/41990928" xr:uid="{A46EB18A-B845-4DAA-AD5D-0629F540DCB2}"/>
    <hyperlink ref="AN495" r:id="rId7223" display="https://www.daloopa.com/src/50787108" xr:uid="{8BD724E6-A3E2-42CC-A2A7-370874D5FA92}"/>
    <hyperlink ref="AO495" r:id="rId7224" display="https://www.daloopa.com/src/56765652" xr:uid="{120C2718-9B80-486E-A0C6-F79B79F11A80}"/>
    <hyperlink ref="AP495" r:id="rId7225" display="https://www.daloopa.com/src/61315076" xr:uid="{DDF37F25-03DF-4DD2-9008-8D897BAFB57E}"/>
    <hyperlink ref="A499" r:id="rId7226" xr:uid="{5039F20D-6936-4D87-8FF2-5C30E8F5ACC4}"/>
    <hyperlink ref="C499" r:id="rId7227" xr:uid="{5264CBDB-F1BD-44D8-9B8E-16CAE0CEAA65}"/>
    <hyperlink ref="D499" r:id="rId7228" display="https://www.daloopa.com/src/770320" xr:uid="{77ED9038-2334-4662-BBCD-36BC5689B1F5}"/>
    <hyperlink ref="E499" r:id="rId7229" display="https://www.daloopa.com/src/770327" xr:uid="{F296D13A-7448-4EC2-B8B2-429DF72C6227}"/>
    <hyperlink ref="F499" r:id="rId7230" display="https://www.daloopa.com/src/770342" xr:uid="{156CC5BB-79F6-4CBC-8147-39AF48FC5743}"/>
    <hyperlink ref="G499" r:id="rId7231" display="https://www.daloopa.com/src/769520" xr:uid="{1632177E-F258-49F3-97A1-4C3A99DCBEAC}"/>
    <hyperlink ref="H499" r:id="rId7232" display="https://www.daloopa.com/src/769375" xr:uid="{DD6A53B3-49BD-44AB-8256-6C54DA068138}"/>
    <hyperlink ref="I499" r:id="rId7233" display="https://www.daloopa.com/src/769238" xr:uid="{E15F62FC-1DB9-4D6E-BC2D-D78951444B7C}"/>
    <hyperlink ref="J499" r:id="rId7234" display="https://www.daloopa.com/src/761266" xr:uid="{17C30E5B-D2F3-44D7-8484-5D6DBA359255}"/>
    <hyperlink ref="K499" r:id="rId7235" display="https://www.daloopa.com/src/760936" xr:uid="{E2152443-57AC-466E-B31F-94B782772E25}"/>
    <hyperlink ref="L499" r:id="rId7236" display="https://www.daloopa.com/src/760691" xr:uid="{7246FE05-420C-4F04-B186-B20F2017DB8F}"/>
    <hyperlink ref="M499" r:id="rId7237" display="https://www.daloopa.com/src/760466" xr:uid="{6A1C38E2-E996-4F99-A0FA-47EDD1EEF16B}"/>
    <hyperlink ref="N499" r:id="rId7238" display="https://www.daloopa.com/src/760196" xr:uid="{F62B04FF-D9C1-4A95-A65E-63260057CA48}"/>
    <hyperlink ref="O499" r:id="rId7239" display="https://www.daloopa.com/src/758618" xr:uid="{D81B815B-5A56-4423-A185-474C6718D5B1}"/>
    <hyperlink ref="P499" r:id="rId7240" display="https://www.daloopa.com/src/758417" xr:uid="{60A34372-4CFA-4EFC-A1A4-5D361AD19F11}"/>
    <hyperlink ref="Q499" r:id="rId7241" display="https://www.daloopa.com/src/758258" xr:uid="{9049FE6D-0F59-4719-960B-43D0CAA232A7}"/>
    <hyperlink ref="R499" r:id="rId7242" display="https://www.daloopa.com/src/758121" xr:uid="{CEE078E3-68B5-4101-A179-FBCB7EAA320C}"/>
    <hyperlink ref="S499" r:id="rId7243" display="https://www.daloopa.com/src/757926" xr:uid="{0E452845-8E40-488F-968E-FD9CF989835B}"/>
    <hyperlink ref="T499" r:id="rId7244" display="https://www.daloopa.com/src/757768" xr:uid="{2A340EB3-D03E-48AB-8F15-022337CFDB5E}"/>
    <hyperlink ref="U499" r:id="rId7245" display="https://www.daloopa.com/src/757584" xr:uid="{742AEA69-56F8-4B4A-B6EA-1585FBBC97D6}"/>
    <hyperlink ref="V499" r:id="rId7246" display="https://www.daloopa.com/src/757250" xr:uid="{04ADBC6C-8788-4FB7-BD87-866ABDE142DA}"/>
    <hyperlink ref="W499" r:id="rId7247" display="https://www.daloopa.com/src/757064" xr:uid="{13B6E99F-BA07-4388-85B2-3CD02A2290ED}"/>
    <hyperlink ref="X499" r:id="rId7248" display="https://www.daloopa.com/src/756895" xr:uid="{30A2C87E-209C-4692-8C54-58B03704334A}"/>
    <hyperlink ref="Y499" r:id="rId7249" display="https://www.daloopa.com/src/756666" xr:uid="{E6063440-39D0-4AE8-9797-B9D3D4579F8A}"/>
    <hyperlink ref="Z499" r:id="rId7250" display="https://www.daloopa.com/src/756541" xr:uid="{176AE1D9-4253-4AC2-A536-B12C424564B8}"/>
    <hyperlink ref="AA499" r:id="rId7251" display="https://www.daloopa.com/src/756395" xr:uid="{16A97E4A-45A6-4069-A0E7-5344AB584D5B}"/>
    <hyperlink ref="AB499" r:id="rId7252" display="https://www.daloopa.com/src/756236" xr:uid="{79C93575-FF6C-49E5-95AB-70715732E408}"/>
    <hyperlink ref="AC499" r:id="rId7253" display="https://www.daloopa.com/src/755808" xr:uid="{DEC40680-09D1-47E9-A35D-4585D32D7913}"/>
    <hyperlink ref="AD499" r:id="rId7254" display="https://www.daloopa.com/src/1501207" xr:uid="{6B5687C2-65F9-4289-BEC2-CC95E09BC3EA}"/>
    <hyperlink ref="AE499" r:id="rId7255" display="https://www.daloopa.com/src/2750559" xr:uid="{A8518CE4-9D87-4E6C-85E4-E02030ED85EC}"/>
    <hyperlink ref="AF499" r:id="rId7256" display="https://www.daloopa.com/src/3606388" xr:uid="{42848249-0CD7-4100-B214-14CB4905FDAA}"/>
    <hyperlink ref="AG499" r:id="rId7257" display="https://www.daloopa.com/src/6028682" xr:uid="{44E3F7AE-086C-4598-BEB0-E3488E619EEA}"/>
    <hyperlink ref="AH499" r:id="rId7258" display="https://www.daloopa.com/src/9091394" xr:uid="{EF8C15F4-1E6A-4ADB-B7E7-51525AD16F9A}"/>
    <hyperlink ref="AI499" r:id="rId7259" display="https://www.daloopa.com/src/12599249" xr:uid="{CB50D685-CFE0-469E-8926-BDAE7A71BE1C}"/>
    <hyperlink ref="AJ499" r:id="rId7260" display="https://www.daloopa.com/src/19045340" xr:uid="{8BBD573D-55E8-43AF-A0E2-5C3E9D519DF7}"/>
    <hyperlink ref="AK499" r:id="rId7261" display="https://www.daloopa.com/src/28076018" xr:uid="{FD1A0B44-F228-477A-90B4-8A85FCE86F44}"/>
    <hyperlink ref="AL499" r:id="rId7262" display="https://www.daloopa.com/src/35361418" xr:uid="{63149A73-933B-4FEF-AC2F-553A44F096B0}"/>
    <hyperlink ref="AM499" r:id="rId7263" display="https://www.daloopa.com/src/41990430" xr:uid="{B081563D-47A4-4B46-AEEA-F01DD09EF5B1}"/>
    <hyperlink ref="AN499" r:id="rId7264" display="https://www.daloopa.com/src/50786843" xr:uid="{478D0F8C-42E9-4D85-9D65-BAA1AA5DECF4}"/>
    <hyperlink ref="AO499" r:id="rId7265" display="https://www.daloopa.com/src/56765431" xr:uid="{40E61D5C-CBD1-49D1-82D6-B7AF16D3E6F6}"/>
    <hyperlink ref="AP499" r:id="rId7266" display="https://www.daloopa.com/src/61314878" xr:uid="{E2BE6B72-5320-4760-89E2-E37CD1098CE1}"/>
    <hyperlink ref="BA499" r:id="rId7267" display="https://www.daloopa.com/src/44615776" xr:uid="{59895271-F724-45E9-A265-C6217336B599}"/>
    <hyperlink ref="BB499" r:id="rId7268" display="https://www.daloopa.com/src/44615777" xr:uid="{97DE2AAE-0F57-4787-B1A7-9278E696D758}"/>
    <hyperlink ref="BC499" r:id="rId7269" display="https://www.daloopa.com/src/44615778" xr:uid="{8A49D908-EF89-4D46-8045-BEE943522D1D}"/>
    <hyperlink ref="BD499" r:id="rId7270" display="https://www.daloopa.com/src/44615779" xr:uid="{1E1E27D2-3904-49AA-931B-E0F2AC117618}"/>
    <hyperlink ref="BE499" r:id="rId7271" display="https://www.daloopa.com/src/44615780" xr:uid="{A92EBDFA-8C3A-45D3-820D-8558745F21E5}"/>
    <hyperlink ref="BF499" r:id="rId7272" display="https://www.daloopa.com/src/44615781" xr:uid="{F7FFE896-FB54-49DC-81BA-B7372FC383C2}"/>
    <hyperlink ref="BG499" r:id="rId7273" display="https://www.daloopa.com/src/44615782" xr:uid="{F834F7CE-BECD-4050-9172-A204386D8334}"/>
    <hyperlink ref="BH499" r:id="rId7274" display="https://www.daloopa.com/src/44615783" xr:uid="{B96E841F-A30C-41DD-B777-C4476A8F4041}"/>
    <hyperlink ref="BI499" r:id="rId7275" display="https://www.daloopa.com/src/44615784" xr:uid="{E46699F4-9C6A-48FD-8C82-0A357CA46763}"/>
    <hyperlink ref="A501" r:id="rId7276" xr:uid="{D8E66195-1E6E-484C-ACE9-C47A539C7FEE}"/>
    <hyperlink ref="C501" r:id="rId7277" xr:uid="{46CC6EDB-B11D-48B5-BE50-2C7BE9981E89}"/>
    <hyperlink ref="D501" r:id="rId7278" display="https://www.daloopa.com/src/770321" xr:uid="{0FAFECD1-CDCA-4780-8B85-82CEB9658719}"/>
    <hyperlink ref="E501" r:id="rId7279" display="https://www.daloopa.com/src/770328" xr:uid="{E942D7C7-F4AD-4203-9C5E-5E62C7B01D1D}"/>
    <hyperlink ref="F501" r:id="rId7280" display="https://www.daloopa.com/src/770343" xr:uid="{06A4CA00-E826-4A92-8CA1-521CDADEEBFE}"/>
    <hyperlink ref="G501" r:id="rId7281" display="https://www.daloopa.com/src/769521" xr:uid="{D9C19867-23BC-4BFC-BF9F-E04FCE8B19E9}"/>
    <hyperlink ref="H501" r:id="rId7282" display="https://www.daloopa.com/src/769376" xr:uid="{4AD07E9A-961A-452D-B8AC-4AD019AD04D3}"/>
    <hyperlink ref="I501" r:id="rId7283" display="https://www.daloopa.com/src/769239" xr:uid="{94902AB7-40B8-4FDB-A638-0DCAB0E28D66}"/>
    <hyperlink ref="J501" r:id="rId7284" display="https://www.daloopa.com/src/761267" xr:uid="{46A072A4-2263-440D-9258-766CA2D32B67}"/>
    <hyperlink ref="K501" r:id="rId7285" display="https://www.daloopa.com/src/760937" xr:uid="{E617F1CC-6EC4-4645-ABA2-7290390B3FEB}"/>
    <hyperlink ref="L501" r:id="rId7286" display="https://www.daloopa.com/src/760692" xr:uid="{B40E392E-2229-4D09-BD88-B7A50A05D5B1}"/>
    <hyperlink ref="M501" r:id="rId7287" display="https://www.daloopa.com/src/760467" xr:uid="{EC01A194-F9A4-44A7-9B6A-1EB7F5949FDD}"/>
    <hyperlink ref="N501" r:id="rId7288" display="https://www.daloopa.com/src/760197" xr:uid="{097BE135-FC51-4028-90DA-E709A4539986}"/>
    <hyperlink ref="O501" r:id="rId7289" display="https://www.daloopa.com/src/758619" xr:uid="{BC14F66A-C58F-498A-8674-1BFA0A614661}"/>
    <hyperlink ref="P501" r:id="rId7290" display="https://www.daloopa.com/src/758418" xr:uid="{F01EDF98-761F-40E7-AC88-DEC2C8B675C0}"/>
    <hyperlink ref="Q501" r:id="rId7291" display="https://www.daloopa.com/src/758259" xr:uid="{6364DA88-D8DE-46E6-9AF9-639B75140718}"/>
    <hyperlink ref="R501" r:id="rId7292" display="https://www.daloopa.com/src/758122" xr:uid="{0EF876AF-4ED3-4866-8B6A-F6BDE4878758}"/>
    <hyperlink ref="S501" r:id="rId7293" display="https://www.daloopa.com/src/757927" xr:uid="{03825146-AB75-4957-90C2-C3371B80DD67}"/>
    <hyperlink ref="T501" r:id="rId7294" display="https://www.daloopa.com/src/757769" xr:uid="{7D5918FE-B351-475C-8A61-0E068A4E4D87}"/>
    <hyperlink ref="U501" r:id="rId7295" display="https://www.daloopa.com/src/757585" xr:uid="{37998706-668D-4C0A-9FEC-4FA4A45FA81E}"/>
    <hyperlink ref="V501" r:id="rId7296" display="https://www.daloopa.com/src/757251" xr:uid="{244E1DD2-A894-4FC5-A52A-1416661E66CF}"/>
    <hyperlink ref="W501" r:id="rId7297" display="https://www.daloopa.com/src/757065" xr:uid="{E413B72A-C228-4770-9A92-5E91FDCCFCBD}"/>
    <hyperlink ref="X501" r:id="rId7298" display="https://www.daloopa.com/src/756896" xr:uid="{8431F835-81A0-404E-B90F-B27D0FFBD5FE}"/>
    <hyperlink ref="Y501" r:id="rId7299" display="https://www.daloopa.com/src/756667" xr:uid="{AD9E6ABE-4A31-4C70-8E0A-4AFD16F43E0C}"/>
    <hyperlink ref="Z501" r:id="rId7300" display="https://www.daloopa.com/src/756542" xr:uid="{217652DB-7943-4DE7-8390-B1743991B27E}"/>
    <hyperlink ref="AA501" r:id="rId7301" display="https://www.daloopa.com/src/756396" xr:uid="{D7B5FC12-87FB-4A06-BC61-AF1281544FE7}"/>
    <hyperlink ref="AB501" r:id="rId7302" display="https://www.daloopa.com/src/756237" xr:uid="{5D8AE3DC-6CEE-4B2A-9ECF-F5C1061B3174}"/>
    <hyperlink ref="AC501" r:id="rId7303" display="https://www.daloopa.com/src/755809" xr:uid="{EAB0BD13-4665-48C8-9A41-B9C93EDD5E6A}"/>
    <hyperlink ref="AD501" r:id="rId7304" display="https://www.daloopa.com/src/1501208" xr:uid="{1F4C296A-FE44-4949-83FE-C28134165051}"/>
    <hyperlink ref="AE501" r:id="rId7305" display="https://www.daloopa.com/src/2750560" xr:uid="{0B40F7C0-4422-4CFF-B2F4-3A2C8485F224}"/>
    <hyperlink ref="AF501" r:id="rId7306" display="https://www.daloopa.com/src/3606389" xr:uid="{8944AFA6-9728-45DD-9E55-C8395A45E050}"/>
    <hyperlink ref="AG501" r:id="rId7307" display="https://www.daloopa.com/src/6028683" xr:uid="{25D82DAB-E55B-4E1E-9D0E-A11105E8E4B9}"/>
    <hyperlink ref="AH501" r:id="rId7308" display="https://www.daloopa.com/src/9091396" xr:uid="{DF74F82F-2D72-4177-96B8-714F0A41DD43}"/>
    <hyperlink ref="AI501" r:id="rId7309" display="https://www.daloopa.com/src/12599250" xr:uid="{3BA60A26-DD9B-45E2-9EB7-6CC408F3519A}"/>
    <hyperlink ref="AJ501" r:id="rId7310" display="https://www.daloopa.com/src/19045343" xr:uid="{8C13B942-AAC4-4DA8-A5BD-A5A92724F8AB}"/>
    <hyperlink ref="AK501" r:id="rId7311" display="https://www.daloopa.com/src/28076020" xr:uid="{6B7D1742-A1C7-4632-8633-25D5D61B33F0}"/>
    <hyperlink ref="AL501" r:id="rId7312" display="https://www.daloopa.com/src/35361420" xr:uid="{DB69345C-9005-439E-B3EA-A603A817A7EE}"/>
    <hyperlink ref="AM501" r:id="rId7313" display="https://www.daloopa.com/src/41990429" xr:uid="{B2039759-F384-4CB9-94FE-06A4B441CBAD}"/>
    <hyperlink ref="AN501" r:id="rId7314" display="https://www.daloopa.com/src/50786845" xr:uid="{C685D550-2313-4B6C-9176-6CEAB0339D13}"/>
    <hyperlink ref="AO501" r:id="rId7315" display="https://www.daloopa.com/src/56765434" xr:uid="{A7F76060-AACE-4D85-9229-258C9D9397C4}"/>
    <hyperlink ref="AP501" r:id="rId7316" display="https://www.daloopa.com/src/61314873" xr:uid="{521C76CC-6209-4263-BF0C-7259382C0752}"/>
    <hyperlink ref="BA501" r:id="rId7317" display="https://www.daloopa.com/src/44615785" xr:uid="{6BBDDF1C-950B-4E68-AFBF-DA33AB5E87C5}"/>
    <hyperlink ref="BB501" r:id="rId7318" display="https://www.daloopa.com/src/44615786" xr:uid="{0F3CA94A-CEBE-4A89-87E4-06D5D4435BBB}"/>
    <hyperlink ref="BC501" r:id="rId7319" display="https://www.daloopa.com/src/44615787" xr:uid="{F8F3974F-61C4-49E8-8ED2-F46C91878D18}"/>
    <hyperlink ref="BD501" r:id="rId7320" display="https://www.daloopa.com/src/44615788" xr:uid="{60BCE9F7-9403-4A31-98AB-2BFB1B5372D7}"/>
    <hyperlink ref="BE501" r:id="rId7321" display="https://www.daloopa.com/src/44615789" xr:uid="{2BF277C9-5664-48AF-B6D1-F68B15EC202C}"/>
    <hyperlink ref="BF501" r:id="rId7322" display="https://www.daloopa.com/src/44615790" xr:uid="{116A3AEA-6566-4BF0-B07D-C951281AACF6}"/>
    <hyperlink ref="BG501" r:id="rId7323" display="https://www.daloopa.com/src/44615791" xr:uid="{A8258208-8687-4BA1-9327-9C906E8A9B8B}"/>
    <hyperlink ref="BH501" r:id="rId7324" display="https://www.daloopa.com/src/44615792" xr:uid="{9BDA9C3D-E893-4ED3-B1B1-32DEDF516FCD}"/>
    <hyperlink ref="BI501" r:id="rId7325" display="https://www.daloopa.com/src/44615793" xr:uid="{B99BA8F4-8EEC-42A0-884E-43661F9E1DE1}"/>
    <hyperlink ref="A502" r:id="rId7326" xr:uid="{8FCEE781-1524-42B1-9AAF-1C6A50862EFD}"/>
    <hyperlink ref="C502" r:id="rId7327" xr:uid="{CB094ABE-BE21-4CC2-ADB6-54330636B637}"/>
    <hyperlink ref="D502" r:id="rId7328" display="https://www.daloopa.com/src/770322" xr:uid="{02821F0F-A4CE-4883-A368-7B221641F3B5}"/>
    <hyperlink ref="E502" r:id="rId7329" display="https://www.daloopa.com/src/770329" xr:uid="{0E83F57B-B201-4FB1-8C9A-1CAD4AA8A774}"/>
    <hyperlink ref="F502" r:id="rId7330" display="https://www.daloopa.com/src/770344" xr:uid="{5C7163C0-29E0-468D-A3D3-97442BFA160C}"/>
    <hyperlink ref="G502" r:id="rId7331" display="https://www.daloopa.com/src/769522" xr:uid="{84F2320C-CF58-4CAE-88BD-8AFD80E0C5BF}"/>
    <hyperlink ref="H502" r:id="rId7332" display="https://www.daloopa.com/src/769377" xr:uid="{67C894EA-AB40-420E-8534-B7B180A9D54C}"/>
    <hyperlink ref="I502" r:id="rId7333" display="https://www.daloopa.com/src/769240" xr:uid="{1F938F15-809B-4F5A-A137-713AD149C450}"/>
    <hyperlink ref="J502" r:id="rId7334" display="https://www.daloopa.com/src/761268" xr:uid="{23578FD6-B967-44F8-B2BB-FF60BE002A4E}"/>
    <hyperlink ref="K502" r:id="rId7335" display="https://www.daloopa.com/src/760938" xr:uid="{78B3715B-2417-4AD8-A817-B1AE058A6BFF}"/>
    <hyperlink ref="L502" r:id="rId7336" display="https://www.daloopa.com/src/760693" xr:uid="{FA178A16-A1FA-42B7-ACEF-DC6074BC7CDB}"/>
    <hyperlink ref="M502" r:id="rId7337" display="https://www.daloopa.com/src/760468" xr:uid="{71E8BFAB-FED2-4EAD-8086-6CB0370564E9}"/>
    <hyperlink ref="N502" r:id="rId7338" display="https://www.daloopa.com/src/760198" xr:uid="{C420CF53-EEF2-42EA-874E-356A1AD8FFC0}"/>
    <hyperlink ref="O502" r:id="rId7339" display="https://www.daloopa.com/src/758620" xr:uid="{4790D1EF-0DC0-4FCB-B428-DEB5789AA844}"/>
    <hyperlink ref="P502" r:id="rId7340" display="https://www.daloopa.com/src/758419" xr:uid="{AE818885-69A2-4438-AF9E-DDF78033ADB2}"/>
    <hyperlink ref="Q502" r:id="rId7341" display="https://www.daloopa.com/src/758260" xr:uid="{A9E733CE-29B0-40A3-A67B-6DD3EFFEE83C}"/>
    <hyperlink ref="R502" r:id="rId7342" display="https://www.daloopa.com/src/758123" xr:uid="{FE31C46B-4C63-4ECA-88A3-1DB3D2A97348}"/>
    <hyperlink ref="S502" r:id="rId7343" display="https://www.daloopa.com/src/757928" xr:uid="{9E65C75B-E7AB-42B2-8059-8ACF4F322AB5}"/>
    <hyperlink ref="T502" r:id="rId7344" display="https://www.daloopa.com/src/757770" xr:uid="{27E3551E-70CE-48F2-976D-5797552DC02E}"/>
    <hyperlink ref="U502" r:id="rId7345" display="https://www.daloopa.com/src/757586" xr:uid="{FA923F27-40EF-401B-9854-10BA21A41872}"/>
    <hyperlink ref="V502" r:id="rId7346" display="https://www.daloopa.com/src/757252" xr:uid="{51842207-D502-4296-943F-2B6D8FAF17B5}"/>
    <hyperlink ref="W502" r:id="rId7347" display="https://www.daloopa.com/src/757066" xr:uid="{3E72913F-6BE6-4483-8437-4FC5543D1135}"/>
    <hyperlink ref="X502" r:id="rId7348" display="https://www.daloopa.com/src/756897" xr:uid="{A6F815E1-0DBF-4C53-90D4-078BF4ECB98F}"/>
    <hyperlink ref="Y502" r:id="rId7349" display="https://www.daloopa.com/src/756668" xr:uid="{282CF8CA-E62B-46C4-AB6F-D1DB609A4773}"/>
    <hyperlink ref="Z502" r:id="rId7350" display="https://www.daloopa.com/src/756543" xr:uid="{FB977C54-CC38-4360-B4EB-89AF6B166312}"/>
    <hyperlink ref="AA502" r:id="rId7351" display="https://www.daloopa.com/src/756397" xr:uid="{115EE815-660D-4A54-BE95-871DD3013694}"/>
    <hyperlink ref="AB502" r:id="rId7352" display="https://www.daloopa.com/src/756238" xr:uid="{032632B3-E227-4BDB-8C6A-6D169EB73A4D}"/>
    <hyperlink ref="AC502" r:id="rId7353" display="https://www.daloopa.com/src/755810" xr:uid="{906BB3C4-059D-4A79-AE92-6AB939C3F4B2}"/>
    <hyperlink ref="AD502" r:id="rId7354" display="https://www.daloopa.com/src/1501209" xr:uid="{C645C0D8-B5EB-4E52-8C25-853D9BD7ED6B}"/>
    <hyperlink ref="AE502" r:id="rId7355" display="https://www.daloopa.com/src/2750561" xr:uid="{D42B226B-4873-4171-9751-1B5688850AC4}"/>
    <hyperlink ref="AF502" r:id="rId7356" display="https://www.daloopa.com/src/3606390" xr:uid="{F74D3C36-5954-4C4A-B5C0-3C1C3EE100C9}"/>
    <hyperlink ref="AG502" r:id="rId7357" display="https://www.daloopa.com/src/6028684" xr:uid="{715AF1B7-79CB-4759-8264-C16BCE583598}"/>
    <hyperlink ref="AH502" r:id="rId7358" display="https://www.daloopa.com/src/9091398" xr:uid="{D8BEE8D2-9E33-4500-B028-DC98572F9CB2}"/>
    <hyperlink ref="AI502" r:id="rId7359" display="https://www.daloopa.com/src/12599252" xr:uid="{2B38782E-97EC-4158-A636-6C0D5F20F238}"/>
    <hyperlink ref="AJ502" r:id="rId7360" display="https://www.daloopa.com/src/19045344" xr:uid="{B9A6F601-4604-42B9-8261-9D38AE1FF41A}"/>
    <hyperlink ref="AK502" r:id="rId7361" display="https://www.daloopa.com/src/28076022" xr:uid="{8F9760DA-6317-49B4-B93A-D336B1453910}"/>
    <hyperlink ref="AL502" r:id="rId7362" display="https://www.daloopa.com/src/35361421" xr:uid="{02AE53F7-D445-45A6-9626-A22E28A2E8B7}"/>
    <hyperlink ref="AM502" r:id="rId7363" display="https://www.daloopa.com/src/41990428" xr:uid="{3ACD823D-046A-4F12-9052-5518BE9608EC}"/>
    <hyperlink ref="AN502" r:id="rId7364" display="https://www.daloopa.com/src/50786846" xr:uid="{B89F55EC-DE9B-4C0F-A145-1E02E678950F}"/>
    <hyperlink ref="AO502" r:id="rId7365" display="https://www.daloopa.com/src/56765428" xr:uid="{4280EED5-5AC6-4C37-BE5A-F4DCF76693D0}"/>
    <hyperlink ref="AP502" r:id="rId7366" display="https://www.daloopa.com/src/61314872" xr:uid="{2B2BEEC0-6111-40FE-BFB2-C02911353BC1}"/>
    <hyperlink ref="BA502" r:id="rId7367" display="https://www.daloopa.com/src/44615794" xr:uid="{56E783A5-5B39-4E6E-858C-D556A9208BA1}"/>
    <hyperlink ref="BB502" r:id="rId7368" display="https://www.daloopa.com/src/44615795" xr:uid="{7F2562FE-AB84-4DD4-95F5-0B92F0B450A0}"/>
    <hyperlink ref="BC502" r:id="rId7369" display="https://www.daloopa.com/src/44615796" xr:uid="{B5FECF48-E2AE-455B-909C-3121CA460807}"/>
    <hyperlink ref="BD502" r:id="rId7370" display="https://www.daloopa.com/src/44615797" xr:uid="{A5108627-5DE6-430F-915E-FB3086EC1F5E}"/>
    <hyperlink ref="BE502" r:id="rId7371" display="https://www.daloopa.com/src/44615798" xr:uid="{249D2117-322F-415C-951D-3951FDDC51FA}"/>
    <hyperlink ref="BF502" r:id="rId7372" display="https://www.daloopa.com/src/44615799" xr:uid="{10C9AA32-A5E5-407D-97FE-8CF5EC50E6E3}"/>
    <hyperlink ref="BG502" r:id="rId7373" display="https://www.daloopa.com/src/44615800" xr:uid="{6AACFD56-B9F1-4B8E-8F0E-4CED90B8F260}"/>
    <hyperlink ref="BH502" r:id="rId7374" display="https://www.daloopa.com/src/44615801" xr:uid="{6CFD1559-E33F-4AB1-B58E-2D2C1298E548}"/>
    <hyperlink ref="BI502" r:id="rId7375" display="https://www.daloopa.com/src/44615802" xr:uid="{AB2D9C0F-E338-4E17-B742-D031BF03D017}"/>
    <hyperlink ref="A503" r:id="rId7376" xr:uid="{BCCE267D-0B94-4C9C-83FB-265ADB0EABDB}"/>
    <hyperlink ref="C503" r:id="rId7377" xr:uid="{986F7B9C-AF3B-4201-B927-1A9343B5314E}"/>
    <hyperlink ref="D503" r:id="rId7378" display="https://www.daloopa.com/src/770323" xr:uid="{6E13F9C5-1F2F-420B-A02B-2C8A9E28DCDD}"/>
    <hyperlink ref="E503" r:id="rId7379" display="https://www.daloopa.com/src/770331" xr:uid="{F3D773AF-E025-4354-B89A-422C84CBAD9E}"/>
    <hyperlink ref="F503" r:id="rId7380" display="https://www.daloopa.com/src/770345" xr:uid="{70FC1E3B-74D0-4B10-975B-B98C7E5DD2A2}"/>
    <hyperlink ref="G503" r:id="rId7381" display="https://www.daloopa.com/src/769523" xr:uid="{EE005732-2B62-4DE0-BCA5-E6B60366A455}"/>
    <hyperlink ref="H503" r:id="rId7382" display="https://www.daloopa.com/src/769378" xr:uid="{ECDCB921-B11C-498A-BAA8-B9372DF68B19}"/>
    <hyperlink ref="I503" r:id="rId7383" display="https://www.daloopa.com/src/769241" xr:uid="{65124B07-C73D-47CA-A612-504128586D52}"/>
    <hyperlink ref="J503" r:id="rId7384" display="https://www.daloopa.com/src/761269" xr:uid="{34F52BED-DC1F-4E74-B62C-BA5C5E1D382E}"/>
    <hyperlink ref="K503" r:id="rId7385" display="https://www.daloopa.com/src/760939" xr:uid="{0C88A181-BE9D-43AF-BCCB-C1B6589F5985}"/>
    <hyperlink ref="L503" r:id="rId7386" display="https://www.daloopa.com/src/760694" xr:uid="{C9B8B797-41A7-4578-8EF5-9A19B17F3F28}"/>
    <hyperlink ref="M503" r:id="rId7387" display="https://www.daloopa.com/src/760469" xr:uid="{AA5E8FC0-1688-4D83-A670-67DB1C6F33CB}"/>
    <hyperlink ref="N503" r:id="rId7388" display="https://www.daloopa.com/src/760199" xr:uid="{1C4FFBA1-36AA-4A31-B97B-9E59E79EC6E9}"/>
    <hyperlink ref="O503" r:id="rId7389" display="https://www.daloopa.com/src/758622" xr:uid="{8B2820CC-BD63-479B-9633-59DBF12346C9}"/>
    <hyperlink ref="P503" r:id="rId7390" display="https://www.daloopa.com/src/758420" xr:uid="{593D3D82-F2C1-4037-8CFF-B18242E6208C}"/>
    <hyperlink ref="Q503" r:id="rId7391" display="https://www.daloopa.com/src/758261" xr:uid="{1D382EC3-2B47-4424-83AE-E4ABF1E853FA}"/>
    <hyperlink ref="R503" r:id="rId7392" display="https://www.daloopa.com/src/758124" xr:uid="{819BF323-8703-487C-9B46-9BF84582CEAF}"/>
    <hyperlink ref="S503" r:id="rId7393" display="https://www.daloopa.com/src/757929" xr:uid="{5170F564-68C2-4239-8221-87674BA046BD}"/>
    <hyperlink ref="T503" r:id="rId7394" display="https://www.daloopa.com/src/757771" xr:uid="{057B598D-0A10-4366-9DE8-7D4ED7C949AB}"/>
    <hyperlink ref="U503" r:id="rId7395" display="https://www.daloopa.com/src/757587" xr:uid="{560DDD0F-0CA0-4257-8750-6F8CFEEA519D}"/>
    <hyperlink ref="V503" r:id="rId7396" display="https://www.daloopa.com/src/757253" xr:uid="{930B50D8-64AB-4C09-ADBC-184DCE729CA8}"/>
    <hyperlink ref="W503" r:id="rId7397" display="https://www.daloopa.com/src/757067" xr:uid="{3CE10DF4-862E-46B5-BAD8-6BEEE5C1A193}"/>
    <hyperlink ref="X503" r:id="rId7398" display="https://www.daloopa.com/src/756898" xr:uid="{74ACE48A-B054-49E3-889F-68FFA91AC5A7}"/>
    <hyperlink ref="Y503" r:id="rId7399" display="https://www.daloopa.com/src/756669" xr:uid="{58A5973F-39AC-496A-8921-6922D6F0AF99}"/>
    <hyperlink ref="Z503" r:id="rId7400" display="https://www.daloopa.com/src/756544" xr:uid="{7EF6654A-F5BA-4F0D-9D81-C32B889CC28E}"/>
    <hyperlink ref="AA503" r:id="rId7401" display="https://www.daloopa.com/src/756398" xr:uid="{A6597D74-E62E-41BB-8BCE-C00FDDFFCDF8}"/>
    <hyperlink ref="AB503" r:id="rId7402" display="https://www.daloopa.com/src/756239" xr:uid="{EB717324-286B-4C6A-BBB4-7D671F0F2E33}"/>
    <hyperlink ref="AC503" r:id="rId7403" display="https://www.daloopa.com/src/755811" xr:uid="{F98C3E58-98D1-4CFA-ABA1-9B51D9E5EE05}"/>
    <hyperlink ref="AD503" r:id="rId7404" display="https://www.daloopa.com/src/1501210" xr:uid="{717E0AC9-88AC-4F79-9540-7B14D3E0D62E}"/>
    <hyperlink ref="AE503" r:id="rId7405" display="https://www.daloopa.com/src/2750562" xr:uid="{D4814946-DB61-4CDA-AD38-5303D199C756}"/>
    <hyperlink ref="AF503" r:id="rId7406" display="https://www.daloopa.com/src/3606391" xr:uid="{E9E17A9D-01EB-4946-B7F7-11EEC0C55E37}"/>
    <hyperlink ref="AG503" r:id="rId7407" display="https://www.daloopa.com/src/6028685" xr:uid="{CC63439E-606E-43A2-AA12-6D335AC01C6C}"/>
    <hyperlink ref="AH503" r:id="rId7408" display="https://www.daloopa.com/src/9091400" xr:uid="{1DFBBFD8-B3D7-4F77-9BC4-E07899B836FA}"/>
    <hyperlink ref="AI503" r:id="rId7409" display="https://www.daloopa.com/src/12599255" xr:uid="{8503773D-1AFA-427F-A40C-B424215EB0AA}"/>
    <hyperlink ref="AK503" r:id="rId7410" display="https://www.daloopa.com/src/28076023" xr:uid="{497AA71E-1540-4249-BE85-AA63C0F51642}"/>
    <hyperlink ref="AL503" r:id="rId7411" display="https://www.daloopa.com/src/35361416" xr:uid="{70FBE59A-8913-4109-BFA6-5A8D42243A63}"/>
    <hyperlink ref="AM503" r:id="rId7412" display="https://www.daloopa.com/src/41990424" xr:uid="{769192CC-306E-4C64-BBDA-1ADAF2639B8A}"/>
    <hyperlink ref="AN503" r:id="rId7413" display="https://www.daloopa.com/src/50786840" xr:uid="{9B787F63-50FE-4B41-8A2A-101E1C06BA85}"/>
    <hyperlink ref="AO503" r:id="rId7414" display="https://www.daloopa.com/src/56765429" xr:uid="{8EEFB739-B6A1-4C2A-9772-6D0823D98EB4}"/>
    <hyperlink ref="AP503" r:id="rId7415" display="https://www.daloopa.com/src/61314874" xr:uid="{B462DA09-F2AA-451C-B176-C11AC5202A3F}"/>
    <hyperlink ref="BA503" r:id="rId7416" display="https://www.daloopa.com/src/44615803" xr:uid="{195668B1-BFE1-498D-B2A6-C26DED330772}"/>
    <hyperlink ref="BB503" r:id="rId7417" display="https://www.daloopa.com/src/44615804" xr:uid="{28141210-2C43-4409-8528-DC55996B4067}"/>
    <hyperlink ref="BC503" r:id="rId7418" display="https://www.daloopa.com/src/44615805" xr:uid="{CF694911-F83E-43F5-9B28-B274EB5A57D1}"/>
    <hyperlink ref="BD503" r:id="rId7419" display="https://www.daloopa.com/src/44615806" xr:uid="{A21D2106-C423-4C14-AA77-5FEEBB2A672C}"/>
    <hyperlink ref="BE503" r:id="rId7420" display="https://www.daloopa.com/src/44615807" xr:uid="{700B0014-3009-4D99-9041-D0869E7629AA}"/>
    <hyperlink ref="BF503" r:id="rId7421" display="https://www.daloopa.com/src/44615808" xr:uid="{CBB4F1B4-F7B7-474C-87EB-63C934716A05}"/>
    <hyperlink ref="BG503" r:id="rId7422" display="https://www.daloopa.com/src/44615809" xr:uid="{9AD2BCD7-682C-4049-B638-89B0E48EF179}"/>
    <hyperlink ref="BH503" r:id="rId7423" display="https://www.daloopa.com/src/44615810" xr:uid="{38862EC8-827C-4ABE-B330-65C06DF02500}"/>
    <hyperlink ref="BI503" r:id="rId7424" display="https://www.daloopa.com/src/44615811" xr:uid="{720056B4-46FC-4F7E-8265-14B244F63CC4}"/>
    <hyperlink ref="A504" r:id="rId7425" xr:uid="{32C59615-DE4E-4F88-83A1-98C89B92709C}"/>
    <hyperlink ref="C504" r:id="rId7426" xr:uid="{0CA3CF6F-1D46-4068-95E5-FAD6B535F0B0}"/>
    <hyperlink ref="AF504" r:id="rId7427" display="https://www.daloopa.com/src/3606392" xr:uid="{5E698AA6-E6B7-4A64-8D09-F6FAA7B43FCD}"/>
    <hyperlink ref="AG504" r:id="rId7428" display="https://www.daloopa.com/src/6028686" xr:uid="{0A4AD37C-DD22-4D4E-AA42-32F56BAEF5CD}"/>
    <hyperlink ref="AH504" r:id="rId7429" display="https://www.daloopa.com/src/9091399" xr:uid="{4D9DD761-2AED-43C2-81F1-B950BB14A71B}"/>
    <hyperlink ref="AI504" r:id="rId7430" display="https://www.daloopa.com/src/12599253" xr:uid="{196660CE-F4D1-45C2-A3A1-5605DBB3663A}"/>
    <hyperlink ref="AJ504" r:id="rId7431" display="https://www.daloopa.com/src/19045345" xr:uid="{51DC7796-9F98-4C3C-8E57-66C882F2D05A}"/>
    <hyperlink ref="AK504" r:id="rId7432" display="https://www.daloopa.com/src/28076021" xr:uid="{6F89C5BB-377D-4944-8722-399A428C4FCB}"/>
    <hyperlink ref="AL504" r:id="rId7433" display="https://www.daloopa.com/src/35361423" xr:uid="{FB169AD1-15AB-4A65-98D7-FC6B5E118B8C}"/>
    <hyperlink ref="AM504" r:id="rId7434" display="https://www.daloopa.com/src/41990423" xr:uid="{411E084C-A964-4A3A-BB84-F619A40B54FA}"/>
    <hyperlink ref="AN504" r:id="rId7435" display="https://www.daloopa.com/src/50786847" xr:uid="{28EBB60B-021D-4C11-BC91-15D9C9B096BC}"/>
    <hyperlink ref="AO504" r:id="rId7436" display="https://www.daloopa.com/src/56765430" xr:uid="{CDE91765-DCBB-4E9F-8EBB-A1F59466EE87}"/>
    <hyperlink ref="AP504" r:id="rId7437" display="https://www.daloopa.com/src/61314875" xr:uid="{633BF9CE-5280-4ADD-8424-85E0F8824D79}"/>
    <hyperlink ref="BH504" r:id="rId7438" display="https://www.daloopa.com/src/44615812" xr:uid="{5C37965D-16E3-44AA-A320-63AB70D1B44B}"/>
    <hyperlink ref="BI504" r:id="rId7439" display="https://www.daloopa.com/src/44615813" xr:uid="{A57A8D2E-146B-4365-A285-24FDC96E4976}"/>
    <hyperlink ref="A505" r:id="rId7440" xr:uid="{5041B511-98D4-4950-818A-C9D5FB5F8D4D}"/>
    <hyperlink ref="C505" r:id="rId7441" xr:uid="{F9E682D7-ED81-48BA-AEC1-50A03CE4FB6C}"/>
    <hyperlink ref="E505" r:id="rId7442" display="https://www.daloopa.com/src/770330" xr:uid="{6CEACF29-A339-4B20-AA15-9337BD574ABA}"/>
    <hyperlink ref="BA505" r:id="rId7443" display="https://www.daloopa.com/src/44615832" xr:uid="{0AF217A4-3EF2-4D23-94E6-BF2933B70851}"/>
    <hyperlink ref="A506" r:id="rId7444" xr:uid="{D92F0028-C718-46E8-BCA1-179AF17CE7D1}"/>
    <hyperlink ref="C506" r:id="rId7445" xr:uid="{9579B880-8971-4908-869D-50B4689E82A9}"/>
    <hyperlink ref="O506" r:id="rId7446" display="https://www.daloopa.com/src/758621" xr:uid="{471C75F1-EFB2-4164-BE2F-11864CF35A67}"/>
    <hyperlink ref="BC506" r:id="rId7447" display="https://www.daloopa.com/src/44615833" xr:uid="{E0B8BF0E-2F2C-4DA6-8FC8-910C1623CE4E}"/>
    <hyperlink ref="A507" r:id="rId7448" xr:uid="{75A7D37A-AB75-443E-BC40-0BCB1E4EFF30}"/>
    <hyperlink ref="C507" r:id="rId7449" xr:uid="{C0D4C1BE-C59E-48D9-B183-E4D2FFF7D9F6}"/>
    <hyperlink ref="D507" r:id="rId7450" display="https://www.daloopa.com/src/770324" xr:uid="{DDD804B1-7113-43B5-AA90-F625B90DDE43}"/>
    <hyperlink ref="E507" r:id="rId7451" display="https://www.daloopa.com/src/770332" xr:uid="{22D070C9-1160-4F94-96B8-741D49F74585}"/>
    <hyperlink ref="F507" r:id="rId7452" display="https://www.daloopa.com/src/770346" xr:uid="{D67CA373-1E28-4CCD-AE97-F72AAF9B4D8A}"/>
    <hyperlink ref="G507" r:id="rId7453" display="https://www.daloopa.com/src/769524" xr:uid="{92EB94A4-3606-41B3-AD60-5A126B9B3918}"/>
    <hyperlink ref="H507" r:id="rId7454" display="https://www.daloopa.com/src/769379" xr:uid="{438D964E-BCDF-4A72-A5DA-BA5BC08D3394}"/>
    <hyperlink ref="I507" r:id="rId7455" display="https://www.daloopa.com/src/769244" xr:uid="{60401028-D933-4F23-9210-64FDFF1FA431}"/>
    <hyperlink ref="J507" r:id="rId7456" display="https://www.daloopa.com/src/761270" xr:uid="{856ED900-50C8-4CEB-939B-64CD23136933}"/>
    <hyperlink ref="K507" r:id="rId7457" display="https://www.daloopa.com/src/760940" xr:uid="{3E80865E-368B-4F72-A95D-3FD535FF1C0A}"/>
    <hyperlink ref="L507" r:id="rId7458" display="https://www.daloopa.com/src/760695" xr:uid="{525D2E91-9FAF-4058-9BC4-7B3513A9DF50}"/>
    <hyperlink ref="M507" r:id="rId7459" display="https://www.daloopa.com/src/760470" xr:uid="{7AC15D33-98B1-45A2-8D4A-673CC0464595}"/>
    <hyperlink ref="N507" r:id="rId7460" display="https://www.daloopa.com/src/760200" xr:uid="{9E2678BA-2979-4ED2-9A5F-8D15BEFC4E27}"/>
    <hyperlink ref="O507" r:id="rId7461" display="https://www.daloopa.com/src/758623" xr:uid="{CB1958BB-6892-43E0-BAF5-8EF73DAF68C0}"/>
    <hyperlink ref="P507" r:id="rId7462" display="https://www.daloopa.com/src/758421" xr:uid="{C8E431D9-F6D4-4B2E-81F6-B68148E1E400}"/>
    <hyperlink ref="Q507" r:id="rId7463" display="https://www.daloopa.com/src/758262" xr:uid="{C53615DF-F26E-44B8-A0A3-AE67DD0FCCBA}"/>
    <hyperlink ref="R507" r:id="rId7464" display="https://www.daloopa.com/src/758125" xr:uid="{67A9EFDA-653F-46E5-BB1B-94E0E638C1E8}"/>
    <hyperlink ref="S507" r:id="rId7465" display="https://www.daloopa.com/src/757930" xr:uid="{B89B2113-B541-4344-A039-5BDD74113623}"/>
    <hyperlink ref="T507" r:id="rId7466" display="https://www.daloopa.com/src/757772" xr:uid="{A7A4E171-8F6F-4483-B286-FC8ABE6E6A68}"/>
    <hyperlink ref="U507" r:id="rId7467" display="https://www.daloopa.com/src/757588" xr:uid="{0FBCE1D0-AEF6-435C-A50A-A89736A8C6C8}"/>
    <hyperlink ref="V507" r:id="rId7468" display="https://www.daloopa.com/src/757254" xr:uid="{B2A82DC3-6CAE-4F3D-B2B9-D216A2403F69}"/>
    <hyperlink ref="W507" r:id="rId7469" display="https://www.daloopa.com/src/757068" xr:uid="{6EA67987-58F8-4D09-B2B9-0101BC4D821F}"/>
    <hyperlink ref="X507" r:id="rId7470" display="https://www.daloopa.com/src/756899" xr:uid="{765EBF7F-FACF-4371-AFEB-C3521E5152B0}"/>
    <hyperlink ref="Y507" r:id="rId7471" display="https://www.daloopa.com/src/756670" xr:uid="{D7F182C4-8153-4543-BA89-311C7BED7D1A}"/>
    <hyperlink ref="Z507" r:id="rId7472" display="https://www.daloopa.com/src/756545" xr:uid="{581B6086-9C75-43FB-A82A-439018228DB3}"/>
    <hyperlink ref="AA507" r:id="rId7473" display="https://www.daloopa.com/src/756399" xr:uid="{DDC146CF-CF8D-44D6-ABDD-51E1D134C676}"/>
    <hyperlink ref="AB507" r:id="rId7474" display="https://www.daloopa.com/src/756240" xr:uid="{A24BD033-C6F5-4471-965C-AF3D750BF9FB}"/>
    <hyperlink ref="AC507" r:id="rId7475" display="https://www.daloopa.com/src/755812" xr:uid="{3BE1C1C4-9A33-4A22-9A03-23E20551DF43}"/>
    <hyperlink ref="AD507" r:id="rId7476" display="https://www.daloopa.com/src/1501211" xr:uid="{A0C348BB-BD10-4034-8CA4-FD288802C08C}"/>
    <hyperlink ref="AE507" r:id="rId7477" display="https://www.daloopa.com/src/2750563" xr:uid="{1A8AE15B-351F-458A-B2D2-D98EB899A23D}"/>
    <hyperlink ref="AF507" r:id="rId7478" display="https://www.daloopa.com/src/3606393" xr:uid="{DE2746FA-4EC5-49DA-B2E2-05A798F56A85}"/>
    <hyperlink ref="AG507" r:id="rId7479" display="https://www.daloopa.com/src/6028687" xr:uid="{8AAF67B4-D385-4951-A7C6-26E5DA4B0C92}"/>
    <hyperlink ref="AH507" r:id="rId7480" display="https://www.daloopa.com/src/9091395" xr:uid="{0B7AFFFC-147D-4BA3-8728-8DC1AEFDAAAF}"/>
    <hyperlink ref="AI507" r:id="rId7481" display="https://www.daloopa.com/src/12599256" xr:uid="{26754A33-0F62-49C0-B608-D721991F4CC6}"/>
    <hyperlink ref="AJ507" r:id="rId7482" display="https://www.daloopa.com/src/19045341" xr:uid="{5E7E923C-0AF8-40C6-B9E7-EBDA19775AFC}"/>
    <hyperlink ref="AK507" r:id="rId7483" display="https://www.daloopa.com/src/28076016" xr:uid="{5919A060-A0B2-4047-8C05-93DDF8252157}"/>
    <hyperlink ref="AL507" r:id="rId7484" display="https://www.daloopa.com/src/35361422" xr:uid="{23536AF8-AF72-4E61-8324-0B01F5B782AD}"/>
    <hyperlink ref="AM507" r:id="rId7485" display="https://www.daloopa.com/src/41990427" xr:uid="{16E60637-1422-4189-B191-4B40ED2194ED}"/>
    <hyperlink ref="AN507" r:id="rId7486" display="https://www.daloopa.com/src/50786844" xr:uid="{6A04B7B8-0E85-4D4D-9A09-47442E496122}"/>
    <hyperlink ref="AO507" r:id="rId7487" display="https://www.daloopa.com/src/56765433" xr:uid="{CB84C7C0-F043-4CB9-A1CD-8F2E4874EE19}"/>
    <hyperlink ref="AP507" r:id="rId7488" display="https://www.daloopa.com/src/61314876" xr:uid="{AB6992FB-9245-47A5-8DC0-E7984339CE64}"/>
    <hyperlink ref="BA507" r:id="rId7489" display="https://www.daloopa.com/src/44615814" xr:uid="{4DC7EBD5-FCAA-4E44-9200-A17A64465EC9}"/>
    <hyperlink ref="BB507" r:id="rId7490" display="https://www.daloopa.com/src/44615815" xr:uid="{4F7F1E5B-EE97-48DA-B5A7-86FB25188898}"/>
    <hyperlink ref="BC507" r:id="rId7491" display="https://www.daloopa.com/src/44615816" xr:uid="{D5877AFE-AC1E-43D3-B722-69AF503A6DD5}"/>
    <hyperlink ref="BD507" r:id="rId7492" display="https://www.daloopa.com/src/44615817" xr:uid="{3B70C703-0049-477B-B41F-8D300DF05AC9}"/>
    <hyperlink ref="BE507" r:id="rId7493" display="https://www.daloopa.com/src/44615818" xr:uid="{439228FA-0626-4883-BFBA-14F03FFEAEF5}"/>
    <hyperlink ref="BF507" r:id="rId7494" display="https://www.daloopa.com/src/44615819" xr:uid="{9AE3BE8B-D52E-4F5F-B089-9C7289DDBE1C}"/>
    <hyperlink ref="BG507" r:id="rId7495" display="https://www.daloopa.com/src/44615820" xr:uid="{BA2AC6A2-E541-4EF8-B350-159F8D387E33}"/>
    <hyperlink ref="BH507" r:id="rId7496" display="https://www.daloopa.com/src/44615821" xr:uid="{ABE63057-16EE-410A-AC0D-E6A8163D91D8}"/>
    <hyperlink ref="BI507" r:id="rId7497" display="https://www.daloopa.com/src/44615822" xr:uid="{910BD310-D8E5-477F-BEE4-1901C1788909}"/>
    <hyperlink ref="A508" r:id="rId7498" xr:uid="{949925B3-BE3E-4BC6-8C06-A1CF5FC1A93D}"/>
    <hyperlink ref="C508" r:id="rId7499" xr:uid="{E81DB4BA-A7DC-49B0-BBBA-609A2B2F1EE4}"/>
    <hyperlink ref="D508" r:id="rId7500" display="https://www.daloopa.com/src/770325" xr:uid="{744B5D96-7BB9-4A20-A84D-8F4F650B432D}"/>
    <hyperlink ref="E508" r:id="rId7501" display="https://www.daloopa.com/src/770333" xr:uid="{49DC1DC1-CA7D-4C37-86FB-0DB45B18F4EC}"/>
    <hyperlink ref="F508" r:id="rId7502" display="https://www.daloopa.com/src/770347" xr:uid="{B22AD877-5344-437C-B498-13FF742F04A2}"/>
    <hyperlink ref="G508" r:id="rId7503" display="https://www.daloopa.com/src/769525" xr:uid="{94453D2F-1BF7-45FA-BD14-858A570744A6}"/>
    <hyperlink ref="H508" r:id="rId7504" display="https://www.daloopa.com/src/769380" xr:uid="{0D6A2BF4-168F-4F98-8C30-B20C56F28914}"/>
    <hyperlink ref="I508" r:id="rId7505" display="https://www.daloopa.com/src/769242" xr:uid="{C73283E8-DB26-4EA4-B898-3E7531FCC105}"/>
    <hyperlink ref="J508" r:id="rId7506" display="https://www.daloopa.com/src/761271" xr:uid="{AE25B0DF-1D3B-4C77-BB40-660149E2BD41}"/>
    <hyperlink ref="K508" r:id="rId7507" display="https://www.daloopa.com/src/760941" xr:uid="{B3A1B681-B2F0-4928-A29C-957DD00EF7A7}"/>
    <hyperlink ref="L508" r:id="rId7508" display="https://www.daloopa.com/src/760696" xr:uid="{B568ACE0-1A5F-43F4-A7B2-90BDD0AD490D}"/>
    <hyperlink ref="M508" r:id="rId7509" display="https://www.daloopa.com/src/760471" xr:uid="{4E521083-541C-48A9-909A-74FD4FC8BF97}"/>
    <hyperlink ref="N508" r:id="rId7510" display="https://www.daloopa.com/src/760201" xr:uid="{D998520C-1189-4D51-9ABC-B3AAA33BB621}"/>
    <hyperlink ref="O508" r:id="rId7511" display="https://www.daloopa.com/src/758624" xr:uid="{AE25FBBA-1B58-46E6-89EA-2E395C6E6163}"/>
    <hyperlink ref="P508" r:id="rId7512" display="https://www.daloopa.com/src/758422" xr:uid="{B37BBE66-1106-4400-A56A-54038A6EE487}"/>
    <hyperlink ref="Q508" r:id="rId7513" display="https://www.daloopa.com/src/758263" xr:uid="{DF61C344-36E4-4FF3-B847-9B4B7BAAED84}"/>
    <hyperlink ref="R508" r:id="rId7514" display="https://www.daloopa.com/src/758126" xr:uid="{BDF3F737-A8B3-41D2-9801-4BD72C38598F}"/>
    <hyperlink ref="S508" r:id="rId7515" display="https://www.daloopa.com/src/757931" xr:uid="{692536D8-8C98-4B02-8217-20B22B8D9074}"/>
    <hyperlink ref="T508" r:id="rId7516" display="https://www.daloopa.com/src/757773" xr:uid="{E115FCCC-C237-4DFA-998F-B1B045F958BB}"/>
    <hyperlink ref="U508" r:id="rId7517" display="https://www.daloopa.com/src/757589" xr:uid="{63E4B66A-033D-4BAE-AA13-3E30DC5B5A0D}"/>
    <hyperlink ref="V508" r:id="rId7518" display="https://www.daloopa.com/src/757255" xr:uid="{897FE080-F941-46E0-9142-0D1A2F731CCE}"/>
    <hyperlink ref="W508" r:id="rId7519" display="https://www.daloopa.com/src/757069" xr:uid="{1139F0B3-6468-4AF9-83FA-D920D6EBB5D1}"/>
    <hyperlink ref="X508" r:id="rId7520" display="https://www.daloopa.com/src/756900" xr:uid="{90A60525-D4C6-491E-A95C-33EE71DB7694}"/>
    <hyperlink ref="Y508" r:id="rId7521" display="https://www.daloopa.com/src/756671" xr:uid="{4C4DFB33-1A22-4769-B2AC-890FFFD0750D}"/>
    <hyperlink ref="Z508" r:id="rId7522" display="https://www.daloopa.com/src/756546" xr:uid="{B8280D4F-5C4A-4C93-9369-422AE6167C34}"/>
    <hyperlink ref="AA508" r:id="rId7523" display="https://www.daloopa.com/src/756400" xr:uid="{2FEEB6E4-AC59-459F-BF63-E2FEDFBF8233}"/>
    <hyperlink ref="AB508" r:id="rId7524" display="https://www.daloopa.com/src/756241" xr:uid="{16A8BE9F-7D03-45CD-BDDE-22416F2182BC}"/>
    <hyperlink ref="AC508" r:id="rId7525" display="https://www.daloopa.com/src/755813" xr:uid="{8022B81D-EBCD-4F1E-A8D1-889A51C03E00}"/>
    <hyperlink ref="AD508" r:id="rId7526" display="https://www.daloopa.com/src/1501212" xr:uid="{F22E9FF6-9D48-4836-A04B-CC8E3E8CA5DF}"/>
    <hyperlink ref="AE508" r:id="rId7527" display="https://www.daloopa.com/src/2750564" xr:uid="{DE9C96DC-CFFB-4B04-936E-FEB9A9EF8EC8}"/>
    <hyperlink ref="AF508" r:id="rId7528" display="https://www.daloopa.com/src/3606394" xr:uid="{3137FDF1-BAC1-4BFA-B498-DA2E9FF3B11F}"/>
    <hyperlink ref="AG508" r:id="rId7529" display="https://www.daloopa.com/src/6028688" xr:uid="{EB954DB2-CB73-4F87-A4C4-E692DC77FED1}"/>
    <hyperlink ref="AH508" r:id="rId7530" display="https://www.daloopa.com/src/9091401" xr:uid="{026FAA68-6A4B-441A-B594-65341E5BFD2A}"/>
    <hyperlink ref="AI508" r:id="rId7531" display="https://www.daloopa.com/src/12599254" xr:uid="{64745B7C-D289-496F-B390-2FC2BC5EF135}"/>
    <hyperlink ref="AJ508" r:id="rId7532" display="https://www.daloopa.com/src/19045342" xr:uid="{AFF3BC14-094A-4438-ACA6-39BCB7D4C1BF}"/>
    <hyperlink ref="AK508" r:id="rId7533" display="https://www.daloopa.com/src/28076019" xr:uid="{5F82497B-D039-4EC6-89AC-F0AE8ECD8800}"/>
    <hyperlink ref="AL508" r:id="rId7534" display="https://www.daloopa.com/src/35361419" xr:uid="{276C36B5-ACC9-469E-9D61-CCD6E8B6BDDC}"/>
    <hyperlink ref="AM508" r:id="rId7535" display="https://www.daloopa.com/src/41990426" xr:uid="{FE97873B-0A9E-4C4F-8B1A-FA0AE3E97516}"/>
    <hyperlink ref="AN508" r:id="rId7536" display="https://www.daloopa.com/src/50786841" xr:uid="{A556489F-52FA-4613-A57E-9FD81CE28134}"/>
    <hyperlink ref="AO508" r:id="rId7537" display="https://www.daloopa.com/src/56765427" xr:uid="{B69ED810-9447-456F-84DF-F9E5241A5457}"/>
    <hyperlink ref="AP508" r:id="rId7538" display="https://www.daloopa.com/src/61314879" xr:uid="{212B9F47-C8F9-4B41-A6B4-78F4E1B27245}"/>
    <hyperlink ref="BA508" r:id="rId7539" display="https://www.daloopa.com/src/44615823" xr:uid="{0F8C11CA-9942-4133-B51A-0DA0749F887E}"/>
    <hyperlink ref="BB508" r:id="rId7540" display="https://www.daloopa.com/src/44615824" xr:uid="{43D01A1F-855F-4671-9212-90B6E72F3BA6}"/>
    <hyperlink ref="BC508" r:id="rId7541" display="https://www.daloopa.com/src/44615825" xr:uid="{4FE5A665-4666-475D-9972-2EB7365F63A2}"/>
    <hyperlink ref="BD508" r:id="rId7542" display="https://www.daloopa.com/src/44615826" xr:uid="{48639B18-4718-4D79-A86A-C7F71B4C43A9}"/>
    <hyperlink ref="BE508" r:id="rId7543" display="https://www.daloopa.com/src/44615827" xr:uid="{0A7F4076-5366-456F-B588-65DBA6800802}"/>
    <hyperlink ref="BF508" r:id="rId7544" display="https://www.daloopa.com/src/44615828" xr:uid="{3AE725E3-EC6D-4FC2-9803-526413A0AB7C}"/>
    <hyperlink ref="BG508" r:id="rId7545" display="https://www.daloopa.com/src/44615829" xr:uid="{140C234B-3B31-4203-9C22-C01CE635FDE3}"/>
    <hyperlink ref="BH508" r:id="rId7546" display="https://www.daloopa.com/src/44615830" xr:uid="{A98DD3ED-B81B-4D2B-98D9-8DD68153B527}"/>
    <hyperlink ref="BI508" r:id="rId7547" display="https://www.daloopa.com/src/44615831" xr:uid="{F55A8A4F-3E4B-452D-8776-F68C4B4DFE55}"/>
    <hyperlink ref="A509" r:id="rId7548" xr:uid="{BA7D806B-AF73-422B-B08B-0C2D9964FA2C}"/>
    <hyperlink ref="C509" r:id="rId7549" xr:uid="{269E09BD-4F94-4154-B51F-EC7EB8E00E1C}"/>
    <hyperlink ref="D509" r:id="rId7550" display="https://www.daloopa.com/src/770326" xr:uid="{4C683731-FF3C-4C39-AFC0-F133DF93433A}"/>
    <hyperlink ref="E509" r:id="rId7551" display="https://www.daloopa.com/src/770334" xr:uid="{FA2B8B82-1735-4E92-A3E4-531BF0475F9C}"/>
    <hyperlink ref="F509" r:id="rId7552" display="https://www.daloopa.com/src/770348" xr:uid="{7B6D5E3D-1881-4234-BEE8-6EFCA083E996}"/>
    <hyperlink ref="G509" r:id="rId7553" display="https://www.daloopa.com/src/769526" xr:uid="{998A509F-00A5-49B3-BA0E-047DAB791733}"/>
    <hyperlink ref="H509" r:id="rId7554" display="https://www.daloopa.com/src/769381" xr:uid="{946B87FD-EDFA-49B8-BF62-18127A69600A}"/>
    <hyperlink ref="I509" r:id="rId7555" display="https://www.daloopa.com/src/769243" xr:uid="{2350A3AA-4612-4E61-9FFC-8B0AE7175DCE}"/>
    <hyperlink ref="J509" r:id="rId7556" display="https://www.daloopa.com/src/761272" xr:uid="{5C179AA8-BA3F-4387-BD68-59DA6965B0AE}"/>
    <hyperlink ref="K509" r:id="rId7557" display="https://www.daloopa.com/src/760942" xr:uid="{8D048FDE-AED4-4C9B-859F-8A13001BB516}"/>
    <hyperlink ref="L509" r:id="rId7558" display="https://www.daloopa.com/src/760697" xr:uid="{992DD160-9D0B-4FE6-8F89-DAEC1D2C698C}"/>
    <hyperlink ref="M509" r:id="rId7559" display="https://www.daloopa.com/src/760472" xr:uid="{63794E51-F796-42A8-8FA5-C634EE5995E1}"/>
    <hyperlink ref="N509" r:id="rId7560" display="https://www.daloopa.com/src/760202" xr:uid="{17FD9F82-F86C-434E-9D64-9762C1B735AC}"/>
    <hyperlink ref="O509" r:id="rId7561" display="https://www.daloopa.com/src/758625" xr:uid="{9758454F-E575-4E92-AD34-22B62365ED79}"/>
    <hyperlink ref="P509" r:id="rId7562" display="https://www.daloopa.com/src/758423" xr:uid="{0069D144-0F9B-486A-8804-275EDF6FDFDF}"/>
    <hyperlink ref="Q509" r:id="rId7563" display="https://www.daloopa.com/src/758264" xr:uid="{AE7EACAF-8960-47F8-84D1-32F017453AFB}"/>
    <hyperlink ref="R509" r:id="rId7564" display="https://www.daloopa.com/src/758127" xr:uid="{F9983048-F5D6-4B34-8732-C0E012E996D4}"/>
    <hyperlink ref="S509" r:id="rId7565" display="https://www.daloopa.com/src/757932" xr:uid="{0D4FC58D-0C2D-407A-ADF1-CF597E54ACF5}"/>
    <hyperlink ref="T509" r:id="rId7566" display="https://www.daloopa.com/src/757774" xr:uid="{1E8AE5CA-8357-4EAD-8D2E-E1756938D576}"/>
    <hyperlink ref="U509" r:id="rId7567" display="https://www.daloopa.com/src/757590" xr:uid="{9BA32F8E-3EA7-4CEA-9504-0D3F94067D44}"/>
    <hyperlink ref="V509" r:id="rId7568" display="https://www.daloopa.com/src/757256" xr:uid="{CF95EB90-76F4-4E62-96F3-D981EE84D213}"/>
    <hyperlink ref="W509" r:id="rId7569" display="https://www.daloopa.com/src/757070" xr:uid="{B1F463DA-88D9-4E93-83F4-2EDB85BA81E6}"/>
    <hyperlink ref="X509" r:id="rId7570" display="https://www.daloopa.com/src/756901" xr:uid="{79274BC5-539A-4A2C-AB7B-F949EC1483E7}"/>
    <hyperlink ref="Y509" r:id="rId7571" display="https://www.daloopa.com/src/756672" xr:uid="{8E1A30F2-FB88-4AD6-BC0C-C06A814A3F6F}"/>
    <hyperlink ref="Z509" r:id="rId7572" display="https://www.daloopa.com/src/756547" xr:uid="{71F8618B-6584-4B6C-AD5D-3ED9AD81EC04}"/>
    <hyperlink ref="AA509" r:id="rId7573" display="https://www.daloopa.com/src/756401" xr:uid="{7A0A5379-6AF7-4A74-8465-EC921A860C63}"/>
    <hyperlink ref="AB509" r:id="rId7574" display="https://www.daloopa.com/src/756242" xr:uid="{2AD98456-6E71-4013-B7D6-8D6874E1C209}"/>
    <hyperlink ref="AC509" r:id="rId7575" display="https://www.daloopa.com/src/755814" xr:uid="{6853836B-E634-44CF-9171-0FCAE9422E1C}"/>
    <hyperlink ref="AD509" r:id="rId7576" display="https://www.daloopa.com/src/1501213" xr:uid="{971C8B14-8356-4DBE-88FA-EEBB6394B629}"/>
    <hyperlink ref="AE509" r:id="rId7577" display="https://www.daloopa.com/src/2750565" xr:uid="{5F895729-B9AD-4EB0-B0E1-F63ADA51F491}"/>
    <hyperlink ref="AF509" r:id="rId7578" display="https://www.daloopa.com/src/3606395" xr:uid="{8756657C-9E76-41A3-A840-FC36C9BD60DC}"/>
    <hyperlink ref="AG509" r:id="rId7579" display="https://www.daloopa.com/src/6028689" xr:uid="{2474EEBA-78D5-45EA-8676-6DCE654DFE0F}"/>
    <hyperlink ref="AH509" r:id="rId7580" display="https://www.daloopa.com/src/9091397" xr:uid="{20CD362E-CDC7-4776-95E8-4A84C55EB571}"/>
    <hyperlink ref="AI509" r:id="rId7581" display="https://www.daloopa.com/src/12599251" xr:uid="{F74B540E-566B-4334-9522-F9EBAA398E5C}"/>
    <hyperlink ref="AJ509" r:id="rId7582" display="https://www.daloopa.com/src/19045339" xr:uid="{D6257A3C-6BB4-457F-8AE6-7B991D49E345}"/>
    <hyperlink ref="AK509" r:id="rId7583" display="https://www.daloopa.com/src/28076017" xr:uid="{59759FE7-1DEB-4A41-A732-78A1783E0EF5}"/>
    <hyperlink ref="AL509" r:id="rId7584" display="https://www.daloopa.com/src/35361417" xr:uid="{783FB7FE-89C4-40B1-A065-AA9FF0997EDD}"/>
    <hyperlink ref="AM509" r:id="rId7585" display="https://www.daloopa.com/src/41990425" xr:uid="{2F2C17F5-E597-4312-9E94-2C2AD80208F6}"/>
    <hyperlink ref="AN509" r:id="rId7586" display="https://www.daloopa.com/src/50786842" xr:uid="{7197D85E-9B6C-452E-A644-036AA60FDD9B}"/>
    <hyperlink ref="AO509" r:id="rId7587" display="https://www.daloopa.com/src/56765432" xr:uid="{D07994B1-877A-4BC2-89B3-E8480B8DFC14}"/>
    <hyperlink ref="AP509" r:id="rId7588" display="https://www.daloopa.com/src/61314877" xr:uid="{2DA0A8DF-9E73-46A6-BE99-41A7572092D9}"/>
    <hyperlink ref="BA509" r:id="rId7589" display="https://www.daloopa.com/src/44615834" xr:uid="{601FDE29-425A-43F2-BDAC-396772D667D7}"/>
    <hyperlink ref="BB509" r:id="rId7590" display="https://www.daloopa.com/src/44615835" xr:uid="{F3D4DBA8-68B8-4ECB-9422-FCC0A6D5F563}"/>
    <hyperlink ref="BC509" r:id="rId7591" display="https://www.daloopa.com/src/44615836" xr:uid="{8D0BD062-15F9-4B0C-B30D-D102EF743FF7}"/>
    <hyperlink ref="BD509" r:id="rId7592" display="https://www.daloopa.com/src/44615837" xr:uid="{18993620-E327-4B29-AA82-2DF50C8779E8}"/>
    <hyperlink ref="BE509" r:id="rId7593" display="https://www.daloopa.com/src/44615838" xr:uid="{567996C7-9309-4389-B1E6-F639A66FF260}"/>
    <hyperlink ref="BF509" r:id="rId7594" display="https://www.daloopa.com/src/44615839" xr:uid="{A9CD017C-7FD1-4235-97F2-F7F50894706A}"/>
    <hyperlink ref="BG509" r:id="rId7595" display="https://www.daloopa.com/src/44615840" xr:uid="{DA7019AA-30DC-4933-A99E-AFBBF0AA8A92}"/>
    <hyperlink ref="BH509" r:id="rId7596" display="https://www.daloopa.com/src/44615841" xr:uid="{43369FDF-2180-4372-993E-A1A9EE579F73}"/>
    <hyperlink ref="BI509" r:id="rId7597" display="https://www.daloopa.com/src/44615842" xr:uid="{86A124B0-312C-4819-AF23-A2945059AE1F}"/>
    <hyperlink ref="A512" r:id="rId7598" xr:uid="{544ED1EB-0530-4278-909D-298FF411B3A8}"/>
    <hyperlink ref="C512" r:id="rId7599" xr:uid="{2C563AC4-2274-4A72-8E6A-E5AEA30CA60F}"/>
    <hyperlink ref="D512" r:id="rId7600" display="https://www.daloopa.com/src/770358" xr:uid="{5BCFDF58-7584-4D11-A947-03991CE21208}"/>
    <hyperlink ref="E512" r:id="rId7601" display="https://www.daloopa.com/src/770354" xr:uid="{56865DBD-43A8-400F-9745-F86D129D6C3A}"/>
    <hyperlink ref="F512" r:id="rId7602" display="https://www.daloopa.com/src/770349" xr:uid="{38E8A956-5925-4570-BCE1-9E9CBB5F6E99}"/>
    <hyperlink ref="G512" r:id="rId7603" display="https://www.daloopa.com/src/769527" xr:uid="{4DF94F20-C339-4B57-AAC5-CF9DA56E36C5}"/>
    <hyperlink ref="H512" r:id="rId7604" display="https://www.daloopa.com/src/769382" xr:uid="{A4534D18-95CE-4B84-8273-AF1DE8A8E163}"/>
    <hyperlink ref="I512" r:id="rId7605" display="https://www.daloopa.com/src/769245" xr:uid="{85C3AF19-1F65-4462-8F6B-E20126A97AFF}"/>
    <hyperlink ref="J512" r:id="rId7606" display="https://www.daloopa.com/src/761273" xr:uid="{9C516039-91C4-4A09-9AEB-8B34E5C6BE6B}"/>
    <hyperlink ref="K512" r:id="rId7607" display="https://www.daloopa.com/src/760991" xr:uid="{AA3BF380-8B4F-48E9-B858-CFC31BC46F50}"/>
    <hyperlink ref="L512" r:id="rId7608" display="https://www.daloopa.com/src/760708" xr:uid="{95283A4A-2E23-44B2-A23E-4BC1B1E8A0D5}"/>
    <hyperlink ref="M512" r:id="rId7609" display="https://www.daloopa.com/src/760473" xr:uid="{E51A72DC-B14F-4858-91A2-7C97F5B3DEAE}"/>
    <hyperlink ref="N512" r:id="rId7610" display="https://www.daloopa.com/src/760227" xr:uid="{60F3B015-7499-42FA-B072-AD81211E901D}"/>
    <hyperlink ref="O512" r:id="rId7611" display="https://www.daloopa.com/src/758626" xr:uid="{9E65F3E6-A0A4-4315-A08C-BAE647A94CFE}"/>
    <hyperlink ref="P512" r:id="rId7612" display="https://www.daloopa.com/src/758424" xr:uid="{9F51FC0A-4EB5-41F4-BEDF-EADE80B0B10F}"/>
    <hyperlink ref="Q512" r:id="rId7613" display="https://www.daloopa.com/src/758271" xr:uid="{F7B4B80B-FE01-402F-90A5-1F555E1CDCB0}"/>
    <hyperlink ref="R512" r:id="rId7614" display="https://www.daloopa.com/src/758128" xr:uid="{C2110FCB-3BC4-4F59-B3B6-8B97CD883B1B}"/>
    <hyperlink ref="S512" r:id="rId7615" display="https://www.daloopa.com/src/757933" xr:uid="{76D63C5D-950E-4D1C-86E1-4AEEE769025C}"/>
    <hyperlink ref="T512" r:id="rId7616" display="https://www.daloopa.com/src/757790" xr:uid="{CEC58E2E-09F5-444F-B712-DD96BCA66F8A}"/>
    <hyperlink ref="U512" r:id="rId7617" display="https://www.daloopa.com/src/757602" xr:uid="{46B1C0DC-F4A1-43D9-BB6E-2AA3596E0801}"/>
    <hyperlink ref="V512" r:id="rId7618" display="https://www.daloopa.com/src/757280" xr:uid="{93859C81-F698-4A95-BCB8-242F4806A348}"/>
    <hyperlink ref="W512" r:id="rId7619" display="https://www.daloopa.com/src/757074" xr:uid="{830EEF69-CC7A-4AF7-817F-EDBF6CA2B668}"/>
    <hyperlink ref="X512" r:id="rId7620" display="https://www.daloopa.com/src/756918" xr:uid="{DF748527-8EDE-4AAF-8C67-8DF9C509E75F}"/>
    <hyperlink ref="Y512" r:id="rId7621" display="https://www.daloopa.com/src/756676" xr:uid="{E3A9C763-F609-45F3-8942-E174CFFC70F2}"/>
    <hyperlink ref="Z512" r:id="rId7622" display="https://www.daloopa.com/src/756548" xr:uid="{0ABA00EF-3FA2-4238-8A61-59F4A0E726FA}"/>
    <hyperlink ref="AA512" r:id="rId7623" display="https://www.daloopa.com/src/756413" xr:uid="{E2AA2D0E-A072-4A48-826C-3975DC3E22C0}"/>
    <hyperlink ref="AB512" r:id="rId7624" display="https://www.daloopa.com/src/756263" xr:uid="{5C475AB2-3512-4200-8892-88A71DC44634}"/>
    <hyperlink ref="AC512" r:id="rId7625" display="https://www.daloopa.com/src/755887" xr:uid="{560CB6CA-36E6-4736-8F92-28E8EA8E1BD8}"/>
    <hyperlink ref="AD512" r:id="rId7626" display="https://www.daloopa.com/src/1501214" xr:uid="{48D0A20B-3A79-4B8A-AFFD-942F158B492A}"/>
    <hyperlink ref="AE512" r:id="rId7627" display="https://www.daloopa.com/src/2750570" xr:uid="{BC6F6360-2093-4E1D-9242-EA907A5EB15F}"/>
    <hyperlink ref="AF512" r:id="rId7628" display="https://www.daloopa.com/src/3606396" xr:uid="{00D0E061-BC2D-4DCE-A017-16FE40171604}"/>
    <hyperlink ref="AG512" r:id="rId7629" display="https://www.daloopa.com/src/6028690" xr:uid="{D5F46A34-34A8-4776-BC64-FFDE98C24AD8}"/>
    <hyperlink ref="AH512" r:id="rId7630" display="https://www.daloopa.com/src/9091403" xr:uid="{72F423D3-D41D-4ED7-B473-679BFBE202C5}"/>
    <hyperlink ref="AI512" r:id="rId7631" display="https://www.daloopa.com/src/12599555" xr:uid="{D96A484F-7D30-4C58-A0FB-F9971AC4FAFC}"/>
    <hyperlink ref="AJ512" r:id="rId7632" display="https://www.daloopa.com/src/19045346" xr:uid="{72C1D9A5-0225-40B7-9D24-F21F9602260D}"/>
    <hyperlink ref="AK512" r:id="rId7633" display="https://www.daloopa.com/src/28076025" xr:uid="{48603039-9CB1-4021-934E-1443871C5B1D}"/>
    <hyperlink ref="AL512" r:id="rId7634" display="https://www.daloopa.com/src/35361428" xr:uid="{96127854-C716-47FE-8B1E-3F85A8A6309E}"/>
    <hyperlink ref="AM512" r:id="rId7635" display="https://www.daloopa.com/src/41990450" xr:uid="{3F8B8207-9F83-4AD7-A7F8-45A26C0F962D}"/>
    <hyperlink ref="AN512" r:id="rId7636" display="https://www.daloopa.com/src/50786850" xr:uid="{E6101D6A-B3ED-4B98-867E-CEFB9A6F7839}"/>
    <hyperlink ref="AO512" r:id="rId7637" display="https://www.daloopa.com/src/56765436" xr:uid="{E315E2FE-4799-42E6-8974-796838C1D638}"/>
    <hyperlink ref="AP512" r:id="rId7638" display="https://www.daloopa.com/src/61314902" xr:uid="{D30D7C33-B2CD-42A6-9B67-CB7FDB60B951}"/>
    <hyperlink ref="BA512" r:id="rId7639" display="https://www.daloopa.com/src/44615843" xr:uid="{1DFA9758-4CD7-4FAF-B917-87349932F857}"/>
    <hyperlink ref="BB512" r:id="rId7640" display="https://www.daloopa.com/src/44615844" xr:uid="{10471390-2ED1-416A-9C33-1CD948050416}"/>
    <hyperlink ref="BC512" r:id="rId7641" display="https://www.daloopa.com/src/44615845" xr:uid="{78DB97E4-38EF-4915-B58D-9A5C64B34C2C}"/>
    <hyperlink ref="BD512" r:id="rId7642" display="https://www.daloopa.com/src/44615846" xr:uid="{FB71F2FC-04B0-4FC4-A362-9334F15F55EA}"/>
    <hyperlink ref="BE512" r:id="rId7643" display="https://www.daloopa.com/src/44615847" xr:uid="{36EF4E99-FB9E-487A-9503-F9AE12B6EC2C}"/>
    <hyperlink ref="BF512" r:id="rId7644" display="https://www.daloopa.com/src/44615848" xr:uid="{861C93C1-7DB8-43A4-96B5-199940563F11}"/>
    <hyperlink ref="BG512" r:id="rId7645" display="https://www.daloopa.com/src/44615849" xr:uid="{884C3C06-2954-49F8-8523-D417FFCEB9D7}"/>
    <hyperlink ref="BH512" r:id="rId7646" display="https://www.daloopa.com/src/44615850" xr:uid="{322572EA-DA0D-47CC-BAEF-89A98BA361C2}"/>
    <hyperlink ref="BI512" r:id="rId7647" display="https://www.daloopa.com/src/44615851" xr:uid="{D450C4DE-8C38-415D-8179-0805C19DC485}"/>
    <hyperlink ref="A513" r:id="rId7648" xr:uid="{1CEC4340-466F-4F5D-8B5A-1BE78FECB1DF}"/>
    <hyperlink ref="C513" r:id="rId7649" xr:uid="{9B97A768-3BB2-4367-AC3A-863DA114EFA4}"/>
    <hyperlink ref="D513" r:id="rId7650" display="https://www.daloopa.com/src/770359" xr:uid="{880F92AB-DC35-4BF1-8185-ECF4B8DBC30C}"/>
    <hyperlink ref="E513" r:id="rId7651" display="https://www.daloopa.com/src/770355" xr:uid="{D24CBAB0-EF39-4069-B4D0-A4C9D70EA17D}"/>
    <hyperlink ref="F513" r:id="rId7652" display="https://www.daloopa.com/src/770350" xr:uid="{8EB64B59-AB2F-4047-BC3A-5D6899AF6494}"/>
    <hyperlink ref="G513" r:id="rId7653" display="https://www.daloopa.com/src/769528" xr:uid="{3BD7AB49-4321-4AB6-970C-8648EA90EF96}"/>
    <hyperlink ref="H513" r:id="rId7654" display="https://www.daloopa.com/src/769383" xr:uid="{C6F3D1F9-B392-4EFB-8563-A75A296046E0}"/>
    <hyperlink ref="I513" r:id="rId7655" display="https://www.daloopa.com/src/769246" xr:uid="{B81338C2-4362-443F-BE03-58622B13C387}"/>
    <hyperlink ref="J513" r:id="rId7656" display="https://www.daloopa.com/src/761274" xr:uid="{FC7DD731-45FD-43EB-8FCC-3911DB3B63C6}"/>
    <hyperlink ref="K513" r:id="rId7657" display="https://www.daloopa.com/src/760992" xr:uid="{CAB0F9F3-EB65-481C-AE54-45E8349C15D1}"/>
    <hyperlink ref="L513" r:id="rId7658" display="https://www.daloopa.com/src/760709" xr:uid="{F85CD6EB-C833-4D6C-B016-F81C73BFE8DD}"/>
    <hyperlink ref="M513" r:id="rId7659" display="https://www.daloopa.com/src/760474" xr:uid="{3FD4EE14-7227-417A-8F13-62F532A1C06A}"/>
    <hyperlink ref="N513" r:id="rId7660" display="https://www.daloopa.com/src/760228" xr:uid="{F4E52508-7373-4A88-BAB7-4DEEAE329266}"/>
    <hyperlink ref="O513" r:id="rId7661" display="https://www.daloopa.com/src/758627" xr:uid="{92A2CA50-26EF-40E9-B8B1-ADCD93CC6DAD}"/>
    <hyperlink ref="P513" r:id="rId7662" display="https://www.daloopa.com/src/758425" xr:uid="{C99DFDF1-E962-4AF3-B034-2118A8F17979}"/>
    <hyperlink ref="Q513" r:id="rId7663" display="https://www.daloopa.com/src/758272" xr:uid="{A3C5B820-9716-4278-B526-EA5421047099}"/>
    <hyperlink ref="R513" r:id="rId7664" display="https://www.daloopa.com/src/758129" xr:uid="{A1039204-58C5-433C-8B46-064E8CDF395E}"/>
    <hyperlink ref="S513" r:id="rId7665" display="https://www.daloopa.com/src/757934" xr:uid="{86F96D53-9B47-46FC-A813-33CBA5D33174}"/>
    <hyperlink ref="T513" r:id="rId7666" display="https://www.daloopa.com/src/757791" xr:uid="{4CFBB613-7749-4492-A896-518073A8D8D9}"/>
    <hyperlink ref="U513" r:id="rId7667" display="https://www.daloopa.com/src/757603" xr:uid="{B1428D49-CCAA-4E2D-BBEA-96863D7B9493}"/>
    <hyperlink ref="V513" r:id="rId7668" display="https://www.daloopa.com/src/757281" xr:uid="{2329912F-F486-4103-97E4-08F69390B85E}"/>
    <hyperlink ref="W513" r:id="rId7669" display="https://www.daloopa.com/src/757075" xr:uid="{9E2BDDC7-BDC8-4108-A99D-A9114E8D0817}"/>
    <hyperlink ref="X513" r:id="rId7670" display="https://www.daloopa.com/src/756919" xr:uid="{7E1ECDC1-7191-43DF-B0F3-B341CEBE5D24}"/>
    <hyperlink ref="Y513" r:id="rId7671" display="https://www.daloopa.com/src/756677" xr:uid="{1C3E5AFD-AD96-477A-8627-3E734BF63D4D}"/>
    <hyperlink ref="Z513" r:id="rId7672" display="https://www.daloopa.com/src/756549" xr:uid="{584E4EF5-EBBB-401D-84B4-8C13CA6BA48D}"/>
    <hyperlink ref="AA513" r:id="rId7673" display="https://www.daloopa.com/src/756414" xr:uid="{DD74F983-8961-4761-A0DC-05152322EAF8}"/>
    <hyperlink ref="AB513" r:id="rId7674" display="https://www.daloopa.com/src/756264" xr:uid="{3F57D6C6-81C2-4FC1-A5D0-F9C5D3B50AA2}"/>
    <hyperlink ref="AC513" r:id="rId7675" display="https://www.daloopa.com/src/755888" xr:uid="{55AF7B22-B8B7-4AF8-B0A8-49D60A66EE6A}"/>
    <hyperlink ref="AD513" r:id="rId7676" display="https://www.daloopa.com/src/1501215" xr:uid="{43220672-682E-4B39-BE33-83683F6872C9}"/>
    <hyperlink ref="AE513" r:id="rId7677" display="https://www.daloopa.com/src/2750571" xr:uid="{72FF250A-7B06-411E-80B6-041281992AFC}"/>
    <hyperlink ref="AF513" r:id="rId7678" display="https://www.daloopa.com/src/3606397" xr:uid="{3D8256A5-7FA2-41B0-9720-26097A97E40C}"/>
    <hyperlink ref="AG513" r:id="rId7679" display="https://www.daloopa.com/src/6028691" xr:uid="{455930BF-5E00-4727-9FD8-96F6EC0717A9}"/>
    <hyperlink ref="AH513" r:id="rId7680" display="https://www.daloopa.com/src/9091405" xr:uid="{8C2530BC-EEF5-442E-82BA-A88929B295DE}"/>
    <hyperlink ref="AI513" r:id="rId7681" display="https://www.daloopa.com/src/12599554" xr:uid="{667C7154-1C82-46D4-881A-D92AE6A0AC1A}"/>
    <hyperlink ref="AJ513" r:id="rId7682" display="https://www.daloopa.com/src/19045347" xr:uid="{3BE64E7D-9B0D-42A7-AA25-C22EACCBB2E3}"/>
    <hyperlink ref="AK513" r:id="rId7683" display="https://www.daloopa.com/src/28076024" xr:uid="{3DC31D55-3506-4E7D-981B-BBAC92EF7180}"/>
    <hyperlink ref="AL513" r:id="rId7684" display="https://www.daloopa.com/src/35361427" xr:uid="{09915B68-2F2C-40D2-8247-F4136DD5FF90}"/>
    <hyperlink ref="AM513" r:id="rId7685" display="https://www.daloopa.com/src/41990449" xr:uid="{0F113E40-0E87-4490-8030-AC7692251405}"/>
    <hyperlink ref="AN513" r:id="rId7686" display="https://www.daloopa.com/src/50786852" xr:uid="{D8062810-3B4A-4978-8C94-91E919EDC2ED}"/>
    <hyperlink ref="AO513" r:id="rId7687" display="https://www.daloopa.com/src/56765438" xr:uid="{BB553C5D-B164-453A-BDB9-C6FFABB26331}"/>
    <hyperlink ref="AP513" r:id="rId7688" display="https://www.daloopa.com/src/61314905" xr:uid="{AAD84D88-280F-4051-B742-EFB641C51DA5}"/>
    <hyperlink ref="BA513" r:id="rId7689" display="https://www.daloopa.com/src/44615852" xr:uid="{7E45B2EF-B4AC-4423-ACEB-0D17AFB9B603}"/>
    <hyperlink ref="BB513" r:id="rId7690" display="https://www.daloopa.com/src/44615853" xr:uid="{71947669-DA29-47C7-8EDD-36D2BC6E596B}"/>
    <hyperlink ref="BC513" r:id="rId7691" display="https://www.daloopa.com/src/44615854" xr:uid="{5F1684FB-1F57-46A0-AC51-3264F74C1A9E}"/>
    <hyperlink ref="BD513" r:id="rId7692" display="https://www.daloopa.com/src/44615855" xr:uid="{8092E3AC-AF26-45C5-81C4-113AB58DEDF9}"/>
    <hyperlink ref="BE513" r:id="rId7693" display="https://www.daloopa.com/src/44615856" xr:uid="{DEEF1F32-E5C0-4B1E-95C2-B3432B877F1E}"/>
    <hyperlink ref="BF513" r:id="rId7694" display="https://www.daloopa.com/src/44615857" xr:uid="{8EC85BF0-843D-4520-8BCC-3213F455E534}"/>
    <hyperlink ref="BG513" r:id="rId7695" display="https://www.daloopa.com/src/44615858" xr:uid="{3583CA79-F1DB-404A-B80F-140DF015B414}"/>
    <hyperlink ref="BH513" r:id="rId7696" display="https://www.daloopa.com/src/44615859" xr:uid="{1A6BBB02-F6DD-4A3F-9D1B-54F478CB27F7}"/>
    <hyperlink ref="BI513" r:id="rId7697" display="https://www.daloopa.com/src/44615860" xr:uid="{7BB84277-6B50-43B7-A454-8D2393EB1551}"/>
    <hyperlink ref="A514" r:id="rId7698" xr:uid="{1FB0A1B5-333A-4AC6-A66F-B8DC91DBEADD}"/>
    <hyperlink ref="C514" r:id="rId7699" xr:uid="{006CFA72-B718-4DE4-8369-C2E15D9A45E4}"/>
    <hyperlink ref="D514" r:id="rId7700" display="https://www.daloopa.com/src/770360" xr:uid="{0C6E50CC-4C2E-4FDE-A02E-9E95F1AD3640}"/>
    <hyperlink ref="E514" r:id="rId7701" display="https://www.daloopa.com/src/770356" xr:uid="{C770AE06-BAA4-4C06-A5E0-9095619B77A8}"/>
    <hyperlink ref="F514" r:id="rId7702" display="https://www.daloopa.com/src/770351" xr:uid="{0C23935B-1D8F-4A02-B270-909B332B47D0}"/>
    <hyperlink ref="G514" r:id="rId7703" display="https://www.daloopa.com/src/769530" xr:uid="{816A9AD8-56E5-4417-BD6E-B466FF7BA4DC}"/>
    <hyperlink ref="H514" r:id="rId7704" display="https://www.daloopa.com/src/769384" xr:uid="{FAED539E-60DD-4FED-A4B0-BB6BD183A23B}"/>
    <hyperlink ref="I514" r:id="rId7705" display="https://www.daloopa.com/src/769247" xr:uid="{48B89C7C-3BEA-4040-8EA1-4CA2CF07663B}"/>
    <hyperlink ref="J514" r:id="rId7706" display="https://www.daloopa.com/src/761275" xr:uid="{21C0327B-83A2-48B8-8452-97924A43D271}"/>
    <hyperlink ref="K514" r:id="rId7707" display="https://www.daloopa.com/src/760993" xr:uid="{66515D4C-057C-49CF-932D-76EA42A6D9E2}"/>
    <hyperlink ref="L514" r:id="rId7708" display="https://www.daloopa.com/src/760710" xr:uid="{540B0564-19BE-48E9-BD1B-93BB6C2F61FF}"/>
    <hyperlink ref="M514" r:id="rId7709" display="https://www.daloopa.com/src/760475" xr:uid="{93630F29-FA97-468C-80E9-84343099A2BD}"/>
    <hyperlink ref="N514" r:id="rId7710" display="https://www.daloopa.com/src/760229" xr:uid="{D50CB8CF-8B42-49FA-8797-993C289F5530}"/>
    <hyperlink ref="O514" r:id="rId7711" display="https://www.daloopa.com/src/758629" xr:uid="{0A7709FE-3A87-4AD7-98EC-0C66D74A221F}"/>
    <hyperlink ref="P514" r:id="rId7712" display="https://www.daloopa.com/src/758426" xr:uid="{E8311890-3041-4C30-BD4D-0EAD9512259C}"/>
    <hyperlink ref="Q514" r:id="rId7713" display="https://www.daloopa.com/src/758273" xr:uid="{5AFF7C5A-B66A-494E-8C80-A2A108F51994}"/>
    <hyperlink ref="R514" r:id="rId7714" display="https://www.daloopa.com/src/758130" xr:uid="{49DCA2C3-163D-4275-976F-15E40ED53F9F}"/>
    <hyperlink ref="S514" r:id="rId7715" display="https://www.daloopa.com/src/757935" xr:uid="{77280880-1E0E-4F26-80F9-F6317DF3F39A}"/>
    <hyperlink ref="T514" r:id="rId7716" display="https://www.daloopa.com/src/757792" xr:uid="{6238DBB5-F404-41E6-8028-89F479DA5B12}"/>
    <hyperlink ref="U514" r:id="rId7717" display="https://www.daloopa.com/src/757604" xr:uid="{0D070A22-DF1C-421D-8E24-3816A4FD8320}"/>
    <hyperlink ref="V514" r:id="rId7718" display="https://www.daloopa.com/src/757282" xr:uid="{4CDA97FA-3726-4497-9F26-43756ADAFB4A}"/>
    <hyperlink ref="W514" r:id="rId7719" display="https://www.daloopa.com/src/757076" xr:uid="{855BBC62-8D75-4D1A-B2AC-C7102027C0F9}"/>
    <hyperlink ref="X514" r:id="rId7720" display="https://www.daloopa.com/src/756920" xr:uid="{2B08015E-A598-4911-A1A8-E4E0A28BB5AD}"/>
    <hyperlink ref="Y514" r:id="rId7721" display="https://www.daloopa.com/src/756678" xr:uid="{F3E9EA5F-F9ED-4803-B91E-C58D44B6C9D6}"/>
    <hyperlink ref="Z514" r:id="rId7722" display="https://www.daloopa.com/src/756550" xr:uid="{65CB8D51-6F48-4069-BC03-3A1CA625753C}"/>
    <hyperlink ref="AA514" r:id="rId7723" display="https://www.daloopa.com/src/756415" xr:uid="{46762820-9BF2-4ADA-990D-39C49D1A3359}"/>
    <hyperlink ref="AB514" r:id="rId7724" display="https://www.daloopa.com/src/756265" xr:uid="{52EFC9A5-A3DF-47F0-A0AA-C2598DD26481}"/>
    <hyperlink ref="AC514" r:id="rId7725" display="https://www.daloopa.com/src/755889" xr:uid="{AE542B64-D578-48F1-8015-8A77F300788C}"/>
    <hyperlink ref="AD514" r:id="rId7726" display="https://www.daloopa.com/src/1501216" xr:uid="{C45779C1-9BB8-4DB6-A514-6FE750101E19}"/>
    <hyperlink ref="AE514" r:id="rId7727" display="https://www.daloopa.com/src/2750572" xr:uid="{78E849BF-414E-4B1A-ABC5-9B4F168E54C5}"/>
    <hyperlink ref="AF514" r:id="rId7728" display="https://www.daloopa.com/src/3606398" xr:uid="{E1DA1728-CB03-4624-B621-487779AFAFB2}"/>
    <hyperlink ref="AH514" r:id="rId7729" display="https://www.daloopa.com/src/9091404" xr:uid="{861D2E81-D6D7-41D8-B05B-B6341C26CFE3}"/>
    <hyperlink ref="AI514" r:id="rId7730" display="https://www.daloopa.com/src/12599553" xr:uid="{94B73E31-A367-4C19-9B05-B34B78F8FD11}"/>
    <hyperlink ref="AJ514" r:id="rId7731" display="https://www.daloopa.com/src/19045348" xr:uid="{63878FA8-D83B-401B-AE40-AFB22257CBA2}"/>
    <hyperlink ref="AK514" r:id="rId7732" display="https://www.daloopa.com/src/28076026" xr:uid="{5FC9706F-6767-4F81-BC37-D495CFB54F33}"/>
    <hyperlink ref="AL514" r:id="rId7733" display="https://www.daloopa.com/src/35361426" xr:uid="{3177ED65-426D-4764-84AE-5AEC95FB4A1D}"/>
    <hyperlink ref="AM514" r:id="rId7734" display="https://www.daloopa.com/src/41990448" xr:uid="{095982B3-B616-4B8C-9499-0BD8C9C605D6}"/>
    <hyperlink ref="AN514" r:id="rId7735" display="https://www.daloopa.com/src/50786851" xr:uid="{2C52D038-55F0-4407-BD85-BC398EFAB63C}"/>
    <hyperlink ref="AO514" r:id="rId7736" display="https://www.daloopa.com/src/56765435" xr:uid="{9E9EFAF2-A154-4A39-A9F3-7EFD77A1FFC8}"/>
    <hyperlink ref="AP514" r:id="rId7737" display="https://www.daloopa.com/src/61314903" xr:uid="{734DFBEC-7458-463E-BD20-92AD4441EC94}"/>
    <hyperlink ref="BA514" r:id="rId7738" display="https://www.daloopa.com/src/44615861" xr:uid="{CA72E537-B683-49D9-88A7-111B83DCE83D}"/>
    <hyperlink ref="BB514" r:id="rId7739" display="https://www.daloopa.com/src/44615862" xr:uid="{3CD86584-EB91-4D3E-A8CD-33E0121FD3D8}"/>
    <hyperlink ref="BC514" r:id="rId7740" display="https://www.daloopa.com/src/44615863" xr:uid="{817211A1-01CA-40D2-AC3B-2D6D38924F80}"/>
    <hyperlink ref="BD514" r:id="rId7741" display="https://www.daloopa.com/src/44615864" xr:uid="{085129CF-C3AA-4029-9AF7-C198AE1C5192}"/>
    <hyperlink ref="BE514" r:id="rId7742" display="https://www.daloopa.com/src/44615865" xr:uid="{40AF16BA-93AB-484D-86F8-FD6627928A52}"/>
    <hyperlink ref="BF514" r:id="rId7743" display="https://www.daloopa.com/src/44615866" xr:uid="{6D312A6F-D51D-4CE7-AB45-23AAB8F0DE1D}"/>
    <hyperlink ref="BG514" r:id="rId7744" display="https://www.daloopa.com/src/44615867" xr:uid="{4784FB71-34F8-4DA6-B720-250116AF84DB}"/>
    <hyperlink ref="BH514" r:id="rId7745" display="https://www.daloopa.com/src/44615868" xr:uid="{820BB5BD-60AA-4A91-A0B6-00DFC8925DFF}"/>
    <hyperlink ref="BI514" r:id="rId7746" display="https://www.daloopa.com/src/44615869" xr:uid="{D1899894-7979-4DA2-A61D-15B0F5C4CB82}"/>
    <hyperlink ref="A515" r:id="rId7747" xr:uid="{B0F860B6-45BD-4171-8C5D-70B35C681058}"/>
    <hyperlink ref="C515" r:id="rId7748" xr:uid="{77F2B5FC-B9F9-4F2E-AF7C-C98AA3C8C16C}"/>
    <hyperlink ref="D515" r:id="rId7749" display="https://www.daloopa.com/src/770361" xr:uid="{2222ABFD-B1ED-4C9F-B23B-ED41CFADE2C5}"/>
    <hyperlink ref="F515" r:id="rId7750" display="https://www.daloopa.com/src/770352" xr:uid="{FB6A771E-89DA-4B0D-BB00-B839EE0FB16A}"/>
    <hyperlink ref="K515" r:id="rId7751" display="https://www.daloopa.com/src/760994" xr:uid="{6558F06F-4A7D-48BD-B486-CA7E7F83DE6F}"/>
    <hyperlink ref="L515" r:id="rId7752" display="https://www.daloopa.com/src/760711" xr:uid="{7C6F88DD-7891-4BF7-A3FF-8D4521458F10}"/>
    <hyperlink ref="M515" r:id="rId7753" display="https://www.daloopa.com/src/760476" xr:uid="{222D367E-199A-4462-9DF8-8C95ECE2CB0B}"/>
    <hyperlink ref="N515" r:id="rId7754" display="https://www.daloopa.com/src/760230" xr:uid="{E1C0C0DA-466B-46F4-ABF9-E7663C3EA517}"/>
    <hyperlink ref="Q515" r:id="rId7755" display="https://www.daloopa.com/src/758274" xr:uid="{FBA1FC4B-C8A8-4C76-9908-178CCBF1A7F9}"/>
    <hyperlink ref="T515" r:id="rId7756" display="https://www.daloopa.com/src/757793" xr:uid="{4AC60DAA-56FB-4EE0-B092-3FAD4D9B486C}"/>
    <hyperlink ref="Y515" r:id="rId7757" display="https://www.daloopa.com/src/756679" xr:uid="{DEB64E16-3662-4D0F-A304-CE2B41B1A0B9}"/>
    <hyperlink ref="Z515" r:id="rId7758" display="https://www.daloopa.com/src/756551" xr:uid="{627CC996-59DF-4715-B751-636D28B0BD1D}"/>
    <hyperlink ref="AA515" r:id="rId7759" display="https://www.daloopa.com/src/756416" xr:uid="{931D7C87-1230-4BB2-A80D-3EE29EF065E4}"/>
    <hyperlink ref="AB515" r:id="rId7760" display="https://www.daloopa.com/src/756266" xr:uid="{0935CF29-0D70-4724-9BE2-84EA00FF93B4}"/>
    <hyperlink ref="AE515" r:id="rId7761" display="https://www.daloopa.com/src/2750573" xr:uid="{D0CC1F14-C4D6-4D66-BCEA-6EC73C3E292A}"/>
    <hyperlink ref="AJ515" r:id="rId7762" display="https://www.daloopa.com/src/19045349" xr:uid="{7A510408-F6DE-4626-8D95-82B19FC5F908}"/>
    <hyperlink ref="AM515" r:id="rId7763" display="https://www.daloopa.com/src/41990452" xr:uid="{F1165332-84D0-4834-A27F-AD1C5FD17FF7}"/>
    <hyperlink ref="AN515" r:id="rId7764" display="https://www.daloopa.com/src/50786849" xr:uid="{4A2ED3A7-5BFC-4311-9128-222E227F94BD}"/>
    <hyperlink ref="AO515" r:id="rId7765" display="https://www.daloopa.com/src/56765439" xr:uid="{3E592171-68B7-4D3D-9FB8-C939EF05008E}"/>
    <hyperlink ref="BA515" r:id="rId7766" display="https://www.daloopa.com/src/44615870" xr:uid="{83D3A5DE-D4DF-4F3B-B3C4-1E4F4E56BD01}"/>
    <hyperlink ref="BB515" r:id="rId7767" display="https://www.daloopa.com/src/44615871" xr:uid="{E06FC6B0-D85C-4937-9ECF-230E787E719A}"/>
    <hyperlink ref="BC515" r:id="rId7768" display="https://www.daloopa.com/src/44615872" xr:uid="{B19FB735-88AF-450A-A2BC-1D0DDED6CE5E}"/>
    <hyperlink ref="BD515" r:id="rId7769" display="https://www.daloopa.com/src/44615873" xr:uid="{A7651BE7-7E4D-4676-BFDC-53EBD83BBB35}"/>
    <hyperlink ref="BE515" r:id="rId7770" display="https://www.daloopa.com/src/44615874" xr:uid="{657075B8-3031-4F28-821F-D2F1975A5388}"/>
    <hyperlink ref="BF515" r:id="rId7771" display="https://www.daloopa.com/src/44615875" xr:uid="{C595DEED-42EA-447C-899B-5174D14FDF72}"/>
    <hyperlink ref="BG515" r:id="rId7772" display="https://www.daloopa.com/src/44615876" xr:uid="{4B2D89D2-A2D3-4C56-BFB7-E63C136E781E}"/>
    <hyperlink ref="BI515" r:id="rId7773" display="https://www.daloopa.com/src/44615877" xr:uid="{59125299-C2A8-4628-975A-FF3EF03EDC77}"/>
    <hyperlink ref="A516" r:id="rId7774" xr:uid="{1A48E066-54C2-4EEF-9DB9-C30C51EE0FF8}"/>
    <hyperlink ref="C516" r:id="rId7775" xr:uid="{1F4FE5DB-80D0-49C1-B6C6-4BCBC7211A47}"/>
    <hyperlink ref="G516" r:id="rId7776" display="https://www.daloopa.com/src/769529" xr:uid="{D41DD7E6-4B3A-40F4-A825-2B1DC352413C}"/>
    <hyperlink ref="O516" r:id="rId7777" display="https://www.daloopa.com/src/758628" xr:uid="{FC50A799-71DF-4061-B3CB-B1F31A2F7D69}"/>
    <hyperlink ref="BA516" r:id="rId7778" display="https://www.daloopa.com/src/44615878" xr:uid="{46A70DC8-1F98-4D51-B5A3-CE2E0F1AB6C5}"/>
    <hyperlink ref="BC516" r:id="rId7779" display="https://www.daloopa.com/src/44615879" xr:uid="{A66578F3-BFD1-49CF-A37A-F94EF9FA09D4}"/>
    <hyperlink ref="A517" r:id="rId7780" xr:uid="{6F577618-2A24-4599-A569-382AA0A43AF2}"/>
    <hyperlink ref="C517" r:id="rId7781" xr:uid="{E0775751-B7C9-408C-9BB3-07EBFB3F78B2}"/>
    <hyperlink ref="D517" r:id="rId7782" display="https://www.daloopa.com/src/770362" xr:uid="{4AAD4457-A88A-4C89-9E73-48FDACC8920F}"/>
    <hyperlink ref="E517" r:id="rId7783" display="https://www.daloopa.com/src/770357" xr:uid="{89A0A0F1-A993-4EBA-B01E-AB6A9EFE3EDC}"/>
    <hyperlink ref="F517" r:id="rId7784" display="https://www.daloopa.com/src/770353" xr:uid="{6797D7F7-8367-4F33-9EFF-E7A70F5D56DF}"/>
    <hyperlink ref="G517" r:id="rId7785" display="https://www.daloopa.com/src/769531" xr:uid="{2C258B92-E29A-46B7-9C6B-55E6A8874C05}"/>
    <hyperlink ref="H517" r:id="rId7786" display="https://www.daloopa.com/src/769385" xr:uid="{E0CC112F-87A9-41E2-9E5F-08EDB9D067AD}"/>
    <hyperlink ref="I517" r:id="rId7787" display="https://www.daloopa.com/src/769248" xr:uid="{16CF4681-20F6-4243-8C77-ABB8C35E32A0}"/>
    <hyperlink ref="J517" r:id="rId7788" display="https://www.daloopa.com/src/761276" xr:uid="{8D106E46-E2A7-4083-B15D-319C32DC9E2C}"/>
    <hyperlink ref="K517" r:id="rId7789" display="https://www.daloopa.com/src/760995" xr:uid="{2FAEF6F4-EA7B-4329-85B1-F46B424AE03D}"/>
    <hyperlink ref="L517" r:id="rId7790" display="https://www.daloopa.com/src/760712" xr:uid="{3FD4A8F0-863C-4F0D-BD44-2781F0C1C743}"/>
    <hyperlink ref="M517" r:id="rId7791" display="https://www.daloopa.com/src/760477" xr:uid="{0C0905BD-C48B-48D8-A3D3-82F3BB7D3ADB}"/>
    <hyperlink ref="N517" r:id="rId7792" display="https://www.daloopa.com/src/760231" xr:uid="{35DDE991-FD5B-4AD9-985B-EED2EA38EF9E}"/>
    <hyperlink ref="O517" r:id="rId7793" display="https://www.daloopa.com/src/758630" xr:uid="{C1B98CAF-F46B-4C1A-9D6D-36B1FD1D0019}"/>
    <hyperlink ref="P517" r:id="rId7794" display="https://www.daloopa.com/src/758427" xr:uid="{61909C1F-2656-4A70-AE14-9FFA527CFF24}"/>
    <hyperlink ref="Q517" r:id="rId7795" display="https://www.daloopa.com/src/758275" xr:uid="{DB3A8720-334D-413D-BBCC-A377F9D83C32}"/>
    <hyperlink ref="R517" r:id="rId7796" display="https://www.daloopa.com/src/758131" xr:uid="{2E77F95A-36E7-40E7-9975-0E3F5AD74E6A}"/>
    <hyperlink ref="S517" r:id="rId7797" display="https://www.daloopa.com/src/757936" xr:uid="{09D0A99E-7FC6-4619-8050-09634FC1CC74}"/>
    <hyperlink ref="T517" r:id="rId7798" display="https://www.daloopa.com/src/757794" xr:uid="{A62B8BCB-5794-41E1-BD16-CB95A927477E}"/>
    <hyperlink ref="U517" r:id="rId7799" display="https://www.daloopa.com/src/757605" xr:uid="{4DC219FC-DFD4-4F54-8D53-FF1678F8958E}"/>
    <hyperlink ref="V517" r:id="rId7800" display="https://www.daloopa.com/src/757283" xr:uid="{4499CBFE-2730-47D2-AAC3-5ACF86B71222}"/>
    <hyperlink ref="W517" r:id="rId7801" display="https://www.daloopa.com/src/757077" xr:uid="{5E49344E-1A5A-4854-8F94-391F8E4E19D4}"/>
    <hyperlink ref="X517" r:id="rId7802" display="https://www.daloopa.com/src/756921" xr:uid="{9308594A-5343-439A-B4F0-C0405598F3EE}"/>
    <hyperlink ref="Y517" r:id="rId7803" display="https://www.daloopa.com/src/756680" xr:uid="{D7A16F60-1E3A-4DF0-9BBE-E9A4E4F80A3A}"/>
    <hyperlink ref="Z517" r:id="rId7804" display="https://www.daloopa.com/src/756552" xr:uid="{408C6C1D-E119-4AF0-9A01-A9B8515D67EF}"/>
    <hyperlink ref="AA517" r:id="rId7805" display="https://www.daloopa.com/src/756412" xr:uid="{98C8ED33-82C9-4D1D-8327-D30B6EC74E70}"/>
    <hyperlink ref="AB517" r:id="rId7806" display="https://www.daloopa.com/src/756267" xr:uid="{D8A63DE3-48EF-4E24-8766-9E830724647E}"/>
    <hyperlink ref="AC517" r:id="rId7807" display="https://www.daloopa.com/src/755890" xr:uid="{CF86618A-9718-4636-A0BB-1023FB800C12}"/>
    <hyperlink ref="AD517" r:id="rId7808" display="https://www.daloopa.com/src/1501217" xr:uid="{A3549CCF-7137-4DE9-9434-9CE1FC360751}"/>
    <hyperlink ref="AE517" r:id="rId7809" display="https://www.daloopa.com/src/2750574" xr:uid="{71BAA476-7D0D-46E2-9828-2C028E2EBBAF}"/>
    <hyperlink ref="AF517" r:id="rId7810" display="https://www.daloopa.com/src/3606399" xr:uid="{CB9706BE-AF61-40F9-A42F-66C80DBF48F7}"/>
    <hyperlink ref="AG517" r:id="rId7811" display="https://www.daloopa.com/src/6028692" xr:uid="{6334E605-7251-41D0-8AAE-DDD47E2D1E3B}"/>
    <hyperlink ref="AH517" r:id="rId7812" display="https://www.daloopa.com/src/9091402" xr:uid="{714D5501-769C-4FE8-82AA-11EA56E568F5}"/>
    <hyperlink ref="AI517" r:id="rId7813" display="https://www.daloopa.com/src/12599552" xr:uid="{432A7FDF-3EE8-4450-BA64-E848CE22B2EE}"/>
    <hyperlink ref="AJ517" r:id="rId7814" display="https://www.daloopa.com/src/19045350" xr:uid="{9D45F027-4B1C-495D-AC41-CBEE5D22D0C0}"/>
    <hyperlink ref="AK517" r:id="rId7815" display="https://www.daloopa.com/src/28076027" xr:uid="{80BC1F31-1689-4E54-B52A-4D00E3DD09E5}"/>
    <hyperlink ref="AL517" r:id="rId7816" display="https://www.daloopa.com/src/35361425" xr:uid="{D2B46350-3114-478F-8815-4E9B4CC5449C}"/>
    <hyperlink ref="AM517" r:id="rId7817" display="https://www.daloopa.com/src/41990451" xr:uid="{C5D01395-07C0-458C-85F5-4030E03863BC}"/>
    <hyperlink ref="AN517" r:id="rId7818" display="https://www.daloopa.com/src/50786848" xr:uid="{64C2B699-2807-42A2-84E7-F5A193905F5E}"/>
    <hyperlink ref="AO517" r:id="rId7819" display="https://www.daloopa.com/src/56765437" xr:uid="{94EE3BE2-6987-4B7C-B5DC-3D553208C87C}"/>
    <hyperlink ref="AP517" r:id="rId7820" display="https://www.daloopa.com/src/61314904" xr:uid="{65DC0B9B-816F-477F-8CFF-00FE6A733389}"/>
    <hyperlink ref="BA517" r:id="rId7821" display="https://www.daloopa.com/src/44615880" xr:uid="{AE31E8D6-10E4-493A-9155-7C080C4EC824}"/>
    <hyperlink ref="BB517" r:id="rId7822" display="https://www.daloopa.com/src/44615881" xr:uid="{162F8E25-5A84-4102-AEEE-33D730F7DA9B}"/>
    <hyperlink ref="BC517" r:id="rId7823" display="https://www.daloopa.com/src/44615882" xr:uid="{5E0F6BC2-6387-4895-8025-116EB2007EED}"/>
    <hyperlink ref="BD517" r:id="rId7824" display="https://www.daloopa.com/src/44615883" xr:uid="{1EA383A9-2304-45EE-A8BD-EF51788BE9EB}"/>
    <hyperlink ref="BE517" r:id="rId7825" display="https://www.daloopa.com/src/44615884" xr:uid="{40F8F620-95EA-4872-9B8E-997A6EA06225}"/>
    <hyperlink ref="BF517" r:id="rId7826" display="https://www.daloopa.com/src/44615885" xr:uid="{AAD2A052-A71D-4C0B-8A35-85180EF8F291}"/>
    <hyperlink ref="BG517" r:id="rId7827" display="https://www.daloopa.com/src/44615886" xr:uid="{CF5F2939-5959-4B9A-B8F2-31716C525A8C}"/>
    <hyperlink ref="BH517" r:id="rId7828" display="https://www.daloopa.com/src/44615887" xr:uid="{3A0F55A7-9E8F-4FC8-8CDB-F791624217EE}"/>
    <hyperlink ref="BI517" r:id="rId7829" display="https://www.daloopa.com/src/44615888" xr:uid="{812FCD2D-0C57-4CFF-92A8-DEBF8F4FDC4F}"/>
    <hyperlink ref="A520" r:id="rId7830" xr:uid="{2E119AE7-29C9-4850-98D9-582901FA74FF}"/>
    <hyperlink ref="C520" r:id="rId7831" xr:uid="{825472A6-A65C-4CC1-A6B5-AEA918AFBADE}"/>
    <hyperlink ref="D520" r:id="rId7832" display="https://www.daloopa.com/src/770427" xr:uid="{89F723FE-031B-4CE2-91CF-135AB29B8A16}"/>
    <hyperlink ref="E520" r:id="rId7833" display="https://www.daloopa.com/src/774148" xr:uid="{386964B5-69F8-4988-AAA2-497CD2E96F9B}"/>
    <hyperlink ref="F520" r:id="rId7834" display="https://www.daloopa.com/src/770442" xr:uid="{8419434C-FED0-4AE5-83EA-48066701D89C}"/>
    <hyperlink ref="G520" r:id="rId7835" display="https://www.daloopa.com/src/769570" xr:uid="{8AFC0727-750F-41DF-B2AF-33DC83B64AAB}"/>
    <hyperlink ref="H520" r:id="rId7836" display="https://www.daloopa.com/src/769396" xr:uid="{CBC81753-1C46-49A8-9351-B96D7B5D6AC7}"/>
    <hyperlink ref="I520" r:id="rId7837" display="https://www.daloopa.com/src/769255" xr:uid="{45917096-AFCD-497C-9632-AE895BFC25A6}"/>
    <hyperlink ref="J520" r:id="rId7838" display="https://www.daloopa.com/src/761280" xr:uid="{0E8949EB-DD3B-48D6-B0A3-C92164309682}"/>
    <hyperlink ref="K520" r:id="rId7839" display="https://www.daloopa.com/src/761012" xr:uid="{4F2F93C8-D094-4BD8-B80F-581ED9C2C48F}"/>
    <hyperlink ref="L520" r:id="rId7840" display="https://www.daloopa.com/src/760718" xr:uid="{1560E796-2CA8-4A5E-8EEA-8D6BD44D30D5}"/>
    <hyperlink ref="M520" r:id="rId7841" display="https://www.daloopa.com/src/760478" xr:uid="{10035502-F28F-4D05-8F14-33609C1380F5}"/>
    <hyperlink ref="N520" r:id="rId7842" display="https://www.daloopa.com/src/760256" xr:uid="{2DA69A74-4308-4342-B80B-46CFD01B4599}"/>
    <hyperlink ref="O520" r:id="rId7843" display="https://www.daloopa.com/src/758635" xr:uid="{7CD1057D-ADDC-48CF-AB7C-998B62407511}"/>
    <hyperlink ref="P520" r:id="rId7844" display="https://www.daloopa.com/src/758431" xr:uid="{54870362-A994-46D4-93AD-BA811FCEAE2B}"/>
    <hyperlink ref="Q520" r:id="rId7845" display="https://www.daloopa.com/src/758289" xr:uid="{D84948B7-2D4D-471A-9677-0B2AA2D5D3A8}"/>
    <hyperlink ref="R520" r:id="rId7846" display="https://www.daloopa.com/src/758132" xr:uid="{BD5F8374-55CA-4E09-9643-4C89C047E3FA}"/>
    <hyperlink ref="S520" r:id="rId7847" display="https://www.daloopa.com/src/757957" xr:uid="{EF5CC98A-85DB-4A00-B8D9-176C6E345E5B}"/>
    <hyperlink ref="T520" r:id="rId7848" display="https://www.daloopa.com/src/757802" xr:uid="{83A3184C-79AC-4EB2-937B-6167AFD4E360}"/>
    <hyperlink ref="U520" r:id="rId7849" display="https://www.daloopa.com/src/757606" xr:uid="{0488450D-97F9-4A30-9479-AE25638DEA06}"/>
    <hyperlink ref="V520" r:id="rId7850" display="https://www.daloopa.com/src/757287" xr:uid="{027C7BA0-ABD1-4014-B079-58C814746AFA}"/>
    <hyperlink ref="W520" r:id="rId7851" display="https://www.daloopa.com/src/757081" xr:uid="{FBFBE05A-36A5-413F-92E1-0895A0A1BA28}"/>
    <hyperlink ref="X520" r:id="rId7852" display="https://www.daloopa.com/src/756927" xr:uid="{8D6DF0E7-B1F1-4D18-AC8A-8C8055C73563}"/>
    <hyperlink ref="Y520" r:id="rId7853" display="https://www.daloopa.com/src/756688" xr:uid="{9DA2073A-5DCF-43EF-9E9C-B39D866BAD68}"/>
    <hyperlink ref="Z520" r:id="rId7854" display="https://www.daloopa.com/src/756553" xr:uid="{5AB52519-53AE-4FF4-95F5-A0CF47E22E6E}"/>
    <hyperlink ref="AA520" r:id="rId7855" display="https://www.daloopa.com/src/756431" xr:uid="{2DE2DC96-C1F0-479C-A96E-B735AE42DD52}"/>
    <hyperlink ref="AB520" r:id="rId7856" display="https://www.daloopa.com/src/756268" xr:uid="{3B4AE286-620F-4832-A120-05053C96A034}"/>
    <hyperlink ref="AC520" r:id="rId7857" display="https://www.daloopa.com/src/755943" xr:uid="{2DFA5299-D94F-4915-B77D-8BB1AC84EE62}"/>
    <hyperlink ref="AD520" r:id="rId7858" display="https://www.daloopa.com/src/1501218" xr:uid="{931888C9-C878-43BE-B565-0CC36B9293E9}"/>
    <hyperlink ref="AE520" r:id="rId7859" display="https://www.daloopa.com/src/2750579" xr:uid="{D00E08BA-CBA8-4355-9EF1-187741654A55}"/>
    <hyperlink ref="AF520" r:id="rId7860" display="https://www.daloopa.com/src/3606400" xr:uid="{20EA41C9-908D-4D26-9682-4D5C68B7E80F}"/>
    <hyperlink ref="AG520" r:id="rId7861" display="https://www.daloopa.com/src/6028693" xr:uid="{AA458862-DEF8-46D9-A9B7-A2EA1D1E9DBB}"/>
    <hyperlink ref="AH520" r:id="rId7862" display="https://www.daloopa.com/src/9091438" xr:uid="{7BCDB991-A7F8-400C-B233-96DA24341AD4}"/>
    <hyperlink ref="AI520" r:id="rId7863" display="https://www.daloopa.com/src/12599560" xr:uid="{A03AD377-5485-4176-B00F-254FD1FF1D84}"/>
    <hyperlink ref="AJ520" r:id="rId7864" display="https://www.daloopa.com/src/19045351" xr:uid="{B91412A5-B631-478C-BCF8-B613BB103977}"/>
    <hyperlink ref="AK520" r:id="rId7865" display="https://www.daloopa.com/src/28076031" xr:uid="{5F3E3AE2-CC5E-47EB-8089-E7A33C1528E5}"/>
    <hyperlink ref="AL520" r:id="rId7866" display="https://www.daloopa.com/src/35361431" xr:uid="{F7BCC4E3-7FAA-4D52-9648-CC9C8FEC9BCB}"/>
    <hyperlink ref="AM520" r:id="rId7867" display="https://www.daloopa.com/src/41990465" xr:uid="{3E3A9CF3-2629-4BCB-8074-ECD1BD343FDB}"/>
    <hyperlink ref="AN520" r:id="rId7868" display="https://www.daloopa.com/src/50786853" xr:uid="{FDB69899-9E36-451B-AE41-B22FE2649C99}"/>
    <hyperlink ref="AO520" r:id="rId7869" display="https://www.daloopa.com/src/56765442" xr:uid="{E3E3E794-35C0-416F-A1AD-151897D4D3F8}"/>
    <hyperlink ref="AP520" r:id="rId7870" display="https://www.daloopa.com/src/61314908" xr:uid="{DA79593E-F788-455D-88CD-C8EEE6B4675B}"/>
    <hyperlink ref="BA520" r:id="rId7871" display="https://www.daloopa.com/src/44615889" xr:uid="{440B9320-9371-4C79-A1A9-54AB5970FAE2}"/>
    <hyperlink ref="BB520" r:id="rId7872" display="https://www.daloopa.com/src/44615890" xr:uid="{B7859A51-9252-4608-9715-8FB330FC30B6}"/>
    <hyperlink ref="BC520" r:id="rId7873" display="https://www.daloopa.com/src/44615891" xr:uid="{F3A9AB1F-128E-48D5-8F27-AA70B16D426B}"/>
    <hyperlink ref="BD520" r:id="rId7874" display="https://www.daloopa.com/src/44615892" xr:uid="{24228B7B-01A7-4B36-B4D0-3CF24C71689A}"/>
    <hyperlink ref="BE520" r:id="rId7875" display="https://www.daloopa.com/src/44615893" xr:uid="{F09D21C0-631A-4985-B469-E1EFF14B1292}"/>
    <hyperlink ref="BF520" r:id="rId7876" display="https://www.daloopa.com/src/44615894" xr:uid="{D735355B-BD29-4BFE-A3CF-A11F05A13B01}"/>
    <hyperlink ref="BG520" r:id="rId7877" display="https://www.daloopa.com/src/44615895" xr:uid="{D24FB753-B216-45A6-A47C-7435791D2A35}"/>
    <hyperlink ref="BH520" r:id="rId7878" display="https://www.daloopa.com/src/44615896" xr:uid="{1AA0D359-52B8-4409-A9B9-8EF4C0A1A48A}"/>
    <hyperlink ref="BI520" r:id="rId7879" display="https://www.daloopa.com/src/44615897" xr:uid="{2A1723A0-E4D4-427B-940E-9DFDD580972D}"/>
    <hyperlink ref="A521" r:id="rId7880" xr:uid="{06EEE95F-BAF9-4054-A3A1-70CE04E8411D}"/>
    <hyperlink ref="C521" r:id="rId7881" xr:uid="{C4D0FDC5-0B05-42F0-BC02-B9A9DC817C2D}"/>
    <hyperlink ref="D521" r:id="rId7882" display="https://www.daloopa.com/src/770430" xr:uid="{B057284E-8484-4200-9727-F481203B1F2F}"/>
    <hyperlink ref="E521" r:id="rId7883" display="https://www.daloopa.com/src/774150" xr:uid="{8668093D-B0B6-437F-8320-1DB381B0CB3B}"/>
    <hyperlink ref="F521" r:id="rId7884" display="https://www.daloopa.com/src/770444" xr:uid="{69726D49-1E91-44EB-B7AA-79F774E7DB06}"/>
    <hyperlink ref="G521" r:id="rId7885" display="https://www.daloopa.com/src/769572" xr:uid="{7460F52A-396D-4DDB-A54D-7D8405175751}"/>
    <hyperlink ref="H521" r:id="rId7886" display="https://www.daloopa.com/src/769398" xr:uid="{40F175BA-B700-4C7B-98B1-98673DF60DA7}"/>
    <hyperlink ref="I521" r:id="rId7887" display="https://www.daloopa.com/src/769257" xr:uid="{ACC6F2C9-D86C-43BE-8FEB-926A73C239B4}"/>
    <hyperlink ref="J521" r:id="rId7888" display="https://www.daloopa.com/src/761282" xr:uid="{D72C4545-E4C3-4300-BD77-9C54484E28A6}"/>
    <hyperlink ref="K521" r:id="rId7889" display="https://www.daloopa.com/src/761014" xr:uid="{D40CCE5E-E9DA-442A-B9F0-0DB41CF30B2C}"/>
    <hyperlink ref="L521" r:id="rId7890" display="https://www.daloopa.com/src/760721" xr:uid="{D6753863-47BB-42FD-B7DE-80BD68FEFB6A}"/>
    <hyperlink ref="Q521" r:id="rId7891" display="https://www.daloopa.com/src/758291" xr:uid="{02E32EF6-3F10-448E-A1DB-5AE0B9DC0591}"/>
    <hyperlink ref="R521" r:id="rId7892" display="https://www.daloopa.com/src/758134" xr:uid="{0E532621-04C0-4B0B-9C49-B678E26705DC}"/>
    <hyperlink ref="S521" r:id="rId7893" display="https://www.daloopa.com/src/757959" xr:uid="{399BD0B0-650B-4C75-8426-9CA6A34CB474}"/>
    <hyperlink ref="T521" r:id="rId7894" display="https://www.daloopa.com/src/757804" xr:uid="{8B18697B-5D4D-42D2-8FCE-57032C036262}"/>
    <hyperlink ref="U521" r:id="rId7895" display="https://www.daloopa.com/src/757608" xr:uid="{399B8EDF-01A7-4A1F-980E-9BFF86017226}"/>
    <hyperlink ref="V521" r:id="rId7896" display="https://www.daloopa.com/src/757289" xr:uid="{E9E41ACA-8CC6-4985-828F-D4CC05D0E29A}"/>
    <hyperlink ref="W521" r:id="rId7897" display="https://www.daloopa.com/src/757083" xr:uid="{5D6EF5D4-955C-461E-BB63-1A8F55FC8AD1}"/>
    <hyperlink ref="X521" r:id="rId7898" display="https://www.daloopa.com/src/756929" xr:uid="{65B53A36-0859-421F-9D26-0E7760A92FCD}"/>
    <hyperlink ref="Y521" r:id="rId7899" display="https://www.daloopa.com/src/756690" xr:uid="{D896289A-049F-4B02-A3B7-18D98DAABC95}"/>
    <hyperlink ref="Z521" r:id="rId7900" display="https://www.daloopa.com/src/756555" xr:uid="{2300D846-E45E-44F2-B43B-80F9FB5A7549}"/>
    <hyperlink ref="AA521" r:id="rId7901" display="https://www.daloopa.com/src/756434" xr:uid="{0EDE6FD8-0981-4DEF-9F52-CEEFB4744BE1}"/>
    <hyperlink ref="AB521" r:id="rId7902" display="https://www.daloopa.com/src/756270" xr:uid="{A600DB0B-3D81-4396-83DB-75FC8EF0107E}"/>
    <hyperlink ref="AC521" r:id="rId7903" display="https://www.daloopa.com/src/755945" xr:uid="{4DB4FDB4-F534-4C57-8AFC-B0B67B1842E0}"/>
    <hyperlink ref="BA521" r:id="rId7904" display="https://www.daloopa.com/src/44615902" xr:uid="{F28F5FB1-3935-4631-B4A6-13FEEB492BA6}"/>
    <hyperlink ref="BB521" r:id="rId7905" display="https://www.daloopa.com/src/44615903" xr:uid="{BB10912D-7AA2-4A6C-834A-B232F1885FD3}"/>
    <hyperlink ref="BC521" r:id="rId7906" display="https://www.daloopa.com/src/44615904" xr:uid="{F704556E-A66B-400B-8452-BBC2898250EF}"/>
    <hyperlink ref="BD521" r:id="rId7907" display="https://www.daloopa.com/src/44615905" xr:uid="{5F9CA79C-800C-4C87-BFE3-5FF2BA21A960}"/>
    <hyperlink ref="BE521" r:id="rId7908" display="https://www.daloopa.com/src/44615906" xr:uid="{C07BEDF0-FD7B-4ACA-9536-AFE8B14316C0}"/>
    <hyperlink ref="BF521" r:id="rId7909" display="https://www.daloopa.com/src/44615907" xr:uid="{0120F137-96BC-4C54-A327-13122E4A4C23}"/>
    <hyperlink ref="BG521" r:id="rId7910" display="https://www.daloopa.com/src/44615908" xr:uid="{57A43E9E-206D-424C-B279-9D3CA5CA5A93}"/>
    <hyperlink ref="A522" r:id="rId7911" xr:uid="{29CC0691-4645-40D5-9387-F2247054A6C3}"/>
    <hyperlink ref="C522" r:id="rId7912" xr:uid="{059830C0-AD2E-4C30-B0BF-E1AE4F8E02C4}"/>
    <hyperlink ref="D522" r:id="rId7913" display="https://www.daloopa.com/src/770431" xr:uid="{99AEC812-839B-410E-B8AB-81644C598755}"/>
    <hyperlink ref="L522" r:id="rId7914" display="https://www.daloopa.com/src/760722" xr:uid="{F004D7C1-FE20-4968-B48D-E9ED6A2D34FC}"/>
    <hyperlink ref="M522" r:id="rId7915" display="https://www.daloopa.com/src/760480" xr:uid="{868346EA-B4F9-43F5-A915-6C6C66CD40AA}"/>
    <hyperlink ref="N522" r:id="rId7916" display="https://www.daloopa.com/src/760258" xr:uid="{6473397F-67E6-43F5-985D-89718D085068}"/>
    <hyperlink ref="BA522" r:id="rId7917" display="https://www.daloopa.com/src/44615909" xr:uid="{25D47899-F177-449C-9F35-6728778A2D46}"/>
    <hyperlink ref="BC522" r:id="rId7918" display="https://www.daloopa.com/src/44615910" xr:uid="{46E45AF9-EBBE-4B96-B63B-BC2D7BD3B258}"/>
    <hyperlink ref="A523" r:id="rId7919" xr:uid="{F88F5882-1A6D-48CC-AE24-9C8CC44AAB67}"/>
    <hyperlink ref="C523" r:id="rId7920" xr:uid="{D501F738-0758-465E-A09D-0600D2D425A7}"/>
    <hyperlink ref="G523" r:id="rId7921" display="https://www.daloopa.com/src/769573" xr:uid="{DD360FAC-C946-4F55-977D-5DC5A875EB71}"/>
    <hyperlink ref="I523" r:id="rId7922" display="https://www.daloopa.com/src/769258" xr:uid="{B2C7D778-A14B-425C-ADC7-58138A8308E8}"/>
    <hyperlink ref="J523" r:id="rId7923" display="https://www.daloopa.com/src/761283" xr:uid="{E7CEE0A5-411E-44AA-BA1F-E7D8E862ABB8}"/>
    <hyperlink ref="K523" r:id="rId7924" display="https://www.daloopa.com/src/761015" xr:uid="{0D37DA56-F0C6-4284-B6CF-F91C396A17BD}"/>
    <hyperlink ref="L523" r:id="rId7925" display="https://www.daloopa.com/src/760723" xr:uid="{BE8DFD9B-F576-4479-B086-3E7C655A08BD}"/>
    <hyperlink ref="M523" r:id="rId7926" display="https://www.daloopa.com/src/760481" xr:uid="{174C38B8-176C-41DC-893D-51CC24ED26A8}"/>
    <hyperlink ref="N523" r:id="rId7927" display="https://www.daloopa.com/src/760259" xr:uid="{6539096E-BB18-4032-ADB0-FA682E10FFD8}"/>
    <hyperlink ref="O523" r:id="rId7928" display="https://www.daloopa.com/src/758637" xr:uid="{0784A76D-0930-4159-A249-B31566803D0B}"/>
    <hyperlink ref="P523" r:id="rId7929" display="https://www.daloopa.com/src/758433" xr:uid="{90E04EBA-E636-4AF1-9DDB-5842240744BE}"/>
    <hyperlink ref="Q523" r:id="rId7930" display="https://www.daloopa.com/src/758292" xr:uid="{27327F1E-DA82-4EA1-A21B-5C479BA100F8}"/>
    <hyperlink ref="R523" r:id="rId7931" display="https://www.daloopa.com/src/758135" xr:uid="{CB027AAB-9611-479F-8579-22BBDB7CD355}"/>
    <hyperlink ref="S523" r:id="rId7932" display="https://www.daloopa.com/src/757960" xr:uid="{0A4101D0-FCD9-4E68-8EED-38122322E740}"/>
    <hyperlink ref="BA523" r:id="rId7933" display="https://www.daloopa.com/src/44615911" xr:uid="{9BF1B8FC-D1B3-49A9-82A3-F84DCDE458C1}"/>
    <hyperlink ref="BB523" r:id="rId7934" display="https://www.daloopa.com/src/44615912" xr:uid="{CAB4A0EC-BB08-4F5A-96B2-9BCED5665F80}"/>
    <hyperlink ref="BC523" r:id="rId7935" display="https://www.daloopa.com/src/44615913" xr:uid="{7D15AA95-CB1F-42BF-9173-BE6B06B13B96}"/>
    <hyperlink ref="BD523" r:id="rId7936" display="https://www.daloopa.com/src/44615914" xr:uid="{27D5C217-0E94-4A3B-BE69-37280C267698}"/>
    <hyperlink ref="A524" r:id="rId7937" xr:uid="{58B0DB62-BA3D-4EB9-BD9C-8094630CB3A5}"/>
    <hyperlink ref="C524" r:id="rId7938" xr:uid="{8BADCB92-EFE3-4C5B-B2E3-02C1530631EF}"/>
    <hyperlink ref="D524" r:id="rId7939" display="https://www.daloopa.com/src/770429" xr:uid="{31C13154-9C83-44F7-A164-6FA66CBA8C4C}"/>
    <hyperlink ref="L524" r:id="rId7940" display="https://www.daloopa.com/src/760720" xr:uid="{5F55A662-509F-41AE-B56D-AC95F95CCB92}"/>
    <hyperlink ref="BA524" r:id="rId7941" display="https://www.daloopa.com/src/44615915" xr:uid="{67FF8876-ADA5-4E8C-9ED8-B4533933A989}"/>
    <hyperlink ref="BC524" r:id="rId7942" display="https://www.daloopa.com/src/44615916" xr:uid="{12541C4C-94BC-4139-BDDC-AD647A199B31}"/>
    <hyperlink ref="A525" r:id="rId7943" xr:uid="{62FD4CA5-F22F-405B-8D65-D4DCD527727B}"/>
    <hyperlink ref="C525" r:id="rId7944" xr:uid="{79221FF5-27AD-4659-BF6F-780432066A9F}"/>
    <hyperlink ref="D525" r:id="rId7945" display="https://www.daloopa.com/src/770428" xr:uid="{1CC5DAAC-F555-4E33-91A3-9753A686845D}"/>
    <hyperlink ref="E525" r:id="rId7946" display="https://www.daloopa.com/src/774149" xr:uid="{16187B75-3497-4F02-9FEF-47DC9E279BEA}"/>
    <hyperlink ref="F525" r:id="rId7947" display="https://www.daloopa.com/src/770443" xr:uid="{EE80653A-393A-4670-B46B-2CBA1426D24E}"/>
    <hyperlink ref="G525" r:id="rId7948" display="https://www.daloopa.com/src/769571" xr:uid="{150D2CD5-9F26-491B-A198-E0875CEB12A7}"/>
    <hyperlink ref="H525" r:id="rId7949" display="https://www.daloopa.com/src/769397" xr:uid="{7E51DD1F-3A60-45E6-A4FF-506979EE26F4}"/>
    <hyperlink ref="I525" r:id="rId7950" display="https://www.daloopa.com/src/769256" xr:uid="{8D22AD71-9392-4005-8C30-D3F50BB3DDF9}"/>
    <hyperlink ref="J525" r:id="rId7951" display="https://www.daloopa.com/src/761281" xr:uid="{E989976E-E5F7-47FA-BFFA-36B14A258CA6}"/>
    <hyperlink ref="K525" r:id="rId7952" display="https://www.daloopa.com/src/761013" xr:uid="{23722CDD-91CC-419E-8310-CB21BA98D4BF}"/>
    <hyperlink ref="L525" r:id="rId7953" display="https://www.daloopa.com/src/760719" xr:uid="{D5FC695E-416A-4B8F-80C8-D48282AB31DB}"/>
    <hyperlink ref="M525" r:id="rId7954" display="https://www.daloopa.com/src/760479" xr:uid="{567580AF-2D57-4710-B981-BACD3EC7FB38}"/>
    <hyperlink ref="N525" r:id="rId7955" display="https://www.daloopa.com/src/760257" xr:uid="{52DEB390-B42A-4FC6-8C75-B33F9FFA7DBD}"/>
    <hyperlink ref="O525" r:id="rId7956" display="https://www.daloopa.com/src/758636" xr:uid="{B06AF586-AC14-4BAD-9F27-1405DEF912CF}"/>
    <hyperlink ref="P525" r:id="rId7957" display="https://www.daloopa.com/src/758432" xr:uid="{FC778C0D-9B1C-47E9-9A3E-675E9D69EA6C}"/>
    <hyperlink ref="Q525" r:id="rId7958" display="https://www.daloopa.com/src/758290" xr:uid="{1F866701-6060-4305-AFC1-EE6B1E77C848}"/>
    <hyperlink ref="R525" r:id="rId7959" display="https://www.daloopa.com/src/758133" xr:uid="{670F04BE-2453-448E-B20F-23B9C81848B2}"/>
    <hyperlink ref="S525" r:id="rId7960" display="https://www.daloopa.com/src/757958" xr:uid="{1A7F6236-D367-4197-95B5-B72D32B3FC60}"/>
    <hyperlink ref="BA525" r:id="rId7961" display="https://www.daloopa.com/src/44615898" xr:uid="{09974D10-5DF6-4038-86F4-773AE089FBCA}"/>
    <hyperlink ref="BB525" r:id="rId7962" display="https://www.daloopa.com/src/44615899" xr:uid="{1785258B-C559-4558-B77B-1A435B24590F}"/>
    <hyperlink ref="BC525" r:id="rId7963" display="https://www.daloopa.com/src/44615900" xr:uid="{8A17CC00-A9B8-433D-B64F-0F6C18838651}"/>
    <hyperlink ref="BD525" r:id="rId7964" display="https://www.daloopa.com/src/44615901" xr:uid="{EFD3B4CB-011B-4F70-B581-FBADDDE44435}"/>
    <hyperlink ref="A526" r:id="rId7965" xr:uid="{581B9EAB-7C4B-43C8-B316-A904C86D4A01}"/>
    <hyperlink ref="C526" r:id="rId7966" xr:uid="{9ECAD87F-D00D-41E0-B9DB-3B31828E3319}"/>
    <hyperlink ref="V526" r:id="rId7967" display="https://www.daloopa.com/src/757288" xr:uid="{E51B3779-899D-456E-82F4-4240ECF45F62}"/>
    <hyperlink ref="Z526" r:id="rId7968" display="https://www.daloopa.com/src/756554" xr:uid="{E08058AD-2C7F-46D5-B953-631DCCA4077B}"/>
    <hyperlink ref="AD526" r:id="rId7969" display="https://www.daloopa.com/src/1501219" xr:uid="{191FD6CF-AC0C-4528-8FB9-0137AD7A6BE0}"/>
    <hyperlink ref="AH526" r:id="rId7970" display="https://www.daloopa.com/src/9091437" xr:uid="{62545E7A-E623-44DF-B7E7-C249AB963009}"/>
    <hyperlink ref="AL526" r:id="rId7971" display="https://www.daloopa.com/src/35361429" xr:uid="{A23CAA78-CFA5-41E6-B498-405132FAD712}"/>
    <hyperlink ref="AP526" r:id="rId7972" display="https://www.daloopa.com/src/61314906" xr:uid="{090FDF34-3736-4905-919F-D7049C745F19}"/>
    <hyperlink ref="BE526" r:id="rId7973" display="https://www.daloopa.com/src/44615922" xr:uid="{B46387A5-F370-43E7-877D-9787092EAF05}"/>
    <hyperlink ref="BF526" r:id="rId7974" display="https://www.daloopa.com/src/44615923" xr:uid="{1DB39C1C-8231-4D70-B972-74D1EB9ADF77}"/>
    <hyperlink ref="BG526" r:id="rId7975" display="https://www.daloopa.com/src/44615924" xr:uid="{916FAF2C-FAA9-488A-BEF1-B9705EFC566B}"/>
    <hyperlink ref="BH526" r:id="rId7976" display="https://www.daloopa.com/src/44615925" xr:uid="{96CF687F-BAD4-43F7-8EBD-575570C190F7}"/>
    <hyperlink ref="A527" r:id="rId7977" xr:uid="{7954F28E-B838-4D58-AA72-693C89FABE40}"/>
    <hyperlink ref="C527" r:id="rId7978" xr:uid="{D3291FEE-427B-49CA-BF00-DED9BA5DFF17}"/>
    <hyperlink ref="T527" r:id="rId7979" display="https://www.daloopa.com/src/757803" xr:uid="{718083BD-96C9-47FE-B6C7-4CC36C7D5E60}"/>
    <hyperlink ref="U527" r:id="rId7980" display="https://www.daloopa.com/src/757607" xr:uid="{E3152DC6-262A-4E35-8CE8-C18D0E99E82E}"/>
    <hyperlink ref="W527" r:id="rId7981" display="https://www.daloopa.com/src/757082" xr:uid="{D8471741-FD26-469A-A552-5D5070E068A0}"/>
    <hyperlink ref="X527" r:id="rId7982" display="https://www.daloopa.com/src/756928" xr:uid="{99CDCB12-B67E-4A59-9FA8-438503CE52BA}"/>
    <hyperlink ref="Y527" r:id="rId7983" display="https://www.daloopa.com/src/756689" xr:uid="{CA358E41-E721-4566-BE65-B01B75D37D2F}"/>
    <hyperlink ref="AA527" r:id="rId7984" display="https://www.daloopa.com/src/756432" xr:uid="{CD4D5EBF-27C0-4163-A15B-50BECC9D01DD}"/>
    <hyperlink ref="AB527" r:id="rId7985" display="https://www.daloopa.com/src/756269" xr:uid="{15EEECDF-B458-400F-BA18-DB82099EFFD2}"/>
    <hyperlink ref="AC527" r:id="rId7986" display="https://www.daloopa.com/src/755944" xr:uid="{DAB38848-7CBA-4455-9A6E-71B11E8FD80C}"/>
    <hyperlink ref="AE527" r:id="rId7987" display="https://www.daloopa.com/src/2750580" xr:uid="{24E5F4D0-4CAA-4922-8133-73F3A1FACBAC}"/>
    <hyperlink ref="AF527" r:id="rId7988" display="https://www.daloopa.com/src/3606401" xr:uid="{1021C5F1-CC58-42DB-B017-E272B4BC1902}"/>
    <hyperlink ref="AG527" r:id="rId7989" display="https://www.daloopa.com/src/6028694" xr:uid="{DCFCA915-9EB4-4A32-AF38-B9E4586926AC}"/>
    <hyperlink ref="AI527" r:id="rId7990" display="https://www.daloopa.com/src/12599562" xr:uid="{D696B139-035B-41A0-A1C2-775256DA0F0B}"/>
    <hyperlink ref="AJ527" r:id="rId7991" display="https://www.daloopa.com/src/19045353" xr:uid="{F7B6A842-E502-4334-A6C8-195AA49C98FB}"/>
    <hyperlink ref="AK527" r:id="rId7992" display="https://www.daloopa.com/src/28076030" xr:uid="{2E189A78-1ACE-44F4-9EC9-004CFC560337}"/>
    <hyperlink ref="AM527" r:id="rId7993" display="https://www.daloopa.com/src/41990466" xr:uid="{FB5A66EF-DD8E-4367-935E-6AC2A3F0C606}"/>
    <hyperlink ref="AN527" r:id="rId7994" display="https://www.daloopa.com/src/50786855" xr:uid="{E7B40357-6313-4061-BD04-B60FD742BDD0}"/>
    <hyperlink ref="AO527" r:id="rId7995" display="https://www.daloopa.com/src/56765443" xr:uid="{71F63499-9CF5-451B-AC6A-D2D4F1D4B957}"/>
    <hyperlink ref="BE527" r:id="rId7996" display="https://www.daloopa.com/src/44615917" xr:uid="{052F3BD5-45D1-4D98-A581-CAE0B6C7CC99}"/>
    <hyperlink ref="BF527" r:id="rId7997" display="https://www.daloopa.com/src/44615918" xr:uid="{A5E2AEB0-3459-4A2D-8E51-7F619C7A4CF0}"/>
    <hyperlink ref="BG527" r:id="rId7998" display="https://www.daloopa.com/src/44615919" xr:uid="{BF9EA9CE-F3DA-42A3-9164-FB8562CA3021}"/>
    <hyperlink ref="BH527" r:id="rId7999" display="https://www.daloopa.com/src/44615920" xr:uid="{2723F164-7B66-4A17-8322-D03AC5694789}"/>
    <hyperlink ref="BI527" r:id="rId8000" display="https://www.daloopa.com/src/44615921" xr:uid="{3471C0A3-9E3D-44C7-BA56-15568D4121C8}"/>
    <hyperlink ref="A528" r:id="rId8001" xr:uid="{D98B7781-7296-4C0F-8E06-68936B570497}"/>
    <hyperlink ref="C528" r:id="rId8002" xr:uid="{F64A471E-2233-4F64-BC1A-E3F393256544}"/>
    <hyperlink ref="AF528" r:id="rId8003" display="https://www.daloopa.com/src/3606403" xr:uid="{B4D4BAF5-1E41-42F2-8041-D2A3AB94CD83}"/>
    <hyperlink ref="BH528" r:id="rId8004" display="https://www.daloopa.com/src/44615927" xr:uid="{129C11D7-61D8-4087-8BE3-C9AE11AA6439}"/>
    <hyperlink ref="A529" r:id="rId8005" xr:uid="{DEA046C3-0A60-4B1E-A4D5-C5E3680FE9A1}"/>
    <hyperlink ref="C529" r:id="rId8006" xr:uid="{E880BAA6-659C-469C-A170-44DB4AB58207}"/>
    <hyperlink ref="AA529" r:id="rId8007" display="https://www.daloopa.com/src/756433" xr:uid="{E80679DC-5B2C-44CE-ABA4-6A2B9CA1D979}"/>
    <hyperlink ref="AF529" r:id="rId8008" display="https://www.daloopa.com/src/3606402" xr:uid="{397FE73E-319E-44B0-BF62-B102EDDDAD48}"/>
    <hyperlink ref="BF529" r:id="rId8009" display="https://www.daloopa.com/src/44615928" xr:uid="{55E501D5-BA31-45AB-96A1-BD03290C4022}"/>
    <hyperlink ref="BH529" r:id="rId8010" display="https://www.daloopa.com/src/44615929" xr:uid="{663F7DDB-1717-46FA-A7FE-C9BC0D9884AA}"/>
    <hyperlink ref="A530" r:id="rId8011" xr:uid="{0322BEF5-F337-427D-9F0E-A08F6C8F1F58}"/>
    <hyperlink ref="C530" r:id="rId8012" xr:uid="{57B1CBC6-5E5D-4F88-A2DC-E9F8E5ADA95F}"/>
    <hyperlink ref="AD530" r:id="rId8013" display="https://www.daloopa.com/src/1501220" xr:uid="{EB6DDE66-0B7C-492A-84F6-D2411231A9D9}"/>
    <hyperlink ref="AE530" r:id="rId8014" display="https://www.daloopa.com/src/2750581" xr:uid="{60C71F9D-C702-4A93-8D29-EEE5ABD7C17A}"/>
    <hyperlink ref="AF530" r:id="rId8015" display="https://www.daloopa.com/src/3606404" xr:uid="{F84FFDB0-E7E1-4701-8295-651DA9DDEAD5}"/>
    <hyperlink ref="AG530" r:id="rId8016" display="https://www.daloopa.com/src/6028695" xr:uid="{7451D32B-A586-4EC6-BCD3-BFE4B836268E}"/>
    <hyperlink ref="AH530" r:id="rId8017" display="https://www.daloopa.com/src/9091439" xr:uid="{D4287779-CAD7-4CAB-96E1-FE13E5EE6BB3}"/>
    <hyperlink ref="AI530" r:id="rId8018" display="https://www.daloopa.com/src/12599561" xr:uid="{1E8C37F6-CB84-42C3-95B9-CFEE88F898A4}"/>
    <hyperlink ref="AJ530" r:id="rId8019" display="https://www.daloopa.com/src/19045352" xr:uid="{25FF1720-74DE-4E58-BED0-26B2770E244A}"/>
    <hyperlink ref="AK530" r:id="rId8020" display="https://www.daloopa.com/src/28076028" xr:uid="{F655FBED-AC8A-4821-94A5-5A5A1708F6E8}"/>
    <hyperlink ref="AL530" r:id="rId8021" display="https://www.daloopa.com/src/35361430" xr:uid="{75F0DF74-4F6D-46E9-9690-F53213AB9CCF}"/>
    <hyperlink ref="AM530" r:id="rId8022" display="https://www.daloopa.com/src/41990468" xr:uid="{F186EDCC-61AD-497E-A4D1-9158D0D9F40C}"/>
    <hyperlink ref="AN530" r:id="rId8023" display="https://www.daloopa.com/src/50786856" xr:uid="{9E0026C8-F2B1-439F-891F-5E50E26B30E7}"/>
    <hyperlink ref="AO530" r:id="rId8024" display="https://www.daloopa.com/src/56765440" xr:uid="{A4AABBC6-123D-4BA9-AAEE-D0EC6B7499B9}"/>
    <hyperlink ref="AP530" r:id="rId8025" display="https://www.daloopa.com/src/61314907" xr:uid="{12A8BEBE-7634-419F-9522-6F9CB583DB11}"/>
    <hyperlink ref="BG530" r:id="rId8026" display="https://www.daloopa.com/src/44615930" xr:uid="{B6476303-8515-4A82-B274-CFC91096F1B7}"/>
    <hyperlink ref="BH530" r:id="rId8027" display="https://www.daloopa.com/src/44615931" xr:uid="{DA0E2096-73E0-46A8-88A3-EE2D3ED880F4}"/>
    <hyperlink ref="BI530" r:id="rId8028" display="https://www.daloopa.com/src/44615932" xr:uid="{993D9C3B-45DE-4C2B-BCA9-22053B012CB6}"/>
    <hyperlink ref="A531" r:id="rId8029" xr:uid="{7B75A25C-ACE9-444B-ABBA-B60EB77DD878}"/>
    <hyperlink ref="C531" r:id="rId8030" xr:uid="{492835F0-E780-43B1-9315-AB48648975AA}"/>
    <hyperlink ref="D531" r:id="rId8031" display="https://www.daloopa.com/src/770432" xr:uid="{0707220C-ED2C-495F-A3F6-1E91787AC6D5}"/>
    <hyperlink ref="E531" r:id="rId8032" display="https://www.daloopa.com/src/774151" xr:uid="{3C8883D4-6BC4-47DC-B0B0-A939E3636E44}"/>
    <hyperlink ref="F531" r:id="rId8033" display="https://www.daloopa.com/src/770445" xr:uid="{34220AEE-F9C8-4BBA-897E-1D8C0054F860}"/>
    <hyperlink ref="G531" r:id="rId8034" display="https://www.daloopa.com/src/769574" xr:uid="{4E18FF64-6EAA-4E01-A159-BABD81E9D146}"/>
    <hyperlink ref="H531" r:id="rId8035" display="https://www.daloopa.com/src/769399" xr:uid="{F4B95019-CC6A-4CEC-A112-C3873BCD13C9}"/>
    <hyperlink ref="I531" r:id="rId8036" display="https://www.daloopa.com/src/769259" xr:uid="{B143E7CC-A500-449E-94F3-7DA50A43E075}"/>
    <hyperlink ref="J531" r:id="rId8037" display="https://www.daloopa.com/src/761284" xr:uid="{43AB6734-ACE8-4431-8A60-BF540EA1889D}"/>
    <hyperlink ref="K531" r:id="rId8038" display="https://www.daloopa.com/src/761016" xr:uid="{7DC0C027-DEE5-4230-B338-D0D01A1AF953}"/>
    <hyperlink ref="L531" r:id="rId8039" display="https://www.daloopa.com/src/760724" xr:uid="{9D18FE98-26DD-421F-836F-82729FA8C05F}"/>
    <hyperlink ref="M531" r:id="rId8040" display="https://www.daloopa.com/src/760482" xr:uid="{C6BB8E3B-F70A-4580-ABA3-ADAB70F99EF7}"/>
    <hyperlink ref="N531" r:id="rId8041" display="https://www.daloopa.com/src/760260" xr:uid="{A98E2453-AC97-4A88-98A0-99C4EB34EB2A}"/>
    <hyperlink ref="O531" r:id="rId8042" display="https://www.daloopa.com/src/758638" xr:uid="{27459A15-B8CF-48BE-B892-79D5925AB94C}"/>
    <hyperlink ref="P531" r:id="rId8043" display="https://www.daloopa.com/src/758434" xr:uid="{88507DCA-CA1F-4DAD-80C9-F3805D22BFF2}"/>
    <hyperlink ref="Q531" r:id="rId8044" display="https://www.daloopa.com/src/758293" xr:uid="{153C8932-4B02-4039-BFBA-3C4BCF1157A2}"/>
    <hyperlink ref="R531" r:id="rId8045" display="https://www.daloopa.com/src/758136" xr:uid="{F7EE36AF-F36C-4EA7-927C-AA01B240274B}"/>
    <hyperlink ref="S531" r:id="rId8046" display="https://www.daloopa.com/src/757961" xr:uid="{345BC1C3-1ECB-4EDA-BE85-A2D0BA8CB905}"/>
    <hyperlink ref="T531" r:id="rId8047" display="https://www.daloopa.com/src/757805" xr:uid="{D11D7F2D-9615-4F15-A5D2-64448B84EC81}"/>
    <hyperlink ref="U531" r:id="rId8048" display="https://www.daloopa.com/src/757609" xr:uid="{8CC2628B-96A0-472B-89E3-98DCF2D82EAA}"/>
    <hyperlink ref="V531" r:id="rId8049" display="https://www.daloopa.com/src/757290" xr:uid="{53D6BA1C-EB0D-4F13-966A-54C0AF44895F}"/>
    <hyperlink ref="W531" r:id="rId8050" display="https://www.daloopa.com/src/757084" xr:uid="{B6223FD8-2D5B-451B-B5A7-6BA154D72537}"/>
    <hyperlink ref="X531" r:id="rId8051" display="https://www.daloopa.com/src/756930" xr:uid="{97775E97-15D0-4646-90FF-F41587572168}"/>
    <hyperlink ref="Y531" r:id="rId8052" display="https://www.daloopa.com/src/756691" xr:uid="{154FABCB-33FE-4009-A439-F1615FCAD93F}"/>
    <hyperlink ref="Z531" r:id="rId8053" display="https://www.daloopa.com/src/756556" xr:uid="{876BE764-4153-4F14-A171-2DA22F530C1C}"/>
    <hyperlink ref="AA531" r:id="rId8054" display="https://www.daloopa.com/src/756435" xr:uid="{8E517F1D-B972-4BD6-B553-67238CCC6590}"/>
    <hyperlink ref="AB531" r:id="rId8055" display="https://www.daloopa.com/src/756271" xr:uid="{CF6D8696-1202-4729-A770-49121F3A92AB}"/>
    <hyperlink ref="AC531" r:id="rId8056" display="https://www.daloopa.com/src/755946" xr:uid="{BE4CA1CB-9F9C-477A-9C98-DF23D1F981B7}"/>
    <hyperlink ref="AD531" r:id="rId8057" display="https://www.daloopa.com/src/1501221" xr:uid="{C4F1C179-F6BE-412A-9B08-0C2DD5C657BE}"/>
    <hyperlink ref="AE531" r:id="rId8058" display="https://www.daloopa.com/src/2750582" xr:uid="{4C3DD6AB-4091-4685-BC2E-169028D863C2}"/>
    <hyperlink ref="AF531" r:id="rId8059" display="https://www.daloopa.com/src/3606405" xr:uid="{4BCBA862-2B6B-4331-B574-320070BCBA7A}"/>
    <hyperlink ref="AG531" r:id="rId8060" display="https://www.daloopa.com/src/6028696" xr:uid="{9E063879-73FA-43B1-836C-2931C2DF6BB4}"/>
    <hyperlink ref="AH531" r:id="rId8061" display="https://www.daloopa.com/src/9091436" xr:uid="{8D8FF5E2-D951-4069-8E0F-6E798998FAB3}"/>
    <hyperlink ref="AI531" r:id="rId8062" display="https://www.daloopa.com/src/12599559" xr:uid="{99BFF647-882B-421A-9B8C-B8B635648A25}"/>
    <hyperlink ref="AJ531" r:id="rId8063" display="https://www.daloopa.com/src/19045354" xr:uid="{F3434D0F-D3C3-49D6-ACE3-AF698AD5C89E}"/>
    <hyperlink ref="AK531" r:id="rId8064" display="https://www.daloopa.com/src/28076029" xr:uid="{BFA435CA-6F02-4183-9161-9AA552DED554}"/>
    <hyperlink ref="AL531" r:id="rId8065" display="https://www.daloopa.com/src/35361432" xr:uid="{BCD418C1-F939-4D16-958E-D6294AA31882}"/>
    <hyperlink ref="AM531" r:id="rId8066" display="https://www.daloopa.com/src/41990467" xr:uid="{DAF20E73-BA95-4A5C-95D8-CF3CFE62CAD1}"/>
    <hyperlink ref="AN531" r:id="rId8067" display="https://www.daloopa.com/src/50786854" xr:uid="{E08931D3-8CF9-4CFA-9A71-E6D9E066B804}"/>
    <hyperlink ref="AO531" r:id="rId8068" display="https://www.daloopa.com/src/56765441" xr:uid="{346A8CA8-8771-42F6-8D6A-F3F50352183A}"/>
    <hyperlink ref="AP531" r:id="rId8069" display="https://www.daloopa.com/src/61314909" xr:uid="{6C829111-F941-4C3F-8F53-D6A29209C750}"/>
    <hyperlink ref="BA531" r:id="rId8070" display="https://www.daloopa.com/src/44615933" xr:uid="{5B42C173-5DC9-4357-A95C-DB0A8BC77849}"/>
    <hyperlink ref="BB531" r:id="rId8071" display="https://www.daloopa.com/src/44615934" xr:uid="{B0B8B814-11CC-41A4-B783-2B76A265ECD4}"/>
    <hyperlink ref="BC531" r:id="rId8072" display="https://www.daloopa.com/src/44615935" xr:uid="{BB068970-87B0-4839-B924-32DE85D11ACE}"/>
    <hyperlink ref="BD531" r:id="rId8073" display="https://www.daloopa.com/src/44615936" xr:uid="{C64AF485-6505-4DD0-8B31-E305C417CDFD}"/>
    <hyperlink ref="BE531" r:id="rId8074" display="https://www.daloopa.com/src/44615937" xr:uid="{B4A7B85C-599E-4F68-B28B-630742485573}"/>
    <hyperlink ref="BF531" r:id="rId8075" display="https://www.daloopa.com/src/44615938" xr:uid="{992F6C34-FD87-46F2-A4D5-25BACBDB574F}"/>
    <hyperlink ref="BG531" r:id="rId8076" display="https://www.daloopa.com/src/44615939" xr:uid="{817F7217-9C26-47A4-BCB8-AAED9A99F7DE}"/>
    <hyperlink ref="BH531" r:id="rId8077" display="https://www.daloopa.com/src/44615940" xr:uid="{7FD21097-BAB0-4853-9D2F-29EDFD21852D}"/>
    <hyperlink ref="BI531" r:id="rId8078" display="https://www.daloopa.com/src/44615941" xr:uid="{953823C0-44EE-4EDD-8230-735AB5C0584E}"/>
    <hyperlink ref="A533" r:id="rId8079" xr:uid="{16A36FAA-B4A7-4F58-84B6-425C709767DF}"/>
    <hyperlink ref="C533" r:id="rId8080" xr:uid="{709428AB-7F69-49AB-9B99-E1C834A5789B}"/>
    <hyperlink ref="D533" r:id="rId8081" display="https://www.daloopa.com/src/770471" xr:uid="{6E5657B9-48E1-4380-B725-D10891840CEF}"/>
    <hyperlink ref="E533" r:id="rId8082" display="https://www.daloopa.com/src/770467" xr:uid="{0EE20F5C-BF5C-48E5-8885-5FC8293F0BEE}"/>
    <hyperlink ref="F533" r:id="rId8083" display="https://www.daloopa.com/src/770446" xr:uid="{46D480DB-08AA-420A-8BA2-494C4C9931A8}"/>
    <hyperlink ref="G533" r:id="rId8084" display="https://www.daloopa.com/src/769600" xr:uid="{D71DBE1D-FA87-451D-937C-F27F62A4DA4E}"/>
    <hyperlink ref="H533" r:id="rId8085" display="https://www.daloopa.com/src/769407" xr:uid="{8096E32D-9130-4726-9841-88A9272AC7E4}"/>
    <hyperlink ref="I533" r:id="rId8086" display="https://www.daloopa.com/src/769260" xr:uid="{BD353AB0-F712-4294-903F-26E0488CABED}"/>
    <hyperlink ref="J533" r:id="rId8087" display="https://www.daloopa.com/src/761288" xr:uid="{D343D94B-E31E-42BB-9ADE-00088291AE7C}"/>
    <hyperlink ref="K533" r:id="rId8088" display="https://www.daloopa.com/src/761049" xr:uid="{448319A7-5B2D-4A73-874E-E1029FD4EF9B}"/>
    <hyperlink ref="L533" r:id="rId8089" display="https://www.daloopa.com/src/760735" xr:uid="{94211CE9-3162-4F84-AE96-70A88D726424}"/>
    <hyperlink ref="M533" r:id="rId8090" display="https://www.daloopa.com/src/760483" xr:uid="{B6ED4A26-7DCF-4D7B-9B53-B2084BF423C3}"/>
    <hyperlink ref="N533" r:id="rId8091" display="https://www.daloopa.com/src/760269" xr:uid="{239A5B16-8411-4749-8FB1-11AE6A28BE2B}"/>
    <hyperlink ref="O533" r:id="rId8092" display="https://www.daloopa.com/src/758639" xr:uid="{8CA6B1B6-C8FB-491A-9353-8A55636B6F4B}"/>
    <hyperlink ref="P533" r:id="rId8093" display="https://www.daloopa.com/src/758438" xr:uid="{EF690BE7-F174-4115-8563-9549705E2B64}"/>
    <hyperlink ref="Q533" r:id="rId8094" display="https://www.daloopa.com/src/758294" xr:uid="{AB490093-AA52-420A-AB77-BD8C328F8E60}"/>
    <hyperlink ref="R533" r:id="rId8095" display="https://www.daloopa.com/src/758142" xr:uid="{F12A19A3-38D3-47D4-A872-8EE319DA96AC}"/>
    <hyperlink ref="S533" r:id="rId8096" display="https://www.daloopa.com/src/757969" xr:uid="{D3CCBCF9-B47C-4CCC-B05D-86B77E9525AA}"/>
    <hyperlink ref="T533" r:id="rId8097" display="https://www.daloopa.com/src/757806" xr:uid="{EE89E41B-BC5C-4B47-A26D-CC3EF602243F}"/>
    <hyperlink ref="U533" r:id="rId8098" display="https://www.daloopa.com/src/757615" xr:uid="{CB464AD4-D980-476F-A56F-C2BC3FCF912A}"/>
    <hyperlink ref="V533" r:id="rId8099" display="https://www.daloopa.com/src/757294" xr:uid="{31EBEEE1-854F-4926-A268-012E26E25EE5}"/>
    <hyperlink ref="W533" r:id="rId8100" display="https://www.daloopa.com/src/757091" xr:uid="{F2810135-3A8E-47E5-836F-9B50DDED5251}"/>
    <hyperlink ref="X533" r:id="rId8101" display="https://www.daloopa.com/src/756931" xr:uid="{C3C7370F-FB75-4ED8-A2CC-B9EB5AB60A3C}"/>
    <hyperlink ref="Y533" r:id="rId8102" display="https://www.daloopa.com/src/756702" xr:uid="{A5653B1E-A5B4-42E9-8A44-84196917356F}"/>
    <hyperlink ref="Z533" r:id="rId8103" display="https://www.daloopa.com/src/756557" xr:uid="{48E3BB4F-2857-484D-992B-5EA02EC5982A}"/>
    <hyperlink ref="AA533" r:id="rId8104" display="https://www.daloopa.com/src/756441" xr:uid="{3C300C4A-69BC-41A8-B62B-C1BAC55C853D}"/>
    <hyperlink ref="AB533" r:id="rId8105" display="https://www.daloopa.com/src/756277" xr:uid="{07F9DBF2-86B6-4EF8-80F2-A37C4CEB31D6}"/>
    <hyperlink ref="AC533" r:id="rId8106" display="https://www.daloopa.com/src/755958" xr:uid="{6BB1B966-8067-4BF4-9ABA-76439E252896}"/>
    <hyperlink ref="AD533" r:id="rId8107" display="https://www.daloopa.com/src/1501222" xr:uid="{A2325AD2-E5F1-4975-939B-816DD2E275F1}"/>
    <hyperlink ref="AE533" r:id="rId8108" display="https://www.daloopa.com/src/2750595" xr:uid="{BB539653-44F8-48D0-B876-55B8A9E64745}"/>
    <hyperlink ref="AF533" r:id="rId8109" display="https://www.daloopa.com/src/3606406" xr:uid="{0B9D21C9-45C2-4CF0-8268-7A2ED5DA4846}"/>
    <hyperlink ref="AG533" r:id="rId8110" display="https://www.daloopa.com/src/6028697" xr:uid="{FB56DF61-6605-42C9-82CA-06FFBDB3CC4D}"/>
    <hyperlink ref="AH533" r:id="rId8111" display="https://www.daloopa.com/src/9091473" xr:uid="{3D6459C7-C640-4EBB-9522-53E870B2B590}"/>
    <hyperlink ref="AJ533" r:id="rId8112" display="https://www.daloopa.com/src/19045355" xr:uid="{784E7A7A-1038-4738-8AF4-F25F123D62F8}"/>
    <hyperlink ref="AK533" r:id="rId8113" display="https://www.daloopa.com/src/28076042" xr:uid="{79AB9805-4F65-4D30-B2A3-EC913A8D32E1}"/>
    <hyperlink ref="AL533" r:id="rId8114" display="https://www.daloopa.com/src/35361456" xr:uid="{4C76921E-ECF7-490E-91EA-4DF3F2D8353F}"/>
    <hyperlink ref="AM533" r:id="rId8115" display="https://www.daloopa.com/src/41990480" xr:uid="{CDD1056B-B2B3-48A7-84BD-51DD6C7791F7}"/>
    <hyperlink ref="AN533" r:id="rId8116" display="https://www.daloopa.com/src/50786860" xr:uid="{1107B563-EC06-484D-8CE1-E816C56EDA56}"/>
    <hyperlink ref="AO533" r:id="rId8117" display="https://www.daloopa.com/src/56765446" xr:uid="{6E366F54-CF96-405A-B1DB-18FE85AD57CD}"/>
    <hyperlink ref="AP533" r:id="rId8118" display="https://www.daloopa.com/src/61314929" xr:uid="{942248C1-E198-4CA9-84C0-AEE935A521C6}"/>
    <hyperlink ref="BA533" r:id="rId8119" display="https://www.daloopa.com/src/44615942" xr:uid="{88ECA491-36CC-4EA6-959B-5C030CBE492E}"/>
    <hyperlink ref="BB533" r:id="rId8120" display="https://www.daloopa.com/src/44615943" xr:uid="{C1583F63-2230-446D-B52D-CDBF93FA93E0}"/>
    <hyperlink ref="BC533" r:id="rId8121" display="https://www.daloopa.com/src/44615944" xr:uid="{C33216A8-1CB6-433E-951E-1A811F7D4B6B}"/>
    <hyperlink ref="BD533" r:id="rId8122" display="https://www.daloopa.com/src/44615945" xr:uid="{5B6C6450-33B6-4E49-A474-FE95D3503A4C}"/>
    <hyperlink ref="BE533" r:id="rId8123" display="https://www.daloopa.com/src/44615946" xr:uid="{057B6DBD-E505-4697-A51F-5D39697B4304}"/>
    <hyperlink ref="BF533" r:id="rId8124" display="https://www.daloopa.com/src/44615947" xr:uid="{45617B1B-AD83-42F9-BA27-F8BCF335E185}"/>
    <hyperlink ref="BG533" r:id="rId8125" display="https://www.daloopa.com/src/44615948" xr:uid="{8AE82CEF-3F45-4739-90BD-AD69BFD8C504}"/>
    <hyperlink ref="BH533" r:id="rId8126" display="https://www.daloopa.com/src/44615949" xr:uid="{07588B72-CFB9-4432-984C-A129D7C2F2A8}"/>
    <hyperlink ref="BI533" r:id="rId8127" display="https://www.daloopa.com/src/44615950" xr:uid="{29B2D896-9443-4649-AC10-6E1B9A607D3C}"/>
    <hyperlink ref="A534" r:id="rId8128" xr:uid="{0AD213A1-A153-44F4-B163-9D0A16A42414}"/>
    <hyperlink ref="C534" r:id="rId8129" xr:uid="{FD511359-1E3D-42E6-8AE9-BB076755EA36}"/>
    <hyperlink ref="D534" r:id="rId8130" display="https://www.daloopa.com/src/770472" xr:uid="{20239BE1-988B-46F6-A144-9B7B8C1DF148}"/>
    <hyperlink ref="E534" r:id="rId8131" display="https://www.daloopa.com/src/770468" xr:uid="{D5380422-4A8A-4B07-9371-8B9637357166}"/>
    <hyperlink ref="F534" r:id="rId8132" display="https://www.daloopa.com/src/770447" xr:uid="{887052F3-239B-4B19-BC33-BAC0D7D959C3}"/>
    <hyperlink ref="G534" r:id="rId8133" display="https://www.daloopa.com/src/769601" xr:uid="{F386E223-5321-4AB0-96BB-D67084B3770A}"/>
    <hyperlink ref="H534" r:id="rId8134" display="https://www.daloopa.com/src/769408" xr:uid="{DB05F8EA-005F-4E32-82F4-8857B9A03C7E}"/>
    <hyperlink ref="I534" r:id="rId8135" display="https://www.daloopa.com/src/769261" xr:uid="{84029D99-8934-4AF5-A3C9-380C3EA66B6D}"/>
    <hyperlink ref="J534" r:id="rId8136" display="https://www.daloopa.com/src/761289" xr:uid="{41D0738B-F313-4425-A232-3A43352C4822}"/>
    <hyperlink ref="K534" r:id="rId8137" display="https://www.daloopa.com/src/761050" xr:uid="{9A6D32C3-2D37-4F66-9A87-20B56DC1C275}"/>
    <hyperlink ref="L534" r:id="rId8138" display="https://www.daloopa.com/src/760736" xr:uid="{001B1863-4CC7-4E49-8AB4-7B9B89F29808}"/>
    <hyperlink ref="M534" r:id="rId8139" display="https://www.daloopa.com/src/760484" xr:uid="{E2815B23-0CAC-4DD8-80A8-E77DCB6612AC}"/>
    <hyperlink ref="N534" r:id="rId8140" display="https://www.daloopa.com/src/760270" xr:uid="{67CD6543-086F-415F-8A25-32824D8AB53E}"/>
    <hyperlink ref="O534" r:id="rId8141" display="https://www.daloopa.com/src/758640" xr:uid="{E736B290-D438-4116-BE49-90705F252A49}"/>
    <hyperlink ref="P534" r:id="rId8142" display="https://www.daloopa.com/src/758439" xr:uid="{BCE3F076-0D3A-4EDA-AE3E-1C6EF2CA7E2D}"/>
    <hyperlink ref="Q534" r:id="rId8143" display="https://www.daloopa.com/src/758295" xr:uid="{687A631D-0735-4965-9239-B106BC7307EF}"/>
    <hyperlink ref="R534" r:id="rId8144" display="https://www.daloopa.com/src/758143" xr:uid="{38820959-C95E-4DC9-95DD-3F881185DB90}"/>
    <hyperlink ref="S534" r:id="rId8145" display="https://www.daloopa.com/src/757970" xr:uid="{CF1C0FE9-885C-4F54-B509-6FC4F009200B}"/>
    <hyperlink ref="T534" r:id="rId8146" display="https://www.daloopa.com/src/757807" xr:uid="{BD7C1C68-272A-452B-9ED1-28527236633E}"/>
    <hyperlink ref="U534" r:id="rId8147" display="https://www.daloopa.com/src/757616" xr:uid="{72717BC0-7AA4-4D77-A883-ECAE82145632}"/>
    <hyperlink ref="V534" r:id="rId8148" display="https://www.daloopa.com/src/757295" xr:uid="{882D1C0B-4BC3-4F16-851E-56F358CF1666}"/>
    <hyperlink ref="W534" r:id="rId8149" display="https://www.daloopa.com/src/757092" xr:uid="{E08E1A90-A509-4E12-8F9D-33641C139D49}"/>
    <hyperlink ref="X534" r:id="rId8150" display="https://www.daloopa.com/src/756932" xr:uid="{28E076A5-D30C-488B-9D02-E02980A82879}"/>
    <hyperlink ref="Y534" r:id="rId8151" display="https://www.daloopa.com/src/756703" xr:uid="{7D01A909-AFAE-4AD1-B212-CEB8A5A7A676}"/>
    <hyperlink ref="Z534" r:id="rId8152" display="https://www.daloopa.com/src/756558" xr:uid="{CB36D6D1-A5B7-43ED-8524-B5AE36DD1E52}"/>
    <hyperlink ref="AA534" r:id="rId8153" display="https://www.daloopa.com/src/756442" xr:uid="{B218D1D9-BEF8-49A7-89E7-670B5DCD69C4}"/>
    <hyperlink ref="AB534" r:id="rId8154" display="https://www.daloopa.com/src/756278" xr:uid="{06623BA9-262A-4710-A0FE-849EE0A02027}"/>
    <hyperlink ref="AC534" r:id="rId8155" display="https://www.daloopa.com/src/755959" xr:uid="{DE4FE194-34E7-4570-9FE9-1B6088D82DB9}"/>
    <hyperlink ref="AD534" r:id="rId8156" display="https://www.daloopa.com/src/1501223" xr:uid="{1EE2DAE1-98C0-4347-AC82-355CCB5AC6E8}"/>
    <hyperlink ref="AE534" r:id="rId8157" display="https://www.daloopa.com/src/2750596" xr:uid="{01E40294-D516-48C4-9C05-92B842FBFDED}"/>
    <hyperlink ref="AF534" r:id="rId8158" display="https://www.daloopa.com/src/3606407" xr:uid="{E3D2441F-4B59-45EA-8D50-8EAC3A27186B}"/>
    <hyperlink ref="AG534" r:id="rId8159" display="https://www.daloopa.com/src/6028698" xr:uid="{B74B44FE-9DD2-44D8-9248-A74D1FB78A00}"/>
    <hyperlink ref="AH534" r:id="rId8160" display="https://www.daloopa.com/src/9091470" xr:uid="{A7BCBF39-4C8F-462D-A457-2D4601E39057}"/>
    <hyperlink ref="AI534" r:id="rId8161" display="https://www.daloopa.com/src/12599675" xr:uid="{D56A6D29-4B63-4E1B-A82D-A5A4BC243379}"/>
    <hyperlink ref="AJ534" r:id="rId8162" display="https://www.daloopa.com/src/19045358" xr:uid="{29707F88-76D2-444F-A147-0F19D0F841A6}"/>
    <hyperlink ref="AK534" r:id="rId8163" display="https://www.daloopa.com/src/28076041" xr:uid="{F6445D92-975D-4686-BA0D-D074E90E708F}"/>
    <hyperlink ref="AL534" r:id="rId8164" display="https://www.daloopa.com/src/35361457" xr:uid="{001957B1-BC90-4BD7-B1B7-0F49BA00AD09}"/>
    <hyperlink ref="AM534" r:id="rId8165" display="https://www.daloopa.com/src/41990479" xr:uid="{821D221B-2D54-43FD-8E21-1124DE96B549}"/>
    <hyperlink ref="AN534" r:id="rId8166" display="https://www.daloopa.com/src/50786857" xr:uid="{7DFEEB5B-0D74-411D-8570-6714A60CB0DF}"/>
    <hyperlink ref="AO534" r:id="rId8167" display="https://www.daloopa.com/src/56765447" xr:uid="{85AB14CA-D45F-445E-B097-385CE00FD556}"/>
    <hyperlink ref="AP534" r:id="rId8168" display="https://www.daloopa.com/src/61314930" xr:uid="{7FEE8850-9113-448F-9A55-4177BF84E971}"/>
    <hyperlink ref="BA534" r:id="rId8169" display="https://www.daloopa.com/src/44615951" xr:uid="{718FD4E1-FFE6-411E-B2E8-6BF2F085CD63}"/>
    <hyperlink ref="BB534" r:id="rId8170" display="https://www.daloopa.com/src/44615952" xr:uid="{45FA6419-D0D5-46F1-8F51-1091E8DDFC22}"/>
    <hyperlink ref="BC534" r:id="rId8171" display="https://www.daloopa.com/src/44615953" xr:uid="{06692D4E-51BE-4DA6-911B-BD2C97F9D6C2}"/>
    <hyperlink ref="BD534" r:id="rId8172" display="https://www.daloopa.com/src/44615954" xr:uid="{36DE770A-32FB-4782-B44C-30A0106955D4}"/>
    <hyperlink ref="BE534" r:id="rId8173" display="https://www.daloopa.com/src/44615955" xr:uid="{6A1ABDB3-A9FF-4970-84EC-6AA24AFCE42C}"/>
    <hyperlink ref="BF534" r:id="rId8174" display="https://www.daloopa.com/src/44615956" xr:uid="{F267A243-CB68-4D7D-8E8F-A7B2A37220E5}"/>
    <hyperlink ref="BG534" r:id="rId8175" display="https://www.daloopa.com/src/44615957" xr:uid="{76023548-B66F-4078-98C8-2AD181A41FE5}"/>
    <hyperlink ref="BH534" r:id="rId8176" display="https://www.daloopa.com/src/44615958" xr:uid="{9CD43B45-4D80-402D-A728-3EEF1F819544}"/>
    <hyperlink ref="BI534" r:id="rId8177" display="https://www.daloopa.com/src/44615959" xr:uid="{93146137-6691-4970-9057-0578B1E1196E}"/>
    <hyperlink ref="A536" r:id="rId8178" xr:uid="{E894C499-FF52-4182-94A5-DB554DD30538}"/>
    <hyperlink ref="C536" r:id="rId8179" xr:uid="{53320C6E-4917-4B9F-B3B8-06DDBA1D0EA5}"/>
    <hyperlink ref="D536" r:id="rId8180" display="https://www.daloopa.com/src/770473" xr:uid="{E9A0CC94-8307-4F48-BA0B-1541BB895C07}"/>
    <hyperlink ref="E536" r:id="rId8181" display="https://www.daloopa.com/src/770469" xr:uid="{86E26ECC-2124-4D06-8904-7DCC6B4B3A7D}"/>
    <hyperlink ref="F536" r:id="rId8182" display="https://www.daloopa.com/src/770448" xr:uid="{4D8825EC-7651-429F-A09D-901C735136CA}"/>
    <hyperlink ref="G536" r:id="rId8183" display="https://www.daloopa.com/src/769602" xr:uid="{D7A5A6E4-1E97-4B0B-BF33-4590D3232464}"/>
    <hyperlink ref="H536" r:id="rId8184" display="https://www.daloopa.com/src/769409" xr:uid="{15DDA1BE-B43C-48BB-AA74-4FA3F41B83B2}"/>
    <hyperlink ref="I536" r:id="rId8185" display="https://www.daloopa.com/src/769262" xr:uid="{53CEBC93-A411-4BFE-9F57-177F5E87C14C}"/>
    <hyperlink ref="J536" r:id="rId8186" display="https://www.daloopa.com/src/761290" xr:uid="{2C35F54C-0B84-41FA-BE23-D83DE6E6AD4F}"/>
    <hyperlink ref="K536" r:id="rId8187" display="https://www.daloopa.com/src/761051" xr:uid="{34809A3D-D09E-4581-8CAC-37BFF62609BE}"/>
    <hyperlink ref="L536" r:id="rId8188" display="https://www.daloopa.com/src/760737" xr:uid="{F650C3D0-30BD-46E3-878C-6B1CBA64DCB8}"/>
    <hyperlink ref="M536" r:id="rId8189" display="https://www.daloopa.com/src/760485" xr:uid="{CA315DA6-61B9-42CE-BCC5-0D3E5F4168AA}"/>
    <hyperlink ref="N536" r:id="rId8190" display="https://www.daloopa.com/src/760271" xr:uid="{A1AF43F6-B0D3-4A82-ACC0-DD9856196116}"/>
    <hyperlink ref="O536" r:id="rId8191" display="https://www.daloopa.com/src/758641" xr:uid="{FBCE62C8-EB6D-4132-86D5-8125684C5928}"/>
    <hyperlink ref="P536" r:id="rId8192" display="https://www.daloopa.com/src/758440" xr:uid="{6E9B4382-A417-4F3D-A566-76902A843818}"/>
    <hyperlink ref="Q536" r:id="rId8193" display="https://www.daloopa.com/src/758296" xr:uid="{5A66691C-10B6-4DDA-B344-4B50E54267A6}"/>
    <hyperlink ref="R536" r:id="rId8194" display="https://www.daloopa.com/src/758144" xr:uid="{0D4AB0B9-867E-4942-B1AB-C4A437C88D1B}"/>
    <hyperlink ref="S536" r:id="rId8195" display="https://www.daloopa.com/src/757971" xr:uid="{5844345F-109B-4CC7-A1CE-03F5D46B3554}"/>
    <hyperlink ref="T536" r:id="rId8196" display="https://www.daloopa.com/src/757808" xr:uid="{8EAAC537-0159-49A6-BE43-3F400F034F53}"/>
    <hyperlink ref="U536" r:id="rId8197" display="https://www.daloopa.com/src/757617" xr:uid="{35244E7F-6D15-4E5F-AF64-F40B479009FA}"/>
    <hyperlink ref="V536" r:id="rId8198" display="https://www.daloopa.com/src/757296" xr:uid="{19388E67-5FBD-43B3-A373-E27B6428A6FF}"/>
    <hyperlink ref="W536" r:id="rId8199" display="https://www.daloopa.com/src/757093" xr:uid="{E56AD7DA-26FC-42D8-AF4F-5691B151AF40}"/>
    <hyperlink ref="X536" r:id="rId8200" display="https://www.daloopa.com/src/756933" xr:uid="{F28BB4A1-3BA6-4CA7-A1A5-E70AA8842D48}"/>
    <hyperlink ref="Y536" r:id="rId8201" display="https://www.daloopa.com/src/756704" xr:uid="{B7E72FE7-AEFC-41BA-B47C-C10096DF5410}"/>
    <hyperlink ref="Z536" r:id="rId8202" display="https://www.daloopa.com/src/756559" xr:uid="{1E40F2AC-1B31-4511-A190-BDDE7F063B96}"/>
    <hyperlink ref="AA536" r:id="rId8203" display="https://www.daloopa.com/src/756443" xr:uid="{9900E17C-84D3-4CA6-9399-21D45CA07625}"/>
    <hyperlink ref="AB536" r:id="rId8204" display="https://www.daloopa.com/src/756279" xr:uid="{BB4FB124-3ACB-43C3-AB77-93861A22B4E0}"/>
    <hyperlink ref="AC536" r:id="rId8205" display="https://www.daloopa.com/src/755960" xr:uid="{C9EC4A9C-B4F9-419C-AD5B-C7530941FBCC}"/>
    <hyperlink ref="AD536" r:id="rId8206" display="https://www.daloopa.com/src/1501224" xr:uid="{0C7631AE-144A-4917-A9F8-15E54FAE093B}"/>
    <hyperlink ref="AE536" r:id="rId8207" display="https://www.daloopa.com/src/2750597" xr:uid="{4918757C-E63E-4E55-9801-9C112D3773EC}"/>
    <hyperlink ref="AF536" r:id="rId8208" display="https://www.daloopa.com/src/3606408" xr:uid="{E2C04C45-32CB-4F05-9889-2A517E8910B6}"/>
    <hyperlink ref="AG536" r:id="rId8209" display="https://www.daloopa.com/src/6028699" xr:uid="{368238E3-CE8F-4C2E-8DDA-BE833D9A9A04}"/>
    <hyperlink ref="AH536" r:id="rId8210" display="https://www.daloopa.com/src/9091471" xr:uid="{B619E48A-F9BF-4985-A576-8A8839D72107}"/>
    <hyperlink ref="AI536" r:id="rId8211" display="https://www.daloopa.com/src/12599674" xr:uid="{B1DCD833-C154-40DC-B80A-D91660336FCB}"/>
    <hyperlink ref="AJ536" r:id="rId8212" display="https://www.daloopa.com/src/19045356" xr:uid="{AF895EFC-4650-4661-81B8-9B601A6D1C1D}"/>
    <hyperlink ref="AK536" r:id="rId8213" display="https://www.daloopa.com/src/28076040" xr:uid="{68EC3279-D3D5-4CCF-B5D4-F4E4CD055529}"/>
    <hyperlink ref="AL536" r:id="rId8214" display="https://www.daloopa.com/src/35361455" xr:uid="{A7FC797F-FDBA-4F24-A305-3C8B76C4B50A}"/>
    <hyperlink ref="AM536" r:id="rId8215" display="https://www.daloopa.com/src/41990478" xr:uid="{20C56A0F-8A1C-4561-99DD-4950B474FF48}"/>
    <hyperlink ref="AN536" r:id="rId8216" display="https://www.daloopa.com/src/50786858" xr:uid="{9E748232-A068-4105-A1D2-7DF7CBFA45D7}"/>
    <hyperlink ref="AO536" r:id="rId8217" display="https://www.daloopa.com/src/56765444" xr:uid="{EA3B69C0-2197-4F00-B42E-AE7B50265BDD}"/>
    <hyperlink ref="AP536" r:id="rId8218" display="https://www.daloopa.com/src/61314931" xr:uid="{7DA7A9CF-0BCF-4C99-8A73-0F726283E418}"/>
    <hyperlink ref="A537" r:id="rId8219" xr:uid="{C8013580-65F7-4EB2-B740-38D9DB39BBE6}"/>
    <hyperlink ref="C537" r:id="rId8220" xr:uid="{AB656DF5-C985-4784-B392-57C55C158B2A}"/>
    <hyperlink ref="D537" r:id="rId8221" display="https://www.daloopa.com/src/770474" xr:uid="{0538A4C6-99B7-44D6-AF71-D30AD3EFB2C1}"/>
    <hyperlink ref="E537" r:id="rId8222" display="https://www.daloopa.com/src/770470" xr:uid="{038BF5D6-54AD-4F55-A536-BD86655751B7}"/>
    <hyperlink ref="F537" r:id="rId8223" display="https://www.daloopa.com/src/770449" xr:uid="{624B215B-0E17-4057-970F-BEAA06C673A4}"/>
    <hyperlink ref="G537" r:id="rId8224" display="https://www.daloopa.com/src/769603" xr:uid="{3B887DFA-E93C-4481-AC8E-411E061375CE}"/>
    <hyperlink ref="H537" r:id="rId8225" display="https://www.daloopa.com/src/769410" xr:uid="{A3E25852-5988-4438-8F7C-2995F26B7727}"/>
    <hyperlink ref="I537" r:id="rId8226" display="https://www.daloopa.com/src/769263" xr:uid="{5F9D8C39-6ECC-43FD-BF9B-500F26592554}"/>
    <hyperlink ref="J537" r:id="rId8227" display="https://www.daloopa.com/src/761291" xr:uid="{30847E14-1CD2-4E43-9CCE-948206246D48}"/>
    <hyperlink ref="K537" r:id="rId8228" display="https://www.daloopa.com/src/761052" xr:uid="{1A07CC8B-A51F-4BE3-B24B-19756B19345B}"/>
    <hyperlink ref="L537" r:id="rId8229" display="https://www.daloopa.com/src/760738" xr:uid="{C250C93B-552C-4FB7-976F-BB19E9A9456F}"/>
    <hyperlink ref="M537" r:id="rId8230" display="https://www.daloopa.com/src/760486" xr:uid="{59B3E181-FB96-477E-B39B-575385C0C3AE}"/>
    <hyperlink ref="N537" r:id="rId8231" display="https://www.daloopa.com/src/760272" xr:uid="{941128D0-32AD-462E-BD28-2A564205F412}"/>
    <hyperlink ref="O537" r:id="rId8232" display="https://www.daloopa.com/src/758642" xr:uid="{9170323C-F63D-48AE-9CB8-AC194AD4B2A7}"/>
    <hyperlink ref="P537" r:id="rId8233" display="https://www.daloopa.com/src/758441" xr:uid="{8E59BC1B-F9E9-4881-8CBC-D9DF2379CF79}"/>
    <hyperlink ref="Q537" r:id="rId8234" display="https://www.daloopa.com/src/758297" xr:uid="{41857F75-9368-454D-9CF2-46C8E3D8A8B5}"/>
    <hyperlink ref="R537" r:id="rId8235" display="https://www.daloopa.com/src/758145" xr:uid="{9E787820-91A6-441E-BF25-42766F52164D}"/>
    <hyperlink ref="S537" r:id="rId8236" display="https://www.daloopa.com/src/757972" xr:uid="{74027C1C-A4D4-4A3E-9E2C-F38874F9FC9E}"/>
    <hyperlink ref="T537" r:id="rId8237" display="https://www.daloopa.com/src/757809" xr:uid="{1F8ED0CE-3608-4313-AD70-3660F84E1793}"/>
    <hyperlink ref="U537" r:id="rId8238" display="https://www.daloopa.com/src/757618" xr:uid="{D301D832-BABE-4E03-A3E4-15036833E60A}"/>
    <hyperlink ref="V537" r:id="rId8239" display="https://www.daloopa.com/src/757297" xr:uid="{78B7C569-FAF4-4637-988D-AEB1B374AEFC}"/>
    <hyperlink ref="W537" r:id="rId8240" display="https://www.daloopa.com/src/757094" xr:uid="{B305AA52-5765-4DCA-A830-2767B42E11F8}"/>
    <hyperlink ref="X537" r:id="rId8241" display="https://www.daloopa.com/src/756934" xr:uid="{CADBD5D2-8734-4D12-89E5-9231A1375F94}"/>
    <hyperlink ref="Y537" r:id="rId8242" display="https://www.daloopa.com/src/756705" xr:uid="{D56E6C2F-30C6-42C8-9FCA-AEC21FD88814}"/>
    <hyperlink ref="Z537" r:id="rId8243" display="https://www.daloopa.com/src/756560" xr:uid="{888963B4-54C9-480F-AF3E-F36803F7CDBB}"/>
    <hyperlink ref="AA537" r:id="rId8244" display="https://www.daloopa.com/src/756444" xr:uid="{59BDAE4C-3502-47E1-83DC-DFEA62A66481}"/>
    <hyperlink ref="AB537" r:id="rId8245" display="https://www.daloopa.com/src/756280" xr:uid="{6F928C5F-676E-46BB-ADC1-D1E79B856653}"/>
    <hyperlink ref="AC537" r:id="rId8246" display="https://www.daloopa.com/src/755961" xr:uid="{FA1DF16F-AD62-4E34-AF54-0029691C98CB}"/>
    <hyperlink ref="AD537" r:id="rId8247" display="https://www.daloopa.com/src/1501225" xr:uid="{71D12486-D03B-4741-A567-FE0FBB077E73}"/>
    <hyperlink ref="AE537" r:id="rId8248" display="https://www.daloopa.com/src/2750598" xr:uid="{12393B2E-2442-4B84-A1A1-F04E5C105423}"/>
    <hyperlink ref="AF537" r:id="rId8249" display="https://www.daloopa.com/src/3606409" xr:uid="{34885DAE-85AB-4FF3-A509-6F0586D65039}"/>
    <hyperlink ref="AG537" r:id="rId8250" display="https://www.daloopa.com/src/6028700" xr:uid="{E1F668C0-05C8-4FA9-873B-6D44CB6801A4}"/>
    <hyperlink ref="AH537" r:id="rId8251" display="https://www.daloopa.com/src/9091472" xr:uid="{0FB6B2C8-6294-4F5A-80AF-51E9460FB23A}"/>
    <hyperlink ref="AI537" r:id="rId8252" display="https://www.daloopa.com/src/12599673" xr:uid="{9E5B4B91-F791-431B-B3BC-B31669DB27B3}"/>
    <hyperlink ref="AJ537" r:id="rId8253" display="https://www.daloopa.com/src/19045357" xr:uid="{47F58930-62AC-49D0-B009-096F4135D486}"/>
    <hyperlink ref="AK537" r:id="rId8254" display="https://www.daloopa.com/src/28076039" xr:uid="{0752FA84-61E2-47AB-962A-1CA070C7D831}"/>
    <hyperlink ref="AL537" r:id="rId8255" display="https://www.daloopa.com/src/35361454" xr:uid="{311DEA00-0F2D-41D1-B6C1-D9CFDD5869EA}"/>
    <hyperlink ref="AM537" r:id="rId8256" display="https://www.daloopa.com/src/41990477" xr:uid="{6E43E35F-7C42-4078-A99D-B20B67AB7FA6}"/>
    <hyperlink ref="AN537" r:id="rId8257" display="https://www.daloopa.com/src/50786859" xr:uid="{8266BC0D-CC07-471A-A313-E948DE47F105}"/>
    <hyperlink ref="AO537" r:id="rId8258" display="https://www.daloopa.com/src/56765445" xr:uid="{1A3ACB1F-B953-4FC8-9FDA-AC9ADBD925DA}"/>
    <hyperlink ref="AP537" r:id="rId8259" display="https://www.daloopa.com/src/61314932" xr:uid="{009BD633-D83B-47F5-8B4E-1D19548BA8D3}"/>
    <hyperlink ref="A541" r:id="rId8260" xr:uid="{06CB5D34-CA44-4E2F-BD1E-2A7AC82A8A42}"/>
    <hyperlink ref="C541" r:id="rId8261" xr:uid="{0AF7741E-BE94-4018-9BEE-9104FE3D0FA7}"/>
    <hyperlink ref="D541" r:id="rId8262" display="https://www.daloopa.com/src/44808557" xr:uid="{01C98574-0F26-41D8-AD6D-486BF01F8754}"/>
    <hyperlink ref="E541" r:id="rId8263" display="https://www.daloopa.com/src/44808900" xr:uid="{7003A3D6-1D4F-4232-AF03-2396428E721F}"/>
    <hyperlink ref="F541" r:id="rId8264" display="https://www.daloopa.com/src/44809178" xr:uid="{5068CD6C-7620-4A8B-BEAC-40F8D6DCA840}"/>
    <hyperlink ref="G541" r:id="rId8265" display="https://www.daloopa.com/src/44812772" xr:uid="{EBB3D9DF-E50A-4001-98CF-13D0045CB53C}"/>
    <hyperlink ref="H541" r:id="rId8266" display="https://www.daloopa.com/src/44809223" xr:uid="{AACE4F26-F83A-4240-9826-23C396A34E94}"/>
    <hyperlink ref="I541" r:id="rId8267" display="https://www.daloopa.com/src/44809398" xr:uid="{328FEA4D-C458-4070-AEE2-9282B1CFC14C}"/>
    <hyperlink ref="J541" r:id="rId8268" display="https://www.daloopa.com/src/44809594" xr:uid="{AB6740C2-012B-4D16-9BE4-337688B2CD79}"/>
    <hyperlink ref="K541" r:id="rId8269" display="https://www.daloopa.com/src/44812876" xr:uid="{C3D877C6-C162-4717-B84B-F7E0BF048885}"/>
    <hyperlink ref="L541" r:id="rId8270" display="https://www.daloopa.com/src/44810027" xr:uid="{AAB6878E-FF1A-4E99-AA90-B52D310C78AC}"/>
    <hyperlink ref="M541" r:id="rId8271" display="https://www.daloopa.com/src/44810068" xr:uid="{12B2E620-C6CF-4B42-9039-EE5C7EC55543}"/>
    <hyperlink ref="N541" r:id="rId8272" display="https://www.daloopa.com/src/44810294" xr:uid="{4D54D440-09ED-4472-99A3-B62C5282D21E}"/>
    <hyperlink ref="O541" r:id="rId8273" display="https://www.daloopa.com/src/44812940" xr:uid="{1B6941D6-0771-448E-8503-FC90638B2810}"/>
    <hyperlink ref="P541" r:id="rId8274" display="https://www.daloopa.com/src/44810496" xr:uid="{89266AF4-8321-497A-BD9B-1890F265074D}"/>
    <hyperlink ref="Q541" r:id="rId8275" display="https://www.daloopa.com/src/44810600" xr:uid="{E7A830DB-E54F-44AA-85E3-0F8E98CAE682}"/>
    <hyperlink ref="R541" r:id="rId8276" display="https://www.daloopa.com/src/44810713" xr:uid="{B5148525-C0AA-4809-9D59-5A79E413954D}"/>
    <hyperlink ref="S541" r:id="rId8277" display="https://www.daloopa.com/src/44813026" xr:uid="{93956CF6-3EF0-4F57-A4A6-9FB7CE5C151B}"/>
    <hyperlink ref="T541" r:id="rId8278" display="https://www.daloopa.com/src/44810846" xr:uid="{194F28C9-C0D8-4D24-A8CA-1E7BBA772BD2}"/>
    <hyperlink ref="U541" r:id="rId8279" display="https://www.daloopa.com/src/44811046" xr:uid="{F916882C-A9B1-47E1-A00C-48CDAB71F1F4}"/>
    <hyperlink ref="V541" r:id="rId8280" display="https://www.daloopa.com/src/44811150" xr:uid="{9AF8528F-4545-490B-B3F3-25E9917FC88E}"/>
    <hyperlink ref="W541" r:id="rId8281" display="https://www.daloopa.com/src/44813191" xr:uid="{278BC231-CDB8-47BC-AF85-31E125C3357F}"/>
    <hyperlink ref="X541" r:id="rId8282" display="https://www.daloopa.com/src/44811349" xr:uid="{B1E9D382-9732-497E-A9C2-D1F804918EA5}"/>
    <hyperlink ref="Y541" r:id="rId8283" display="https://www.daloopa.com/src/44811515" xr:uid="{040E708E-A348-403B-A668-9775A846596E}"/>
    <hyperlink ref="Z541" r:id="rId8284" display="https://www.daloopa.com/src/44811653" xr:uid="{9E0A6036-5070-4F19-81F1-BED279D32043}"/>
    <hyperlink ref="AA541" r:id="rId8285" display="https://www.daloopa.com/src/44813379" xr:uid="{360E976F-2B9A-45E8-828E-3A9FF3B5BB9A}"/>
    <hyperlink ref="AB541" r:id="rId8286" display="https://www.daloopa.com/src/44811824" xr:uid="{11D0B643-4F1B-46BE-A400-508945ADF4B9}"/>
    <hyperlink ref="AC541" r:id="rId8287" display="https://www.daloopa.com/src/44811875" xr:uid="{72829065-F1DA-4FA6-BF6C-8D9D2F4FEF98}"/>
    <hyperlink ref="AD541" r:id="rId8288" display="https://www.daloopa.com/src/44812087" xr:uid="{9A51CB0D-D9C1-4303-805F-7E8A04E58871}"/>
    <hyperlink ref="AE541" r:id="rId8289" display="https://www.daloopa.com/src/44813432" xr:uid="{1DEC4AD9-CA61-4C76-BA38-71564183AA76}"/>
    <hyperlink ref="AF541" r:id="rId8290" display="https://www.daloopa.com/src/44812382" xr:uid="{C45D1B1E-71D0-422D-9D25-BFA779223595}"/>
    <hyperlink ref="AG541" r:id="rId8291" display="https://www.daloopa.com/src/44812452" xr:uid="{6DF40148-D6E6-4E0E-9119-C1A87D7AE80E}"/>
    <hyperlink ref="AH541" r:id="rId8292" display="https://www.daloopa.com/src/44812534" xr:uid="{A4435161-7D2B-4ECD-A523-82E7A353F07A}"/>
    <hyperlink ref="AI541" r:id="rId8293" display="https://www.daloopa.com/src/44813516" xr:uid="{1EB945D9-7906-4314-B548-14F1222875BC}"/>
    <hyperlink ref="AJ541" r:id="rId8294" display="https://www.daloopa.com/src/44812589" xr:uid="{37386C93-CF42-4730-824D-BD1431BCD390}"/>
    <hyperlink ref="AK541" r:id="rId8295" display="https://www.daloopa.com/src/44812628" xr:uid="{1AE1F855-244C-4279-8624-AD59AC5A8BDE}"/>
    <hyperlink ref="AL541" r:id="rId8296" display="https://www.daloopa.com/src/44812730" xr:uid="{C8F295F5-0960-4457-9670-DD24CBE6DC90}"/>
    <hyperlink ref="AM541" r:id="rId8297" display="https://www.daloopa.com/src/44813644" xr:uid="{D86A485C-0008-4763-B5D1-DDD103FB20D9}"/>
    <hyperlink ref="AN541" r:id="rId8298" display="https://www.daloopa.com/src/51587570" xr:uid="{8E380D3F-1F6D-41EB-9551-ED211C9759E6}"/>
    <hyperlink ref="AO541" r:id="rId8299" display="https://www.daloopa.com/src/57346362" xr:uid="{13E81E59-C97E-493F-82E4-0CC58E664E75}"/>
    <hyperlink ref="AP541" r:id="rId8300" display="https://www.daloopa.com/src/62020275" xr:uid="{76F83ABF-45A9-4C88-A89B-6F3146725C3E}"/>
    <hyperlink ref="BA541" r:id="rId8301" display="https://www.daloopa.com/src/46190476" xr:uid="{DEFEEBB5-8A77-41EA-9F41-A76078288DE3}"/>
    <hyperlink ref="BB541" r:id="rId8302" display="https://www.daloopa.com/src/46190477" xr:uid="{F339B1CF-AA88-4174-B0C8-FED71CB1540B}"/>
    <hyperlink ref="BC541" r:id="rId8303" display="https://www.daloopa.com/src/46190478" xr:uid="{CEBED0BF-F661-4E33-813F-2016659AF175}"/>
    <hyperlink ref="BD541" r:id="rId8304" display="https://www.daloopa.com/src/46190479" xr:uid="{D5DA6F7E-6083-4592-A305-E718526DB585}"/>
    <hyperlink ref="BE541" r:id="rId8305" display="https://www.daloopa.com/src/46190480" xr:uid="{256BED1B-7F36-4276-8922-F50ABC8EE639}"/>
    <hyperlink ref="BF541" r:id="rId8306" display="https://www.daloopa.com/src/46190481" xr:uid="{3F5589B6-A614-456B-B29F-52D5044A1D9B}"/>
    <hyperlink ref="BG541" r:id="rId8307" display="https://www.daloopa.com/src/46190482" xr:uid="{594F70A2-C57C-4E63-9619-5DD7C9D434AC}"/>
    <hyperlink ref="BH541" r:id="rId8308" display="https://www.daloopa.com/src/46190483" xr:uid="{3F172850-8D81-41E3-858F-D70DC65E811A}"/>
    <hyperlink ref="BI541" r:id="rId8309" display="https://www.daloopa.com/src/46190484" xr:uid="{0D76EB73-1E49-4313-BA88-3528950FBBCF}"/>
    <hyperlink ref="A543" r:id="rId8310" xr:uid="{F6374DEA-0B12-473D-9EC9-DCF5C8FFAA46}"/>
    <hyperlink ref="C543" r:id="rId8311" xr:uid="{59E1BF8F-57AD-4496-ABED-DE8F24CBC723}"/>
    <hyperlink ref="D543" r:id="rId8312" display="https://www.daloopa.com/src/44808556" xr:uid="{2117E780-E265-470F-870E-F87814844F5F}"/>
    <hyperlink ref="E543" r:id="rId8313" display="https://www.daloopa.com/src/44808898" xr:uid="{7D99DC65-DDF0-4499-8197-BE7FF41DABB8}"/>
    <hyperlink ref="F543" r:id="rId8314" display="https://www.daloopa.com/src/44809190" xr:uid="{3428A0A9-0E1E-424B-8E98-E2ADB82D4AFA}"/>
    <hyperlink ref="G543" r:id="rId8315" display="https://www.daloopa.com/src/44812775" xr:uid="{AED6BE2F-B8A7-44BC-9893-428823ED969C}"/>
    <hyperlink ref="H543" r:id="rId8316" display="https://www.daloopa.com/src/44809225" xr:uid="{E6CC3D04-5709-4588-8FF9-96F38C8D22F5}"/>
    <hyperlink ref="I543" r:id="rId8317" display="https://www.daloopa.com/src/44809396" xr:uid="{02A6BF2C-594D-42AB-B220-EA685A544265}"/>
    <hyperlink ref="J543" r:id="rId8318" display="https://www.daloopa.com/src/44809601" xr:uid="{36553A0A-D1CA-40CD-8062-A2CAFA68A343}"/>
    <hyperlink ref="K543" r:id="rId8319" display="https://www.daloopa.com/src/44812879" xr:uid="{4E2D2FE9-0836-4933-A178-A9968590A189}"/>
    <hyperlink ref="L543" r:id="rId8320" display="https://www.daloopa.com/src/44810030" xr:uid="{8AC8264B-B355-47F9-B159-B6AD2F692DAA}"/>
    <hyperlink ref="M543" r:id="rId8321" display="https://www.daloopa.com/src/44810069" xr:uid="{B2511743-2648-40B9-B473-99BE21FFE5DD}"/>
    <hyperlink ref="N543" r:id="rId8322" display="https://www.daloopa.com/src/44810290" xr:uid="{32DEF032-3252-4156-AD70-0E571EB63CF4}"/>
    <hyperlink ref="O543" r:id="rId8323" display="https://www.daloopa.com/src/44812939" xr:uid="{4D2300AA-FFF8-4ECD-AD67-EC89AD0B340E}"/>
    <hyperlink ref="P543" r:id="rId8324" display="https://www.daloopa.com/src/44810483" xr:uid="{328E8B25-9647-44CF-9CB3-254E0791EBF9}"/>
    <hyperlink ref="Q543" r:id="rId8325" display="https://www.daloopa.com/src/44810603" xr:uid="{E58B9D77-B885-417A-905F-D8CF537ED8EE}"/>
    <hyperlink ref="R543" r:id="rId8326" display="https://www.daloopa.com/src/44810714" xr:uid="{B36C5C22-CF3E-42FB-AB97-98C9FE0A670A}"/>
    <hyperlink ref="S543" r:id="rId8327" display="https://www.daloopa.com/src/44813025" xr:uid="{B63183F1-038F-4E1E-8974-CCECF97D7220}"/>
    <hyperlink ref="T543" r:id="rId8328" display="https://www.daloopa.com/src/44810839" xr:uid="{3F419F62-2046-40F2-B428-301F8A663944}"/>
    <hyperlink ref="U543" r:id="rId8329" display="https://www.daloopa.com/src/44811048" xr:uid="{842AFEBF-7567-45B9-9553-F07176C46AA0}"/>
    <hyperlink ref="V543" r:id="rId8330" display="https://www.daloopa.com/src/44811151" xr:uid="{F92F385F-975E-4DFB-AB32-4135A63D4132}"/>
    <hyperlink ref="W543" r:id="rId8331" display="https://www.daloopa.com/src/44813193" xr:uid="{0927DF23-5D93-480F-BB26-811ED40BF70E}"/>
    <hyperlink ref="X543" r:id="rId8332" display="https://www.daloopa.com/src/44811338" xr:uid="{A1A421E4-1DE1-437B-B0CE-40DB0DE11A08}"/>
    <hyperlink ref="Y543" r:id="rId8333" display="https://www.daloopa.com/src/44811519" xr:uid="{3071D120-7ECF-4D70-BA68-8221A3FDB367}"/>
    <hyperlink ref="Z543" r:id="rId8334" display="https://www.daloopa.com/src/44811652" xr:uid="{8E73799B-FD9F-4E40-9794-2594CF30392F}"/>
    <hyperlink ref="AA543" r:id="rId8335" display="https://www.daloopa.com/src/44813373" xr:uid="{5B0A8A67-B2BF-4A16-B1B7-1F7630AE7435}"/>
    <hyperlink ref="AB543" r:id="rId8336" display="https://www.daloopa.com/src/44811826" xr:uid="{265025F3-35E7-4C8D-B76C-47B20862BFFF}"/>
    <hyperlink ref="AC543" r:id="rId8337" display="https://www.daloopa.com/src/44811876" xr:uid="{4C660A84-9621-4904-BA72-C5050EFB7C63}"/>
    <hyperlink ref="AD543" r:id="rId8338" display="https://www.daloopa.com/src/44812089" xr:uid="{B813F6C6-D0E3-41E8-952C-1983B089EB12}"/>
    <hyperlink ref="AE543" r:id="rId8339" display="https://www.daloopa.com/src/44813433" xr:uid="{41157585-715A-4587-AFFA-5FBECEF5E0F8}"/>
    <hyperlink ref="AF543" r:id="rId8340" display="https://www.daloopa.com/src/44812383" xr:uid="{E2C9FC75-40C5-4689-A9A3-197933A3A012}"/>
    <hyperlink ref="AG543" r:id="rId8341" display="https://www.daloopa.com/src/44812447" xr:uid="{21038D0B-28A9-4C3D-96B3-CC2B3D415E0F}"/>
    <hyperlink ref="AH543" r:id="rId8342" display="https://www.daloopa.com/src/44812529" xr:uid="{121BE8A1-73B5-4229-8292-A931DA004783}"/>
    <hyperlink ref="AI543" r:id="rId8343" display="https://www.daloopa.com/src/44813517" xr:uid="{ECE9B283-85F4-4C98-9F02-34DA4014FBD6}"/>
    <hyperlink ref="AJ543" r:id="rId8344" display="https://www.daloopa.com/src/44812581" xr:uid="{04A7BC31-DDCE-4CB9-9D12-D8F1C9FA5C77}"/>
    <hyperlink ref="AK543" r:id="rId8345" display="https://www.daloopa.com/src/44812633" xr:uid="{47303F46-1850-4792-B7F5-89ABDB84FBEE}"/>
    <hyperlink ref="AL543" r:id="rId8346" display="https://www.daloopa.com/src/44812728" xr:uid="{313F41E1-5849-4AE9-8872-8180CC33377B}"/>
    <hyperlink ref="AM543" r:id="rId8347" display="https://www.daloopa.com/src/44813641" xr:uid="{CFA5551F-9655-4769-9844-B76B2D350741}"/>
    <hyperlink ref="AN543" r:id="rId8348" display="https://www.daloopa.com/src/51587560" xr:uid="{CAD7228A-F3C1-426C-8696-21AC91D92EC7}"/>
    <hyperlink ref="AO543" r:id="rId8349" display="https://www.daloopa.com/src/57346361" xr:uid="{260FCCA6-B505-4124-A564-72751CCA2EF1}"/>
    <hyperlink ref="AP543" r:id="rId8350" display="https://www.daloopa.com/src/62020270" xr:uid="{F193EAE5-067C-4E5D-8521-FC5094674082}"/>
    <hyperlink ref="BA543" r:id="rId8351" display="https://www.daloopa.com/src/46190485" xr:uid="{D87FBB88-7E18-4A0B-9C1B-32F7749A7378}"/>
    <hyperlink ref="BB543" r:id="rId8352" display="https://www.daloopa.com/src/46190486" xr:uid="{5FBC0743-E6FC-464B-A92C-48FAB37ABB1F}"/>
    <hyperlink ref="BC543" r:id="rId8353" display="https://www.daloopa.com/src/46190487" xr:uid="{4B103690-11E9-42CE-895E-310319510DF5}"/>
    <hyperlink ref="BD543" r:id="rId8354" display="https://www.daloopa.com/src/46190488" xr:uid="{F1535395-A01F-4600-BA24-91B4739AE2ED}"/>
    <hyperlink ref="BE543" r:id="rId8355" display="https://www.daloopa.com/src/46190489" xr:uid="{BE77D5A2-A90F-45CF-9160-8B33FC3B8AD4}"/>
    <hyperlink ref="BF543" r:id="rId8356" display="https://www.daloopa.com/src/46190490" xr:uid="{C0FF98CD-015D-4C1B-9923-AEA4174436AC}"/>
    <hyperlink ref="BG543" r:id="rId8357" display="https://www.daloopa.com/src/46190491" xr:uid="{20FF2452-F757-43E2-ACB2-9E797904C227}"/>
    <hyperlink ref="BH543" r:id="rId8358" display="https://www.daloopa.com/src/46190492" xr:uid="{8FA6A057-4607-4A38-8D6D-FC11B0A54615}"/>
    <hyperlink ref="BI543" r:id="rId8359" display="https://www.daloopa.com/src/46190493" xr:uid="{86C95DBB-53F4-46DB-B8B7-87B03948E6A3}"/>
    <hyperlink ref="A544" r:id="rId8360" xr:uid="{0D4DAE04-8A9A-4F23-8E8C-B0574DC6D122}"/>
    <hyperlink ref="C544" r:id="rId8361" xr:uid="{B2147EAF-9CA1-4F8B-BA2B-FA1B515B00B7}"/>
    <hyperlink ref="D544" r:id="rId8362" display="https://www.daloopa.com/src/44808558" xr:uid="{2CC0C80B-3DCC-4EF2-B3D4-C14DE575CBC3}"/>
    <hyperlink ref="E544" r:id="rId8363" display="https://www.daloopa.com/src/44808897" xr:uid="{4E802A73-3300-4CAF-816B-0448CE0804D1}"/>
    <hyperlink ref="F544" r:id="rId8364" display="https://www.daloopa.com/src/44809177" xr:uid="{5F8E21C1-62CF-433B-8F58-8AD251B29D12}"/>
    <hyperlink ref="G544" r:id="rId8365" display="https://www.daloopa.com/src/44812770" xr:uid="{131A2F81-BA2D-4E77-9CF1-0FD1F3A8D51E}"/>
    <hyperlink ref="H544" r:id="rId8366" display="https://www.daloopa.com/src/44809224" xr:uid="{790FE396-98A9-4663-AB37-9F5FFC4A9BE6}"/>
    <hyperlink ref="I544" r:id="rId8367" display="https://www.daloopa.com/src/44809399" xr:uid="{6B0DF4F9-1C55-42B0-BD9D-114E486066E6}"/>
    <hyperlink ref="J544" r:id="rId8368" display="https://www.daloopa.com/src/44809597" xr:uid="{C5599297-4995-4DE2-9D93-2D5C93C26938}"/>
    <hyperlink ref="K544" r:id="rId8369" display="https://www.daloopa.com/src/44812877" xr:uid="{D6A38C69-1293-4556-8642-F4B9DEB2CE20}"/>
    <hyperlink ref="L544" r:id="rId8370" display="https://www.daloopa.com/src/44810033" xr:uid="{78BD58AD-20C1-4BC4-B0FA-33B3613F346E}"/>
    <hyperlink ref="M544" r:id="rId8371" display="https://www.daloopa.com/src/44810072" xr:uid="{2C9E2BCA-43E4-45B7-91E0-EB2BCED1C0AC}"/>
    <hyperlink ref="N544" r:id="rId8372" display="https://www.daloopa.com/src/44810292" xr:uid="{0352D9E9-F481-4E35-974C-74504321F3E7}"/>
    <hyperlink ref="O544" r:id="rId8373" display="https://www.daloopa.com/src/44812945" xr:uid="{BCB3F6F0-5463-4C70-AD17-3DA661F83627}"/>
    <hyperlink ref="P544" r:id="rId8374" display="https://www.daloopa.com/src/44810485" xr:uid="{04A0B2D3-B348-4A3E-BFBF-B759E04B385A}"/>
    <hyperlink ref="Q544" r:id="rId8375" display="https://www.daloopa.com/src/44810599" xr:uid="{B1FFD0FE-7465-4C75-8DE5-87FDFB0FADFD}"/>
    <hyperlink ref="R544" r:id="rId8376" display="https://www.daloopa.com/src/44810715" xr:uid="{1397777E-3F11-4CF0-97E6-2A46497E2A3A}"/>
    <hyperlink ref="S544" r:id="rId8377" display="https://www.daloopa.com/src/44813027" xr:uid="{665AE177-0848-4B03-9185-1A4F9D60E38F}"/>
    <hyperlink ref="T544" r:id="rId8378" display="https://www.daloopa.com/src/44810838" xr:uid="{645F261D-FF43-41A5-8A67-25E070994358}"/>
    <hyperlink ref="U544" r:id="rId8379" display="https://www.daloopa.com/src/44811047" xr:uid="{CE98BBB8-32F7-4F14-897D-F2D2093CEB41}"/>
    <hyperlink ref="V544" r:id="rId8380" display="https://www.daloopa.com/src/44811152" xr:uid="{F54086E8-ABDE-41A5-ABEA-8167646B8A39}"/>
    <hyperlink ref="W544" r:id="rId8381" display="https://www.daloopa.com/src/44813194" xr:uid="{458F20C0-9DEC-49B4-B88D-72B2D6860A0A}"/>
    <hyperlink ref="X544" r:id="rId8382" display="https://www.daloopa.com/src/44811350" xr:uid="{50ABED8C-A992-491E-9290-D04B6041C0FF}"/>
    <hyperlink ref="Y544" r:id="rId8383" display="https://www.daloopa.com/src/44811520" xr:uid="{3ABA3433-9540-4457-983E-13379635F1C1}"/>
    <hyperlink ref="Z544" r:id="rId8384" display="https://www.daloopa.com/src/44811654" xr:uid="{35DD8027-E9B4-4EF5-B8CD-3136743C368A}"/>
    <hyperlink ref="AA544" r:id="rId8385" display="https://www.daloopa.com/src/44813372" xr:uid="{0243EE74-21B6-42B4-9CCA-1C30820A43E3}"/>
    <hyperlink ref="AB544" r:id="rId8386" display="https://www.daloopa.com/src/44811823" xr:uid="{B7ED234B-7BFD-4E2A-B7C8-4226E2779370}"/>
    <hyperlink ref="AC544" r:id="rId8387" display="https://www.daloopa.com/src/44811877" xr:uid="{295F99D0-0B5D-481F-A6CB-829EF07B637C}"/>
    <hyperlink ref="AD544" r:id="rId8388" display="https://www.daloopa.com/src/44812090" xr:uid="{D85DC1A7-3F66-4F46-BA52-0B89D19E0AC6}"/>
    <hyperlink ref="AE544" r:id="rId8389" display="https://www.daloopa.com/src/44813442" xr:uid="{3A070022-3CC2-41D5-BDE2-D8E9F576696D}"/>
    <hyperlink ref="AF544" r:id="rId8390" display="https://www.daloopa.com/src/44812381" xr:uid="{621FC87E-9F05-40A5-8DBF-DEC9EE1D5C23}"/>
    <hyperlink ref="AG544" r:id="rId8391" display="https://www.daloopa.com/src/44812445" xr:uid="{2CA43B95-7D72-4AF0-8982-48FC2A7272AE}"/>
    <hyperlink ref="AH544" r:id="rId8392" display="https://www.daloopa.com/src/44812531" xr:uid="{987240D0-6CB6-4CF4-964F-546D38E5DCB4}"/>
    <hyperlink ref="AI544" r:id="rId8393" display="https://www.daloopa.com/src/44813515" xr:uid="{9971FCEC-D8AC-47BB-A894-D4899E8D8892}"/>
    <hyperlink ref="AJ544" r:id="rId8394" display="https://www.daloopa.com/src/44812584" xr:uid="{821422CC-2FBB-4BE3-83CD-011AD82FB1BA}"/>
    <hyperlink ref="AK544" r:id="rId8395" display="https://www.daloopa.com/src/44812631" xr:uid="{AD3F70B8-A40D-4FF9-8395-9EA949C65750}"/>
    <hyperlink ref="AL544" r:id="rId8396" display="https://www.daloopa.com/src/44812731" xr:uid="{B0372CF6-D8EE-4D4D-9CF4-57E99AED0A6F}"/>
    <hyperlink ref="AM544" r:id="rId8397" display="https://www.daloopa.com/src/44813648" xr:uid="{507390EA-74D8-4C88-8D80-89E0D2D13673}"/>
    <hyperlink ref="AN544" r:id="rId8398" display="https://www.daloopa.com/src/51587566" xr:uid="{B70F4EC2-E5C1-40B6-AE31-839B536EB71A}"/>
    <hyperlink ref="AO544" r:id="rId8399" display="https://www.daloopa.com/src/57346363" xr:uid="{099B99E4-CFDA-4D10-BABF-A0BDB6521F70}"/>
    <hyperlink ref="AP544" r:id="rId8400" display="https://www.daloopa.com/src/62020278" xr:uid="{C5C8E43C-E8A6-48E5-A11E-3ADBB9FC4789}"/>
    <hyperlink ref="BA544" r:id="rId8401" display="https://www.daloopa.com/src/46190494" xr:uid="{4823BEA4-D6F0-44D2-8BB5-59DC3FCDDA0C}"/>
    <hyperlink ref="BB544" r:id="rId8402" display="https://www.daloopa.com/src/46190495" xr:uid="{3A5F877B-4EF1-40BC-ADB0-07F938172093}"/>
    <hyperlink ref="BC544" r:id="rId8403" display="https://www.daloopa.com/src/46190496" xr:uid="{E7AEBF50-79A3-495C-A84B-0236F4E3362C}"/>
    <hyperlink ref="BD544" r:id="rId8404" display="https://www.daloopa.com/src/46190498" xr:uid="{0BC40B4D-6FBF-4307-BEEA-567D11739725}"/>
    <hyperlink ref="BE544" r:id="rId8405" display="https://www.daloopa.com/src/46190499" xr:uid="{64BE3A8F-8186-418C-B093-D114781C672A}"/>
    <hyperlink ref="BF544" r:id="rId8406" display="https://www.daloopa.com/src/46190500" xr:uid="{6930FE13-61E7-4AE4-8116-5C2710BF338D}"/>
    <hyperlink ref="BG544" r:id="rId8407" display="https://www.daloopa.com/src/46190501" xr:uid="{5E55410E-F364-402A-99B3-534567DFD8AE}"/>
    <hyperlink ref="BH544" r:id="rId8408" display="https://www.daloopa.com/src/46190502" xr:uid="{566B42EB-B472-480C-8045-EA80F3E8E723}"/>
    <hyperlink ref="BI544" r:id="rId8409" display="https://www.daloopa.com/src/46190503" xr:uid="{40DF0CA1-A530-44E5-9E98-4D5FAA6A9653}"/>
    <hyperlink ref="A545" r:id="rId8410" xr:uid="{B4F71945-5B83-4C5E-B352-03D5C231097A}"/>
    <hyperlink ref="C545" r:id="rId8411" xr:uid="{83E97C44-44FF-4DB6-B509-9EF53B5BA5BA}"/>
    <hyperlink ref="D545" r:id="rId8412" display="https://www.daloopa.com/src/63963894" xr:uid="{C380F4CB-3812-47F2-8E3A-316DC8D38518}"/>
    <hyperlink ref="E545" r:id="rId8413" display="https://www.daloopa.com/src/44808888" xr:uid="{EEC825AC-CF42-49AE-A67D-4634DC0D0D3A}"/>
    <hyperlink ref="F545" r:id="rId8414" display="https://www.daloopa.com/src/44809182" xr:uid="{0319BA93-19D9-4CEE-8B8F-AA4EC340F931}"/>
    <hyperlink ref="G545" r:id="rId8415" display="https://www.daloopa.com/src/44812777" xr:uid="{2A3BCD88-0201-4423-B500-3C0AE9A0DFE8}"/>
    <hyperlink ref="BA545" r:id="rId8416" display="https://www.daloopa.com/src/46190504" xr:uid="{84E5995C-6F82-40E0-9F04-4C4B33644E36}"/>
    <hyperlink ref="A546" r:id="rId8417" xr:uid="{6493A443-CC77-492E-BD16-FEBB1BEF659B}"/>
    <hyperlink ref="C546" r:id="rId8418" xr:uid="{EF3A9FE8-C315-4294-B21B-82048EE35B87}"/>
    <hyperlink ref="AF546" r:id="rId8419" display="https://www.daloopa.com/src/44812385" xr:uid="{80DBD34B-657E-4A39-97C6-E0F494B85DDA}"/>
    <hyperlink ref="AG546" r:id="rId8420" display="https://www.daloopa.com/src/44812440" xr:uid="{F9E6A577-726D-4747-B3F7-7E3C0296AA19}"/>
    <hyperlink ref="AH546" r:id="rId8421" display="https://www.daloopa.com/src/44812532" xr:uid="{B1A05C03-3D46-4D03-B4C0-FF87616DFC92}"/>
    <hyperlink ref="AI546" r:id="rId8422" display="https://www.daloopa.com/src/44813510" xr:uid="{45BABD0E-6F92-4ACA-96DC-0D35F5D9907E}"/>
    <hyperlink ref="AJ546" r:id="rId8423" display="https://www.daloopa.com/src/44812587" xr:uid="{32A1988E-974A-479B-A4C5-F957C9B699D6}"/>
    <hyperlink ref="AK546" r:id="rId8424" display="https://www.daloopa.com/src/44812625" xr:uid="{40FC0753-517B-4B45-ACB5-673529DCD77A}"/>
    <hyperlink ref="AL546" r:id="rId8425" display="https://www.daloopa.com/src/44812729" xr:uid="{A5C35187-800B-4160-B1F2-20B872D4B77B}"/>
    <hyperlink ref="AM546" r:id="rId8426" display="https://www.daloopa.com/src/44813650" xr:uid="{F3DCC08B-E1E0-4543-BB2D-E8477B3BFBD5}"/>
    <hyperlink ref="AN546" r:id="rId8427" display="https://www.daloopa.com/src/51587563" xr:uid="{6A4C10D6-4A73-4E3C-A2FB-E739F2A5405C}"/>
    <hyperlink ref="AO546" r:id="rId8428" display="https://www.daloopa.com/src/57346364" xr:uid="{F3431B95-40FD-453E-ACE0-BB849050BAE1}"/>
    <hyperlink ref="AP546" r:id="rId8429" display="https://www.daloopa.com/src/62020279" xr:uid="{1D5F4B4F-B176-4B24-8A47-177E3DDE9A8C}"/>
    <hyperlink ref="BH546" r:id="rId8430" display="https://www.daloopa.com/src/46190505" xr:uid="{36F2495E-28B3-4EA8-A9FB-36AC1F99C729}"/>
    <hyperlink ref="BI546" r:id="rId8431" display="https://www.daloopa.com/src/46190506" xr:uid="{E2562C3B-5A7F-49C2-9505-82B69E184699}"/>
    <hyperlink ref="A547" r:id="rId8432" xr:uid="{08F7C9E4-94B1-4A90-AF18-F4033610F91C}"/>
    <hyperlink ref="C547" r:id="rId8433" xr:uid="{3C0823C5-5EE7-4F6E-B0BA-B52EA1FA3F84}"/>
    <hyperlink ref="D547" r:id="rId8434" display="https://www.daloopa.com/src/44808559" xr:uid="{8AE00AD7-5189-49C3-924F-D5911D8164A6}"/>
    <hyperlink ref="E547" r:id="rId8435" display="https://www.daloopa.com/src/44808896" xr:uid="{04ADCF87-74D9-4125-A3B8-F10E5CB70FEB}"/>
    <hyperlink ref="F547" r:id="rId8436" display="https://www.daloopa.com/src/44809180" xr:uid="{0746E0B3-D572-429B-A208-F52125993570}"/>
    <hyperlink ref="G547" r:id="rId8437" display="https://www.daloopa.com/src/44812783" xr:uid="{875436D1-FBB9-4005-BA2A-C90A9FB39A7E}"/>
    <hyperlink ref="H547" r:id="rId8438" display="https://www.daloopa.com/src/44809226" xr:uid="{5E3F79B6-8AB6-4D67-80AE-18B99FC6844D}"/>
    <hyperlink ref="I547" r:id="rId8439" display="https://www.daloopa.com/src/44809397" xr:uid="{57FE961A-13F5-4065-8A51-6AC73AF3489C}"/>
    <hyperlink ref="J547" r:id="rId8440" display="https://www.daloopa.com/src/44809589" xr:uid="{9CDC2C70-5A12-4D7E-8DE2-2E988C3EED79}"/>
    <hyperlink ref="K547" r:id="rId8441" display="https://www.daloopa.com/src/44812873" xr:uid="{4E62727E-9BF3-4652-AAED-8775509476CE}"/>
    <hyperlink ref="L547" r:id="rId8442" display="https://www.daloopa.com/src/44810032" xr:uid="{50B27C36-F497-4D25-964B-18F63420B9AE}"/>
    <hyperlink ref="M547" r:id="rId8443" display="https://www.daloopa.com/src/44810078" xr:uid="{6C85E458-3F7D-44C1-B2B5-6DCA2E1E6D52}"/>
    <hyperlink ref="N547" r:id="rId8444" display="https://www.daloopa.com/src/44810295" xr:uid="{DF119DD4-495E-4BA5-9072-B36CFDF070EC}"/>
    <hyperlink ref="O547" r:id="rId8445" display="https://www.daloopa.com/src/44812942" xr:uid="{9826EDDA-7082-40F9-BB58-83B2CBEA922B}"/>
    <hyperlink ref="P547" r:id="rId8446" display="https://www.daloopa.com/src/44810486" xr:uid="{855165B8-627D-4112-9D15-4105488EF4AE}"/>
    <hyperlink ref="Q547" r:id="rId8447" display="https://www.daloopa.com/src/44810602" xr:uid="{E9D0F73B-8043-425C-BF08-808A0E590B56}"/>
    <hyperlink ref="R547" r:id="rId8448" display="https://www.daloopa.com/src/44810708" xr:uid="{60BE5861-E003-4CAF-B443-8D8648464F5A}"/>
    <hyperlink ref="S547" r:id="rId8449" display="https://www.daloopa.com/src/44813028" xr:uid="{DBBEAF83-2DEB-4700-9015-C07064A20AAE}"/>
    <hyperlink ref="T547" r:id="rId8450" display="https://www.daloopa.com/src/44810837" xr:uid="{3EFF3236-E0CB-47C9-BC4A-61C19452E784}"/>
    <hyperlink ref="U547" r:id="rId8451" display="https://www.daloopa.com/src/44811038" xr:uid="{B473EDF6-FD20-4904-AFDE-CA4F53B9471B}"/>
    <hyperlink ref="V547" r:id="rId8452" display="https://www.daloopa.com/src/44811145" xr:uid="{C10AF1C3-1E05-4B21-A204-9BCFE7AA95DF}"/>
    <hyperlink ref="W547" r:id="rId8453" display="https://www.daloopa.com/src/44813195" xr:uid="{C47B14AC-77A8-4E3E-A35A-8B9636348334}"/>
    <hyperlink ref="X547" r:id="rId8454" display="https://www.daloopa.com/src/44811343" xr:uid="{1E926ECA-39B7-4BC0-B91E-4CCC560131B9}"/>
    <hyperlink ref="Y547" r:id="rId8455" display="https://www.daloopa.com/src/44811517" xr:uid="{0EC3AF27-FE8B-4D9F-AA64-7014D124C944}"/>
    <hyperlink ref="Z547" r:id="rId8456" display="https://www.daloopa.com/src/44811656" xr:uid="{D0F6FD2B-7ED2-4AEE-A6BB-ED294A01CC7E}"/>
    <hyperlink ref="AA547" r:id="rId8457" display="https://www.daloopa.com/src/44813371" xr:uid="{10D8B12C-FDF2-4482-887C-32C39687BD2E}"/>
    <hyperlink ref="AB547" r:id="rId8458" display="https://www.daloopa.com/src/44811817" xr:uid="{767BF52A-918A-4584-BDFF-374E7E081F39}"/>
    <hyperlink ref="AC547" r:id="rId8459" display="https://www.daloopa.com/src/44811870" xr:uid="{B716D97A-32E6-40A8-81B9-B1F5764CE686}"/>
    <hyperlink ref="AD547" r:id="rId8460" display="https://www.daloopa.com/src/44812081" xr:uid="{89CCC7F4-5FCC-4DEA-871D-D8950771CA38}"/>
    <hyperlink ref="AE547" r:id="rId8461" display="https://www.daloopa.com/src/44813440" xr:uid="{449BD97D-B123-42FA-BD39-F158EB0F0BEA}"/>
    <hyperlink ref="AF547" r:id="rId8462" display="https://www.daloopa.com/src/44812386" xr:uid="{B3EFF9CC-4828-43B6-A292-B4012D7FE5F6}"/>
    <hyperlink ref="AG547" r:id="rId8463" display="https://www.daloopa.com/src/44812449" xr:uid="{8C8FB0E1-2692-4552-BD86-C2081EE9313C}"/>
    <hyperlink ref="AH547" r:id="rId8464" display="https://www.daloopa.com/src/44812535" xr:uid="{630E03E6-4AC9-48A2-BCB8-141B580CC291}"/>
    <hyperlink ref="AI547" r:id="rId8465" display="https://www.daloopa.com/src/44813513" xr:uid="{B9064803-FFA4-4F11-BCD9-73E57C845A02}"/>
    <hyperlink ref="AJ547" r:id="rId8466" display="https://www.daloopa.com/src/44812580" xr:uid="{E93B2804-5DA0-40E8-8414-C7A375372650}"/>
    <hyperlink ref="AK547" r:id="rId8467" display="https://www.daloopa.com/src/44812630" xr:uid="{E40CCE2A-7357-4F82-A50E-AB6FE2EAA0D3}"/>
    <hyperlink ref="AL547" r:id="rId8468" display="https://www.daloopa.com/src/44812733" xr:uid="{51020CC9-8C1A-471B-8DCD-6E9B8F66C06D}"/>
    <hyperlink ref="AM547" r:id="rId8469" display="https://www.daloopa.com/src/44813651" xr:uid="{C0435096-B283-4DC6-8F31-CD4812876722}"/>
    <hyperlink ref="AN547" r:id="rId8470" display="https://www.daloopa.com/src/51587567" xr:uid="{6DFFFB99-F7D0-4A7B-9AC9-B7CE68CD80E9}"/>
    <hyperlink ref="AO547" r:id="rId8471" display="https://www.daloopa.com/src/57346352" xr:uid="{6DB6D737-8D8A-47E7-9A6E-7860B9AC55F9}"/>
    <hyperlink ref="AP547" r:id="rId8472" display="https://www.daloopa.com/src/62020273" xr:uid="{8D2D472D-0457-4129-BA26-BC17FCDBA520}"/>
    <hyperlink ref="BA547" r:id="rId8473" display="https://www.daloopa.com/src/46190507" xr:uid="{710AC080-AC81-45BC-8D1F-9E935BD9C0BA}"/>
    <hyperlink ref="BB547" r:id="rId8474" display="https://www.daloopa.com/src/46190508" xr:uid="{A77097E0-1A75-401B-975B-8F54703EC482}"/>
    <hyperlink ref="BC547" r:id="rId8475" display="https://www.daloopa.com/src/46190509" xr:uid="{CF0491C7-75D0-4A68-AD9D-84FBAC57FCCA}"/>
    <hyperlink ref="BD547" r:id="rId8476" display="https://www.daloopa.com/src/46190510" xr:uid="{88D16A0C-6F5C-4D55-9B89-D5729D724D4B}"/>
    <hyperlink ref="BE547" r:id="rId8477" display="https://www.daloopa.com/src/46190511" xr:uid="{1FF55B31-0F28-4C71-A665-2B60476C3A13}"/>
    <hyperlink ref="BF547" r:id="rId8478" display="https://www.daloopa.com/src/46190512" xr:uid="{F1969EE5-DD52-4DBD-AE7C-95DF0E0F7F80}"/>
    <hyperlink ref="BG547" r:id="rId8479" display="https://www.daloopa.com/src/46190513" xr:uid="{3C32649F-4B5E-4CB0-864A-88EFA230C015}"/>
    <hyperlink ref="BH547" r:id="rId8480" display="https://www.daloopa.com/src/46190514" xr:uid="{7534645A-04F1-439A-85EC-099E9537B1C7}"/>
    <hyperlink ref="BI547" r:id="rId8481" display="https://www.daloopa.com/src/46190515" xr:uid="{E4F9A890-9212-442D-B575-19121E731A60}"/>
    <hyperlink ref="A548" r:id="rId8482" xr:uid="{C52763D4-1054-40F9-8AF6-6A0D66374E43}"/>
    <hyperlink ref="C548" r:id="rId8483" xr:uid="{1C3DAD4E-2EC3-48A8-A88C-5FC86E4E2B9E}"/>
    <hyperlink ref="N548" r:id="rId8484" display="https://www.daloopa.com/src/63963895" xr:uid="{6FE592E0-BD80-4F49-B375-61226B4476C3}"/>
    <hyperlink ref="O548" r:id="rId8485" display="https://www.daloopa.com/src/44812941" xr:uid="{8D6EF59E-FE12-45B2-A52C-1CCAD096C52D}"/>
    <hyperlink ref="BC548" r:id="rId8486" display="https://www.daloopa.com/src/46190516" xr:uid="{3DED3023-4EE3-47C1-A499-D3D11EAA62C8}"/>
    <hyperlink ref="A549" r:id="rId8487" xr:uid="{9E9BA2D2-EE2B-4D6A-A910-D4D848FD5584}"/>
    <hyperlink ref="C549" r:id="rId8488" xr:uid="{EEA23D90-A865-4BA8-96FC-A181C6F3AC58}"/>
    <hyperlink ref="D549" r:id="rId8489" display="https://www.daloopa.com/src/44808562" xr:uid="{2145C698-8803-4164-9907-C188D161F7AB}"/>
    <hyperlink ref="E549" r:id="rId8490" display="https://www.daloopa.com/src/44808891" xr:uid="{24F0419E-AC12-43BA-BF3D-5E76A55B0D5A}"/>
    <hyperlink ref="F549" r:id="rId8491" display="https://www.daloopa.com/src/44809179" xr:uid="{253CC7E1-73A2-465C-993A-C7CDCD8B7D91}"/>
    <hyperlink ref="G549" r:id="rId8492" display="https://www.daloopa.com/src/44812781" xr:uid="{A730A65D-95C8-4027-887C-C47CAB3FE3EB}"/>
    <hyperlink ref="H549" r:id="rId8493" display="https://www.daloopa.com/src/44809227" xr:uid="{6BC9D4B6-67F2-4981-9BB7-F590278E4F52}"/>
    <hyperlink ref="I549" r:id="rId8494" display="https://www.daloopa.com/src/44809400" xr:uid="{9501EDA3-9D90-47B4-A446-C3FF298676A2}"/>
    <hyperlink ref="J549" r:id="rId8495" display="https://www.daloopa.com/src/44809587" xr:uid="{072B8DE8-7E9E-461B-A5B1-99E780A70F34}"/>
    <hyperlink ref="K549" r:id="rId8496" display="https://www.daloopa.com/src/44812875" xr:uid="{C12CCB82-FE7E-4299-A658-0752B7812128}"/>
    <hyperlink ref="L549" r:id="rId8497" display="https://www.daloopa.com/src/44810028" xr:uid="{C3F92643-2248-47E4-BC7C-26A485B7960B}"/>
    <hyperlink ref="M549" r:id="rId8498" display="https://www.daloopa.com/src/44810071" xr:uid="{D96626BD-A749-4E37-869B-8E31713344F9}"/>
    <hyperlink ref="N549" r:id="rId8499" display="https://www.daloopa.com/src/44810299" xr:uid="{50AA2953-60FF-4CFD-9293-C6BA77576A6E}"/>
    <hyperlink ref="O549" r:id="rId8500" display="https://www.daloopa.com/src/44812938" xr:uid="{C3075BD1-626C-4999-8AFF-69EA723A64E9}"/>
    <hyperlink ref="P549" r:id="rId8501" display="https://www.daloopa.com/src/44810487" xr:uid="{1233FAD4-2DBB-4400-ADAE-2D85D5137855}"/>
    <hyperlink ref="Q549" r:id="rId8502" display="https://www.daloopa.com/src/44810605" xr:uid="{876EA470-88CB-4F19-916F-71CBAF6DB7A4}"/>
    <hyperlink ref="R549" r:id="rId8503" display="https://www.daloopa.com/src/44810717" xr:uid="{0B5FCF82-AC3F-42AB-AC9C-D057500A094A}"/>
    <hyperlink ref="S549" r:id="rId8504" display="https://www.daloopa.com/src/44813029" xr:uid="{BD65EC87-4CDB-4150-B802-FF96D75F2197}"/>
    <hyperlink ref="T549" r:id="rId8505" display="https://www.daloopa.com/src/44810836" xr:uid="{BE688066-53EF-4EB0-960C-DA6D0D786C3B}"/>
    <hyperlink ref="U549" r:id="rId8506" display="https://www.daloopa.com/src/44811040" xr:uid="{71531150-DAD3-447F-800D-F27D3C20654B}"/>
    <hyperlink ref="V549" r:id="rId8507" display="https://www.daloopa.com/src/44811148" xr:uid="{D3CAA093-E4C0-4EA7-96DF-F400ABBCCC7C}"/>
    <hyperlink ref="W549" r:id="rId8508" display="https://www.daloopa.com/src/44813196" xr:uid="{BE6DCD65-0B19-4E27-8841-FCBCC1F38B1B}"/>
    <hyperlink ref="X549" r:id="rId8509" display="https://www.daloopa.com/src/44811339" xr:uid="{F9741E86-27AF-4040-AB65-D1A66ACABC95}"/>
    <hyperlink ref="Y549" r:id="rId8510" display="https://www.daloopa.com/src/44811510" xr:uid="{6B6BEB55-B1A4-4B81-BE40-9A48937EAAD7}"/>
    <hyperlink ref="Z549" r:id="rId8511" display="https://www.daloopa.com/src/44811645" xr:uid="{79418265-9704-427E-9450-EA12C6BE4048}"/>
    <hyperlink ref="AA549" r:id="rId8512" display="https://www.daloopa.com/src/44813378" xr:uid="{516963EE-0992-46F2-B47D-02C1F8E996C4}"/>
    <hyperlink ref="AB549" r:id="rId8513" display="https://www.daloopa.com/src/44811816" xr:uid="{C47823A4-26E1-478A-9E35-D9A4AC413C3E}"/>
    <hyperlink ref="AC549" r:id="rId8514" display="https://www.daloopa.com/src/44811873" xr:uid="{820B78D5-E7C4-402C-ACF5-9AFDF7073B1C}"/>
    <hyperlink ref="AD549" r:id="rId8515" display="https://www.daloopa.com/src/44812092" xr:uid="{BA2BEE97-50BD-4070-ABA8-2FA4747BBCBD}"/>
    <hyperlink ref="AE549" r:id="rId8516" display="https://www.daloopa.com/src/44813436" xr:uid="{9EFB515C-71D9-44F9-BC49-8B930722E3A0}"/>
    <hyperlink ref="AF549" r:id="rId8517" display="https://www.daloopa.com/src/44812387" xr:uid="{C5ABDFD1-A894-44DA-8DA8-8FFB26B09672}"/>
    <hyperlink ref="AG549" r:id="rId8518" display="https://www.daloopa.com/src/44812448" xr:uid="{64E1D8CA-A752-468D-811E-A1A5D0C09E2C}"/>
    <hyperlink ref="AH549" r:id="rId8519" display="https://www.daloopa.com/src/44812530" xr:uid="{9778BCC9-A334-4BDC-9A74-9DC395A934F7}"/>
    <hyperlink ref="AI549" r:id="rId8520" display="https://www.daloopa.com/src/44813512" xr:uid="{99C22F2A-0BE7-47A6-ADCE-E161DDD36BB6}"/>
    <hyperlink ref="AJ549" r:id="rId8521" display="https://www.daloopa.com/src/63963896" xr:uid="{07D95539-3279-40AF-A5F0-704601DC3A76}"/>
    <hyperlink ref="AK549" r:id="rId8522" display="https://www.daloopa.com/src/44812634" xr:uid="{3ECB54ED-C4F6-4229-B2DB-67913BAB93D9}"/>
    <hyperlink ref="AL549" r:id="rId8523" display="https://www.daloopa.com/src/44812724" xr:uid="{8699F9A8-F564-4AA8-96B0-3BA248342C13}"/>
    <hyperlink ref="AM549" r:id="rId8524" display="https://www.daloopa.com/src/44813652" xr:uid="{E3144F72-7F90-4A9F-89EB-6F99B4EE24E5}"/>
    <hyperlink ref="AN549" r:id="rId8525" display="https://www.daloopa.com/src/51587561" xr:uid="{57D7EC44-3047-4240-8BF4-C2A0855019EA}"/>
    <hyperlink ref="AO549" r:id="rId8526" display="https://www.daloopa.com/src/57346353" xr:uid="{0B26EC48-9C96-4220-9533-FD154E0D67F8}"/>
    <hyperlink ref="AP549" r:id="rId8527" display="https://www.daloopa.com/src/62020266" xr:uid="{F691CC4F-35CE-4865-82B2-63F946FFEB43}"/>
    <hyperlink ref="BA549" r:id="rId8528" display="https://www.daloopa.com/src/46190517" xr:uid="{FC8AF3DD-A0A2-44D9-9E31-81C60F52AF2A}"/>
    <hyperlink ref="BB549" r:id="rId8529" display="https://www.daloopa.com/src/46190518" xr:uid="{AAD372A6-B20B-48AF-8A98-287EC7E2714C}"/>
    <hyperlink ref="BC549" r:id="rId8530" display="https://www.daloopa.com/src/46190519" xr:uid="{B6749AEB-74A9-4C66-BB55-EE9C7589350B}"/>
    <hyperlink ref="BD549" r:id="rId8531" display="https://www.daloopa.com/src/46190520" xr:uid="{0759B2D2-E347-4393-8CF5-CD4A95398411}"/>
    <hyperlink ref="BE549" r:id="rId8532" display="https://www.daloopa.com/src/46190521" xr:uid="{D6FEB344-9A13-4AEA-98B1-A507A05CBD8B}"/>
    <hyperlink ref="BF549" r:id="rId8533" display="https://www.daloopa.com/src/46190522" xr:uid="{0976AC0D-3196-43A3-8B71-C65C4A87921D}"/>
    <hyperlink ref="BG549" r:id="rId8534" display="https://www.daloopa.com/src/46190523" xr:uid="{A1B99AA8-BE98-4B16-A712-1B4AD3A73DD9}"/>
    <hyperlink ref="BH549" r:id="rId8535" display="https://www.daloopa.com/src/46190524" xr:uid="{751E49BF-AEFB-4810-9DD5-F23C8B3D54D1}"/>
    <hyperlink ref="BI549" r:id="rId8536" display="https://www.daloopa.com/src/46190525" xr:uid="{5656C0EA-EA6E-4397-86FE-40517A71FD5F}"/>
    <hyperlink ref="A550" r:id="rId8537" xr:uid="{C29AEB76-D06D-4186-BFD6-0467B77E4B17}"/>
    <hyperlink ref="C550" r:id="rId8538" xr:uid="{66DF947F-8732-440C-9E72-F7E9168E5CA8}"/>
    <hyperlink ref="F550" r:id="rId8539" display="https://www.daloopa.com/src/63963897" xr:uid="{FBC73B56-A025-452D-BDC6-800440FE2136}"/>
    <hyperlink ref="G550" r:id="rId8540" display="https://www.daloopa.com/src/44812784" xr:uid="{5A3EBF8F-7061-4136-8AE4-55CEEF1067BE}"/>
    <hyperlink ref="BA550" r:id="rId8541" display="https://www.daloopa.com/src/46190526" xr:uid="{15F949D3-0E64-45B7-8FA2-A423F7F08817}"/>
    <hyperlink ref="A551" r:id="rId8542" xr:uid="{A7A02BB2-21D8-4262-9F62-006D0F760043}"/>
    <hyperlink ref="C551" r:id="rId8543" xr:uid="{4D3975E7-62BA-4CA0-B744-C7B5CDB142A1}"/>
    <hyperlink ref="I551" r:id="rId8544" display="https://www.daloopa.com/src/63963898" xr:uid="{6E5E6244-ABFF-42DD-87BF-CAF1E20BA571}"/>
    <hyperlink ref="J551" r:id="rId8545" display="https://www.daloopa.com/src/44809588" xr:uid="{5E344210-7010-44C1-A416-1184F5CDCCF2}"/>
    <hyperlink ref="K551" r:id="rId8546" display="https://www.daloopa.com/src/44812880" xr:uid="{FC19B3D1-21B8-46D2-9B33-A0E4C8745F22}"/>
    <hyperlink ref="L551" r:id="rId8547" display="https://www.daloopa.com/src/44810038" xr:uid="{A62F081A-C85A-410C-A61B-13D96A2F8437}"/>
    <hyperlink ref="M551" r:id="rId8548" display="https://www.daloopa.com/src/44810074" xr:uid="{4E411F47-3A3F-4D12-99D0-47BB8C70D9CB}"/>
    <hyperlink ref="N551" r:id="rId8549" display="https://www.daloopa.com/src/44810289" xr:uid="{87E11EBB-3274-43BE-9F19-2D6429500098}"/>
    <hyperlink ref="O551" r:id="rId8550" display="https://www.daloopa.com/src/44812937" xr:uid="{C8442F58-B31E-4275-957F-17ABF8D8623B}"/>
    <hyperlink ref="P551" r:id="rId8551" display="https://www.daloopa.com/src/44810490" xr:uid="{7A08B6DD-2D07-44C0-91B0-C25AFC95AD4B}"/>
    <hyperlink ref="Q551" r:id="rId8552" display="https://www.daloopa.com/src/44810601" xr:uid="{96C16C9B-45EB-4D21-AFDD-C12A084BCBF0}"/>
    <hyperlink ref="R551" r:id="rId8553" display="https://www.daloopa.com/src/44810720" xr:uid="{9838EA48-93E5-4ADC-8E20-7E7706D39583}"/>
    <hyperlink ref="S551" r:id="rId8554" display="https://www.daloopa.com/src/44813030" xr:uid="{075E6500-CBE3-4574-9CDE-90DD296A0699}"/>
    <hyperlink ref="BB551" r:id="rId8555" display="https://www.daloopa.com/src/46190536" xr:uid="{3FB265D3-B26C-41C9-AEFA-0EE9966DA406}"/>
    <hyperlink ref="BC551" r:id="rId8556" display="https://www.daloopa.com/src/46190537" xr:uid="{4E00669E-5328-43F7-8D06-E5830D122ABB}"/>
    <hyperlink ref="BD551" r:id="rId8557" display="https://www.daloopa.com/src/46190538" xr:uid="{915752B0-355D-478B-939F-1D86740AE04D}"/>
    <hyperlink ref="A552" r:id="rId8558" xr:uid="{18E11573-3D62-4862-8249-5CFC1DF8B7BF}"/>
    <hyperlink ref="C552" r:id="rId8559" xr:uid="{C42A2603-EB76-4781-A28F-42E9962306A1}"/>
    <hyperlink ref="F552" r:id="rId8560" display="https://www.daloopa.com/src/63963899" xr:uid="{8F35ED36-718B-42AE-B331-6D7A78DF26DC}"/>
    <hyperlink ref="G552" r:id="rId8561" display="https://www.daloopa.com/src/44812776" xr:uid="{DC8C499B-B08C-436F-A7A2-9E157B1871C5}"/>
    <hyperlink ref="H552" r:id="rId8562" display="https://www.daloopa.com/src/63963900" xr:uid="{39D9627D-F006-468F-8B6D-F78120A8F713}"/>
    <hyperlink ref="I552" r:id="rId8563" display="https://www.daloopa.com/src/44809409" xr:uid="{DB599B73-8871-49A4-9FB7-E14A19587BA4}"/>
    <hyperlink ref="J552" r:id="rId8564" display="https://www.daloopa.com/src/44809600" xr:uid="{8AABED1B-C7C3-4550-A4FF-8953BEBAC621}"/>
    <hyperlink ref="K552" r:id="rId8565" display="https://www.daloopa.com/src/44812871" xr:uid="{AC1E7E81-3616-4097-B5D5-5605C75BF661}"/>
    <hyperlink ref="L552" r:id="rId8566" display="https://www.daloopa.com/src/44810036" xr:uid="{F066F8B8-0EB1-4303-829F-DDEAAE542B48}"/>
    <hyperlink ref="M552" r:id="rId8567" display="https://www.daloopa.com/src/44810077" xr:uid="{12993826-F0D0-4B36-9364-838EA6EB7900}"/>
    <hyperlink ref="N552" r:id="rId8568" display="https://www.daloopa.com/src/44810288" xr:uid="{111FB877-ACB5-494C-A687-5618D51681DF}"/>
    <hyperlink ref="O552" r:id="rId8569" display="https://www.daloopa.com/src/44812943" xr:uid="{4EE05E8D-C7D5-487E-B291-F402CAEBB1BF}"/>
    <hyperlink ref="P552" r:id="rId8570" display="https://www.daloopa.com/src/44810493" xr:uid="{982D3456-B916-45DC-B45F-5CD3FBE496C7}"/>
    <hyperlink ref="Q552" r:id="rId8571" display="https://www.daloopa.com/src/44810606" xr:uid="{E698D558-BA61-4ACC-A9B7-AAB8BC523A4C}"/>
    <hyperlink ref="R552" r:id="rId8572" display="https://www.daloopa.com/src/44810709" xr:uid="{C23A304E-F1CC-468A-9DA7-A5E1CBA3376A}"/>
    <hyperlink ref="S552" r:id="rId8573" display="https://www.daloopa.com/src/44813031" xr:uid="{E0F55E8A-2D64-4164-8245-864E4F98C1AD}"/>
    <hyperlink ref="BA552" r:id="rId8574" display="https://www.daloopa.com/src/46190539" xr:uid="{CE69477C-2E31-4CDB-92DF-FFE3B4C758F7}"/>
    <hyperlink ref="BB552" r:id="rId8575" display="https://www.daloopa.com/src/46190540" xr:uid="{94373BFC-E0D5-4AD0-B384-1A995813F95D}"/>
    <hyperlink ref="BC552" r:id="rId8576" display="https://www.daloopa.com/src/46190541" xr:uid="{CC068D5E-D1B1-46C4-9A0A-F4ECA19AC8B5}"/>
    <hyperlink ref="BD552" r:id="rId8577" display="https://www.daloopa.com/src/46190542" xr:uid="{06B2D5D8-062F-4E82-BEC7-A7C7D03A6DAE}"/>
    <hyperlink ref="A553" r:id="rId8578" xr:uid="{4DC8B4E6-D9E8-4ADF-99AE-70EAE7B5A5FF}"/>
    <hyperlink ref="C553" r:id="rId8579" xr:uid="{F4E1FBFD-224C-4837-9AA3-1FE011E86A00}"/>
    <hyperlink ref="D553" r:id="rId8580" display="https://www.daloopa.com/src/44808561" xr:uid="{A44A74FC-0D17-46F2-8337-F3193EB55F82}"/>
    <hyperlink ref="E553" r:id="rId8581" display="https://www.daloopa.com/src/44808895" xr:uid="{9E17EDB0-D783-490D-9C44-37051E572D6E}"/>
    <hyperlink ref="F553" r:id="rId8582" display="https://www.daloopa.com/src/44809186" xr:uid="{A4B90D6C-5CDC-4B7B-9DBD-A03D4B6E7681}"/>
    <hyperlink ref="G553" r:id="rId8583" display="https://www.daloopa.com/src/44812780" xr:uid="{85E57C83-1269-4728-B8AD-BF02F8BEE645}"/>
    <hyperlink ref="H553" r:id="rId8584" display="https://www.daloopa.com/src/44809228" xr:uid="{1A92A6AF-357E-42E9-B235-0E1AE9868F65}"/>
    <hyperlink ref="I553" r:id="rId8585" display="https://www.daloopa.com/src/44809404" xr:uid="{02C10FA9-298D-478A-8FF8-92809969B1AA}"/>
    <hyperlink ref="J553" r:id="rId8586" display="https://www.daloopa.com/src/44809598" xr:uid="{499712BC-10FA-4958-ACA9-B948601776FA}"/>
    <hyperlink ref="K553" r:id="rId8587" display="https://www.daloopa.com/src/44812878" xr:uid="{8DA84B8B-E82C-4FBC-B4B1-4EBA60A6565A}"/>
    <hyperlink ref="L553" r:id="rId8588" display="https://www.daloopa.com/src/44810031" xr:uid="{D5C55234-F96F-484F-B37C-48030886F9CF}"/>
    <hyperlink ref="M553" r:id="rId8589" display="https://www.daloopa.com/src/44810066" xr:uid="{E7735044-3F9E-4A4E-85AB-81B0182B4D26}"/>
    <hyperlink ref="N553" r:id="rId8590" display="https://www.daloopa.com/src/44810296" xr:uid="{9DAD411C-7F45-469D-B254-7F7F20BAB79B}"/>
    <hyperlink ref="O553" r:id="rId8591" display="https://www.daloopa.com/src/44812944" xr:uid="{0C0C9054-9B95-4052-ABD8-F6A5F48C00E9}"/>
    <hyperlink ref="P553" r:id="rId8592" display="https://www.daloopa.com/src/44810489" xr:uid="{5D5B0A2C-7032-4A5E-8B89-199917049EA1}"/>
    <hyperlink ref="Q553" r:id="rId8593" display="https://www.daloopa.com/src/44810604" xr:uid="{AE18D7DD-F945-4D96-9EF9-07AE9E079BFB}"/>
    <hyperlink ref="R553" r:id="rId8594" display="https://www.daloopa.com/src/44810716" xr:uid="{14C14175-9945-40D5-A989-B20F842F2FAC}"/>
    <hyperlink ref="S553" r:id="rId8595" display="https://www.daloopa.com/src/44813017" xr:uid="{F719B2A6-46C5-4FB5-AA8E-4C3CFA50C556}"/>
    <hyperlink ref="T553" r:id="rId8596" display="https://www.daloopa.com/src/44810835" xr:uid="{668DE1DF-5FFA-44E3-9D00-9570843D1478}"/>
    <hyperlink ref="U553" r:id="rId8597" display="https://www.daloopa.com/src/44811039" xr:uid="{B5F7F21E-8FDF-4440-AA2E-942B2617FA20}"/>
    <hyperlink ref="V553" r:id="rId8598" display="https://www.daloopa.com/src/44811142" xr:uid="{B03D59A7-EBAF-493B-AB85-83D7BEF0651C}"/>
    <hyperlink ref="W553" r:id="rId8599" display="https://www.daloopa.com/src/44813197" xr:uid="{950D297C-9431-4DAA-80CE-0CDDBE73EA4E}"/>
    <hyperlink ref="X553" r:id="rId8600" display="https://www.daloopa.com/src/44811342" xr:uid="{DB06F9C3-4BD8-41B6-B32E-FC584C6E33EC}"/>
    <hyperlink ref="Y553" r:id="rId8601" display="https://www.daloopa.com/src/44811511" xr:uid="{146CB799-4F33-4101-B84D-97B8A0B9DBEB}"/>
    <hyperlink ref="Z553" r:id="rId8602" display="https://www.daloopa.com/src/44811646" xr:uid="{BCE5F5F8-571E-486C-A222-7AD32A1DB506}"/>
    <hyperlink ref="AA553" r:id="rId8603" display="https://www.daloopa.com/src/44813377" xr:uid="{09B0CB09-749E-4DA1-AFC7-25BC5957C84F}"/>
    <hyperlink ref="AB553" r:id="rId8604" display="https://www.daloopa.com/src/44811818" xr:uid="{E023042E-E91B-48B9-8200-0477A4A745B1}"/>
    <hyperlink ref="AC553" r:id="rId8605" display="https://www.daloopa.com/src/44811872" xr:uid="{541FCA16-D5FF-4AF9-9C0E-A16D4E8FD4C1}"/>
    <hyperlink ref="AD553" r:id="rId8606" display="https://www.daloopa.com/src/44812082" xr:uid="{1B343F2F-47AE-439E-92AC-D374F98EB0E8}"/>
    <hyperlink ref="AE553" r:id="rId8607" display="https://www.daloopa.com/src/44813444" xr:uid="{3A6A6E0A-A3E1-4CF7-9397-0DD432302A6A}"/>
    <hyperlink ref="AF553" r:id="rId8608" display="https://www.daloopa.com/src/44812389" xr:uid="{BB90200B-1EFC-4BF5-993B-4DE97823C6CB}"/>
    <hyperlink ref="AG553" r:id="rId8609" display="https://www.daloopa.com/src/44812441" xr:uid="{1D7FB664-5DDB-4464-81C0-A765EC1C14A7}"/>
    <hyperlink ref="AH553" r:id="rId8610" display="https://www.daloopa.com/src/44812528" xr:uid="{DF44A268-0D95-42A2-A375-1B85CAEE3CE9}"/>
    <hyperlink ref="AI553" r:id="rId8611" display="https://www.daloopa.com/src/44813508" xr:uid="{5023A881-98E7-479F-AE8A-5D41FD047C6B}"/>
    <hyperlink ref="AJ553" r:id="rId8612" display="https://www.daloopa.com/src/44812588" xr:uid="{839BEF63-C2AC-4589-BDCA-C8B9B288EBC0}"/>
    <hyperlink ref="AK553" r:id="rId8613" display="https://www.daloopa.com/src/44812622" xr:uid="{84BA6BBA-0B43-41D2-BB94-D77B30534F39}"/>
    <hyperlink ref="AL553" r:id="rId8614" display="https://www.daloopa.com/src/44812720" xr:uid="{E92E9AF3-7CE4-4636-909E-755D18DF7299}"/>
    <hyperlink ref="AM553" r:id="rId8615" display="https://www.daloopa.com/src/44813643" xr:uid="{7946DB2B-A041-444A-A767-C35A31ED38A2}"/>
    <hyperlink ref="AN553" r:id="rId8616" display="https://www.daloopa.com/src/51587568" xr:uid="{0B0C2467-1913-49FB-A155-460479E25E9C}"/>
    <hyperlink ref="AO553" r:id="rId8617" display="https://www.daloopa.com/src/57346351" xr:uid="{F30C13D6-FF9A-4644-A603-D2C05C87E0F7}"/>
    <hyperlink ref="AP553" r:id="rId8618" display="https://www.daloopa.com/src/62020269" xr:uid="{CF2C6C73-6808-4978-A441-406D366693C2}"/>
    <hyperlink ref="BA553" r:id="rId8619" display="https://www.daloopa.com/src/46190527" xr:uid="{E8E8D5AE-735D-4697-B54F-2C85E9DB0044}"/>
    <hyperlink ref="BB553" r:id="rId8620" display="https://www.daloopa.com/src/46190528" xr:uid="{E9B21185-C8A9-4E12-ADD1-7B13C4F1AEBF}"/>
    <hyperlink ref="BC553" r:id="rId8621" display="https://www.daloopa.com/src/46190529" xr:uid="{07C2E20E-8778-47A3-A821-DCDCD3DD7D4C}"/>
    <hyperlink ref="BD553" r:id="rId8622" display="https://www.daloopa.com/src/46190530" xr:uid="{1C4EB42C-EBF2-45B3-86F4-AC584189DECA}"/>
    <hyperlink ref="BE553" r:id="rId8623" display="https://www.daloopa.com/src/46190531" xr:uid="{B78A92BD-2352-4012-8E25-B833C68DF9E7}"/>
    <hyperlink ref="BF553" r:id="rId8624" display="https://www.daloopa.com/src/46190532" xr:uid="{6983478C-417F-4BB6-AF9D-B48EAB59D4BC}"/>
    <hyperlink ref="BG553" r:id="rId8625" display="https://www.daloopa.com/src/46190533" xr:uid="{B83D6640-1496-4626-9638-9D235452558A}"/>
    <hyperlink ref="BH553" r:id="rId8626" display="https://www.daloopa.com/src/46190534" xr:uid="{ACA32CF5-4FFB-4B4B-8DB7-B52099C52FB6}"/>
    <hyperlink ref="BI553" r:id="rId8627" display="https://www.daloopa.com/src/46190535" xr:uid="{3DD82B20-EC1F-4004-8913-FD87240D1FEF}"/>
    <hyperlink ref="A555" r:id="rId8628" xr:uid="{A268879B-9282-4C27-B7BB-4C438ED18D3C}"/>
    <hyperlink ref="C555" r:id="rId8629" xr:uid="{52521D68-59F5-4D96-B58C-752BC79A189F}"/>
    <hyperlink ref="D555" r:id="rId8630" display="https://www.daloopa.com/src/44808563" xr:uid="{58DA5648-CB12-4C24-9FAC-EC0615EA6EBA}"/>
    <hyperlink ref="E555" r:id="rId8631" display="https://www.daloopa.com/src/44808901" xr:uid="{9BA1ADE0-FAB2-489C-9BC2-7337FDCA4E92}"/>
    <hyperlink ref="F555" r:id="rId8632" display="https://www.daloopa.com/src/44809187" xr:uid="{01FC497A-294D-44E0-95DE-36ACC0C7429F}"/>
    <hyperlink ref="G555" r:id="rId8633" display="https://www.daloopa.com/src/44812779" xr:uid="{5B8A15C6-E65E-440F-8E0F-10371FDC0D40}"/>
    <hyperlink ref="H555" r:id="rId8634" display="https://www.daloopa.com/src/44809230" xr:uid="{567A6518-85FA-4C4B-A6E2-C78502596738}"/>
    <hyperlink ref="I555" r:id="rId8635" display="https://www.daloopa.com/src/44809410" xr:uid="{ED29E0EC-8614-467F-97E7-F74CA3D227DC}"/>
    <hyperlink ref="J555" r:id="rId8636" display="https://www.daloopa.com/src/44809599" xr:uid="{4DD2D5CA-FC3F-4234-82F8-85906B9A30B2}"/>
    <hyperlink ref="K555" r:id="rId8637" display="https://www.daloopa.com/src/44812874" xr:uid="{1238A185-F075-4F16-B537-D35BBEC39FA6}"/>
    <hyperlink ref="L555" r:id="rId8638" display="https://www.daloopa.com/src/44810035" xr:uid="{81362889-78FD-4816-9793-0B05FA5D10A2}"/>
    <hyperlink ref="M555" r:id="rId8639" display="https://www.daloopa.com/src/44810079" xr:uid="{F04A53C0-4897-4DDD-A7CB-89EB62BDCCE0}"/>
    <hyperlink ref="N555" r:id="rId8640" display="https://www.daloopa.com/src/44810293" xr:uid="{825B4A23-9DFF-4F54-A2CB-DC3269CB87EA}"/>
    <hyperlink ref="O555" r:id="rId8641" display="https://www.daloopa.com/src/44812946" xr:uid="{6DBF3AC1-2E80-4EE4-BE94-08E0D0D6DF7E}"/>
    <hyperlink ref="P555" r:id="rId8642" display="https://www.daloopa.com/src/44810488" xr:uid="{4988637F-06A3-40C7-979C-D89AEB0FECC8}"/>
    <hyperlink ref="Q555" r:id="rId8643" display="https://www.daloopa.com/src/44810607" xr:uid="{DD8EB7B1-1E86-4678-B697-901C1510A959}"/>
    <hyperlink ref="R555" r:id="rId8644" display="https://www.daloopa.com/src/44810711" xr:uid="{1F62580B-CB18-4F30-B4C7-4BF665B11EBA}"/>
    <hyperlink ref="S555" r:id="rId8645" display="https://www.daloopa.com/src/44813019" xr:uid="{3D0D40D7-9DFE-4EFF-B40B-6BFA4A8B383F}"/>
    <hyperlink ref="T555" r:id="rId8646" display="https://www.daloopa.com/src/44810845" xr:uid="{CD2166EC-A548-427F-8D44-77DBAD9A1AF6}"/>
    <hyperlink ref="U555" r:id="rId8647" display="https://www.daloopa.com/src/44811049" xr:uid="{D004D788-5AD5-42B4-ADC7-04C212B1C5B7}"/>
    <hyperlink ref="V555" r:id="rId8648" display="https://www.daloopa.com/src/44811143" xr:uid="{BC923842-E91F-4D85-B3F1-34DFAF22ED57}"/>
    <hyperlink ref="W555" r:id="rId8649" display="https://www.daloopa.com/src/44813192" xr:uid="{7A54E55D-2D12-47D7-8098-D88E98A93087}"/>
    <hyperlink ref="X555" r:id="rId8650" display="https://www.daloopa.com/src/44811344" xr:uid="{9BE721A9-45B1-45A8-82A1-1F98EDBAEDFB}"/>
    <hyperlink ref="Y555" r:id="rId8651" display="https://www.daloopa.com/src/44811512" xr:uid="{2E277B40-E49E-4086-BA3F-8AD7D725C002}"/>
    <hyperlink ref="Z555" r:id="rId8652" display="https://www.daloopa.com/src/44811657" xr:uid="{5DC49FE9-8749-4EC6-AA1D-DA2E272B878F}"/>
    <hyperlink ref="AA555" r:id="rId8653" display="https://www.daloopa.com/src/44813376" xr:uid="{8DED38A8-4160-4155-8DF7-22F0C5C7A17D}"/>
    <hyperlink ref="AB555" r:id="rId8654" display="https://www.daloopa.com/src/44811819" xr:uid="{69E72338-92F9-429D-ACC1-27669139C121}"/>
    <hyperlink ref="AC555" r:id="rId8655" display="https://www.daloopa.com/src/44811871" xr:uid="{7DE1826B-DF66-4A90-B4EC-2E8A0E094FB4}"/>
    <hyperlink ref="AD555" r:id="rId8656" display="https://www.daloopa.com/src/44812083" xr:uid="{D0E7ECB0-2F5E-429D-A047-1FEC63EDCBA6}"/>
    <hyperlink ref="AE555" r:id="rId8657" display="https://www.daloopa.com/src/44813434" xr:uid="{8B25BD31-3DA9-49D7-8200-130F24091DB2}"/>
    <hyperlink ref="AF555" r:id="rId8658" display="https://www.daloopa.com/src/44812380" xr:uid="{9EAAFE66-6C7B-41CD-A474-DFD2443335FF}"/>
    <hyperlink ref="AG555" r:id="rId8659" display="https://www.daloopa.com/src/44812450" xr:uid="{8409BCA7-68F1-4669-A8D2-94EB7A6DD049}"/>
    <hyperlink ref="AH555" r:id="rId8660" display="https://www.daloopa.com/src/44812533" xr:uid="{3D2E3351-80C0-47DA-949E-0BC9521C4E4C}"/>
    <hyperlink ref="AI555" r:id="rId8661" display="https://www.daloopa.com/src/44813509" xr:uid="{C999D9ED-A89B-4456-B1DB-4740A54544E7}"/>
    <hyperlink ref="AJ555" r:id="rId8662" display="https://www.daloopa.com/src/44812582" xr:uid="{3BF058AF-4CB3-4F97-BB7D-34C20605C013}"/>
    <hyperlink ref="AK555" r:id="rId8663" display="https://www.daloopa.com/src/44812624" xr:uid="{4C33DAD6-C69E-4D37-B91D-208C652811B6}"/>
    <hyperlink ref="AL555" r:id="rId8664" display="https://www.daloopa.com/src/44812732" xr:uid="{EC55ADD7-7EE3-45FD-B25C-34DB56A0F720}"/>
    <hyperlink ref="AM555" r:id="rId8665" display="https://www.daloopa.com/src/44813645" xr:uid="{1B099120-2580-4F77-A5F3-C6252EE12E04}"/>
    <hyperlink ref="AN555" r:id="rId8666" display="https://www.daloopa.com/src/51587565" xr:uid="{ED373B59-CE0A-44AB-A441-015E7E8D8D77}"/>
    <hyperlink ref="AO555" r:id="rId8667" display="https://www.daloopa.com/src/57346360" xr:uid="{AC995379-1734-43DB-A58C-8C7D4BC7A3F6}"/>
    <hyperlink ref="AP555" r:id="rId8668" display="https://www.daloopa.com/src/62020267" xr:uid="{DD762931-117F-47A8-B22B-18C1A51C2165}"/>
    <hyperlink ref="BA555" r:id="rId8669" display="https://www.daloopa.com/src/46190543" xr:uid="{9A2ACC34-08F9-4811-9396-D4BDB4D87E5C}"/>
    <hyperlink ref="BB555" r:id="rId8670" display="https://www.daloopa.com/src/46190544" xr:uid="{263BA3F1-605A-4572-AD55-46ABB09FB12B}"/>
    <hyperlink ref="BC555" r:id="rId8671" display="https://www.daloopa.com/src/46190545" xr:uid="{9A8EA385-26D6-4E36-ACF9-0985F5D4510E}"/>
    <hyperlink ref="BD555" r:id="rId8672" display="https://www.daloopa.com/src/46190546" xr:uid="{E4A27DC9-7EA2-4498-AE18-547E80A19E65}"/>
    <hyperlink ref="BE555" r:id="rId8673" display="https://www.daloopa.com/src/46190547" xr:uid="{8767B889-644E-4D28-9FE3-93C441F67342}"/>
    <hyperlink ref="BF555" r:id="rId8674" display="https://www.daloopa.com/src/46190548" xr:uid="{C91D91BA-6959-4D2F-B207-3AC0618E0B5E}"/>
    <hyperlink ref="BG555" r:id="rId8675" display="https://www.daloopa.com/src/46190549" xr:uid="{63A7AD03-E738-43BB-9F94-031099B195AD}"/>
    <hyperlink ref="BH555" r:id="rId8676" display="https://www.daloopa.com/src/46190550" xr:uid="{C7DF0D55-16DA-45BC-9080-7EBC403FF771}"/>
    <hyperlink ref="BI555" r:id="rId8677" display="https://www.daloopa.com/src/46190551" xr:uid="{E471F645-3F95-4641-BA21-6714976BC093}"/>
    <hyperlink ref="A556" r:id="rId8678" xr:uid="{28EB85A5-923C-4232-8C96-5DB7C478672D}"/>
    <hyperlink ref="C556" r:id="rId8679" xr:uid="{F46705F2-A406-4C1D-B1C5-A5C17E389412}"/>
    <hyperlink ref="D556" r:id="rId8680" display="https://www.daloopa.com/src/44808560" xr:uid="{E823BED1-5D8A-4839-A1BE-C59B9B9E0C02}"/>
    <hyperlink ref="E556" r:id="rId8681" display="https://www.daloopa.com/src/44808889" xr:uid="{2EA644CF-F306-477D-997D-E808F80B5DDF}"/>
    <hyperlink ref="F556" r:id="rId8682" display="https://www.daloopa.com/src/44809183" xr:uid="{812DCD9F-90B0-4ACF-AFAA-7DA9F976429E}"/>
    <hyperlink ref="G556" r:id="rId8683" display="https://www.daloopa.com/src/44812769" xr:uid="{A56B7036-302B-49F2-9C70-16C41B47B506}"/>
    <hyperlink ref="H556" r:id="rId8684" display="https://www.daloopa.com/src/44809234" xr:uid="{523ABC83-DF28-4375-AD92-E5C6735BF371}"/>
    <hyperlink ref="I556" r:id="rId8685" display="https://www.daloopa.com/src/44809403" xr:uid="{3FF80569-25AF-4C33-8A0C-FB2CEE7C3D72}"/>
    <hyperlink ref="J556" r:id="rId8686" display="https://www.daloopa.com/src/44809596" xr:uid="{519132E7-6B0E-47AD-8269-807B963782FF}"/>
    <hyperlink ref="K556" r:id="rId8687" display="https://www.daloopa.com/src/44812872" xr:uid="{12ADAEBB-FC61-47A8-8A38-374AFDC977C0}"/>
    <hyperlink ref="L556" r:id="rId8688" display="https://www.daloopa.com/src/44810026" xr:uid="{2F90AB0B-DA84-4C77-8820-38D647D6411C}"/>
    <hyperlink ref="M556" r:id="rId8689" display="https://www.daloopa.com/src/44810070" xr:uid="{36323078-6C9E-4E1A-A1FF-6930112D9327}"/>
    <hyperlink ref="N556" r:id="rId8690" display="https://www.daloopa.com/src/44810284" xr:uid="{738FCBFC-B6FC-4302-9011-C52D56AF5D36}"/>
    <hyperlink ref="O556" r:id="rId8691" display="https://www.daloopa.com/src/44812948" xr:uid="{E45C3779-2E7B-4FF0-85EB-D56244A74B52}"/>
    <hyperlink ref="P556" r:id="rId8692" display="https://www.daloopa.com/src/44810482" xr:uid="{BC877A30-F1A7-4FA1-A657-C1DDF7033872}"/>
    <hyperlink ref="Q556" r:id="rId8693" display="https://www.daloopa.com/src/44810613" xr:uid="{89D60296-264C-4426-914C-A8D574CC709F}"/>
    <hyperlink ref="R556" r:id="rId8694" display="https://www.daloopa.com/src/44810706" xr:uid="{C2B6D5A6-5480-4FE6-B00A-3F7BD1C44C21}"/>
    <hyperlink ref="S556" r:id="rId8695" display="https://www.daloopa.com/src/44813021" xr:uid="{2B52DE20-ED09-43F9-B761-9E97AC023F31}"/>
    <hyperlink ref="T556" r:id="rId8696" display="https://www.daloopa.com/src/44810840" xr:uid="{E5B77505-1E4B-4C8F-8C68-D75DC556C6AD}"/>
    <hyperlink ref="U556" r:id="rId8697" display="https://www.daloopa.com/src/44811043" xr:uid="{F4547384-AF43-4AD4-8B83-DFAFEAC5DDC8}"/>
    <hyperlink ref="V556" r:id="rId8698" display="https://www.daloopa.com/src/44811144" xr:uid="{9A62E772-5BD9-4671-AAD0-ADE28B0A20C5}"/>
    <hyperlink ref="W556" r:id="rId8699" display="https://www.daloopa.com/src/44813185" xr:uid="{1A25F3EB-15BC-4352-9472-9B6E5913BA6A}"/>
    <hyperlink ref="X556" r:id="rId8700" display="https://www.daloopa.com/src/44811345" xr:uid="{C10D0B53-2461-4608-8B6B-20AA9DC0EA6A}"/>
    <hyperlink ref="Y556" r:id="rId8701" display="https://www.daloopa.com/src/44811518" xr:uid="{AD7F9237-2AC6-4BF4-89C5-9EA49F334834}"/>
    <hyperlink ref="Z556" r:id="rId8702" display="https://www.daloopa.com/src/44811647" xr:uid="{8BD2C68D-1B4B-4D6F-ABBE-0AD6B10D468C}"/>
    <hyperlink ref="AA556" r:id="rId8703" display="https://www.daloopa.com/src/44813374" xr:uid="{67D94CE9-DBCB-4047-8783-F6D10F44C43E}"/>
    <hyperlink ref="AB556" r:id="rId8704" display="https://www.daloopa.com/src/44811825" xr:uid="{EF1511CC-F806-4E1F-9D60-1DCC8BED507E}"/>
    <hyperlink ref="AC556" r:id="rId8705" display="https://www.daloopa.com/src/44811878" xr:uid="{2003FB30-E49F-42F9-8252-B8A178C83012}"/>
    <hyperlink ref="AD556" r:id="rId8706" display="https://www.daloopa.com/src/44812091" xr:uid="{DEB5B60C-2F94-40BC-908A-921F26474A18}"/>
    <hyperlink ref="AE556" r:id="rId8707" display="https://www.daloopa.com/src/44813438" xr:uid="{D117CFAC-806F-4B97-8DBE-9F32A6A292CB}"/>
    <hyperlink ref="AF556" r:id="rId8708" display="https://www.daloopa.com/src/44812379" xr:uid="{3C9BE7F6-A4CF-4695-ADEE-92A24AECEF09}"/>
    <hyperlink ref="AG556" r:id="rId8709" display="https://www.daloopa.com/src/44812451" xr:uid="{A7920EAA-D845-4919-ACAC-D80E7369FAE5}"/>
    <hyperlink ref="AH556" r:id="rId8710" display="https://www.daloopa.com/src/44812522" xr:uid="{9B1643C8-DF77-4E65-9252-1E39FBD0062D}"/>
    <hyperlink ref="AI556" r:id="rId8711" display="https://www.daloopa.com/src/44813514" xr:uid="{1FE2D1A3-6F8E-4880-8E40-C82D15947A74}"/>
    <hyperlink ref="AJ556" r:id="rId8712" display="https://www.daloopa.com/src/44812591" xr:uid="{CF548CE3-2444-4655-8FFB-93EC0C496884}"/>
    <hyperlink ref="AK556" r:id="rId8713" display="https://www.daloopa.com/src/44812629" xr:uid="{AC921E0A-2628-4E75-83B9-59F81FB17387}"/>
    <hyperlink ref="AL556" r:id="rId8714" display="https://www.daloopa.com/src/44812721" xr:uid="{B0FAC349-E69E-418B-AF89-70A48B81F2AB}"/>
    <hyperlink ref="AM556" r:id="rId8715" display="https://www.daloopa.com/src/44813646" xr:uid="{116B6D30-5610-4F93-B5AB-81FCD14078CC}"/>
    <hyperlink ref="AN556" r:id="rId8716" display="https://www.daloopa.com/src/51587558" xr:uid="{07E50090-4509-4121-BBA2-392D3C019367}"/>
    <hyperlink ref="AO556" r:id="rId8717" display="https://www.daloopa.com/src/57346359" xr:uid="{005802A5-DCDF-4B93-AE38-FE4D6F4BA9B2}"/>
    <hyperlink ref="AP556" r:id="rId8718" display="https://www.daloopa.com/src/62020272" xr:uid="{03981BE5-8949-4D93-AAD1-0FE685310535}"/>
    <hyperlink ref="BA556" r:id="rId8719" display="https://www.daloopa.com/src/46190552" xr:uid="{0EEA87D6-9021-40D4-B747-6C65C30A143D}"/>
    <hyperlink ref="BB556" r:id="rId8720" display="https://www.daloopa.com/src/46190553" xr:uid="{524FE1E9-8258-479D-9576-E3EF27F3A6E0}"/>
    <hyperlink ref="BC556" r:id="rId8721" display="https://www.daloopa.com/src/46190554" xr:uid="{8613BCCB-42CA-41B6-B8DB-F3E541B1F689}"/>
    <hyperlink ref="BD556" r:id="rId8722" display="https://www.daloopa.com/src/46190555" xr:uid="{8841810D-CA8F-45EE-A8AF-7FE2DD13DFFA}"/>
    <hyperlink ref="BE556" r:id="rId8723" display="https://www.daloopa.com/src/46190556" xr:uid="{4F7D1A44-C9EC-4B30-BEA3-5DFDF1C6C59F}"/>
    <hyperlink ref="BF556" r:id="rId8724" display="https://www.daloopa.com/src/46190557" xr:uid="{02256792-CD67-4C61-940E-B27DAE02B96D}"/>
    <hyperlink ref="BG556" r:id="rId8725" display="https://www.daloopa.com/src/46190558" xr:uid="{4C98066C-3D88-4A9D-9335-B030565EF005}"/>
    <hyperlink ref="BH556" r:id="rId8726" display="https://www.daloopa.com/src/46190559" xr:uid="{487FD935-9F4F-47B2-9A58-1615E1701178}"/>
    <hyperlink ref="BI556" r:id="rId8727" display="https://www.daloopa.com/src/46190560" xr:uid="{0BED15C8-C52C-4848-A8F8-D636AC5DC3ED}"/>
    <hyperlink ref="A557" r:id="rId8728" xr:uid="{0B7BFBE3-BFB9-4C50-838F-570A1AA25F81}"/>
    <hyperlink ref="C557" r:id="rId8729" xr:uid="{9BBCFF0C-B5FD-4198-8D41-E3DD4463E258}"/>
    <hyperlink ref="D557" r:id="rId8730" display="https://www.daloopa.com/src/44808564" xr:uid="{92B533EC-8442-41F0-B87E-AA9765D13976}"/>
    <hyperlink ref="E557" r:id="rId8731" display="https://www.daloopa.com/src/44808894" xr:uid="{638F7982-B789-4954-AC0A-AC2AFFFDB4D9}"/>
    <hyperlink ref="F557" r:id="rId8732" display="https://www.daloopa.com/src/44809191" xr:uid="{599B3693-8188-4CB6-BAAB-808A0BA48843}"/>
    <hyperlink ref="G557" r:id="rId8733" display="https://www.daloopa.com/src/44812778" xr:uid="{BBD75313-091E-4649-9632-840E201BD186}"/>
    <hyperlink ref="H557" r:id="rId8734" display="https://www.daloopa.com/src/44809231" xr:uid="{230F0EA7-5665-47AE-82A3-106F3CBCFEDB}"/>
    <hyperlink ref="I557" r:id="rId8735" display="https://www.daloopa.com/src/44809407" xr:uid="{381361E3-2C1A-402A-BF5B-3DEBFDC3BA30}"/>
    <hyperlink ref="J557" r:id="rId8736" display="https://www.daloopa.com/src/44809595" xr:uid="{7B5BD307-4095-4F11-A9B7-3124007254FE}"/>
    <hyperlink ref="K557" r:id="rId8737" display="https://www.daloopa.com/src/44812881" xr:uid="{743BABD0-1471-4EB6-909B-2AC98A6971B0}"/>
    <hyperlink ref="L557" r:id="rId8738" display="https://www.daloopa.com/src/44810029" xr:uid="{C80EB9AC-5F8D-4A11-B273-4AE2361F25A0}"/>
    <hyperlink ref="M557" r:id="rId8739" display="https://www.daloopa.com/src/44810065" xr:uid="{504498A4-3BEE-43F9-B823-1ED96E6CD5D7}"/>
    <hyperlink ref="N557" r:id="rId8740" display="https://www.daloopa.com/src/44810297" xr:uid="{00C98B8E-D5B7-45BC-8FAB-0F8B1BFCE72A}"/>
    <hyperlink ref="O557" r:id="rId8741" display="https://www.daloopa.com/src/44812947" xr:uid="{53CD0CDD-1B40-46E6-A038-90D2A7177FAD}"/>
    <hyperlink ref="P557" r:id="rId8742" display="https://www.daloopa.com/src/44810492" xr:uid="{F5B79330-E534-4895-BBD8-D240AF4799E0}"/>
    <hyperlink ref="Q557" r:id="rId8743" display="https://www.daloopa.com/src/44810610" xr:uid="{02A28BEA-8482-4DBC-853D-BE4FC40AAF4D}"/>
    <hyperlink ref="R557" r:id="rId8744" display="https://www.daloopa.com/src/44810710" xr:uid="{9B36C548-7407-4E4E-927F-A550CEE95F06}"/>
    <hyperlink ref="S557" r:id="rId8745" display="https://www.daloopa.com/src/44813024" xr:uid="{65208781-E7BE-44E5-A2A6-62BAD4F93830}"/>
    <hyperlink ref="T557" r:id="rId8746" display="https://www.daloopa.com/src/44810841" xr:uid="{F9C1D1DB-A909-412A-915F-413B6A4121F3}"/>
    <hyperlink ref="U557" r:id="rId8747" display="https://www.daloopa.com/src/44811044" xr:uid="{2ACC1C40-31F9-4A5C-A341-39A0D61BB3EF}"/>
    <hyperlink ref="V557" r:id="rId8748" display="https://www.daloopa.com/src/44811146" xr:uid="{4AE54F35-74C3-4D34-97B4-4BDD040A50FB}"/>
    <hyperlink ref="W557" r:id="rId8749" display="https://www.daloopa.com/src/44813189" xr:uid="{977D044C-95B4-4643-93DE-167FFABF4BF0}"/>
    <hyperlink ref="X557" r:id="rId8750" display="https://www.daloopa.com/src/44811340" xr:uid="{B825756A-654F-454B-9CC7-C49FB5F199E7}"/>
    <hyperlink ref="Y557" r:id="rId8751" display="https://www.daloopa.com/src/44811513" xr:uid="{E181A090-E17D-491E-AD21-8C39A8117F49}"/>
    <hyperlink ref="Z557" r:id="rId8752" display="https://www.daloopa.com/src/44811648" xr:uid="{772E7810-CD7C-4DEF-9D11-0EA0981B1E2D}"/>
    <hyperlink ref="AA557" r:id="rId8753" display="https://www.daloopa.com/src/44813375" xr:uid="{C534605F-977D-483C-8A54-507B5068868B}"/>
    <hyperlink ref="AB557" r:id="rId8754" display="https://www.daloopa.com/src/44811820" xr:uid="{E167F1CC-4F9B-425E-BA45-174E09BB0FFE}"/>
    <hyperlink ref="AC557" r:id="rId8755" display="https://www.daloopa.com/src/44811874" xr:uid="{C1ABE930-92B6-41FB-A5A6-CC1179288940}"/>
    <hyperlink ref="AD557" r:id="rId8756" display="https://www.daloopa.com/src/44812084" xr:uid="{5618C2C5-0660-45A8-8EA8-3008E86AF2DE}"/>
    <hyperlink ref="AE557" r:id="rId8757" display="https://www.daloopa.com/src/44813439" xr:uid="{7AD183E0-24D4-4011-9912-B12D0FD491D3}"/>
    <hyperlink ref="AF557" r:id="rId8758" display="https://www.daloopa.com/src/44812388" xr:uid="{ADE7CF7E-A117-4CCC-9F44-E0D2F3879679}"/>
    <hyperlink ref="AG557" r:id="rId8759" display="https://www.daloopa.com/src/44812446" xr:uid="{8B81860C-76A9-4260-8C26-1DD700302AFB}"/>
    <hyperlink ref="AH557" r:id="rId8760" display="https://www.daloopa.com/src/44812525" xr:uid="{4EBB7A96-B518-46FE-A3AA-21481B8F2BA8}"/>
    <hyperlink ref="AI557" r:id="rId8761" display="https://www.daloopa.com/src/44813511" xr:uid="{EBAAD25B-A9CB-4FE6-9FA6-4C8099C8B6BE}"/>
    <hyperlink ref="AJ557" r:id="rId8762" display="https://www.daloopa.com/src/44812583" xr:uid="{6DF5987D-9CD4-4D5F-9B0D-628988670C0A}"/>
    <hyperlink ref="AK557" r:id="rId8763" display="https://www.daloopa.com/src/44812632" xr:uid="{13720BB9-2218-4F25-9259-6FA9FC6D7AAF}"/>
    <hyperlink ref="AL557" r:id="rId8764" display="https://www.daloopa.com/src/44812725" xr:uid="{F56833AC-63DA-4820-A84C-450E4694F715}"/>
    <hyperlink ref="AM557" r:id="rId8765" display="https://www.daloopa.com/src/44813647" xr:uid="{1F068FA1-6314-4405-A4E2-262A1774AE38}"/>
    <hyperlink ref="AN557" r:id="rId8766" display="https://www.daloopa.com/src/51587569" xr:uid="{9C4CB90D-7B26-440B-88CA-AC70B7CA5A26}"/>
    <hyperlink ref="AO557" r:id="rId8767" display="https://www.daloopa.com/src/57346358" xr:uid="{A74F6190-9FF7-4546-BF7F-B9066FC94CDE}"/>
    <hyperlink ref="AP557" r:id="rId8768" display="https://www.daloopa.com/src/62020268" xr:uid="{9B7C02EF-498A-4B3F-BEC9-209A3B5A7257}"/>
    <hyperlink ref="BA557" r:id="rId8769" display="https://www.daloopa.com/src/46190561" xr:uid="{D6231716-2A45-48EF-888B-0914D9A9BE1A}"/>
    <hyperlink ref="BB557" r:id="rId8770" display="https://www.daloopa.com/src/46190562" xr:uid="{A8D7353D-1154-4FDC-8111-7E9512880071}"/>
    <hyperlink ref="BC557" r:id="rId8771" display="https://www.daloopa.com/src/46190563" xr:uid="{363F1ACB-116A-4D21-B4C0-FBD337525B45}"/>
    <hyperlink ref="BD557" r:id="rId8772" display="https://www.daloopa.com/src/46190564" xr:uid="{0BCEFF36-9BEF-488E-941C-D825C286E124}"/>
    <hyperlink ref="BE557" r:id="rId8773" display="https://www.daloopa.com/src/46190565" xr:uid="{209D2C0F-4793-4C23-A467-02C8ACB7A7DE}"/>
    <hyperlink ref="BF557" r:id="rId8774" display="https://www.daloopa.com/src/46190566" xr:uid="{903D79A3-AE07-4EFF-9434-744688A0D598}"/>
    <hyperlink ref="BG557" r:id="rId8775" display="https://www.daloopa.com/src/46190567" xr:uid="{B1AA920F-4540-4469-BE38-35A1355B4CEB}"/>
    <hyperlink ref="BH557" r:id="rId8776" display="https://www.daloopa.com/src/46190568" xr:uid="{831E62C0-3C37-42A0-BFCF-06C9DA10E6B8}"/>
    <hyperlink ref="BI557" r:id="rId8777" display="https://www.daloopa.com/src/46190569" xr:uid="{5827A382-6F8D-4CCE-BF7B-80785049FBA5}"/>
    <hyperlink ref="A558" r:id="rId8778" xr:uid="{5A7F91D1-CC25-4C29-95F2-EF8CC1545123}"/>
    <hyperlink ref="C558" r:id="rId8779" xr:uid="{A6415BB0-8EA9-4A2A-9D89-903E4477CD24}"/>
    <hyperlink ref="D558" r:id="rId8780" display="https://www.daloopa.com/src/44808565" xr:uid="{D13BD573-5FF6-463E-B0CC-15291864CA80}"/>
    <hyperlink ref="E558" r:id="rId8781" display="https://www.daloopa.com/src/44808887" xr:uid="{A30CC04C-1EC7-47B1-BD25-06ABB8A04C38}"/>
    <hyperlink ref="F558" r:id="rId8782" display="https://www.daloopa.com/src/44809185" xr:uid="{C8163007-4F5A-4CAF-9475-43179BC07498}"/>
    <hyperlink ref="G558" r:id="rId8783" display="https://www.daloopa.com/src/44812771" xr:uid="{FA00E7E9-1E13-48FA-9244-81ACFD8A1DE4}"/>
    <hyperlink ref="H558" r:id="rId8784" display="https://www.daloopa.com/src/44809235" xr:uid="{B102DD8E-D867-4ABD-A58F-4FE5657211DB}"/>
    <hyperlink ref="I558" r:id="rId8785" display="https://www.daloopa.com/src/44809408" xr:uid="{059A928E-50D8-404D-9331-73537A9FA24D}"/>
    <hyperlink ref="J558" r:id="rId8786" display="https://www.daloopa.com/src/44809592" xr:uid="{79E01068-73BA-4472-907E-393D6672402A}"/>
    <hyperlink ref="K558" r:id="rId8787" display="https://www.daloopa.com/src/44812882" xr:uid="{DD807A6D-672E-40E1-A7AB-BC98881A8D88}"/>
    <hyperlink ref="L558" r:id="rId8788" display="https://www.daloopa.com/src/44810041" xr:uid="{31C5B236-31C0-485F-ACAE-7C6B375BDDE3}"/>
    <hyperlink ref="M558" r:id="rId8789" display="https://www.daloopa.com/src/44810073" xr:uid="{B0DDBC91-42FC-4D43-A766-1DC5029D9F87}"/>
    <hyperlink ref="N558" r:id="rId8790" display="https://www.daloopa.com/src/44810286" xr:uid="{6B63D0C9-F550-4D0A-9693-3BE8B8AC9DB9}"/>
    <hyperlink ref="O558" r:id="rId8791" display="https://www.daloopa.com/src/44812949" xr:uid="{284BE706-83E8-4E46-9FD7-629823FD0D3C}"/>
    <hyperlink ref="P558" r:id="rId8792" display="https://www.daloopa.com/src/44810484" xr:uid="{EAC0B8D8-2B61-42F5-9BE3-41545285DAFF}"/>
    <hyperlink ref="Q558" r:id="rId8793" display="https://www.daloopa.com/src/44810609" xr:uid="{1E4EF87B-B6B3-4164-84A2-D01B2E7714AE}"/>
    <hyperlink ref="R558" r:id="rId8794" display="https://www.daloopa.com/src/44810718" xr:uid="{5B7BA68D-FBFB-4673-9A94-196437EE9C6E}"/>
    <hyperlink ref="S558" r:id="rId8795" display="https://www.daloopa.com/src/44813022" xr:uid="{504B36EB-D547-44E7-AFFD-858F9DBC6D69}"/>
    <hyperlink ref="T558" r:id="rId8796" display="https://www.daloopa.com/src/44810843" xr:uid="{625027E3-A136-435C-8E11-AAE3125C5F28}"/>
    <hyperlink ref="U558" r:id="rId8797" display="https://www.daloopa.com/src/44811045" xr:uid="{DCD6D048-6362-4D48-B898-2EA010DA6604}"/>
    <hyperlink ref="V558" r:id="rId8798" display="https://www.daloopa.com/src/44811147" xr:uid="{26592FC6-7E4A-4F89-8609-32B45F3E0D4F}"/>
    <hyperlink ref="W558" r:id="rId8799" display="https://www.daloopa.com/src/44813187" xr:uid="{F6FF9D02-85FB-46DF-A884-54C2FC20FA82}"/>
    <hyperlink ref="X558" r:id="rId8800" display="https://www.daloopa.com/src/44811346" xr:uid="{3D34C411-5D97-482E-9227-A89D3DB28464}"/>
    <hyperlink ref="Y558" r:id="rId8801" display="https://www.daloopa.com/src/44811514" xr:uid="{E9F21317-531B-4CCE-AB12-83FAB5736273}"/>
    <hyperlink ref="Z558" r:id="rId8802" display="https://www.daloopa.com/src/44811649" xr:uid="{90EE01A3-4B06-412B-A3BF-7B5956389BA7}"/>
    <hyperlink ref="AA558" r:id="rId8803" display="https://www.daloopa.com/src/44813367" xr:uid="{5CE26FD6-E370-4C6C-82DE-7DE53F2CA23C}"/>
    <hyperlink ref="AB558" r:id="rId8804" display="https://www.daloopa.com/src/44811821" xr:uid="{7BF32B97-2028-4F10-BA39-2EBAB74E8E0C}"/>
    <hyperlink ref="AC558" r:id="rId8805" display="https://www.daloopa.com/src/44811879" xr:uid="{17BB24C5-93A0-4023-8F6B-E76143AA53B4}"/>
    <hyperlink ref="AD558" r:id="rId8806" display="https://www.daloopa.com/src/44812093" xr:uid="{BA965029-E84B-44B3-99B4-9A8D7D5B95DA}"/>
    <hyperlink ref="AE558" r:id="rId8807" display="https://www.daloopa.com/src/44813435" xr:uid="{770F279E-D269-48B1-9023-9498C8635A1E}"/>
    <hyperlink ref="AF558" r:id="rId8808" display="https://www.daloopa.com/src/44812390" xr:uid="{8C56934F-1F89-433F-8821-B4790B2F4848}"/>
    <hyperlink ref="AG558" r:id="rId8809" display="https://www.daloopa.com/src/44812442" xr:uid="{50167ADF-2C13-4726-B371-3F3D3C4B8751}"/>
    <hyperlink ref="AH558" r:id="rId8810" display="https://www.daloopa.com/src/44812524" xr:uid="{110D2281-6CA6-43BC-8C96-AF4C61133014}"/>
    <hyperlink ref="AI558" r:id="rId8811" display="https://www.daloopa.com/src/44813518" xr:uid="{3143D43E-5374-4891-BAD7-714AF2852CEE}"/>
    <hyperlink ref="AJ558" r:id="rId8812" display="https://www.daloopa.com/src/44812592" xr:uid="{81858E70-9725-41A4-919B-66DB99297E58}"/>
    <hyperlink ref="AK558" r:id="rId8813" display="https://www.daloopa.com/src/44812627" xr:uid="{500EAC08-EB3C-4993-94FD-C28EC19DF74B}"/>
    <hyperlink ref="AL558" r:id="rId8814" display="https://www.daloopa.com/src/44812723" xr:uid="{7217723F-56F5-46F0-93F8-15E1C5EC1354}"/>
    <hyperlink ref="AM558" r:id="rId8815" display="https://www.daloopa.com/src/44813649" xr:uid="{B273C58F-E815-4EBA-89E6-3363AE147E41}"/>
    <hyperlink ref="AN558" r:id="rId8816" display="https://www.daloopa.com/src/51587559" xr:uid="{CA4FD06E-FC27-4453-A473-6CEFAB766DE0}"/>
    <hyperlink ref="AO558" r:id="rId8817" display="https://www.daloopa.com/src/57346354" xr:uid="{1FB7AEFC-F058-47C7-BA40-F205F05B1B95}"/>
    <hyperlink ref="AP558" r:id="rId8818" display="https://www.daloopa.com/src/62020274" xr:uid="{37DDCC7E-1CA3-47C7-82B6-57ECCD1A11AE}"/>
    <hyperlink ref="BA558" r:id="rId8819" display="https://www.daloopa.com/src/46190570" xr:uid="{57D185A6-2EC1-44D5-9556-0F0725DC55C3}"/>
    <hyperlink ref="BB558" r:id="rId8820" display="https://www.daloopa.com/src/46190571" xr:uid="{BABE6EBF-A5F1-4787-AA92-5F7E112D31C9}"/>
    <hyperlink ref="BC558" r:id="rId8821" display="https://www.daloopa.com/src/46190572" xr:uid="{14708DD1-2C5A-4062-8B99-7E07B6CBBEF4}"/>
    <hyperlink ref="BD558" r:id="rId8822" display="https://www.daloopa.com/src/46190573" xr:uid="{75B81174-15AC-4F8D-88E1-42B9E5C40693}"/>
    <hyperlink ref="BE558" r:id="rId8823" display="https://www.daloopa.com/src/46190574" xr:uid="{5C92D63E-786C-4B1E-9CA7-F2D925BE01A0}"/>
    <hyperlink ref="BF558" r:id="rId8824" display="https://www.daloopa.com/src/46190575" xr:uid="{7A9EF5D9-BD19-4873-87CA-C58BB3105D6D}"/>
    <hyperlink ref="BG558" r:id="rId8825" display="https://www.daloopa.com/src/46190576" xr:uid="{DFBB8D35-778C-450B-A6BA-4C9872B62266}"/>
    <hyperlink ref="BH558" r:id="rId8826" display="https://www.daloopa.com/src/46190577" xr:uid="{7C83C495-0F08-4793-AB57-009209A0B3AE}"/>
    <hyperlink ref="BI558" r:id="rId8827" display="https://www.daloopa.com/src/46190578" xr:uid="{C237EB3F-BF96-4EA6-8717-862C3B8D8D9D}"/>
    <hyperlink ref="A559" r:id="rId8828" xr:uid="{596AAC26-7820-4CD2-80E8-F3D8755FB078}"/>
    <hyperlink ref="C559" r:id="rId8829" xr:uid="{7666C795-ED48-41AB-B9C6-0E3F37E583FB}"/>
    <hyperlink ref="D559" r:id="rId8830" display="https://www.daloopa.com/src/44808553" xr:uid="{D02DF8A3-E85F-4A2E-BCEB-D8EB21951334}"/>
    <hyperlink ref="E559" r:id="rId8831" display="https://www.daloopa.com/src/44808890" xr:uid="{6CEAC618-86D5-4B4F-9FE6-721C0CA52885}"/>
    <hyperlink ref="F559" r:id="rId8832" display="https://www.daloopa.com/src/44809181" xr:uid="{0E8250DE-98B6-47EE-8735-FCBFE28A2FB3}"/>
    <hyperlink ref="G559" r:id="rId8833" display="https://www.daloopa.com/src/44812782" xr:uid="{586FD440-AF77-4198-B851-2D0A5228849E}"/>
    <hyperlink ref="H559" r:id="rId8834" display="https://www.daloopa.com/src/44809232" xr:uid="{E6CEA957-5FD3-4C22-802E-0E03E0782514}"/>
    <hyperlink ref="I559" r:id="rId8835" display="https://www.daloopa.com/src/44809405" xr:uid="{D1C3B35E-9134-4164-A058-7A4478C5AFDC}"/>
    <hyperlink ref="J559" r:id="rId8836" display="https://www.daloopa.com/src/44809591" xr:uid="{FA27BD96-7519-498D-BB06-634E782D46B6}"/>
    <hyperlink ref="K559" r:id="rId8837" display="https://www.daloopa.com/src/44812883" xr:uid="{FD9049DD-4276-462B-B59C-657139B160A2}"/>
    <hyperlink ref="L559" r:id="rId8838" display="https://www.daloopa.com/src/44810034" xr:uid="{5C0A7969-9106-4DAD-8031-2E137572806B}"/>
    <hyperlink ref="M559" r:id="rId8839" display="https://www.daloopa.com/src/44810076" xr:uid="{CE0EBBF1-18BA-4EAD-B199-563415CFEDE8}"/>
    <hyperlink ref="N559" r:id="rId8840" display="https://www.daloopa.com/src/44810287" xr:uid="{E3CCCC59-9578-4CCA-A2AC-60C0A9EBF63E}"/>
    <hyperlink ref="O559" r:id="rId8841" display="https://www.daloopa.com/src/44812933" xr:uid="{C3D1EAAE-9F8B-48F2-A320-B3C091E61B85}"/>
    <hyperlink ref="BA559" r:id="rId8842" display="https://www.daloopa.com/src/46190579" xr:uid="{2B1F86B5-2B2F-4893-A832-B887104D8BB5}"/>
    <hyperlink ref="BB559" r:id="rId8843" display="https://www.daloopa.com/src/46190580" xr:uid="{5D0F1E90-DE26-4372-AD59-A1F002E5E59C}"/>
    <hyperlink ref="BC559" r:id="rId8844" display="https://www.daloopa.com/src/46190581" xr:uid="{1051DF78-A911-42A8-9335-7764FCB9B8BE}"/>
    <hyperlink ref="A560" r:id="rId8845" xr:uid="{BD43E703-A058-458A-A6A7-8868E69EC80D}"/>
    <hyperlink ref="C560" r:id="rId8846" xr:uid="{8203CE06-CD56-4219-A844-A7CFA82855B8}"/>
    <hyperlink ref="D560" r:id="rId8847" display="https://www.daloopa.com/src/44808554" xr:uid="{3814700B-5729-4079-98BD-14801A68D50D}"/>
    <hyperlink ref="E560" r:id="rId8848" display="https://www.daloopa.com/src/44808893" xr:uid="{BB6D1A74-5825-4951-ACE0-76B71A49BF41}"/>
    <hyperlink ref="F560" r:id="rId8849" display="https://www.daloopa.com/src/44809184" xr:uid="{B29D9F9D-A4DC-451A-8F6E-3DC772797E0C}"/>
    <hyperlink ref="G560" r:id="rId8850" display="https://www.daloopa.com/src/44812774" xr:uid="{3B1F4249-BFA9-41B8-97EE-656403F10AB8}"/>
    <hyperlink ref="H560" r:id="rId8851" display="https://www.daloopa.com/src/44809233" xr:uid="{BAEADF36-4FE9-4493-B5A6-62C71C7CD0CF}"/>
    <hyperlink ref="I560" r:id="rId8852" display="https://www.daloopa.com/src/44809401" xr:uid="{0E7AA029-DEC3-43B8-B931-042B6924AFF9}"/>
    <hyperlink ref="J560" r:id="rId8853" display="https://www.daloopa.com/src/44809590" xr:uid="{826A3A70-3016-4C40-A42B-038C3CB3C267}"/>
    <hyperlink ref="K560" r:id="rId8854" display="https://www.daloopa.com/src/44812870" xr:uid="{FB499076-007D-4BD7-83C9-11A7D341D3B6}"/>
    <hyperlink ref="L560" r:id="rId8855" display="https://www.daloopa.com/src/44810037" xr:uid="{871DB68B-2CB5-4BAC-8E7F-FE453975F7BA}"/>
    <hyperlink ref="M560" r:id="rId8856" display="https://www.daloopa.com/src/44810075" xr:uid="{AD5A377B-578D-48E1-85A6-1579BC3518CE}"/>
    <hyperlink ref="N560" r:id="rId8857" display="https://www.daloopa.com/src/44810285" xr:uid="{667F2B9C-4473-4787-AF2A-1393765E7EBC}"/>
    <hyperlink ref="O560" r:id="rId8858" display="https://www.daloopa.com/src/44812935" xr:uid="{D216B29A-0B01-450A-BADD-325D572ACF6C}"/>
    <hyperlink ref="P560" r:id="rId8859" display="https://www.daloopa.com/src/44810491" xr:uid="{1EF8E3DC-68EB-4117-9D8C-65EF3AF54A44}"/>
    <hyperlink ref="Q560" r:id="rId8860" display="https://www.daloopa.com/src/44810608" xr:uid="{C15FACCB-2DC6-46C3-8AE3-C78B60D827A4}"/>
    <hyperlink ref="R560" r:id="rId8861" display="https://www.daloopa.com/src/44810719" xr:uid="{04E2255D-0AFA-4747-B7DC-777B257860B9}"/>
    <hyperlink ref="S560" r:id="rId8862" display="https://www.daloopa.com/src/44813023" xr:uid="{BEC7F4BB-DD33-45A5-B830-4BC3163D9BDA}"/>
    <hyperlink ref="T560" r:id="rId8863" display="https://www.daloopa.com/src/44810844" xr:uid="{E82C5E12-4667-48CD-A8C8-0B7CE1D0A953}"/>
    <hyperlink ref="U560" r:id="rId8864" display="https://www.daloopa.com/src/44811042" xr:uid="{F463948D-C5DB-4F9F-83D4-14E9A6BE9483}"/>
    <hyperlink ref="V560" r:id="rId8865" display="https://www.daloopa.com/src/44811141" xr:uid="{17650CBC-3A91-4A82-AABD-69C3860B567A}"/>
    <hyperlink ref="W560" r:id="rId8866" display="https://www.daloopa.com/src/44813190" xr:uid="{9B2BCCB9-9B5F-4280-BA10-F18BE9C75D75}"/>
    <hyperlink ref="X560" r:id="rId8867" display="https://www.daloopa.com/src/44811347" xr:uid="{A9CF5976-C94E-4951-86BA-047B9C12B400}"/>
    <hyperlink ref="Y560" r:id="rId8868" display="https://www.daloopa.com/src/44811521" xr:uid="{DB4BF142-61CE-4BF3-ADD4-3EE85950F8DC}"/>
    <hyperlink ref="Z560" r:id="rId8869" display="https://www.daloopa.com/src/44811651" xr:uid="{3037C1D7-302C-4BAB-A2C6-3B024F310F57}"/>
    <hyperlink ref="AA560" r:id="rId8870" display="https://www.daloopa.com/src/44813370" xr:uid="{D31D6A11-DCDE-45C5-A2EE-5C4805165B94}"/>
    <hyperlink ref="AB560" r:id="rId8871" display="https://www.daloopa.com/src/44811822" xr:uid="{3FFBB2FE-40B8-4A6F-82DB-E13309C7156E}"/>
    <hyperlink ref="AC560" r:id="rId8872" display="https://www.daloopa.com/src/44811869" xr:uid="{346B1C76-0D40-44E1-BE85-25F0732E1EF4}"/>
    <hyperlink ref="AD560" r:id="rId8873" display="https://www.daloopa.com/src/44812085" xr:uid="{33A1E404-BCED-4693-8112-3D61400AF31E}"/>
    <hyperlink ref="AE560" r:id="rId8874" display="https://www.daloopa.com/src/44813437" xr:uid="{20C12EBA-EBBD-4339-B678-6A31B2CDAE78}"/>
    <hyperlink ref="AF560" r:id="rId8875" display="https://www.daloopa.com/src/44812391" xr:uid="{F296DC91-A005-4C2D-AD1D-648B15F7F777}"/>
    <hyperlink ref="AG560" r:id="rId8876" display="https://www.daloopa.com/src/44812444" xr:uid="{98550171-8B7B-4018-8BC2-1B72FEDA91DF}"/>
    <hyperlink ref="AH560" r:id="rId8877" display="https://www.daloopa.com/src/44812523" xr:uid="{9F09CC6A-2B75-4DC1-9B1B-03AFA7EB18EB}"/>
    <hyperlink ref="AI560" r:id="rId8878" display="https://www.daloopa.com/src/44813519" xr:uid="{D6350DDF-8149-48B4-85DF-AF394A492D53}"/>
    <hyperlink ref="AJ560" r:id="rId8879" display="https://www.daloopa.com/src/44812586" xr:uid="{BE37D13A-9E0C-47C4-B6D3-576BAB42F57B}"/>
    <hyperlink ref="AK560" r:id="rId8880" display="https://www.daloopa.com/src/44812623" xr:uid="{1997CCD5-C444-43E4-A317-5F2B3BCB7E4B}"/>
    <hyperlink ref="AL560" r:id="rId8881" display="https://www.daloopa.com/src/44812722" xr:uid="{EF84FB0B-C4DD-480A-8865-E59E69241BDA}"/>
    <hyperlink ref="AM560" r:id="rId8882" display="https://www.daloopa.com/src/44813653" xr:uid="{278D4338-CE79-4471-859B-535EF1F7F919}"/>
    <hyperlink ref="AN560" r:id="rId8883" display="https://www.daloopa.com/src/51587564" xr:uid="{0A3ED9E8-1878-4C94-BCD1-61CE49E35774}"/>
    <hyperlink ref="AO560" r:id="rId8884" display="https://www.daloopa.com/src/57346355" xr:uid="{B5AC9D93-3DA8-4F73-ACC3-DC863410CEF5}"/>
    <hyperlink ref="AP560" r:id="rId8885" display="https://www.daloopa.com/src/62020276" xr:uid="{DB0283E0-9E66-49C3-A90F-C535AC5B4CF9}"/>
    <hyperlink ref="BA560" r:id="rId8886" display="https://www.daloopa.com/src/46190582" xr:uid="{B2EE1D32-761B-4F89-B44C-491D37AF6DB7}"/>
    <hyperlink ref="BB560" r:id="rId8887" display="https://www.daloopa.com/src/46190583" xr:uid="{C71B7B4B-03DB-403E-AC6D-7065446A0602}"/>
    <hyperlink ref="BC560" r:id="rId8888" display="https://www.daloopa.com/src/46190584" xr:uid="{032BA39A-E80B-4FF7-BBC9-00AC5729EBC9}"/>
    <hyperlink ref="BD560" r:id="rId8889" display="https://www.daloopa.com/src/46190585" xr:uid="{CFC41A9E-6387-4D7B-ADD9-0E77DA5D9538}"/>
    <hyperlink ref="BE560" r:id="rId8890" display="https://www.daloopa.com/src/46190586" xr:uid="{B2DED33A-8DEA-42DD-A619-C57A90750038}"/>
    <hyperlink ref="BF560" r:id="rId8891" display="https://www.daloopa.com/src/46190587" xr:uid="{07296F90-4645-4090-96A5-11AA3036FB3F}"/>
    <hyperlink ref="BG560" r:id="rId8892" display="https://www.daloopa.com/src/46190588" xr:uid="{CF7A1647-6B8B-4602-AF55-611EAEF11716}"/>
    <hyperlink ref="BH560" r:id="rId8893" display="https://www.daloopa.com/src/46190589" xr:uid="{B9A239A1-AED4-471C-A6A0-BB91965AFEAE}"/>
    <hyperlink ref="BI560" r:id="rId8894" display="https://www.daloopa.com/src/46190590" xr:uid="{2BBDE21A-A758-4999-B2EB-D2E7D6B38563}"/>
    <hyperlink ref="A561" r:id="rId8895" xr:uid="{6D8AB45E-7545-4947-9E16-5FF70BAA89F3}"/>
    <hyperlink ref="C561" r:id="rId8896" xr:uid="{802906C9-C2F5-42A5-8ADC-6831F392798F}"/>
    <hyperlink ref="D561" r:id="rId8897" display="https://www.daloopa.com/src/44808555" xr:uid="{B144B73F-0EC2-4B1F-8A83-FAD1D361002D}"/>
    <hyperlink ref="E561" r:id="rId8898" display="https://www.daloopa.com/src/44808892" xr:uid="{57333471-2C5A-4AE4-B817-D8F50CEBDCE3}"/>
    <hyperlink ref="F561" r:id="rId8899" display="https://www.daloopa.com/src/44809189" xr:uid="{B8BDE059-BE82-4582-993F-4F96F6A8E6CA}"/>
    <hyperlink ref="G561" r:id="rId8900" display="https://www.daloopa.com/src/44812773" xr:uid="{35B1D770-5ED0-44AC-8B99-6C6AD31EE3BD}"/>
    <hyperlink ref="H561" r:id="rId8901" display="https://www.daloopa.com/src/44809229" xr:uid="{88E36A07-E862-437C-B526-0D29E6809570}"/>
    <hyperlink ref="I561" r:id="rId8902" display="https://www.daloopa.com/src/44809402" xr:uid="{27BD8A9C-8326-4526-B0C9-FE56C8B6A085}"/>
    <hyperlink ref="J561" r:id="rId8903" display="https://www.daloopa.com/src/44809593" xr:uid="{5D4BFEAD-0571-4A6B-8CE4-E53EEB73DE0A}"/>
    <hyperlink ref="K561" r:id="rId8904" display="https://www.daloopa.com/src/44812869" xr:uid="{9A79A91D-9024-4CC0-A6B6-07AFB2F7B2AE}"/>
    <hyperlink ref="L561" r:id="rId8905" display="https://www.daloopa.com/src/44810039" xr:uid="{4173540D-48B2-42E6-A328-7799BF8C08FC}"/>
    <hyperlink ref="M561" r:id="rId8906" display="https://www.daloopa.com/src/44810067" xr:uid="{D80503B2-9CA5-4B79-861B-9D831A3C646F}"/>
    <hyperlink ref="N561" r:id="rId8907" display="https://www.daloopa.com/src/44810291" xr:uid="{8DD8E5A3-2A62-4C92-AF68-0882A7120E7D}"/>
    <hyperlink ref="O561" r:id="rId8908" display="https://www.daloopa.com/src/44812934" xr:uid="{83CD6E0A-7594-43B9-9194-22D621FF332F}"/>
    <hyperlink ref="P561" r:id="rId8909" display="https://www.daloopa.com/src/44810495" xr:uid="{3115FA04-EF9E-4FFC-822A-83684132FC30}"/>
    <hyperlink ref="Q561" r:id="rId8910" display="https://www.daloopa.com/src/44810611" xr:uid="{8A9A63CC-8311-4CB2-A843-A974124C73F6}"/>
    <hyperlink ref="R561" r:id="rId8911" display="https://www.daloopa.com/src/44810712" xr:uid="{69945980-C279-46E9-A406-A7235179E845}"/>
    <hyperlink ref="S561" r:id="rId8912" display="https://www.daloopa.com/src/44813020" xr:uid="{63EF6F7C-79C9-4324-9CAA-C18B7C6F4C41}"/>
    <hyperlink ref="T561" r:id="rId8913" display="https://www.daloopa.com/src/44810842" xr:uid="{22ED6F99-0C90-44BE-B8CB-9825327EC632}"/>
    <hyperlink ref="U561" r:id="rId8914" display="https://www.daloopa.com/src/44811041" xr:uid="{273FEA44-0330-4D28-9591-139492988A96}"/>
    <hyperlink ref="V561" r:id="rId8915" display="https://www.daloopa.com/src/44811153" xr:uid="{274C5EE0-8240-4FC1-8F48-D79DD6514C28}"/>
    <hyperlink ref="W561" r:id="rId8916" display="https://www.daloopa.com/src/44813188" xr:uid="{DA7D04E1-6EFC-4ABC-B134-6D562D72F93F}"/>
    <hyperlink ref="X561" r:id="rId8917" display="https://www.daloopa.com/src/44811341" xr:uid="{298A7110-9D19-42A6-9170-3A72B3700CDA}"/>
    <hyperlink ref="Y561" r:id="rId8918" display="https://www.daloopa.com/src/44811509" xr:uid="{1777C501-DE54-4C17-B1AB-848DE4734570}"/>
    <hyperlink ref="Z561" r:id="rId8919" display="https://www.daloopa.com/src/44811655" xr:uid="{4AD938F5-026F-4D80-8F65-9526708BF151}"/>
    <hyperlink ref="AA561" r:id="rId8920" display="https://www.daloopa.com/src/44813368" xr:uid="{7CB0C686-5698-47D5-967E-E5A543D93921}"/>
    <hyperlink ref="AB561" r:id="rId8921" display="https://www.daloopa.com/src/44811827" xr:uid="{E1787EC5-5976-4A35-9DD5-9E1CABD3A8CE}"/>
    <hyperlink ref="AC561" r:id="rId8922" display="https://www.daloopa.com/src/44811881" xr:uid="{C82DC6EB-F475-40B6-8DA6-7862629F20B6}"/>
    <hyperlink ref="AD561" r:id="rId8923" display="https://www.daloopa.com/src/44812088" xr:uid="{20CFCBD4-36E7-42E2-80F7-0DB79653A01B}"/>
    <hyperlink ref="AE561" r:id="rId8924" display="https://www.daloopa.com/src/44813443" xr:uid="{B5A019E8-BFBB-4E7C-9034-5DC5173E1CE5}"/>
    <hyperlink ref="AF561" r:id="rId8925" display="https://www.daloopa.com/src/44812384" xr:uid="{86546092-48DC-44CA-80E7-7EC1C07E9F77}"/>
    <hyperlink ref="AG561" r:id="rId8926" display="https://www.daloopa.com/src/44812443" xr:uid="{9DE23906-6A61-4F6B-9AB7-1E8FCC08D2B9}"/>
    <hyperlink ref="AH561" r:id="rId8927" display="https://www.daloopa.com/src/44812526" xr:uid="{9FBEC01A-417A-4B9B-B2BE-0C23BA59DA4C}"/>
    <hyperlink ref="AI561" r:id="rId8928" display="https://www.daloopa.com/src/44813520" xr:uid="{9F1FA351-4694-4AAD-A49C-D0EEBFF678AF}"/>
    <hyperlink ref="AJ561" r:id="rId8929" display="https://www.daloopa.com/src/44812585" xr:uid="{16C70671-82ED-4874-972F-998DBD5D4D8D}"/>
    <hyperlink ref="AK561" r:id="rId8930" display="https://www.daloopa.com/src/44812635" xr:uid="{866D61F3-06B9-4464-A149-74DF3C02E434}"/>
    <hyperlink ref="AL561" r:id="rId8931" display="https://www.daloopa.com/src/44812726" xr:uid="{E0DB16C6-9270-448C-82D1-2318D91578C8}"/>
    <hyperlink ref="AM561" r:id="rId8932" display="https://www.daloopa.com/src/44813642" xr:uid="{B0CC608E-9F3F-4789-B59F-8A221298CACD}"/>
    <hyperlink ref="AN561" r:id="rId8933" display="https://www.daloopa.com/src/51587562" xr:uid="{08309F32-E65D-4F6F-B8D3-6E95E98D42EA}"/>
    <hyperlink ref="AO561" r:id="rId8934" display="https://www.daloopa.com/src/57346356" xr:uid="{FCFFB766-0E6D-4299-85F7-89C139FAED12}"/>
    <hyperlink ref="AP561" r:id="rId8935" display="https://www.daloopa.com/src/62020277" xr:uid="{0AAB9F6C-D79B-4B10-8E75-DE0253F4DF5F}"/>
    <hyperlink ref="BA561" r:id="rId8936" display="https://www.daloopa.com/src/46190591" xr:uid="{1DA98B85-D319-4426-998B-1DC87079B47B}"/>
    <hyperlink ref="BB561" r:id="rId8937" display="https://www.daloopa.com/src/46190592" xr:uid="{72EAF455-BD54-4868-89B6-8936AAD53AA7}"/>
    <hyperlink ref="BC561" r:id="rId8938" display="https://www.daloopa.com/src/46190593" xr:uid="{0DE0F0A6-8081-4B09-A74D-7235F9C506F3}"/>
    <hyperlink ref="BD561" r:id="rId8939" display="https://www.daloopa.com/src/46190594" xr:uid="{D2CF5FD4-7684-4ECB-B2F1-2C612EA87D2E}"/>
    <hyperlink ref="BE561" r:id="rId8940" display="https://www.daloopa.com/src/46190595" xr:uid="{7D1E110A-CA82-4802-A28D-C25A85D8727C}"/>
    <hyperlink ref="BF561" r:id="rId8941" display="https://www.daloopa.com/src/46190596" xr:uid="{7B0C62D1-9DA0-4AD7-8E3F-228DDAD996FE}"/>
    <hyperlink ref="BG561" r:id="rId8942" display="https://www.daloopa.com/src/46190597" xr:uid="{3CAB2E6F-7410-4819-9811-CBD9804DB781}"/>
    <hyperlink ref="BH561" r:id="rId8943" display="https://www.daloopa.com/src/46190598" xr:uid="{60E01786-1A98-410B-809A-DC0FA1B2647E}"/>
    <hyperlink ref="BI561" r:id="rId8944" display="https://www.daloopa.com/src/46190599" xr:uid="{4589456B-370A-4820-8336-819FD1152BEE}"/>
    <hyperlink ref="A562" r:id="rId8945" xr:uid="{247E781B-8C21-4398-BB53-F68D69EF09AE}"/>
    <hyperlink ref="C562" r:id="rId8946" xr:uid="{D3DEB4E3-90A8-4524-A0EA-C780EDE0BD51}"/>
    <hyperlink ref="D562" r:id="rId8947" display="https://www.daloopa.com/src/44808566" xr:uid="{C597B973-9618-43EE-8B74-DFE0AEC8683F}"/>
    <hyperlink ref="E562" r:id="rId8948" display="https://www.daloopa.com/src/44808899" xr:uid="{9B584626-2485-40EA-9051-E06777101B9B}"/>
    <hyperlink ref="F562" r:id="rId8949" display="https://www.daloopa.com/src/44809188" xr:uid="{D26298A7-769E-4FED-BF3D-6FB881A11AE7}"/>
    <hyperlink ref="G562" r:id="rId8950" display="https://www.daloopa.com/src/44812768" xr:uid="{81B6C432-5E38-4EE1-9D7E-26587FE2F12F}"/>
    <hyperlink ref="H562" r:id="rId8951" display="https://www.daloopa.com/src/44809236" xr:uid="{C290B4ED-FD51-4DBF-BD27-F2322BE24044}"/>
    <hyperlink ref="I562" r:id="rId8952" display="https://www.daloopa.com/src/44809406" xr:uid="{0B980E41-8E29-421D-B7FD-E01912497F96}"/>
    <hyperlink ref="J562" r:id="rId8953" display="https://www.daloopa.com/src/44809602" xr:uid="{4C85C83A-2B94-4F30-B16C-4E31D7326A85}"/>
    <hyperlink ref="K562" r:id="rId8954" display="https://www.daloopa.com/src/44812868" xr:uid="{516C6D1B-6ADE-4E2C-A800-BA6F08C0A262}"/>
    <hyperlink ref="L562" r:id="rId8955" display="https://www.daloopa.com/src/44810040" xr:uid="{A4CDA957-B67D-45CB-A8B2-25697CB2887B}"/>
    <hyperlink ref="M562" r:id="rId8956" display="https://www.daloopa.com/src/44810080" xr:uid="{9CF9C4F3-3E6D-4636-A07F-A9D6BD66A289}"/>
    <hyperlink ref="N562" r:id="rId8957" display="https://www.daloopa.com/src/44810298" xr:uid="{CAE11F4F-E491-4B2A-989C-7271B786BF9F}"/>
    <hyperlink ref="O562" r:id="rId8958" display="https://www.daloopa.com/src/44812936" xr:uid="{BECE618D-1AC8-42D9-82A6-C0E13D192967}"/>
    <hyperlink ref="P562" r:id="rId8959" display="https://www.daloopa.com/src/44810494" xr:uid="{D88E289D-9956-4DAF-9868-6075D1727C8B}"/>
    <hyperlink ref="Q562" r:id="rId8960" display="https://www.daloopa.com/src/44810612" xr:uid="{988EC8B0-5D5D-4993-8ACF-71EEA5F09F84}"/>
    <hyperlink ref="R562" r:id="rId8961" display="https://www.daloopa.com/src/44810707" xr:uid="{3DF5CFD3-2915-42A7-A8D9-807C7470C492}"/>
    <hyperlink ref="S562" r:id="rId8962" display="https://www.daloopa.com/src/44813018" xr:uid="{8A4BEDB5-8435-4F13-B0C9-CA09F67B68F2}"/>
    <hyperlink ref="T562" r:id="rId8963" display="https://www.daloopa.com/src/44810847" xr:uid="{FB1F1BC1-9E75-4FF7-9C6E-85C22E5A0DBB}"/>
    <hyperlink ref="U562" r:id="rId8964" display="https://www.daloopa.com/src/44811050" xr:uid="{4C6AC8D4-B4E1-42E9-BCD5-FAA4F25F8CB8}"/>
    <hyperlink ref="V562" r:id="rId8965" display="https://www.daloopa.com/src/44811149" xr:uid="{B809A4CD-2D34-42DE-8DED-A68B9077D505}"/>
    <hyperlink ref="W562" r:id="rId8966" display="https://www.daloopa.com/src/44813186" xr:uid="{5E04208C-F0D9-457E-B924-EC1F8CF143E1}"/>
    <hyperlink ref="X562" r:id="rId8967" display="https://www.daloopa.com/src/44811348" xr:uid="{9C07C651-B3B5-499B-8D6C-74B5F11647B0}"/>
    <hyperlink ref="Y562" r:id="rId8968" display="https://www.daloopa.com/src/44811516" xr:uid="{737E1796-341C-4D04-AD90-ED8E02EC1348}"/>
    <hyperlink ref="Z562" r:id="rId8969" display="https://www.daloopa.com/src/44811650" xr:uid="{D634F2B1-E332-437E-9117-57470FDB5D2E}"/>
    <hyperlink ref="AA562" r:id="rId8970" display="https://www.daloopa.com/src/44813369" xr:uid="{D73079EB-E796-4D83-B41C-2B34FABCDF06}"/>
    <hyperlink ref="AB562" r:id="rId8971" display="https://www.daloopa.com/src/44811828" xr:uid="{FEDEDFE0-DF15-4121-8610-4F327BF9E7CA}"/>
    <hyperlink ref="AC562" r:id="rId8972" display="https://www.daloopa.com/src/44811880" xr:uid="{A3E34C26-CBC1-475B-959E-DD9493F76097}"/>
    <hyperlink ref="AD562" r:id="rId8973" display="https://www.daloopa.com/src/44812086" xr:uid="{18210B49-E75A-4F10-AAD3-90A25BAC0C0A}"/>
    <hyperlink ref="AE562" r:id="rId8974" display="https://www.daloopa.com/src/44813441" xr:uid="{EE296691-9222-4A3E-AC07-422BC2E6CDFD}"/>
    <hyperlink ref="AF562" r:id="rId8975" display="https://www.daloopa.com/src/44812392" xr:uid="{B04331CB-247E-4083-8512-E0BB75B3BFBA}"/>
    <hyperlink ref="AG562" r:id="rId8976" display="https://www.daloopa.com/src/44812453" xr:uid="{FFA668B3-6B7A-4B1B-863F-6AEA548E3B5B}"/>
    <hyperlink ref="AH562" r:id="rId8977" display="https://www.daloopa.com/src/44812527" xr:uid="{E40CB24B-AE90-4F09-A460-772818E6588F}"/>
    <hyperlink ref="AI562" r:id="rId8978" display="https://www.daloopa.com/src/44813521" xr:uid="{0FF4B422-09F5-46D5-8CCC-E04A46D75BCD}"/>
    <hyperlink ref="AJ562" r:id="rId8979" display="https://www.daloopa.com/src/44812590" xr:uid="{F56671DC-4476-4587-848A-6ADDC59BFED9}"/>
    <hyperlink ref="AK562" r:id="rId8980" display="https://www.daloopa.com/src/44812626" xr:uid="{E410016E-D1B0-4DA8-86D0-B598B661AD67}"/>
    <hyperlink ref="AL562" r:id="rId8981" display="https://www.daloopa.com/src/44812727" xr:uid="{C3E9A65A-8D76-4B0E-85A8-20C7B2C9B191}"/>
    <hyperlink ref="AM562" r:id="rId8982" display="https://www.daloopa.com/src/44813654" xr:uid="{CB81CDB9-F303-4F13-B68A-6AF63270B8B9}"/>
    <hyperlink ref="AN562" r:id="rId8983" display="https://www.daloopa.com/src/51587571" xr:uid="{D5023E9D-F1D5-4516-BDC0-8682708C2F3F}"/>
    <hyperlink ref="AO562" r:id="rId8984" display="https://www.daloopa.com/src/57346357" xr:uid="{132B3EAD-C8BC-4577-B4CD-E5522F12368C}"/>
    <hyperlink ref="AP562" r:id="rId8985" display="https://www.daloopa.com/src/62020271" xr:uid="{051E2516-722F-4A37-9617-A7BCD495135E}"/>
    <hyperlink ref="BA562" r:id="rId8986" display="https://www.daloopa.com/src/46190600" xr:uid="{A3FD8D7E-3720-4488-879E-CD5E6694D65B}"/>
    <hyperlink ref="BB562" r:id="rId8987" display="https://www.daloopa.com/src/46190601" xr:uid="{5F1BABDE-5B74-418D-A98B-C266642F64C8}"/>
    <hyperlink ref="BC562" r:id="rId8988" display="https://www.daloopa.com/src/46190602" xr:uid="{06347541-5241-4EE4-BDD4-90C964432664}"/>
    <hyperlink ref="BD562" r:id="rId8989" display="https://www.daloopa.com/src/46190603" xr:uid="{E73E5066-2107-4767-903B-6352DDBA98EF}"/>
    <hyperlink ref="BE562" r:id="rId8990" display="https://www.daloopa.com/src/46190604" xr:uid="{74AFB2C2-D3A1-4BFE-8218-821F84CDF85E}"/>
    <hyperlink ref="BF562" r:id="rId8991" display="https://www.daloopa.com/src/46190605" xr:uid="{467AD6C4-08DE-41AA-A5D6-6D5BC710BF6F}"/>
    <hyperlink ref="BG562" r:id="rId8992" display="https://www.daloopa.com/src/46190606" xr:uid="{77A083A7-4F5B-4A23-BB5D-D1B45A45BB77}"/>
    <hyperlink ref="BH562" r:id="rId8993" display="https://www.daloopa.com/src/46190607" xr:uid="{6089A461-539E-4994-8C01-5CE4CB8A5163}"/>
    <hyperlink ref="BI562" r:id="rId8994" display="https://www.daloopa.com/src/46190608" xr:uid="{C2323BD2-58FE-46C2-B10A-9A22D10DCD2A}"/>
    <hyperlink ref="A565" r:id="rId8995" xr:uid="{E4234605-AC3C-4919-8E4B-000A4BC7D3DA}"/>
    <hyperlink ref="C565" r:id="rId8996" xr:uid="{0BB900F8-BD91-4E52-AE32-B31D89EB8777}"/>
    <hyperlink ref="D565" r:id="rId8997" display="https://www.daloopa.com/src/44808584" xr:uid="{D31C8F76-8BA6-4A61-B906-C80B77AF67CC}"/>
    <hyperlink ref="E565" r:id="rId8998" display="https://www.daloopa.com/src/44808955" xr:uid="{5FF294F9-C144-4A2F-9002-D9032D3907EF}"/>
    <hyperlink ref="F565" r:id="rId8999" display="https://www.daloopa.com/src/44809120" xr:uid="{19470D24-744F-4130-AA88-E1065D377908}"/>
    <hyperlink ref="G565" r:id="rId9000" display="https://www.daloopa.com/src/44812789" xr:uid="{012308BD-38BF-4183-A057-837997A2FCAD}"/>
    <hyperlink ref="H565" r:id="rId9001" display="https://www.daloopa.com/src/44809278" xr:uid="{3FC39DE1-3E97-4745-9400-E14E63592BC3}"/>
    <hyperlink ref="I565" r:id="rId9002" display="https://www.daloopa.com/src/44809470" xr:uid="{0B1FE7F5-4459-476C-9329-F49A7BBE87A2}"/>
    <hyperlink ref="J565" r:id="rId9003" display="https://www.daloopa.com/src/44809555" xr:uid="{F0745168-6CD6-44CE-A75F-84CF53DD2AD4}"/>
    <hyperlink ref="K565" r:id="rId9004" display="https://www.daloopa.com/src/44812895" xr:uid="{D7378127-EBD4-433A-8E40-6E6B7A118B52}"/>
    <hyperlink ref="L565" r:id="rId9005" display="https://www.daloopa.com/src/44809951" xr:uid="{9E62FF30-7ED0-4C88-9231-E03F69AFD411}"/>
    <hyperlink ref="M565" r:id="rId9006" display="https://www.daloopa.com/src/44810095" xr:uid="{82BF228F-F505-47C9-A7E7-3E520488AE5B}"/>
    <hyperlink ref="N565" r:id="rId9007" display="https://www.daloopa.com/src/44810266" xr:uid="{39B191E1-F5B1-4159-9EE9-8A1FED95CB6B}"/>
    <hyperlink ref="O565" r:id="rId9008" display="https://www.daloopa.com/src/44812921" xr:uid="{0569FA9D-9F88-414A-9795-B1E6D66F215D}"/>
    <hyperlink ref="P565" r:id="rId9009" display="https://www.daloopa.com/src/44810550" xr:uid="{2E4C370A-37BC-450A-96DB-665DAAD21820}"/>
    <hyperlink ref="Q565" r:id="rId9010" display="https://www.daloopa.com/src/44810583" xr:uid="{2C39FE9D-0D5F-4E45-8B2C-FE6B7A4AD0AB}"/>
    <hyperlink ref="R565" r:id="rId9011" display="https://www.daloopa.com/src/44810739" xr:uid="{9A61D258-96FE-4533-8716-F5CEDF3F3E72}"/>
    <hyperlink ref="S565" r:id="rId9012" display="https://www.daloopa.com/src/44813060" xr:uid="{7EC173FE-41CA-45E9-9756-EDE8A81E16BA}"/>
    <hyperlink ref="T565" r:id="rId9013" display="https://www.daloopa.com/src/44810829" xr:uid="{73D63AB2-02BB-4E7F-B1C0-EBC4D310568F}"/>
    <hyperlink ref="U565" r:id="rId9014" display="https://www.daloopa.com/src/44811027" xr:uid="{11EB833B-6D48-489C-AEC3-A409B398CE8D}"/>
    <hyperlink ref="V565" r:id="rId9015" display="https://www.daloopa.com/src/44811197" xr:uid="{E11C47D2-CC7D-4A4A-A192-332D28FDF6DB}"/>
    <hyperlink ref="W565" r:id="rId9016" display="https://www.daloopa.com/src/44813122" xr:uid="{9A58E324-53E3-4E00-9D39-CADC717AB492}"/>
    <hyperlink ref="X565" r:id="rId9017" display="https://www.daloopa.com/src/44811363" xr:uid="{D33B3F67-7B22-42DA-9BA5-4AC1A21AABB9}"/>
    <hyperlink ref="Y565" r:id="rId9018" display="https://www.daloopa.com/src/44811548" xr:uid="{0499ADF5-88B6-451F-81DA-34F01758E849}"/>
    <hyperlink ref="Z565" r:id="rId9019" display="https://www.daloopa.com/src/44811675" xr:uid="{D4878720-D93D-48B4-8520-96F8BE6FDB87}"/>
    <hyperlink ref="AA565" r:id="rId9020" display="https://www.daloopa.com/src/44813388" xr:uid="{1AC0243B-74E2-4295-A1DD-A48F08A13763}"/>
    <hyperlink ref="AB565" r:id="rId9021" display="https://www.daloopa.com/src/63963901" xr:uid="{32FB9C3C-BD65-4011-9777-29F378EC8A4F}"/>
    <hyperlink ref="AC565" r:id="rId9022" display="https://www.daloopa.com/src/44811905" xr:uid="{B3C7D81C-8CCE-4A38-883C-6ECDCD917735}"/>
    <hyperlink ref="AD565" r:id="rId9023" display="https://www.daloopa.com/src/44812138" xr:uid="{29A48096-7EE9-4F12-9557-CF1E262A66F6}"/>
    <hyperlink ref="AE565" r:id="rId9024" display="https://www.daloopa.com/src/44813416" xr:uid="{80298D89-55EA-4A9B-A46E-D2CC7105AADF}"/>
    <hyperlink ref="AF565" r:id="rId9025" display="https://www.daloopa.com/src/44812364" xr:uid="{B69BBAB7-612F-44E9-B215-63A80FF74B43}"/>
    <hyperlink ref="AG565" r:id="rId9026" display="https://www.daloopa.com/src/44812465" xr:uid="{FE0B901A-F5C8-4828-ACC7-49881745C5F6}"/>
    <hyperlink ref="AH565" r:id="rId9027" display="https://www.daloopa.com/src/44812548" xr:uid="{A858F3D4-7EEF-4DF9-9DA2-95C3FA8F1BAF}"/>
    <hyperlink ref="AI565" r:id="rId9028" display="https://www.daloopa.com/src/44813544" xr:uid="{0F79E5B6-97AE-4E18-8E99-6E838E92D80F}"/>
    <hyperlink ref="AJ565" r:id="rId9029" display="https://www.daloopa.com/src/44812579" xr:uid="{F0869B2A-AF67-45A1-8E6B-B3373E0AE833}"/>
    <hyperlink ref="AK565" r:id="rId9030" display="https://www.daloopa.com/src/44812640" xr:uid="{84BC78F4-6792-4588-81E3-5B0D56093374}"/>
    <hyperlink ref="AL565" r:id="rId9031" display="https://www.daloopa.com/src/44812713" xr:uid="{3485DB02-70F2-4102-88A1-29045A94E229}"/>
    <hyperlink ref="AM565" r:id="rId9032" display="https://www.daloopa.com/src/44813596" xr:uid="{F7885054-15DC-4816-AB99-7F25D650F347}"/>
    <hyperlink ref="AN565" r:id="rId9033" display="https://www.daloopa.com/src/51587557" xr:uid="{76614F8D-CC69-4DF0-B99F-4C9D7937AB8C}"/>
    <hyperlink ref="AO565" r:id="rId9034" display="https://www.daloopa.com/src/57346349" xr:uid="{958E9E35-E55A-496E-AE4D-BF55CEB6F91B}"/>
    <hyperlink ref="AP565" r:id="rId9035" display="https://www.daloopa.com/src/62020264" xr:uid="{18641786-2F3D-4DB2-905B-2551D49BC2BC}"/>
    <hyperlink ref="BA565" r:id="rId9036" display="https://www.daloopa.com/src/46190609" xr:uid="{72203F3B-A98C-410E-8C11-2D9E012D7500}"/>
    <hyperlink ref="BB565" r:id="rId9037" display="https://www.daloopa.com/src/46190610" xr:uid="{F20D81D0-3B31-49C7-92C8-4FD932CBA634}"/>
    <hyperlink ref="BC565" r:id="rId9038" display="https://www.daloopa.com/src/46190611" xr:uid="{8DF0025C-B0A7-4FDC-A95C-2DDA6F067625}"/>
    <hyperlink ref="BD565" r:id="rId9039" display="https://www.daloopa.com/src/46190612" xr:uid="{AC1928A3-3C4F-44E5-88B3-5FF1B079317A}"/>
    <hyperlink ref="BE565" r:id="rId9040" display="https://www.daloopa.com/src/46190613" xr:uid="{084DD93F-D665-4CFB-9F03-35100E6C2081}"/>
    <hyperlink ref="BF565" r:id="rId9041" display="https://www.daloopa.com/src/46190614" xr:uid="{996B8CD0-93C1-4414-AE79-DE3AAE5E5F45}"/>
    <hyperlink ref="BG565" r:id="rId9042" display="https://www.daloopa.com/src/46190615" xr:uid="{D03683E7-1473-457E-8428-76DE9939180A}"/>
    <hyperlink ref="BH565" r:id="rId9043" display="https://www.daloopa.com/src/46190616" xr:uid="{24E669EB-8DD5-4607-9ECE-4A41E694CBBE}"/>
    <hyperlink ref="BI565" r:id="rId9044" display="https://www.daloopa.com/src/46190617" xr:uid="{7AEEC3B5-1AF7-4FF1-8EB0-F3A228FF20E8}"/>
    <hyperlink ref="A566" r:id="rId9045" xr:uid="{3B62D425-1D2E-4456-9833-907CF1094256}"/>
    <hyperlink ref="C566" r:id="rId9046" xr:uid="{11CE8512-880A-4EC8-8049-164828BF02FC}"/>
    <hyperlink ref="D566" r:id="rId9047" display="https://www.daloopa.com/src/44808581" xr:uid="{F89765E9-DE01-43F2-830E-8C9A70F55C23}"/>
    <hyperlink ref="E566" r:id="rId9048" display="https://www.daloopa.com/src/44808951" xr:uid="{6593E474-B226-452A-86C8-A7BBDCACF30C}"/>
    <hyperlink ref="F566" r:id="rId9049" display="https://www.daloopa.com/src/44809115" xr:uid="{0E24B7F5-B722-47C5-97F0-FC1CB40AE898}"/>
    <hyperlink ref="G566" r:id="rId9050" display="https://www.daloopa.com/src/44812790" xr:uid="{9D32724C-BAE7-4810-BBC3-4BB41DFC5D5C}"/>
    <hyperlink ref="H566" r:id="rId9051" display="https://www.daloopa.com/src/44809277" xr:uid="{78789058-5F28-4AC6-941A-0A34CA356708}"/>
    <hyperlink ref="I566" r:id="rId9052" display="https://www.daloopa.com/src/44809469" xr:uid="{45455D13-4008-45A6-9ACF-901F12C7C15F}"/>
    <hyperlink ref="J566" r:id="rId9053" display="https://www.daloopa.com/src/44809550" xr:uid="{63F349A5-8B87-4ED4-9D00-147F3D4ACC7E}"/>
    <hyperlink ref="K566" r:id="rId9054" display="https://www.daloopa.com/src/44812900" xr:uid="{B44D98F2-962B-4733-8CF3-8610F1A6BE7E}"/>
    <hyperlink ref="L566" r:id="rId9055" display="https://www.daloopa.com/src/44809947" xr:uid="{E6935701-AD90-4156-A5B5-A45AFF448D9F}"/>
    <hyperlink ref="M566" r:id="rId9056" display="https://www.daloopa.com/src/44810096" xr:uid="{2444BB80-7B59-4C62-9F62-995A1FBAB20B}"/>
    <hyperlink ref="N566" r:id="rId9057" display="https://www.daloopa.com/src/44810262" xr:uid="{30455B12-A502-49E1-B29A-2A6F24F5BCEF}"/>
    <hyperlink ref="O566" r:id="rId9058" display="https://www.daloopa.com/src/44812922" xr:uid="{95A9E17B-6F9E-4408-B671-19FC30CA9140}"/>
    <hyperlink ref="P566" r:id="rId9059" display="https://www.daloopa.com/src/44810548" xr:uid="{6ECC53D4-8379-450D-99AF-B117A905DF53}"/>
    <hyperlink ref="Q566" r:id="rId9060" display="https://www.daloopa.com/src/44810589" xr:uid="{B9F5DC5B-4B2F-48FD-8AFB-C6D9FAB97803}"/>
    <hyperlink ref="R566" r:id="rId9061" display="https://www.daloopa.com/src/44810737" xr:uid="{7E7F751F-60EB-4F6D-B92C-E77ACD6D92EE}"/>
    <hyperlink ref="S566" r:id="rId9062" display="https://www.daloopa.com/src/44813061" xr:uid="{51AC9B0D-2FDA-4D4D-81FB-06BAC80F0D41}"/>
    <hyperlink ref="T566" r:id="rId9063" display="https://www.daloopa.com/src/44810830" xr:uid="{7DB40D43-04AE-4F47-97F9-ACE63FEEB96A}"/>
    <hyperlink ref="U566" r:id="rId9064" display="https://www.daloopa.com/src/44811028" xr:uid="{457D241C-86A7-465F-B183-0BFFCDB5DE32}"/>
    <hyperlink ref="V566" r:id="rId9065" display="https://www.daloopa.com/src/44811194" xr:uid="{75E65A71-D8DB-422E-A283-51C0A59D0F95}"/>
    <hyperlink ref="W566" r:id="rId9066" display="https://www.daloopa.com/src/44813123" xr:uid="{F6DD09A4-504B-4F3D-9784-2B255533E658}"/>
    <hyperlink ref="X566" r:id="rId9067" display="https://www.daloopa.com/src/44811364" xr:uid="{17604C62-59BD-4BE2-8D7B-20EC95023133}"/>
    <hyperlink ref="Y566" r:id="rId9068" display="https://www.daloopa.com/src/44811543" xr:uid="{97A53288-84A1-4CF6-931C-5C0A97EF76B1}"/>
    <hyperlink ref="Z566" r:id="rId9069" display="https://www.daloopa.com/src/44811676" xr:uid="{798BCCCD-C93F-460E-A669-E0A28B474E89}"/>
    <hyperlink ref="AA566" r:id="rId9070" display="https://www.daloopa.com/src/44813390" xr:uid="{8DD1367D-BAB3-4645-B1D1-11BDCB8688BC}"/>
    <hyperlink ref="AB566" r:id="rId9071" display="https://www.daloopa.com/src/44811742" xr:uid="{BA4FD8A8-E411-43CF-975E-331426987652}"/>
    <hyperlink ref="AC566" r:id="rId9072" display="https://www.daloopa.com/src/44811904" xr:uid="{C3519886-0BA2-48D0-80E3-9EAFFAA18B66}"/>
    <hyperlink ref="AD566" r:id="rId9073" display="https://www.daloopa.com/src/44812139" xr:uid="{E0EA2812-C899-456F-8D98-E2435DFB0819}"/>
    <hyperlink ref="AE566" r:id="rId9074" display="https://www.daloopa.com/src/44813415" xr:uid="{B54E4E16-4143-4B52-9BC8-D38AD06A1F8C}"/>
    <hyperlink ref="AF566" r:id="rId9075" display="https://www.daloopa.com/src/44812365" xr:uid="{53DACC1D-86A4-4F69-BB8F-3C724C7D1C10}"/>
    <hyperlink ref="AG566" r:id="rId9076" display="https://www.daloopa.com/src/44812468" xr:uid="{D911E1DC-CF79-48E8-8952-4F6B0C02B907}"/>
    <hyperlink ref="AH566" r:id="rId9077" display="https://www.daloopa.com/src/44812549" xr:uid="{5BBF177D-16ED-4FFB-941A-19E09C9AF651}"/>
    <hyperlink ref="AI566" r:id="rId9078" display="https://www.daloopa.com/src/44813542" xr:uid="{8022D16F-896C-42B5-B260-36C0D12D528D}"/>
    <hyperlink ref="AJ566" r:id="rId9079" display="https://www.daloopa.com/src/44812573" xr:uid="{634461F0-808A-4324-8A2F-0EDE4CDDD30D}"/>
    <hyperlink ref="AK566" r:id="rId9080" display="https://www.daloopa.com/src/44812642" xr:uid="{7D04AA61-FB3C-469F-AE45-96E53E00DB6C}"/>
    <hyperlink ref="AL566" r:id="rId9081" display="https://www.daloopa.com/src/44812718" xr:uid="{17FBAE2D-CDD4-4B70-8F2E-89EA160A0494}"/>
    <hyperlink ref="AM566" r:id="rId9082" display="https://www.daloopa.com/src/44813593" xr:uid="{770B54CD-3BBD-41C6-9524-FB0B6829140D}"/>
    <hyperlink ref="AN566" r:id="rId9083" display="https://www.daloopa.com/src/51587551" xr:uid="{1194234B-BAB0-44F1-B5AB-D148B4FA8120}"/>
    <hyperlink ref="AO566" r:id="rId9084" display="https://www.daloopa.com/src/57346345" xr:uid="{FC2810DB-F52C-4A4F-8850-0AA0E81CC050}"/>
    <hyperlink ref="AP566" r:id="rId9085" display="https://www.daloopa.com/src/62020258" xr:uid="{50D08C93-4587-4828-8756-9E1A5992ADA6}"/>
    <hyperlink ref="BA566" r:id="rId9086" display="https://www.daloopa.com/src/46190618" xr:uid="{5FD9326D-B257-4784-97CE-DE4999A78571}"/>
    <hyperlink ref="BB566" r:id="rId9087" display="https://www.daloopa.com/src/46190619" xr:uid="{432F66A7-376B-4E58-953A-A3D47C85B727}"/>
    <hyperlink ref="BC566" r:id="rId9088" display="https://www.daloopa.com/src/46190620" xr:uid="{1F89C31C-4829-4AA9-8FC8-418E318A0D87}"/>
    <hyperlink ref="BD566" r:id="rId9089" display="https://www.daloopa.com/src/46190621" xr:uid="{A015FA4E-B2B6-47BA-8017-987CACB866F1}"/>
    <hyperlink ref="BE566" r:id="rId9090" display="https://www.daloopa.com/src/46190622" xr:uid="{D03D18A6-2E56-4E0E-A427-40C694F2392E}"/>
    <hyperlink ref="BF566" r:id="rId9091" display="https://www.daloopa.com/src/46190623" xr:uid="{40EB30F3-5392-48D9-921A-EA6F34CEC5F3}"/>
    <hyperlink ref="BG566" r:id="rId9092" display="https://www.daloopa.com/src/46190624" xr:uid="{84B1D991-D0B4-4F97-B36F-AE543A84904B}"/>
    <hyperlink ref="BH566" r:id="rId9093" display="https://www.daloopa.com/src/46190625" xr:uid="{ED8F65B9-88E6-4CBB-BD89-415F1E697A66}"/>
    <hyperlink ref="BI566" r:id="rId9094" display="https://www.daloopa.com/src/46190626" xr:uid="{E0DE98F0-9A9A-4309-AE2B-1E150CF399A5}"/>
    <hyperlink ref="A567" r:id="rId9095" xr:uid="{FCDBF5C0-F45A-430F-9CF3-8ED76772F969}"/>
    <hyperlink ref="C567" r:id="rId9096" xr:uid="{1FE224EB-792A-483F-B697-26B86DF3739A}"/>
    <hyperlink ref="D567" r:id="rId9097" display="https://www.daloopa.com/src/44808579" xr:uid="{B9539B3B-E858-403A-B447-256BF4A908B1}"/>
    <hyperlink ref="E567" r:id="rId9098" display="https://www.daloopa.com/src/44808950" xr:uid="{1444AA84-0A55-4341-A7DB-4D4594511DC1}"/>
    <hyperlink ref="F567" r:id="rId9099" display="https://www.daloopa.com/src/44809122" xr:uid="{80CE1E5C-EFE9-4DA5-8DE6-198BFB54052A}"/>
    <hyperlink ref="G567" r:id="rId9100" display="https://www.daloopa.com/src/44812788" xr:uid="{BE4BA002-913E-4BFB-9A1E-5CA20C4C22BB}"/>
    <hyperlink ref="H567" r:id="rId9101" display="https://www.daloopa.com/src/44809281" xr:uid="{86D18771-C4E6-410D-B5FD-F3ABFFA98C0E}"/>
    <hyperlink ref="I567" r:id="rId9102" display="https://www.daloopa.com/src/44809471" xr:uid="{C6494C83-C8AE-4CFB-81FC-E55F19F54F5A}"/>
    <hyperlink ref="J567" r:id="rId9103" display="https://www.daloopa.com/src/44809549" xr:uid="{E6101ED1-A115-455B-8016-A222A369BDB3}"/>
    <hyperlink ref="K567" r:id="rId9104" display="https://www.daloopa.com/src/44812896" xr:uid="{527AE0C3-4FFC-407B-BA0B-E0A72488785F}"/>
    <hyperlink ref="L567" r:id="rId9105" display="https://www.daloopa.com/src/44809953" xr:uid="{845B212E-F6E9-4E7C-B6FF-0ACE23FADCCA}"/>
    <hyperlink ref="M567" r:id="rId9106" display="https://www.daloopa.com/src/44810100" xr:uid="{03A9A9CA-DEED-44E2-AE58-AF40D3E2579A}"/>
    <hyperlink ref="N567" r:id="rId9107" display="https://www.daloopa.com/src/44810261" xr:uid="{5AB98D67-9A6A-411E-8A71-E600050E6F54}"/>
    <hyperlink ref="O567" r:id="rId9108" display="https://www.daloopa.com/src/44812923" xr:uid="{CC2E66F5-6DAC-4190-9CDE-451D8F8FD94A}"/>
    <hyperlink ref="P567" r:id="rId9109" display="https://www.daloopa.com/src/44810547" xr:uid="{ACD49235-5F3E-49BF-AFC3-4BAFC061CD03}"/>
    <hyperlink ref="Q567" r:id="rId9110" display="https://www.daloopa.com/src/44810586" xr:uid="{C00624E1-D912-4E7C-AC23-D94F59E7D564}"/>
    <hyperlink ref="R567" r:id="rId9111" display="https://www.daloopa.com/src/44810742" xr:uid="{4A689959-4C4A-451B-AB31-E387CA20EE37}"/>
    <hyperlink ref="S567" r:id="rId9112" display="https://www.daloopa.com/src/44813062" xr:uid="{0658A8E3-B34E-446C-9CB0-29786DC323D6}"/>
    <hyperlink ref="T567" r:id="rId9113" display="https://www.daloopa.com/src/44810831" xr:uid="{214B9E03-05B7-441D-AE0D-9DC0935CE094}"/>
    <hyperlink ref="U567" r:id="rId9114" display="https://www.daloopa.com/src/44811030" xr:uid="{C372914D-9EFD-4C0D-8143-06EDABA283EA}"/>
    <hyperlink ref="V567" r:id="rId9115" display="https://www.daloopa.com/src/44811198" xr:uid="{194DDA39-30D9-4477-82FE-F45E79CFD419}"/>
    <hyperlink ref="W567" r:id="rId9116" display="https://www.daloopa.com/src/44813129" xr:uid="{7C7B09E1-810F-4A0B-83A5-91E73190830A}"/>
    <hyperlink ref="X567" r:id="rId9117" display="https://www.daloopa.com/src/44811365" xr:uid="{AF8F9969-D214-41CC-B0DA-52C0CDDFF49D}"/>
    <hyperlink ref="Y567" r:id="rId9118" display="https://www.daloopa.com/src/44811542" xr:uid="{A1225293-B51C-4180-8E59-E9A77C5C6CDA}"/>
    <hyperlink ref="Z567" r:id="rId9119" display="https://www.daloopa.com/src/44811679" xr:uid="{A87188DC-B836-4080-BDB1-F0FDA143ECBD}"/>
    <hyperlink ref="AA567" r:id="rId9120" display="https://www.daloopa.com/src/44813385" xr:uid="{145CA757-98A7-4DD8-A938-E1895AA6570F}"/>
    <hyperlink ref="AB567" r:id="rId9121" display="https://www.daloopa.com/src/44811743" xr:uid="{2D3B71DA-BDE4-4F62-9FC5-17DD60E8A2CE}"/>
    <hyperlink ref="AC567" r:id="rId9122" display="https://www.daloopa.com/src/44811900" xr:uid="{9A608402-501F-41C3-9059-B3560D0F3B1A}"/>
    <hyperlink ref="AD567" r:id="rId9123" display="https://www.daloopa.com/src/44812134" xr:uid="{CB0991FE-A290-4361-8007-B5D21F75B634}"/>
    <hyperlink ref="AE567" r:id="rId9124" display="https://www.daloopa.com/src/44813409" xr:uid="{D4B136B7-C5D9-4E28-8CDC-76753769DEE6}"/>
    <hyperlink ref="AF567" r:id="rId9125" display="https://www.daloopa.com/src/44812369" xr:uid="{1AA83DB5-2672-4B7F-A735-62160B23994D}"/>
    <hyperlink ref="AG567" r:id="rId9126" display="https://www.daloopa.com/src/44812471" xr:uid="{35688EA6-6C42-4CC4-827B-59DBD3F5B0B8}"/>
    <hyperlink ref="AH567" r:id="rId9127" display="https://www.daloopa.com/src/44812547" xr:uid="{DAB52F69-05CD-4FE2-9847-4452D14EAF6D}"/>
    <hyperlink ref="AI567" r:id="rId9128" display="https://www.daloopa.com/src/44813541" xr:uid="{75D97B90-0297-426F-A2AD-9217C6EE2D68}"/>
    <hyperlink ref="AJ567" r:id="rId9129" display="https://www.daloopa.com/src/44812574" xr:uid="{70C3954D-8CCB-4146-AEB9-0ECBCB11FDB2}"/>
    <hyperlink ref="AK567" r:id="rId9130" display="https://www.daloopa.com/src/44812641" xr:uid="{64AF8046-1186-4AD5-AEC4-E09B07A9352F}"/>
    <hyperlink ref="AL567" r:id="rId9131" display="https://www.daloopa.com/src/44812715" xr:uid="{4208F1DE-2B36-4E5A-835C-89B8AAD70946}"/>
    <hyperlink ref="AM567" r:id="rId9132" display="https://www.daloopa.com/src/44813595" xr:uid="{56914694-E633-4186-A398-E8ED162DFEB0}"/>
    <hyperlink ref="AN567" r:id="rId9133" display="https://www.daloopa.com/src/51587555" xr:uid="{A0D659AB-2967-4D3E-8C1A-04D6A527F1C9}"/>
    <hyperlink ref="AO567" r:id="rId9134" display="https://www.daloopa.com/src/57346346" xr:uid="{1E63B568-7EE5-428F-BAAD-69C384FFFA44}"/>
    <hyperlink ref="AP567" r:id="rId9135" display="https://www.daloopa.com/src/62020260" xr:uid="{69443EC6-7620-4348-8169-75C9DFA99838}"/>
    <hyperlink ref="BA567" r:id="rId9136" display="https://www.daloopa.com/src/46190627" xr:uid="{8100D8C5-3738-472A-9FED-B91D11B61065}"/>
    <hyperlink ref="BB567" r:id="rId9137" display="https://www.daloopa.com/src/46190628" xr:uid="{19B86CAE-E361-4970-929E-D5C95621B36B}"/>
    <hyperlink ref="BC567" r:id="rId9138" display="https://www.daloopa.com/src/46190629" xr:uid="{903E1579-8732-4A61-B6FE-EC83A46B6596}"/>
    <hyperlink ref="BD567" r:id="rId9139" display="https://www.daloopa.com/src/46190630" xr:uid="{E3FCC02E-F51D-4936-A040-629EFA49BF5E}"/>
    <hyperlink ref="BE567" r:id="rId9140" display="https://www.daloopa.com/src/46190631" xr:uid="{8DCE1EEE-8AF1-4B40-881B-71FC6B3BBC50}"/>
    <hyperlink ref="BF567" r:id="rId9141" display="https://www.daloopa.com/src/46190632" xr:uid="{81566DAB-B20F-40ED-8EAC-D0E8EAB7F317}"/>
    <hyperlink ref="BG567" r:id="rId9142" display="https://www.daloopa.com/src/46190633" xr:uid="{5D945992-50B0-4B22-9D5E-880DBFEF98D1}"/>
    <hyperlink ref="BH567" r:id="rId9143" display="https://www.daloopa.com/src/46190634" xr:uid="{6CE42125-3CC3-41E1-90F0-C3DDB4CAEC13}"/>
    <hyperlink ref="BI567" r:id="rId9144" display="https://www.daloopa.com/src/46190635" xr:uid="{5E7810D9-E41C-46D3-AB4A-66EFD441D5B2}"/>
    <hyperlink ref="A568" r:id="rId9145" xr:uid="{3D17D9B4-8197-431D-AD72-0ACB022FDAB3}"/>
    <hyperlink ref="C568" r:id="rId9146" xr:uid="{6E2574D5-1CF7-408E-ACB4-2F6D34CF8053}"/>
    <hyperlink ref="D568" r:id="rId9147" display="https://www.daloopa.com/src/44808583" xr:uid="{597E5F1A-C266-4D47-A003-29F6DC43DA77}"/>
    <hyperlink ref="E568" r:id="rId9148" display="https://www.daloopa.com/src/44808952" xr:uid="{947D60BE-0E24-4B71-A9AA-C352BCA86D07}"/>
    <hyperlink ref="F568" r:id="rId9149" display="https://www.daloopa.com/src/44809118" xr:uid="{BADBDA28-3349-482F-9FFB-5E78EB49F034}"/>
    <hyperlink ref="G568" r:id="rId9150" display="https://www.daloopa.com/src/44812787" xr:uid="{94E2436F-5906-4B4B-BC6F-6E43DA04998F}"/>
    <hyperlink ref="J568" r:id="rId9151" display="https://www.daloopa.com/src/63963902" xr:uid="{DC4514F2-64C2-451C-9BF6-D8002BBA9496}"/>
    <hyperlink ref="K568" r:id="rId9152" display="https://www.daloopa.com/src/44812901" xr:uid="{26D28469-4AA9-4DEE-A4D8-0BAAA6FFCD19}"/>
    <hyperlink ref="L568" r:id="rId9153" display="https://www.daloopa.com/src/44809952" xr:uid="{83C21785-34E6-46E8-AC65-A0F9122187C6}"/>
    <hyperlink ref="M568" r:id="rId9154" display="https://www.daloopa.com/src/44810097" xr:uid="{58B32B64-AF5E-48FA-8015-F15F1223ACC6}"/>
    <hyperlink ref="N568" r:id="rId9155" display="https://www.daloopa.com/src/44810263" xr:uid="{71473FEC-45CD-4814-BD39-E68A1CEEAE82}"/>
    <hyperlink ref="O568" r:id="rId9156" display="https://www.daloopa.com/src/44812915" xr:uid="{03D64DA3-7430-43E6-9E28-DE12514F8192}"/>
    <hyperlink ref="P568" r:id="rId9157" display="https://www.daloopa.com/src/63963903" xr:uid="{1C2C3084-F460-4FCD-A263-A0D6B67BF8FD}"/>
    <hyperlink ref="Q568" r:id="rId9158" display="https://www.daloopa.com/src/44810587" xr:uid="{F89FE2B4-4153-449F-8245-192DD24F109C}"/>
    <hyperlink ref="R568" r:id="rId9159" display="https://www.daloopa.com/src/44810744" xr:uid="{FC1B3DC9-D44F-476C-9FEF-4E4ED2065C9B}"/>
    <hyperlink ref="S568" r:id="rId9160" display="https://www.daloopa.com/src/44813055" xr:uid="{E8CE4F23-FD12-43BD-9423-EA6F8866009B}"/>
    <hyperlink ref="T568" r:id="rId9161" display="https://www.daloopa.com/src/44810832" xr:uid="{9A66E126-0E7B-4463-8973-DF8C96505BA8}"/>
    <hyperlink ref="U568" r:id="rId9162" display="https://www.daloopa.com/src/44811031" xr:uid="{03F4E095-2182-4387-B9B6-407FD46E6FD5}"/>
    <hyperlink ref="V568" r:id="rId9163" display="https://www.daloopa.com/src/44811199" xr:uid="{689833B7-D837-46F9-8522-939856624362}"/>
    <hyperlink ref="W568" r:id="rId9164" display="https://www.daloopa.com/src/44813126" xr:uid="{243C6965-F36E-4B2B-8B83-62E9BCDC57B0}"/>
    <hyperlink ref="X568" r:id="rId9165" display="https://www.daloopa.com/src/63963904" xr:uid="{0429FB2A-B5B3-4D56-8EB5-29CFB34BD76A}"/>
    <hyperlink ref="Y568" r:id="rId9166" display="https://www.daloopa.com/src/44811544" xr:uid="{E97BC68D-0CA3-479A-A493-59F7497CC13D}"/>
    <hyperlink ref="Z568" r:id="rId9167" display="https://www.daloopa.com/src/44811677" xr:uid="{DED3407E-2723-4BEB-9509-1D87409357DA}"/>
    <hyperlink ref="AA568" r:id="rId9168" display="https://www.daloopa.com/src/44813386" xr:uid="{4B66B8F9-2B1F-4236-9886-9AE1B40EADFA}"/>
    <hyperlink ref="AB568" r:id="rId9169" display="https://www.daloopa.com/src/44811744" xr:uid="{A07152B9-7526-48AB-8ADD-FFFD3F3B025D}"/>
    <hyperlink ref="AC568" r:id="rId9170" display="https://www.daloopa.com/src/44811899" xr:uid="{DFA70185-E0D2-4945-93F1-41E0B1B2C2C4}"/>
    <hyperlink ref="AD568" r:id="rId9171" display="https://www.daloopa.com/src/44812135" xr:uid="{B0C7184E-1BFC-4F04-932A-CAF39E9E97C5}"/>
    <hyperlink ref="AE568" r:id="rId9172" display="https://www.daloopa.com/src/44813414" xr:uid="{687B0DE6-813A-407D-B928-6CF1FD84EC26}"/>
    <hyperlink ref="AJ568" r:id="rId9173" display="https://www.daloopa.com/src/44812578" xr:uid="{4D440053-2B60-41EF-8850-C1FD1C92B83D}"/>
    <hyperlink ref="AK568" r:id="rId9174" display="https://www.daloopa.com/src/44812643" xr:uid="{95876126-4946-4487-B803-51256DE09A56}"/>
    <hyperlink ref="AL568" r:id="rId9175" display="https://www.daloopa.com/src/44812712" xr:uid="{6038B945-B7DC-490C-B30D-804ACBBC57D0}"/>
    <hyperlink ref="AM568" r:id="rId9176" display="https://www.daloopa.com/src/44813594" xr:uid="{A9CD669C-BC0C-41E1-988A-204C7FDD5276}"/>
    <hyperlink ref="AN568" r:id="rId9177" display="https://www.daloopa.com/src/51587556" xr:uid="{6C31D52C-EDB8-4992-8094-B5C2D32425FF}"/>
    <hyperlink ref="AO568" r:id="rId9178" display="https://www.daloopa.com/src/57346348" xr:uid="{8A354111-D9A5-4F45-8C33-06D10D7F6251}"/>
    <hyperlink ref="AP568" r:id="rId9179" display="https://www.daloopa.com/src/62020262" xr:uid="{767E34E9-CC05-45E1-B620-CBB91711A758}"/>
    <hyperlink ref="BA568" r:id="rId9180" display="https://www.daloopa.com/src/46190636" xr:uid="{170C853F-8E58-4079-B18D-6329BC7A973B}"/>
    <hyperlink ref="BB568" r:id="rId9181" display="https://www.daloopa.com/src/46190637" xr:uid="{E2A54957-9A06-4DBC-BD90-AE262891BFA7}"/>
    <hyperlink ref="BC568" r:id="rId9182" display="https://www.daloopa.com/src/46190638" xr:uid="{97736BAD-278A-4EC3-9FEA-562A51C89CA1}"/>
    <hyperlink ref="BD568" r:id="rId9183" display="https://www.daloopa.com/src/46190639" xr:uid="{AFD24FD7-ADC1-4B9B-9BAB-A106698238A0}"/>
    <hyperlink ref="BE568" r:id="rId9184" display="https://www.daloopa.com/src/46190640" xr:uid="{0C14F735-37FD-45B7-A5DB-1FDBB4AFE8FF}"/>
    <hyperlink ref="BF568" r:id="rId9185" display="https://www.daloopa.com/src/46190641" xr:uid="{D9B8936D-661C-40E9-8637-03464402033F}"/>
    <hyperlink ref="BG568" r:id="rId9186" display="https://www.daloopa.com/src/46190642" xr:uid="{C6A9631D-2C3F-41BE-9635-AB4C691C9E31}"/>
    <hyperlink ref="BI568" r:id="rId9187" display="https://www.daloopa.com/src/46190643" xr:uid="{33B9F32E-C637-4FFB-9316-6A944FEA60D4}"/>
    <hyperlink ref="A569" r:id="rId9188" xr:uid="{292350C3-6191-4D13-8D90-05FE263FF2A7}"/>
    <hyperlink ref="C569" r:id="rId9189" xr:uid="{7C61179D-7D97-499C-90F3-1C0AB6B926C0}"/>
    <hyperlink ref="D569" r:id="rId9190" display="https://www.daloopa.com/src/44808582" xr:uid="{A07F1A29-BF92-419C-BD01-B2998102A262}"/>
    <hyperlink ref="E569" r:id="rId9191" display="https://www.daloopa.com/src/44808956" xr:uid="{86B5F123-DB45-49F2-A932-625E0636FD88}"/>
    <hyperlink ref="F569" r:id="rId9192" display="https://www.daloopa.com/src/44809119" xr:uid="{61C1568A-B1A2-4B7E-BC13-9AA432EF8C92}"/>
    <hyperlink ref="G569" r:id="rId9193" display="https://www.daloopa.com/src/44812786" xr:uid="{D241056F-5C3B-44AA-BC29-E397E1BF8531}"/>
    <hyperlink ref="H569" r:id="rId9194" display="https://www.daloopa.com/src/44809280" xr:uid="{4DD4A622-5CD7-4B56-90F4-F6DF610C9805}"/>
    <hyperlink ref="I569" r:id="rId9195" display="https://www.daloopa.com/src/44809475" xr:uid="{5BC4EE7A-FA13-49CC-88D4-E214F16E36D9}"/>
    <hyperlink ref="J569" r:id="rId9196" display="https://www.daloopa.com/src/44809553" xr:uid="{EE1499F1-89EE-4ACD-9676-D6CBEBE9A24E}"/>
    <hyperlink ref="K569" r:id="rId9197" display="https://www.daloopa.com/src/44812894" xr:uid="{FF5A35DF-449E-4BF0-80B6-91EBB24CD800}"/>
    <hyperlink ref="L569" r:id="rId9198" display="https://www.daloopa.com/src/44809949" xr:uid="{787F789B-D9A4-450A-9F67-D587D2A0D678}"/>
    <hyperlink ref="M569" r:id="rId9199" display="https://www.daloopa.com/src/44810099" xr:uid="{D200F773-00B9-44D5-A3B4-4B5D56945165}"/>
    <hyperlink ref="N569" r:id="rId9200" display="https://www.daloopa.com/src/44810264" xr:uid="{97BE7EAD-E84A-4D1C-A255-0916D4E8F702}"/>
    <hyperlink ref="O569" r:id="rId9201" display="https://www.daloopa.com/src/44812920" xr:uid="{47963848-8F72-44B8-84D5-E45C881B8DAE}"/>
    <hyperlink ref="P569" r:id="rId9202" display="https://www.daloopa.com/src/44810546" xr:uid="{0C6B1AB7-7D57-4725-B9F2-19F47C6F6354}"/>
    <hyperlink ref="Q569" r:id="rId9203" display="https://www.daloopa.com/src/44810588" xr:uid="{5AD333CB-CB0F-4325-9E11-A49D60EE65B1}"/>
    <hyperlink ref="R569" r:id="rId9204" display="https://www.daloopa.com/src/44810740" xr:uid="{B1E662D7-FFA1-40E3-ABD4-A08631F9D389}"/>
    <hyperlink ref="S569" r:id="rId9205" display="https://www.daloopa.com/src/44813056" xr:uid="{51ED44E3-6FA2-4185-82B8-5072E68D48F5}"/>
    <hyperlink ref="T569" r:id="rId9206" display="https://www.daloopa.com/src/44810826" xr:uid="{59C22050-BD8A-4706-B4DC-74ACCE916FD6}"/>
    <hyperlink ref="U569" r:id="rId9207" display="https://www.daloopa.com/src/44811024" xr:uid="{15710B62-44B8-43CD-BE21-26C56F189BC1}"/>
    <hyperlink ref="V569" r:id="rId9208" display="https://www.daloopa.com/src/44811200" xr:uid="{85746D4C-6315-43AA-8CB4-1B42C1F319DF}"/>
    <hyperlink ref="W569" r:id="rId9209" display="https://www.daloopa.com/src/44813128" xr:uid="{A03DE3B3-0865-4E7E-BE0E-21735C601906}"/>
    <hyperlink ref="X569" r:id="rId9210" display="https://www.daloopa.com/src/44811366" xr:uid="{8AEB39A7-72E0-4FAC-A129-61CF15A06EE7}"/>
    <hyperlink ref="Y569" r:id="rId9211" display="https://www.daloopa.com/src/44811549" xr:uid="{FEE6138C-AE2E-4DFE-B958-27AA4C555619}"/>
    <hyperlink ref="Z569" r:id="rId9212" display="https://www.daloopa.com/src/44811680" xr:uid="{9A9AA616-169A-4031-A79C-E100FA44B227}"/>
    <hyperlink ref="AA569" r:id="rId9213" display="https://www.daloopa.com/src/44813387" xr:uid="{0EBE9666-9AB4-44CD-A70B-1604D20997BD}"/>
    <hyperlink ref="AB569" r:id="rId9214" display="https://www.daloopa.com/src/44811745" xr:uid="{2656D04E-A6EB-465E-8DEF-15A4E03FF9E4}"/>
    <hyperlink ref="AC569" r:id="rId9215" display="https://www.daloopa.com/src/44811903" xr:uid="{6139B4A1-CC0A-481E-BC8A-6039433B6D2C}"/>
    <hyperlink ref="AD569" r:id="rId9216" display="https://www.daloopa.com/src/44812141" xr:uid="{2CB76014-7469-4686-96DC-E99B04B27392}"/>
    <hyperlink ref="AE569" r:id="rId9217" display="https://www.daloopa.com/src/44813413" xr:uid="{E89AEDCD-9D97-4A4A-9032-6E9B4F959E0A}"/>
    <hyperlink ref="AF569" r:id="rId9218" display="https://www.daloopa.com/src/44812368" xr:uid="{CDA6CDC6-B06C-4CE3-AF13-B7F96D562378}"/>
    <hyperlink ref="AG569" r:id="rId9219" display="https://www.daloopa.com/src/44812467" xr:uid="{9E6F30C9-31B6-4762-81F1-B12F0F400C89}"/>
    <hyperlink ref="AH569" r:id="rId9220" display="https://www.daloopa.com/src/44812550" xr:uid="{4D12EA62-A879-45C2-90DF-7486C2F45E9B}"/>
    <hyperlink ref="AI569" r:id="rId9221" display="https://www.daloopa.com/src/44813543" xr:uid="{F363609B-18EB-4F8F-AB4B-D35818C9F9BC}"/>
    <hyperlink ref="AJ569" r:id="rId9222" display="https://www.daloopa.com/src/44812576" xr:uid="{467964AB-5A9C-499E-B707-AB75AB4EC701}"/>
    <hyperlink ref="AK569" r:id="rId9223" display="https://www.daloopa.com/src/44812646" xr:uid="{3DC9C166-8B94-42EE-925C-C335A9EE16DF}"/>
    <hyperlink ref="AL569" r:id="rId9224" display="https://www.daloopa.com/src/44812716" xr:uid="{CAF6C879-224F-445E-8179-23996ADBFF5A}"/>
    <hyperlink ref="AM569" r:id="rId9225" display="https://www.daloopa.com/src/44813597" xr:uid="{2FBCE742-2404-4833-B701-4A892EFFE618}"/>
    <hyperlink ref="AN569" r:id="rId9226" display="https://www.daloopa.com/src/51587552" xr:uid="{1F4EB123-0248-4416-A145-A6A7D74E35BC}"/>
    <hyperlink ref="AO569" r:id="rId9227" display="https://www.daloopa.com/src/57346347" xr:uid="{18AFE824-ECC1-47BE-8AFA-3E648C457B52}"/>
    <hyperlink ref="AP569" r:id="rId9228" display="https://www.daloopa.com/src/62020263" xr:uid="{366EEECB-A1BE-4B59-B7E8-5F0C85F5FBAC}"/>
    <hyperlink ref="BA569" r:id="rId9229" display="https://www.daloopa.com/src/46190644" xr:uid="{6A2D43B0-6018-43D6-BF20-B82E1FCA6F56}"/>
    <hyperlink ref="BB569" r:id="rId9230" display="https://www.daloopa.com/src/46190645" xr:uid="{A27DB6AF-1667-4AC9-B83A-7E4E022CE388}"/>
    <hyperlink ref="BC569" r:id="rId9231" display="https://www.daloopa.com/src/46190646" xr:uid="{9A69E6F0-5C64-4790-BDB8-9144E87B97E7}"/>
    <hyperlink ref="BD569" r:id="rId9232" display="https://www.daloopa.com/src/46190647" xr:uid="{112E16F6-47F6-4B28-B6A9-14C1ED5E4E35}"/>
    <hyperlink ref="BE569" r:id="rId9233" display="https://www.daloopa.com/src/46190648" xr:uid="{4DD957E9-C2D5-47B9-9DF5-CE10B32DFBB7}"/>
    <hyperlink ref="BF569" r:id="rId9234" display="https://www.daloopa.com/src/46190649" xr:uid="{DE53C387-ABA2-49AA-B153-30E339F97364}"/>
    <hyperlink ref="BG569" r:id="rId9235" display="https://www.daloopa.com/src/46190650" xr:uid="{60279A79-669C-4648-83A2-4DB78DA663BF}"/>
    <hyperlink ref="BH569" r:id="rId9236" display="https://www.daloopa.com/src/46190651" xr:uid="{E00F12AF-D935-4062-B3EA-9D62D811F0F1}"/>
    <hyperlink ref="BI569" r:id="rId9237" display="https://www.daloopa.com/src/46190652" xr:uid="{8A08EB2C-49A1-4197-92ED-3BEC8BC43046}"/>
    <hyperlink ref="A570" r:id="rId9238" xr:uid="{4B407C08-FB63-4EF0-AACD-6B6499E4B09A}"/>
    <hyperlink ref="C570" r:id="rId9239" xr:uid="{E6A83E2E-1ACF-43F5-BD4C-EA363FEB6DC8}"/>
    <hyperlink ref="F570" r:id="rId9240" display="https://www.daloopa.com/src/63963905" xr:uid="{5C0E122B-737F-4490-998E-F2DFE01ED2D0}"/>
    <hyperlink ref="G570" r:id="rId9241" display="https://www.daloopa.com/src/44812792" xr:uid="{CDB111E1-625A-421C-B88C-3B19CD849027}"/>
    <hyperlink ref="N570" r:id="rId9242" display="https://www.daloopa.com/src/63963925" xr:uid="{47E84E21-EF0E-4533-B2AB-ADE22AC6FD29}"/>
    <hyperlink ref="O570" r:id="rId9243" display="https://www.daloopa.com/src/44812917" xr:uid="{37A84EEC-12F0-4D43-9966-7345323715AF}"/>
    <hyperlink ref="BA570" r:id="rId9244" display="https://www.daloopa.com/src/46190653" xr:uid="{D8779BFB-C58E-43E0-9AC1-2A56F5DA5591}"/>
    <hyperlink ref="BC570" r:id="rId9245" display="https://www.daloopa.com/src/46190654" xr:uid="{C6A10C58-8417-4F27-98C8-6E8A5ACD40F7}"/>
    <hyperlink ref="A571" r:id="rId9246" xr:uid="{85954CB7-AD55-4569-ADB4-F0C97AED6728}"/>
    <hyperlink ref="C571" r:id="rId9247" xr:uid="{9928CF18-82E5-480D-B40F-D286E24B61CE}"/>
    <hyperlink ref="D571" r:id="rId9248" display="https://www.daloopa.com/src/44808580" xr:uid="{1D1DE98F-F364-4427-8577-31B085714C34}"/>
    <hyperlink ref="E571" r:id="rId9249" display="https://www.daloopa.com/src/44808953" xr:uid="{E0494C82-8A2C-437C-80FC-9241415AF45C}"/>
    <hyperlink ref="F571" r:id="rId9250" display="https://www.daloopa.com/src/44809117" xr:uid="{74360B74-3E17-4D29-9154-02473057B664}"/>
    <hyperlink ref="G571" r:id="rId9251" display="https://www.daloopa.com/src/44812793" xr:uid="{9C028DF1-EDE8-4250-95D1-AB29F2285081}"/>
    <hyperlink ref="H571" r:id="rId9252" display="https://www.daloopa.com/src/44809276" xr:uid="{D6D5BC3E-B8C9-468F-8C3D-00BA1E96E1B8}"/>
    <hyperlink ref="I571" r:id="rId9253" display="https://www.daloopa.com/src/44809473" xr:uid="{A54457BD-E9E8-4669-B6C4-8B2239AE3204}"/>
    <hyperlink ref="J571" r:id="rId9254" display="https://www.daloopa.com/src/44809551" xr:uid="{F6FEEB50-2A1C-475A-A286-243A358D0926}"/>
    <hyperlink ref="K571" r:id="rId9255" display="https://www.daloopa.com/src/44812899" xr:uid="{EF63FDEA-FB06-490D-A800-21FECBB197E6}"/>
    <hyperlink ref="L571" r:id="rId9256" display="https://www.daloopa.com/src/44809948" xr:uid="{AD0709C1-6F06-429B-B054-289A4F956EE5}"/>
    <hyperlink ref="M571" r:id="rId9257" display="https://www.daloopa.com/src/44810098" xr:uid="{602348FB-A81D-4247-885A-F374C28C92F3}"/>
    <hyperlink ref="N571" r:id="rId9258" display="https://www.daloopa.com/src/44810260" xr:uid="{DCE21074-537D-418F-B25E-7EB58A8CCF85}"/>
    <hyperlink ref="O571" r:id="rId9259" display="https://www.daloopa.com/src/44812918" xr:uid="{D134B89B-8426-437A-8F9E-1B11E901AADC}"/>
    <hyperlink ref="P571" r:id="rId9260" display="https://www.daloopa.com/src/44810545" xr:uid="{0344D9E8-0D2A-449A-922A-7A11D313E7A5}"/>
    <hyperlink ref="Q571" r:id="rId9261" display="https://www.daloopa.com/src/44810590" xr:uid="{4A476131-8BD8-4A52-8B78-01F97F8CDF17}"/>
    <hyperlink ref="R571" r:id="rId9262" display="https://www.daloopa.com/src/44810738" xr:uid="{08ED7AA8-EC8A-4F3F-B6C7-E544E1C9EFA6}"/>
    <hyperlink ref="S571" r:id="rId9263" display="https://www.daloopa.com/src/44813057" xr:uid="{C829AC03-3982-42F9-8145-7FBF3E37C06A}"/>
    <hyperlink ref="T571" r:id="rId9264" display="https://www.daloopa.com/src/44810827" xr:uid="{447EE4C3-D179-4DDC-8327-C9872EEEE932}"/>
    <hyperlink ref="U571" r:id="rId9265" display="https://www.daloopa.com/src/44811026" xr:uid="{BF019E27-7F33-4614-AB38-0B7EDEC8EBEF}"/>
    <hyperlink ref="V571" r:id="rId9266" display="https://www.daloopa.com/src/44811196" xr:uid="{BF85757F-AF67-40C6-AE54-919961DD1EAD}"/>
    <hyperlink ref="W571" r:id="rId9267" display="https://www.daloopa.com/src/44813125" xr:uid="{26A3935B-568A-4BEC-8D41-C1F84045BBD6}"/>
    <hyperlink ref="X571" r:id="rId9268" display="https://www.daloopa.com/src/44811362" xr:uid="{09F8AD64-4024-4273-BA23-78A79743F16A}"/>
    <hyperlink ref="Y571" r:id="rId9269" display="https://www.daloopa.com/src/44811547" xr:uid="{768606A8-9A25-4183-ACC4-ED3532593C40}"/>
    <hyperlink ref="Z571" r:id="rId9270" display="https://www.daloopa.com/src/44811673" xr:uid="{B809C04A-4BB0-440F-995D-DB18A5768E2F}"/>
    <hyperlink ref="AA571" r:id="rId9271" display="https://www.daloopa.com/src/44813389" xr:uid="{756CB2E5-A69E-4469-A7B0-A7B305EFC988}"/>
    <hyperlink ref="AB571" r:id="rId9272" display="https://www.daloopa.com/src/44811740" xr:uid="{75C5C7B8-7270-472F-B6F9-6E32F03922AE}"/>
    <hyperlink ref="AC571" r:id="rId9273" display="https://www.daloopa.com/src/44811901" xr:uid="{067814BE-7DDE-4776-A551-8DAA0DAAD039}"/>
    <hyperlink ref="AD571" r:id="rId9274" display="https://www.daloopa.com/src/44812136" xr:uid="{B9104158-FF5A-4CF7-85B6-66465D453A6B}"/>
    <hyperlink ref="AE571" r:id="rId9275" display="https://www.daloopa.com/src/44813410" xr:uid="{6F01C109-775C-4BD0-84F0-B491BFC0CAEE}"/>
    <hyperlink ref="AF571" r:id="rId9276" display="https://www.daloopa.com/src/44812366" xr:uid="{1281FA1C-2F99-4FD4-BB17-D01B6E6AC325}"/>
    <hyperlink ref="AG571" r:id="rId9277" display="https://www.daloopa.com/src/44812466" xr:uid="{5D8AEC58-FE8A-4895-BA95-8C022A5F50E3}"/>
    <hyperlink ref="AH571" r:id="rId9278" display="https://www.daloopa.com/src/44812551" xr:uid="{4626B3D4-D6A7-4062-B5CF-6B4C1A3BCB3C}"/>
    <hyperlink ref="AI571" r:id="rId9279" display="https://www.daloopa.com/src/44813545" xr:uid="{01680F9A-9629-4C01-9CC2-28D86E5D3127}"/>
    <hyperlink ref="AJ571" r:id="rId9280" display="https://www.daloopa.com/src/44812575" xr:uid="{6CA97FE7-1843-4BDD-B245-A4289227ADEA}"/>
    <hyperlink ref="AK571" r:id="rId9281" display="https://www.daloopa.com/src/44812645" xr:uid="{06C0748F-CB02-4D12-9119-ED6C694024F3}"/>
    <hyperlink ref="AL571" r:id="rId9282" display="https://www.daloopa.com/src/44812717" xr:uid="{70F41AFF-B484-4EA1-B3EB-A04379177BED}"/>
    <hyperlink ref="AM571" r:id="rId9283" display="https://www.daloopa.com/src/44813598" xr:uid="{7F6484B9-DD13-4CAE-8339-77763BCA3AEB}"/>
    <hyperlink ref="AN571" r:id="rId9284" display="https://www.daloopa.com/src/51587554" xr:uid="{EF2A0AD3-909E-4AF8-9B67-869DB55BD0A6}"/>
    <hyperlink ref="AO571" r:id="rId9285" display="https://www.daloopa.com/src/57346350" xr:uid="{109EF545-AF57-4BA6-B5EC-5B58CB9CF0A5}"/>
    <hyperlink ref="AP571" r:id="rId9286" display="https://www.daloopa.com/src/62020259" xr:uid="{F2D68176-D34A-4BAC-8563-5EDD80F94FDB}"/>
    <hyperlink ref="BA571" r:id="rId9287" display="https://www.daloopa.com/src/46190655" xr:uid="{9E58C5A3-F1B7-4781-8BDD-4C26BD95F77A}"/>
    <hyperlink ref="BB571" r:id="rId9288" display="https://www.daloopa.com/src/46190656" xr:uid="{0650068F-0DD0-4A71-9CAB-F6F20206F50B}"/>
    <hyperlink ref="BC571" r:id="rId9289" display="https://www.daloopa.com/src/46190657" xr:uid="{37C6DBB9-91F3-4115-97D9-BD264F3416DD}"/>
    <hyperlink ref="BD571" r:id="rId9290" display="https://www.daloopa.com/src/46190658" xr:uid="{962539C9-8FD4-4AB5-9EF8-CB928AD49C2D}"/>
    <hyperlink ref="BE571" r:id="rId9291" display="https://www.daloopa.com/src/46190659" xr:uid="{F7712365-7D2B-4D83-807E-D41827258898}"/>
    <hyperlink ref="BF571" r:id="rId9292" display="https://www.daloopa.com/src/46190660" xr:uid="{064A82A5-EA18-4938-9340-4A65B2708F29}"/>
    <hyperlink ref="BG571" r:id="rId9293" display="https://www.daloopa.com/src/46190661" xr:uid="{C2C2D988-C494-4DAF-AEA6-8F7BEC9D85E6}"/>
    <hyperlink ref="BH571" r:id="rId9294" display="https://www.daloopa.com/src/46190662" xr:uid="{9E7A951A-6796-4BB7-8E84-67BB61CA88F4}"/>
    <hyperlink ref="BI571" r:id="rId9295" display="https://www.daloopa.com/src/46190663" xr:uid="{8236CF27-958D-4DF9-8231-0CDEBEB28177}"/>
    <hyperlink ref="A572" r:id="rId9296" xr:uid="{9E363DD1-374C-4BFB-B3D9-1F613230C8B9}"/>
    <hyperlink ref="C572" r:id="rId9297" xr:uid="{2B53A8FA-0E24-46C5-8D49-410BFDF7443B}"/>
    <hyperlink ref="D572" r:id="rId9298" display="https://www.daloopa.com/src/44808578" xr:uid="{91A6360C-80D5-4F65-B125-89A9840D5CF4}"/>
    <hyperlink ref="E572" r:id="rId9299" display="https://www.daloopa.com/src/44808954" xr:uid="{20D1026B-B007-4655-A9B7-D995D2BEE57D}"/>
    <hyperlink ref="F572" r:id="rId9300" display="https://www.daloopa.com/src/44809116" xr:uid="{7B1CA606-41C8-4116-80CB-42308BEFC73A}"/>
    <hyperlink ref="G572" r:id="rId9301" display="https://www.daloopa.com/src/44812791" xr:uid="{3E0211D1-AAAA-4445-B5C6-3CF5109DB9A2}"/>
    <hyperlink ref="H572" r:id="rId9302" display="https://www.daloopa.com/src/44809275" xr:uid="{2765F0DE-69C9-48F7-93C0-257F0F6F08FE}"/>
    <hyperlink ref="I572" r:id="rId9303" display="https://www.daloopa.com/src/44809472" xr:uid="{AF4A3134-6D18-48E6-809A-FA1A700131DB}"/>
    <hyperlink ref="J572" r:id="rId9304" display="https://www.daloopa.com/src/44809552" xr:uid="{728C3681-5A97-4C66-9418-2EBBB3568FB8}"/>
    <hyperlink ref="K572" r:id="rId9305" display="https://www.daloopa.com/src/44812898" xr:uid="{E55D258C-E1C6-4F01-A3E8-0194A83C41DE}"/>
    <hyperlink ref="L572" r:id="rId9306" display="https://www.daloopa.com/src/44809950" xr:uid="{848AF192-723B-48DD-81A0-A2B85D62C341}"/>
    <hyperlink ref="M572" r:id="rId9307" display="https://www.daloopa.com/src/44810101" xr:uid="{1C3FEEA7-01E6-4BFC-B0B7-DE56CBA62CB2}"/>
    <hyperlink ref="N572" r:id="rId9308" display="https://www.daloopa.com/src/44810265" xr:uid="{9F702C52-5C93-41BB-B4A3-D9B92DF10E5B}"/>
    <hyperlink ref="O572" r:id="rId9309" display="https://www.daloopa.com/src/44812916" xr:uid="{96F98EA0-BCDC-44FA-B5C5-576561819B28}"/>
    <hyperlink ref="P572" r:id="rId9310" display="https://www.daloopa.com/src/44810544" xr:uid="{B292E957-8AFC-4364-8B6E-CEB7E47E014E}"/>
    <hyperlink ref="Q572" r:id="rId9311" display="https://www.daloopa.com/src/44810585" xr:uid="{32095E57-8E31-4BCC-956C-BA62483935B1}"/>
    <hyperlink ref="R572" r:id="rId9312" display="https://www.daloopa.com/src/44810741" xr:uid="{6D8590B5-F3E6-4795-97BB-B7C272B4D982}"/>
    <hyperlink ref="S572" r:id="rId9313" display="https://www.daloopa.com/src/44813059" xr:uid="{B2AAEF82-76B6-4933-94E2-71692D731679}"/>
    <hyperlink ref="T572" r:id="rId9314" display="https://www.daloopa.com/src/44810828" xr:uid="{C0FBE7DC-8613-4449-930D-D62C050632ED}"/>
    <hyperlink ref="U572" r:id="rId9315" display="https://www.daloopa.com/src/44811025" xr:uid="{A690E392-BD9E-488C-AAB5-BC73740A0841}"/>
    <hyperlink ref="V572" r:id="rId9316" display="https://www.daloopa.com/src/44811195" xr:uid="{1063ACC8-9FB5-42D3-B12D-312749EC32EA}"/>
    <hyperlink ref="W572" r:id="rId9317" display="https://www.daloopa.com/src/44813124" xr:uid="{4E1E7E62-9125-4F14-B7D0-64138620BCD5}"/>
    <hyperlink ref="X572" r:id="rId9318" display="https://www.daloopa.com/src/44811361" xr:uid="{7F5F2CA2-3531-4297-9EF4-3A64111FC560}"/>
    <hyperlink ref="Y572" r:id="rId9319" display="https://www.daloopa.com/src/44811545" xr:uid="{6B9393F6-E77C-4365-B639-B53FBE6BE11B}"/>
    <hyperlink ref="Z572" r:id="rId9320" display="https://www.daloopa.com/src/44811674" xr:uid="{87DC6354-6BB6-495D-960F-671C5C266B92}"/>
    <hyperlink ref="AA572" r:id="rId9321" display="https://www.daloopa.com/src/44813391" xr:uid="{886853DD-697D-4E88-B090-188856FDDC92}"/>
    <hyperlink ref="AB572" r:id="rId9322" display="https://www.daloopa.com/src/44811741" xr:uid="{37A339BC-20B2-4A7A-857C-09462912A575}"/>
    <hyperlink ref="AC572" r:id="rId9323" display="https://www.daloopa.com/src/44811898" xr:uid="{316CD1E2-CEFA-4146-B25D-4F847FFA9083}"/>
    <hyperlink ref="AD572" r:id="rId9324" display="https://www.daloopa.com/src/44812137" xr:uid="{D0E2C082-DD97-4D7F-A603-DB14F3729A36}"/>
    <hyperlink ref="AE572" r:id="rId9325" display="https://www.daloopa.com/src/44813411" xr:uid="{D6026CBD-85A3-463F-B6A2-AFDEDCD89412}"/>
    <hyperlink ref="AF572" r:id="rId9326" display="https://www.daloopa.com/src/63963926" xr:uid="{F46A0697-1802-4A5C-BDE1-6446AC390F85}"/>
    <hyperlink ref="AG572" r:id="rId9327" display="https://www.daloopa.com/src/44812469" xr:uid="{E50C825A-BA59-4AFA-80D6-50C2157D77B9}"/>
    <hyperlink ref="AH572" r:id="rId9328" display="https://www.daloopa.com/src/44812545" xr:uid="{A3063DF6-18E2-41EB-8C25-0126AF5934A1}"/>
    <hyperlink ref="AI572" r:id="rId9329" display="https://www.daloopa.com/src/44813547" xr:uid="{F7A627B9-42A9-4C30-9868-07FCA36F59DC}"/>
    <hyperlink ref="BA572" r:id="rId9330" display="https://www.daloopa.com/src/46190664" xr:uid="{D8A8FE7D-7B8F-4B7E-9EEA-AAEAE6FCC27C}"/>
    <hyperlink ref="BB572" r:id="rId9331" display="https://www.daloopa.com/src/46190665" xr:uid="{4B05A75F-1C02-40EA-9A46-27906FB4CCC1}"/>
    <hyperlink ref="BC572" r:id="rId9332" display="https://www.daloopa.com/src/46190666" xr:uid="{C706C07A-3D56-4F0E-8555-79ECB410F586}"/>
    <hyperlink ref="BD572" r:id="rId9333" display="https://www.daloopa.com/src/46190667" xr:uid="{0D67F7D8-3B39-4DDC-8AA8-07130F43EEE8}"/>
    <hyperlink ref="BE572" r:id="rId9334" display="https://www.daloopa.com/src/46190668" xr:uid="{5F33A7CD-3D5F-49FF-8F95-820198B0A782}"/>
    <hyperlink ref="BF572" r:id="rId9335" display="https://www.daloopa.com/src/46190669" xr:uid="{58B29A3D-CC28-496D-9BA5-BB12DEFB6D52}"/>
    <hyperlink ref="BG572" r:id="rId9336" display="https://www.daloopa.com/src/46190670" xr:uid="{AF041E47-CEC0-4BD4-AD18-D0159C81A25C}"/>
    <hyperlink ref="BH572" r:id="rId9337" display="https://www.daloopa.com/src/46190671" xr:uid="{DF5F019D-6BDE-495E-BD1A-C68210FFFE73}"/>
    <hyperlink ref="A573" r:id="rId9338" xr:uid="{CAD3CCFA-CF17-4F9F-BD29-4E0109B70983}"/>
    <hyperlink ref="C573" r:id="rId9339" xr:uid="{644F030C-B4BB-4779-83DF-A83B8E2591CA}"/>
    <hyperlink ref="D573" r:id="rId9340" display="https://www.daloopa.com/src/44808577" xr:uid="{597631B5-0673-457E-8D0B-AB906804E076}"/>
    <hyperlink ref="E573" r:id="rId9341" display="https://www.daloopa.com/src/44808957" xr:uid="{2D274719-B883-40D6-B300-54AFB0033173}"/>
    <hyperlink ref="F573" r:id="rId9342" display="https://www.daloopa.com/src/44809121" xr:uid="{D5080CF4-BD92-491B-83BB-73B88CBFBA03}"/>
    <hyperlink ref="G573" r:id="rId9343" display="https://www.daloopa.com/src/44812785" xr:uid="{5D11B1F1-AE46-45EE-A32F-7268A5990610}"/>
    <hyperlink ref="H573" r:id="rId9344" display="https://www.daloopa.com/src/44809279" xr:uid="{367AC1D3-14D5-4223-BEC0-3E8C56CD9351}"/>
    <hyperlink ref="I573" r:id="rId9345" display="https://www.daloopa.com/src/44809474" xr:uid="{26FB09DB-748C-4CAA-A87F-23D87BBEE827}"/>
    <hyperlink ref="J573" r:id="rId9346" display="https://www.daloopa.com/src/44809554" xr:uid="{2D6712C4-6372-4C54-B0FE-BB24EFA0DE69}"/>
    <hyperlink ref="K573" r:id="rId9347" display="https://www.daloopa.com/src/44812897" xr:uid="{53135988-CEA1-4835-B7B5-A05D07BF768F}"/>
    <hyperlink ref="L573" r:id="rId9348" display="https://www.daloopa.com/src/44809954" xr:uid="{DFC1588A-8395-46CA-86AC-B17AFD725A2F}"/>
    <hyperlink ref="M573" r:id="rId9349" display="https://www.daloopa.com/src/44810102" xr:uid="{F45048C9-E0DF-4BC6-8240-A3F6233D57C7}"/>
    <hyperlink ref="N573" r:id="rId9350" display="https://www.daloopa.com/src/44810267" xr:uid="{3C01240A-7321-46DC-BD38-901F8C8EB52E}"/>
    <hyperlink ref="O573" r:id="rId9351" display="https://www.daloopa.com/src/44812919" xr:uid="{0851817A-31F5-40C5-9DF5-CFBB666D92FA}"/>
    <hyperlink ref="P573" r:id="rId9352" display="https://www.daloopa.com/src/44810549" xr:uid="{33DC1522-9E22-44F3-A499-BB39F16CBB57}"/>
    <hyperlink ref="Q573" r:id="rId9353" display="https://www.daloopa.com/src/44810584" xr:uid="{05C2CE46-1968-4C06-8347-3E3B8AABFEA5}"/>
    <hyperlink ref="R573" r:id="rId9354" display="https://www.daloopa.com/src/44810743" xr:uid="{39EB4B4C-8F87-4AA3-8564-71C870EDA154}"/>
    <hyperlink ref="S573" r:id="rId9355" display="https://www.daloopa.com/src/44813058" xr:uid="{EE1275FA-C242-4ADB-96EF-E173C76A0920}"/>
    <hyperlink ref="T573" r:id="rId9356" display="https://www.daloopa.com/src/44810833" xr:uid="{488001F9-53CB-4D53-BECA-75337E73BEBC}"/>
    <hyperlink ref="U573" r:id="rId9357" display="https://www.daloopa.com/src/44811029" xr:uid="{EDECDB77-B223-4EFC-8847-CFC7E93CE3BC}"/>
    <hyperlink ref="V573" r:id="rId9358" display="https://www.daloopa.com/src/44811201" xr:uid="{694CC513-C718-4DEE-8E2E-EBE67CD24190}"/>
    <hyperlink ref="W573" r:id="rId9359" display="https://www.daloopa.com/src/44813127" xr:uid="{558D4C21-6D6B-48AA-9AE4-B073357E1F15}"/>
    <hyperlink ref="X573" r:id="rId9360" display="https://www.daloopa.com/src/44811367" xr:uid="{2A355913-B7B8-4676-B142-7B17EBE7C752}"/>
    <hyperlink ref="Y573" r:id="rId9361" display="https://www.daloopa.com/src/44811546" xr:uid="{7324D6E9-1637-4209-9552-46616199375C}"/>
    <hyperlink ref="Z573" r:id="rId9362" display="https://www.daloopa.com/src/44811678" xr:uid="{AD79C4E3-0EAA-4199-939A-FAAFE715E804}"/>
    <hyperlink ref="AA573" r:id="rId9363" display="https://www.daloopa.com/src/44813384" xr:uid="{7434F515-BAF7-41C8-A564-0AAFC112C5DE}"/>
    <hyperlink ref="AB573" r:id="rId9364" display="https://www.daloopa.com/src/44811746" xr:uid="{7A70F9FF-6888-4A22-8CEE-2C5237FEDA9E}"/>
    <hyperlink ref="AC573" r:id="rId9365" display="https://www.daloopa.com/src/44811902" xr:uid="{C0FEF8A8-E5B8-438C-8069-CFE9A17520A9}"/>
    <hyperlink ref="AD573" r:id="rId9366" display="https://www.daloopa.com/src/44812140" xr:uid="{A1483483-B436-49EC-8E04-E85B82B3E0B5}"/>
    <hyperlink ref="AE573" r:id="rId9367" display="https://www.daloopa.com/src/44813412" xr:uid="{9EFDEF81-972F-4336-8182-4FF5B22852A8}"/>
    <hyperlink ref="AF573" r:id="rId9368" display="https://www.daloopa.com/src/44812367" xr:uid="{BAE846AE-8928-406D-B8D9-0C84713731AA}"/>
    <hyperlink ref="AG573" r:id="rId9369" display="https://www.daloopa.com/src/44812470" xr:uid="{A4C91DA4-63EC-4C02-AC06-2DCC89F0B783}"/>
    <hyperlink ref="AH573" r:id="rId9370" display="https://www.daloopa.com/src/44812546" xr:uid="{F9017231-2468-4B04-8F5C-9B33993F101A}"/>
    <hyperlink ref="AI573" r:id="rId9371" display="https://www.daloopa.com/src/44813546" xr:uid="{FFBE06DE-2AF9-4811-9718-CA5498F09BF9}"/>
    <hyperlink ref="AJ573" r:id="rId9372" display="https://www.daloopa.com/src/44812577" xr:uid="{8893FAD7-5EBA-43B7-9B7E-050ABEA15209}"/>
    <hyperlink ref="AK573" r:id="rId9373" display="https://www.daloopa.com/src/44812644" xr:uid="{50E11E61-D753-45F3-9314-EA6F0B42DD06}"/>
    <hyperlink ref="AL573" r:id="rId9374" display="https://www.daloopa.com/src/44812714" xr:uid="{DD0AA5C8-8491-455D-B5A5-D9C5C1D6B881}"/>
    <hyperlink ref="AM573" r:id="rId9375" display="https://www.daloopa.com/src/44813599" xr:uid="{C0BA8435-21E1-4092-87BC-5E106B472EDF}"/>
    <hyperlink ref="AN573" r:id="rId9376" display="https://www.daloopa.com/src/51587553" xr:uid="{9CB01CAF-56D6-4B97-A389-B5F415908E80}"/>
    <hyperlink ref="AO573" r:id="rId9377" display="https://www.daloopa.com/src/57346344" xr:uid="{68BF1D85-BC70-4C46-9DF2-85B8561535C0}"/>
    <hyperlink ref="AP573" r:id="rId9378" display="https://www.daloopa.com/src/62020261" xr:uid="{32142A85-8001-46D7-A06F-D264B09A3D35}"/>
    <hyperlink ref="BA573" r:id="rId9379" display="https://www.daloopa.com/src/46190672" xr:uid="{10D830CB-53EC-4FD8-BCB9-CA27A490A38C}"/>
    <hyperlink ref="BB573" r:id="rId9380" display="https://www.daloopa.com/src/46190673" xr:uid="{CFCA2DB4-F2F7-48E2-AE8E-7B04B6B17A3C}"/>
    <hyperlink ref="BC573" r:id="rId9381" display="https://www.daloopa.com/src/46190674" xr:uid="{4B459B12-8B31-41F9-9C4D-3BED434C8A43}"/>
    <hyperlink ref="BD573" r:id="rId9382" display="https://www.daloopa.com/src/46190675" xr:uid="{9184D059-6B2B-4E45-821D-03BD4A9FF673}"/>
    <hyperlink ref="BE573" r:id="rId9383" display="https://www.daloopa.com/src/46190676" xr:uid="{A5A33EA7-7418-4E4C-BB0D-EC00931B6D42}"/>
    <hyperlink ref="BF573" r:id="rId9384" display="https://www.daloopa.com/src/46190677" xr:uid="{5F410EEB-9B77-4A5C-BA62-9254F94BE650}"/>
    <hyperlink ref="BG573" r:id="rId9385" display="https://www.daloopa.com/src/46190678" xr:uid="{CC95913F-DF4E-4C25-86E0-2C7272B1670A}"/>
    <hyperlink ref="BH573" r:id="rId9386" display="https://www.daloopa.com/src/46190679" xr:uid="{EA6027AC-D5FD-4767-B5BB-BFA289372EE2}"/>
    <hyperlink ref="BI573" r:id="rId9387" display="https://www.daloopa.com/src/46190680" xr:uid="{CA74DD48-44F5-4218-A9C8-222D1D8DA261}"/>
    <hyperlink ref="A576" r:id="rId9388" xr:uid="{6493ABDA-C32F-4271-A71A-4CF174BFFED5}"/>
    <hyperlink ref="C576" r:id="rId9389" xr:uid="{6B657437-9B5D-4B19-8104-F3CF1CB939C2}"/>
    <hyperlink ref="D576" r:id="rId9390" display="https://www.daloopa.com/src/44808715" xr:uid="{9A81F112-00E3-4CE7-B02E-980EE11FD87A}"/>
    <hyperlink ref="E576" r:id="rId9391" display="https://www.daloopa.com/src/44808854" xr:uid="{65712BE2-5BCE-4336-B9EC-D96A0BDFC872}"/>
    <hyperlink ref="F576" r:id="rId9392" display="https://www.daloopa.com/src/44809146" xr:uid="{BAA705C5-6580-426E-8D7C-8CF19D247A6B}"/>
    <hyperlink ref="G576" r:id="rId9393" display="https://www.daloopa.com/src/44812812" xr:uid="{CA396BA3-E9C1-40E3-B0AA-2B828EBEFB07}"/>
    <hyperlink ref="H576" r:id="rId9394" display="https://www.daloopa.com/src/44809320" xr:uid="{997F8CA1-EF2E-4EDC-AEA9-FE1532B9622F}"/>
    <hyperlink ref="I576" r:id="rId9395" display="https://www.daloopa.com/src/44809373" xr:uid="{DCAAFE2E-F95E-440B-AABD-9EAFCC020AE2}"/>
    <hyperlink ref="J576" r:id="rId9396" display="https://www.daloopa.com/src/44809628" xr:uid="{F51A63CD-D16C-41B1-A878-10CB7688A634}"/>
    <hyperlink ref="K576" r:id="rId9397" display="https://www.daloopa.com/src/44812857" xr:uid="{8EE7CF15-D0E1-46F6-B3C7-1BCC9C41A0CA}"/>
    <hyperlink ref="L576" r:id="rId9398" display="https://www.daloopa.com/src/44809923" xr:uid="{7C90134C-07A5-4AD5-9B84-F511E8E007B5}"/>
    <hyperlink ref="M576" r:id="rId9399" display="https://www.daloopa.com/src/44810152" xr:uid="{99606AF7-967D-4C1C-8724-61BDA414505A}"/>
    <hyperlink ref="N576" r:id="rId9400" display="https://www.daloopa.com/src/44810253" xr:uid="{5B2BAE69-3F97-4DF2-B24A-5AD5AE36488D}"/>
    <hyperlink ref="O576" r:id="rId9401" display="https://www.daloopa.com/src/44812984" xr:uid="{C4C5FBDE-D86A-406B-9F95-401011404E21}"/>
    <hyperlink ref="P576" r:id="rId9402" display="https://www.daloopa.com/src/44810534" xr:uid="{13B44344-D152-47E7-8C6B-743E354B4A4F}"/>
    <hyperlink ref="Q576" r:id="rId9403" display="https://www.daloopa.com/src/44810633" xr:uid="{8C062FE5-5111-430E-AC35-76ADED6D64E9}"/>
    <hyperlink ref="R576" r:id="rId9404" display="https://www.daloopa.com/src/44810686" xr:uid="{A342BB70-4CDB-44AB-9365-501284397AAB}"/>
    <hyperlink ref="S576" r:id="rId9405" display="https://www.daloopa.com/src/44812998" xr:uid="{9DEA8931-6C05-4EF2-8AC2-47542D968E54}"/>
    <hyperlink ref="T576" r:id="rId9406" display="https://www.daloopa.com/src/44810878" xr:uid="{F4D148F3-1AB7-47CB-9D1E-110024D0A160}"/>
    <hyperlink ref="U576" r:id="rId9407" display="https://www.daloopa.com/src/44810980" xr:uid="{CBF55803-3B65-4B13-B822-36605DB1F349}"/>
    <hyperlink ref="V576" r:id="rId9408" display="https://www.daloopa.com/src/44811279" xr:uid="{4B8DEAF0-5352-4BCB-997B-B4A5DAD138F0}"/>
    <hyperlink ref="W576" r:id="rId9409" display="https://www.daloopa.com/src/44813225" xr:uid="{78FEC9F7-492A-4834-8B1F-90512A85E506}"/>
    <hyperlink ref="X576" r:id="rId9410" display="https://www.daloopa.com/src/44811315" xr:uid="{96FBA4E5-6C42-4986-BBC6-8CDB3751AEDC}"/>
    <hyperlink ref="Y576" r:id="rId9411" display="https://www.daloopa.com/src/44811577" xr:uid="{E45DEDB0-EFB2-4BAA-9690-D25B621BFA8F}"/>
    <hyperlink ref="Z576" r:id="rId9412" display="https://www.daloopa.com/src/44811632" xr:uid="{83F6092A-EA6B-4065-99ED-CD9B06971207}"/>
    <hyperlink ref="AA576" r:id="rId9413" display="https://www.daloopa.com/src/44813339" xr:uid="{4D5B24FE-7761-45AE-B41F-20BC1DC2F9E0}"/>
    <hyperlink ref="AB576" r:id="rId9414" display="https://www.daloopa.com/src/44811773" xr:uid="{2F553B82-7013-4A83-9002-5B346314F8C2}"/>
    <hyperlink ref="AC576" r:id="rId9415" display="https://www.daloopa.com/src/44811943" xr:uid="{9D203F43-504B-4D52-841B-9F73DF1019D9}"/>
    <hyperlink ref="AD576" r:id="rId9416" display="https://www.daloopa.com/src/44812055" xr:uid="{611248CF-7FAA-4FC0-A013-0265B39887BF}"/>
    <hyperlink ref="AE576" r:id="rId9417" display="https://www.daloopa.com/src/44813471" xr:uid="{32C22331-5351-41DF-9AC7-8D0CEE21074D}"/>
    <hyperlink ref="AF576" r:id="rId9418" display="https://www.daloopa.com/src/44812259" xr:uid="{80292190-5C9E-4895-899C-1714AACDAC9A}"/>
    <hyperlink ref="AG576" r:id="rId9419" display="https://www.daloopa.com/src/44812482" xr:uid="{1F365790-EBE0-436B-AA15-17225A2B3130}"/>
    <hyperlink ref="AH576" r:id="rId9420" display="https://www.daloopa.com/src/44812501" xr:uid="{FBFED43B-32EF-433A-8CD6-73959D1A6D7D}"/>
    <hyperlink ref="AI576" r:id="rId9421" display="https://www.daloopa.com/src/44813504" xr:uid="{857D5E2B-A0C9-43D7-BDCD-9E523BDD1D85}"/>
    <hyperlink ref="AJ576" r:id="rId9422" display="https://www.daloopa.com/src/44812610" xr:uid="{B0FD9D66-A892-4660-87CF-6A21BC6431C7}"/>
    <hyperlink ref="AK576" r:id="rId9423" display="https://www.daloopa.com/src/44812613" xr:uid="{FCEC26AE-6FB4-4F79-BD69-91ACCADC4DF9}"/>
    <hyperlink ref="AL576" r:id="rId9424" display="https://www.daloopa.com/src/44812671" xr:uid="{B276F3C1-7F8F-4D96-A44B-8C60EEC71853}"/>
    <hyperlink ref="AM576" r:id="rId9425" display="https://www.daloopa.com/src/44813613" xr:uid="{20DE2F23-CF13-4461-A701-93619BE0873A}"/>
    <hyperlink ref="AN576" r:id="rId9426" display="https://www.daloopa.com/src/51587579" xr:uid="{371987B3-28BA-4002-8DB7-EF76351824AC}"/>
    <hyperlink ref="AO576" r:id="rId9427" display="https://www.daloopa.com/src/57346373" xr:uid="{A971CC85-6715-4495-922D-DB8CEB8E3CAB}"/>
    <hyperlink ref="AP576" r:id="rId9428" display="https://www.daloopa.com/src/62020287" xr:uid="{9BC465DC-21C3-4543-8E8B-776572442EB6}"/>
    <hyperlink ref="BA576" r:id="rId9429" display="https://www.daloopa.com/src/46190681" xr:uid="{FF151F76-8525-4747-9559-956922E358BB}"/>
    <hyperlink ref="BB576" r:id="rId9430" display="https://www.daloopa.com/src/46190682" xr:uid="{CF29CD1F-742A-44A0-84CC-955971CAB0B2}"/>
    <hyperlink ref="BC576" r:id="rId9431" display="https://www.daloopa.com/src/46190683" xr:uid="{32327891-BEED-42C9-8B81-F5A54A4EBC6B}"/>
    <hyperlink ref="BD576" r:id="rId9432" display="https://www.daloopa.com/src/46190684" xr:uid="{FBC704ED-303D-4F69-986D-15C7669A0AF9}"/>
    <hyperlink ref="BE576" r:id="rId9433" display="https://www.daloopa.com/src/46190685" xr:uid="{084CC83E-23E5-41A2-9807-A4F253205B74}"/>
    <hyperlink ref="BF576" r:id="rId9434" display="https://www.daloopa.com/src/46190686" xr:uid="{48CFC480-319B-43CD-8739-128B3780A210}"/>
    <hyperlink ref="BG576" r:id="rId9435" display="https://www.daloopa.com/src/46190687" xr:uid="{7134A7D6-B7A2-4915-A839-38FFB957EC16}"/>
    <hyperlink ref="BH576" r:id="rId9436" display="https://www.daloopa.com/src/46190688" xr:uid="{96C1A7D4-7A02-404D-BA7A-C9085705C67D}"/>
    <hyperlink ref="BI576" r:id="rId9437" display="https://www.daloopa.com/src/46190689" xr:uid="{0F0B353C-04BE-4F50-9588-6360B1445E33}"/>
    <hyperlink ref="A577" r:id="rId9438" xr:uid="{659871FD-BACF-4E21-9917-8933F264C263}"/>
    <hyperlink ref="C577" r:id="rId9439" xr:uid="{57E99461-F18B-409E-9CD1-792170551FDD}"/>
    <hyperlink ref="D577" r:id="rId9440" display="https://www.daloopa.com/src/44808714" xr:uid="{896C21EC-B1A4-4DC5-A932-2E7D72F9BE80}"/>
    <hyperlink ref="E577" r:id="rId9441" display="https://www.daloopa.com/src/44808855" xr:uid="{F668646E-00D5-434E-B8FF-51FB36E4FA3C}"/>
    <hyperlink ref="F577" r:id="rId9442" display="https://www.daloopa.com/src/44809147" xr:uid="{0614BFBF-9AB7-45F3-AA02-5CBCB0A0E45D}"/>
    <hyperlink ref="G577" r:id="rId9443" display="https://www.daloopa.com/src/44812815" xr:uid="{D119ED74-4577-4BFC-8604-2446E0F1091F}"/>
    <hyperlink ref="H577" r:id="rId9444" display="https://www.daloopa.com/src/44809321" xr:uid="{95A79557-D60D-4ED4-9B9F-557B8D6EE9B2}"/>
    <hyperlink ref="I577" r:id="rId9445" display="https://www.daloopa.com/src/44809375" xr:uid="{B908DE24-0A82-459B-9A28-D111B1AC40F3}"/>
    <hyperlink ref="J577" r:id="rId9446" display="https://www.daloopa.com/src/44809629" xr:uid="{7D61EA1B-DD70-4F85-96BF-924571AB38B1}"/>
    <hyperlink ref="K577" r:id="rId9447" display="https://www.daloopa.com/src/44812859" xr:uid="{C96C785F-C899-49AD-9687-2E63EFE6A86D}"/>
    <hyperlink ref="L577" r:id="rId9448" display="https://www.daloopa.com/src/44809919" xr:uid="{FC383502-F3A9-4596-88F5-EE02CEDF1F1E}"/>
    <hyperlink ref="M577" r:id="rId9449" display="https://www.daloopa.com/src/44810150" xr:uid="{3A3B669B-DEE0-4708-B82E-F728268BD7A8}"/>
    <hyperlink ref="N577" r:id="rId9450" display="https://www.daloopa.com/src/44810255" xr:uid="{FF3422E7-AE11-41BB-A9AD-06C8D3C8E4C9}"/>
    <hyperlink ref="O577" r:id="rId9451" display="https://www.daloopa.com/src/44812985" xr:uid="{19E649E7-FF8C-457B-8DDF-C6D371B661B4}"/>
    <hyperlink ref="P577" r:id="rId9452" display="https://www.daloopa.com/src/44810525" xr:uid="{CC1B767D-93EF-4B19-98F7-532CEB94763E}"/>
    <hyperlink ref="Q577" r:id="rId9453" display="https://www.daloopa.com/src/44810627" xr:uid="{847FE048-89DD-4761-941D-7F7B8A9A47C1}"/>
    <hyperlink ref="R577" r:id="rId9454" display="https://www.daloopa.com/src/44810682" xr:uid="{680A0B40-F92C-466B-AC1E-8D97424D5CAF}"/>
    <hyperlink ref="S577" r:id="rId9455" display="https://www.daloopa.com/src/44812997" xr:uid="{EF2FA658-9953-4239-AD93-74F6EAB2B366}"/>
    <hyperlink ref="T577" r:id="rId9456" display="https://www.daloopa.com/src/44810873" xr:uid="{2352916F-AD43-445E-A8A0-5DFB4C95C479}"/>
    <hyperlink ref="U577" r:id="rId9457" display="https://www.daloopa.com/src/44810977" xr:uid="{FE5D3F98-A2FF-438B-97AE-F267F4201775}"/>
    <hyperlink ref="V577" r:id="rId9458" display="https://www.daloopa.com/src/44811282" xr:uid="{DD96D008-1364-4559-B19A-A249E753A883}"/>
    <hyperlink ref="W577" r:id="rId9459" display="https://www.daloopa.com/src/44813227" xr:uid="{6D18AFF9-2F37-403B-8197-BB0FF007F3E6}"/>
    <hyperlink ref="X577" r:id="rId9460" display="https://www.daloopa.com/src/44811313" xr:uid="{0FE08D7D-1725-4C15-817B-E21018689F30}"/>
    <hyperlink ref="Y577" r:id="rId9461" display="https://www.daloopa.com/src/44811568" xr:uid="{CEF2D8ED-B12B-454A-AAE5-4461A382484B}"/>
    <hyperlink ref="Z577" r:id="rId9462" display="https://www.daloopa.com/src/44811635" xr:uid="{0C6638DD-A69A-4943-AA10-0CF507132123}"/>
    <hyperlink ref="AA577" r:id="rId9463" display="https://www.daloopa.com/src/44813341" xr:uid="{66145FBB-9F69-4684-B6DD-9CAD5BD962EE}"/>
    <hyperlink ref="AB577" r:id="rId9464" display="https://www.daloopa.com/src/44811768" xr:uid="{C2190D53-9989-4DB5-A8D2-F04AB4004484}"/>
    <hyperlink ref="AC577" r:id="rId9465" display="https://www.daloopa.com/src/44811938" xr:uid="{8535A971-3D73-4395-AB1D-CDD59C80AEC6}"/>
    <hyperlink ref="AD577" r:id="rId9466" display="https://www.daloopa.com/src/44812061" xr:uid="{925AFC92-4B3B-463E-8870-107314521DDF}"/>
    <hyperlink ref="AE577" r:id="rId9467" display="https://www.daloopa.com/src/44813466" xr:uid="{2A81351B-F68E-4C72-B254-E29385B2E5B8}"/>
    <hyperlink ref="AF577" r:id="rId9468" display="https://www.daloopa.com/src/44812262" xr:uid="{A433E403-A07E-49BB-B92F-139AC0580F7B}"/>
    <hyperlink ref="AG577" r:id="rId9469" display="https://www.daloopa.com/src/44812476" xr:uid="{ABA86A25-3FC6-4B30-8CFE-46C0A702624F}"/>
    <hyperlink ref="AH577" r:id="rId9470" display="https://www.daloopa.com/src/44812503" xr:uid="{6605B357-4503-4227-982D-77D93F640070}"/>
    <hyperlink ref="AI577" r:id="rId9471" display="https://www.daloopa.com/src/44813503" xr:uid="{133C26D9-C23D-4C91-A4F7-171C9E494504}"/>
    <hyperlink ref="AJ577" r:id="rId9472" display="https://www.daloopa.com/src/44812604" xr:uid="{0F98B422-B988-496F-BFCC-D24E660651B6}"/>
    <hyperlink ref="AK577" r:id="rId9473" display="https://www.daloopa.com/src/44812614" xr:uid="{8286C878-30B0-4EAC-BB8C-B0568182AD1C}"/>
    <hyperlink ref="AL577" r:id="rId9474" display="https://www.daloopa.com/src/44812667" xr:uid="{64AA13A5-80EB-4BA9-B29B-6C864DBC26B0}"/>
    <hyperlink ref="AM577" r:id="rId9475" display="https://www.daloopa.com/src/44813609" xr:uid="{BB7CCFBB-5652-42AB-A939-8C11D4FBCC41}"/>
    <hyperlink ref="AN577" r:id="rId9476" display="https://www.daloopa.com/src/51587576" xr:uid="{DD173962-1C55-4129-9513-842D86C5F78A}"/>
    <hyperlink ref="AO577" r:id="rId9477" display="https://www.daloopa.com/src/57346365" xr:uid="{19FFDD8E-C4F2-4197-94F7-6475AAB24B13}"/>
    <hyperlink ref="AP577" r:id="rId9478" display="https://www.daloopa.com/src/62020280" xr:uid="{550F4755-CC32-4045-904B-5290F0E95CEA}"/>
    <hyperlink ref="BA577" r:id="rId9479" display="https://www.daloopa.com/src/46190690" xr:uid="{50859B0F-937C-497A-9F3A-D5C459540035}"/>
    <hyperlink ref="BB577" r:id="rId9480" display="https://www.daloopa.com/src/46190691" xr:uid="{11B93C5C-3686-49F4-B76B-92B5B7CC2701}"/>
    <hyperlink ref="BC577" r:id="rId9481" display="https://www.daloopa.com/src/46190692" xr:uid="{C17AE979-7EEB-4792-A5A3-16745513E57A}"/>
    <hyperlink ref="BD577" r:id="rId9482" display="https://www.daloopa.com/src/46190693" xr:uid="{F7FF03CD-A43B-43E5-9765-B1197AD010A0}"/>
    <hyperlink ref="BE577" r:id="rId9483" display="https://www.daloopa.com/src/46190694" xr:uid="{7F17946D-A658-4BBA-9438-DFF17CAC1572}"/>
    <hyperlink ref="BF577" r:id="rId9484" display="https://www.daloopa.com/src/46190695" xr:uid="{0144D9E6-ECAD-4FD8-9309-A604E1BE25D0}"/>
    <hyperlink ref="BG577" r:id="rId9485" display="https://www.daloopa.com/src/46190696" xr:uid="{B4E55809-1A24-4D3A-945B-69AE17D8E611}"/>
    <hyperlink ref="BH577" r:id="rId9486" display="https://www.daloopa.com/src/46190697" xr:uid="{5E525744-6568-4088-B106-F72674E4408D}"/>
    <hyperlink ref="BI577" r:id="rId9487" display="https://www.daloopa.com/src/46190698" xr:uid="{0E012DE1-1FAB-4FE3-B95A-4DCA46510EFC}"/>
    <hyperlink ref="A578" r:id="rId9488" xr:uid="{A07D40E2-1E00-4CCB-8B4D-DB3717D0467F}"/>
    <hyperlink ref="C578" r:id="rId9489" xr:uid="{CB3A8BE9-68D4-40DB-88EB-49BD5AF2F365}"/>
    <hyperlink ref="H578" r:id="rId9490" display="https://www.daloopa.com/src/63963927" xr:uid="{BCB977D6-CE06-4F1D-BBC5-6FAAC911E5C0}"/>
    <hyperlink ref="I578" r:id="rId9491" display="https://www.daloopa.com/src/44809384" xr:uid="{E5FF5487-8D44-43FC-890B-9349F180AFD7}"/>
    <hyperlink ref="J578" r:id="rId9492" display="https://www.daloopa.com/src/44809630" xr:uid="{5D5FE3B7-D31F-4D63-8039-37AC0AD0E4CB}"/>
    <hyperlink ref="K578" r:id="rId9493" display="https://www.daloopa.com/src/44812858" xr:uid="{1A76E9A7-2915-4B5E-9E6E-AC7601925DAB}"/>
    <hyperlink ref="L578" r:id="rId9494" display="https://www.daloopa.com/src/44809924" xr:uid="{70591B92-BAF8-40BC-950B-BA4736FBDEE9}"/>
    <hyperlink ref="M578" r:id="rId9495" display="https://www.daloopa.com/src/44810155" xr:uid="{FA16E7B9-242C-4E77-81BE-5D2037B8407F}"/>
    <hyperlink ref="N578" r:id="rId9496" display="https://www.daloopa.com/src/44810250" xr:uid="{71210B31-AFD1-4BD6-81EC-12496A595F0D}"/>
    <hyperlink ref="O578" r:id="rId9497" display="https://www.daloopa.com/src/44812986" xr:uid="{40ABDE26-A9C0-487B-9602-54A599866643}"/>
    <hyperlink ref="P578" r:id="rId9498" display="https://www.daloopa.com/src/44810533" xr:uid="{40D53818-9A14-42F9-A730-7ABA71C1A9C6}"/>
    <hyperlink ref="Q578" r:id="rId9499" display="https://www.daloopa.com/src/44810632" xr:uid="{37F064DF-5DDE-474F-9BEB-34FF3E5E4EA2}"/>
    <hyperlink ref="R578" r:id="rId9500" display="https://www.daloopa.com/src/44810692" xr:uid="{FA608862-DC97-4A6F-8880-B047D40A0D4E}"/>
    <hyperlink ref="S578" r:id="rId9501" display="https://www.daloopa.com/src/44812999" xr:uid="{BFAD0073-F793-46A1-AD32-2B01A57D8EBD}"/>
    <hyperlink ref="T578" r:id="rId9502" display="https://www.daloopa.com/src/44810882" xr:uid="{092E0F5A-F2BE-4526-8EC6-90E7E12592D0}"/>
    <hyperlink ref="U578" r:id="rId9503" display="https://www.daloopa.com/src/44810982" xr:uid="{9EC80A77-14C4-4610-B5E9-8CF4C0C0E85C}"/>
    <hyperlink ref="V578" r:id="rId9504" display="https://www.daloopa.com/src/44811281" xr:uid="{CF5E2D66-B4FB-40B2-A298-77B8C89AC421}"/>
    <hyperlink ref="W578" r:id="rId9505" display="https://www.daloopa.com/src/44813226" xr:uid="{7ADEA029-C0EC-4D2C-823A-90FFA7EC856C}"/>
    <hyperlink ref="X578" r:id="rId9506" display="https://www.daloopa.com/src/44811316" xr:uid="{65F85ED2-067B-42AA-8018-EE03278251F0}"/>
    <hyperlink ref="Y578" r:id="rId9507" display="https://www.daloopa.com/src/44811578" xr:uid="{ACBFA518-A98B-4CE1-ACC5-B4A2AB0418C0}"/>
    <hyperlink ref="Z578" r:id="rId9508" display="https://www.daloopa.com/src/44811634" xr:uid="{517309A0-2A6A-4AB0-997E-37340E6908E7}"/>
    <hyperlink ref="AA578" r:id="rId9509" display="https://www.daloopa.com/src/44813340" xr:uid="{2D2A307C-A7F3-422E-B04C-2D8D3EB5EE26}"/>
    <hyperlink ref="AB578" r:id="rId9510" display="https://www.daloopa.com/src/44811774" xr:uid="{F3CCFF73-141B-4A24-A612-3C87070818D0}"/>
    <hyperlink ref="AC578" r:id="rId9511" display="https://www.daloopa.com/src/44811945" xr:uid="{BEBCE935-5F0C-4C68-BFED-83D113EA4BC2}"/>
    <hyperlink ref="AD578" r:id="rId9512" display="https://www.daloopa.com/src/44812063" xr:uid="{E40BA979-7A83-4702-9153-607D6DC5131D}"/>
    <hyperlink ref="AE578" r:id="rId9513" display="https://www.daloopa.com/src/44813470" xr:uid="{F5612DFA-1BF9-4296-A37C-D27B2AE4E7CA}"/>
    <hyperlink ref="AF578" r:id="rId9514" display="https://www.daloopa.com/src/44812260" xr:uid="{B82B4106-0E78-4574-BF8B-D597A302FA78}"/>
    <hyperlink ref="AG578" r:id="rId9515" display="https://www.daloopa.com/src/44812472" xr:uid="{962D2496-21B1-4D8A-AE9F-91EB0CE11851}"/>
    <hyperlink ref="AH578" r:id="rId9516" display="https://www.daloopa.com/src/44812502" xr:uid="{6706568F-6787-4827-A7C4-6EF6A24F1573}"/>
    <hyperlink ref="AI578" r:id="rId9517" display="https://www.daloopa.com/src/44813502" xr:uid="{92BB2860-6D40-4E8D-8A21-46B1F97FCAF5}"/>
    <hyperlink ref="AJ578" r:id="rId9518" display="https://www.daloopa.com/src/44812611" xr:uid="{B574B81F-F6A4-4BEE-BE50-24273969C23B}"/>
    <hyperlink ref="AK578" r:id="rId9519" display="https://www.daloopa.com/src/44812615" xr:uid="{C34F8AA3-9C6F-47C8-9F6C-6D2710CF44BD}"/>
    <hyperlink ref="AL578" r:id="rId9520" display="https://www.daloopa.com/src/44812672" xr:uid="{4424945D-00E8-4665-B9D8-F9F081B51A59}"/>
    <hyperlink ref="AM578" r:id="rId9521" display="https://www.daloopa.com/src/44813611" xr:uid="{992641B2-6B61-4D3C-B65E-64F012CE2F52}"/>
    <hyperlink ref="AN578" r:id="rId9522" display="https://www.daloopa.com/src/51587574" xr:uid="{9D72941F-FC9B-4D13-8361-2FE19984B929}"/>
    <hyperlink ref="AO578" r:id="rId9523" display="https://www.daloopa.com/src/57346372" xr:uid="{FB7657C5-3E07-4CAC-BE46-D1E9BF762546}"/>
    <hyperlink ref="AP578" r:id="rId9524" display="https://www.daloopa.com/src/62020286" xr:uid="{D8AEDB28-6F64-4612-8EF7-CB92B97B70A6}"/>
    <hyperlink ref="BB578" r:id="rId9525" display="https://www.daloopa.com/src/46190699" xr:uid="{ECA99132-B21E-46D5-BD9E-E5353D871856}"/>
    <hyperlink ref="BC578" r:id="rId9526" display="https://www.daloopa.com/src/46190700" xr:uid="{1DD8AC54-5267-4387-A7B0-6F7DD3FD1F7F}"/>
    <hyperlink ref="BD578" r:id="rId9527" display="https://www.daloopa.com/src/46190701" xr:uid="{B119DB04-3084-4A99-B743-60144DA35F28}"/>
    <hyperlink ref="BE578" r:id="rId9528" display="https://www.daloopa.com/src/46190712" xr:uid="{9676882D-A0DE-4888-8A96-15C97CE65733}"/>
    <hyperlink ref="BF578" r:id="rId9529" display="https://www.daloopa.com/src/46190713" xr:uid="{657938B7-DE08-42C1-96D7-9710954405C6}"/>
    <hyperlink ref="BG578" r:id="rId9530" display="https://www.daloopa.com/src/46190714" xr:uid="{5D4AB81D-9DFB-46D1-ACCF-844D92F21D6C}"/>
    <hyperlink ref="BH578" r:id="rId9531" display="https://www.daloopa.com/src/46190715" xr:uid="{4D5C5118-5554-4621-B671-4F79E6C5F805}"/>
    <hyperlink ref="BI578" r:id="rId9532" display="https://www.daloopa.com/src/46190721" xr:uid="{C2991160-EFA0-4103-9DF7-83AF58844963}"/>
    <hyperlink ref="A579" r:id="rId9533" xr:uid="{7BB17C44-1D7D-4021-B2EE-7BA5538E521F}"/>
    <hyperlink ref="C579" r:id="rId9534" xr:uid="{78B45778-3053-421C-B625-BBADC7AF7D32}"/>
    <hyperlink ref="F579" r:id="rId9535" display="https://www.daloopa.com/src/63963928" xr:uid="{A7121B0A-28C9-468B-9E4E-63A9652CF60E}"/>
    <hyperlink ref="G579" r:id="rId9536" display="https://www.daloopa.com/src/44812820" xr:uid="{E6F45ECA-E2CD-44C7-A8A0-5F2155829666}"/>
    <hyperlink ref="H579" r:id="rId9537" display="https://www.daloopa.com/src/63963929" xr:uid="{50A0FB62-981D-4FE4-B8D8-A0FE1C6A657C}"/>
    <hyperlink ref="I579" r:id="rId9538" display="https://www.daloopa.com/src/44809376" xr:uid="{ADF9B7A4-8E01-4ECE-90BB-4E245216191B}"/>
    <hyperlink ref="J579" r:id="rId9539" display="https://www.daloopa.com/src/44809632" xr:uid="{39F11703-C7EB-4F9A-95E1-8B926BF1A221}"/>
    <hyperlink ref="K579" r:id="rId9540" display="https://www.daloopa.com/src/44812846" xr:uid="{D64E67F2-1826-4258-AC01-A45FEB55D96F}"/>
    <hyperlink ref="L579" r:id="rId9541" display="https://www.daloopa.com/src/44809918" xr:uid="{93000538-3568-4AB4-B9D8-BABEA14EB4D6}"/>
    <hyperlink ref="M579" r:id="rId9542" display="https://www.daloopa.com/src/44810148" xr:uid="{72676D9D-21A6-44F5-8091-57773870F4F2}"/>
    <hyperlink ref="N579" r:id="rId9543" display="https://www.daloopa.com/src/44810248" xr:uid="{FCA5D2E7-51E1-4236-AB05-0885C67645C1}"/>
    <hyperlink ref="O579" r:id="rId9544" display="https://www.daloopa.com/src/44812972" xr:uid="{0E8D38BA-2C98-4591-BA92-E1237031C790}"/>
    <hyperlink ref="P579" r:id="rId9545" display="https://www.daloopa.com/src/44810527" xr:uid="{5BBBDA23-DB49-4055-ACF4-C8050ABF2FB4}"/>
    <hyperlink ref="Q579" r:id="rId9546" display="https://www.daloopa.com/src/44810625" xr:uid="{B7189314-CC2C-47D9-86A1-6E6BF8436722}"/>
    <hyperlink ref="R579" r:id="rId9547" display="https://www.daloopa.com/src/44810688" xr:uid="{67150F29-D09D-4E45-A1C1-7FF64E3C5A58}"/>
    <hyperlink ref="S579" r:id="rId9548" display="https://www.daloopa.com/src/44813003" xr:uid="{BEFBFA74-6474-4F97-81DF-38E0D338F1E9}"/>
    <hyperlink ref="BA579" r:id="rId9549" display="https://www.daloopa.com/src/46190702" xr:uid="{1062A370-9FB1-4071-BBFC-E4EE830C2B2B}"/>
    <hyperlink ref="BB579" r:id="rId9550" display="https://www.daloopa.com/src/46190703" xr:uid="{B537B28B-317F-46AB-9D1F-DE9C8BD78765}"/>
    <hyperlink ref="BC579" r:id="rId9551" display="https://www.daloopa.com/src/46190704" xr:uid="{D7820A54-CCDC-49E0-9167-054E32709E30}"/>
    <hyperlink ref="BD579" r:id="rId9552" display="https://www.daloopa.com/src/46190705" xr:uid="{2E2363DE-9361-4D28-9670-A23F553CCD64}"/>
    <hyperlink ref="A580" r:id="rId9553" xr:uid="{394C055B-CF43-48A2-9BF5-9158FDBE0C8C}"/>
    <hyperlink ref="C580" r:id="rId9554" xr:uid="{356D4630-4E73-4C93-B4A4-02A28D4B4E63}"/>
    <hyperlink ref="D580" r:id="rId9555" display="https://www.daloopa.com/src/44808716" xr:uid="{BD17ECE6-EC1D-43F3-8870-2778332D72B7}"/>
    <hyperlink ref="E580" r:id="rId9556" display="https://www.daloopa.com/src/44808846" xr:uid="{D32B0A4B-F3C7-4444-B5B1-3AE6556E3CBA}"/>
    <hyperlink ref="F580" r:id="rId9557" display="https://www.daloopa.com/src/44809139" xr:uid="{11439E7D-3561-4340-97BB-A7C506D146F0}"/>
    <hyperlink ref="G580" r:id="rId9558" display="https://www.daloopa.com/src/44812817" xr:uid="{2DE5A05F-3B5D-4884-8732-9C3B256A7A1A}"/>
    <hyperlink ref="L580" r:id="rId9559" display="https://www.daloopa.com/src/44809922" xr:uid="{5157E37A-30B0-49EA-AD60-F5868033742A}"/>
    <hyperlink ref="M580" r:id="rId9560" display="https://www.daloopa.com/src/44810147" xr:uid="{20D46AF7-465D-438D-A6A0-518C44F67568}"/>
    <hyperlink ref="N580" r:id="rId9561" display="https://www.daloopa.com/src/44810245" xr:uid="{959A7001-3232-4B8F-8E92-06EBD65FBEEA}"/>
    <hyperlink ref="O580" r:id="rId9562" display="https://www.daloopa.com/src/44812974" xr:uid="{DF0D4F1D-CD97-48E3-B75D-08A9A0466B0D}"/>
    <hyperlink ref="BA580" r:id="rId9563" display="https://www.daloopa.com/src/46190706" xr:uid="{1BEC2C80-1BBF-4091-AC8E-97B14F72ED85}"/>
    <hyperlink ref="BC580" r:id="rId9564" display="https://www.daloopa.com/src/46190707" xr:uid="{B77B6647-9DB5-4E0D-A555-60CAAA723E08}"/>
    <hyperlink ref="A581" r:id="rId9565" xr:uid="{E3D49067-0DD9-4126-BB52-8BBEA17A4C7E}"/>
    <hyperlink ref="C581" r:id="rId9566" xr:uid="{36DC4849-9DFC-4BCF-A9C2-39E30C67FD66}"/>
    <hyperlink ref="AF581" r:id="rId9567" display="https://www.daloopa.com/src/44812268" xr:uid="{2AEB245D-04E9-43A5-940B-E3478A79D76C}"/>
    <hyperlink ref="AG581" r:id="rId9568" display="https://www.daloopa.com/src/44812481" xr:uid="{173237E2-4948-4E61-BB8C-563E48F7D3B2}"/>
    <hyperlink ref="AH581" r:id="rId9569" display="https://www.daloopa.com/src/44812505" xr:uid="{19BF0221-DBB0-4296-B022-0C8ECE27C5A4}"/>
    <hyperlink ref="AI581" r:id="rId9570" display="https://www.daloopa.com/src/44813500" xr:uid="{5307A575-9162-4810-80AC-B6F4EEA3A790}"/>
    <hyperlink ref="BH581" r:id="rId9571" display="https://www.daloopa.com/src/46190709" xr:uid="{A2B4FCCB-5388-4D38-9CD8-58ABFB4F576C}"/>
    <hyperlink ref="A582" r:id="rId9572" xr:uid="{452EBEBF-7EED-46EC-A4F2-799328EA8607}"/>
    <hyperlink ref="C582" r:id="rId9573" xr:uid="{8E64366D-93D8-4AE5-9240-36C1D53FDE9D}"/>
    <hyperlink ref="D582" r:id="rId9574" display="https://www.daloopa.com/src/44808720" xr:uid="{179659D6-8208-4DA0-812A-9FC4B5A53912}"/>
    <hyperlink ref="E582" r:id="rId9575" display="https://www.daloopa.com/src/44808845" xr:uid="{2AD812CC-4B27-439F-81C6-52D7F0ABEAAC}"/>
    <hyperlink ref="F582" r:id="rId9576" display="https://www.daloopa.com/src/44809140" xr:uid="{9198D066-87A9-456B-BEA0-8D58A04D2C77}"/>
    <hyperlink ref="G582" r:id="rId9577" display="https://www.daloopa.com/src/44812818" xr:uid="{5A3BDF38-42F1-4C22-8061-712DD8E50727}"/>
    <hyperlink ref="L582" r:id="rId9578" display="https://www.daloopa.com/src/44809921" xr:uid="{B0565687-172A-4756-95F6-E12FB0388E90}"/>
    <hyperlink ref="M582" r:id="rId9579" display="https://www.daloopa.com/src/44810149" xr:uid="{F3C620F9-2371-45A8-8D68-2B13CF29596A}"/>
    <hyperlink ref="N582" r:id="rId9580" display="https://www.daloopa.com/src/44810244" xr:uid="{ACE4E0CD-BDCC-4243-B7C3-B29767691F62}"/>
    <hyperlink ref="O582" r:id="rId9581" display="https://www.daloopa.com/src/44812979" xr:uid="{991D8AA1-3225-4513-BB1F-6B2998B763FB}"/>
    <hyperlink ref="BA582" r:id="rId9582" display="https://www.daloopa.com/src/46190710" xr:uid="{B6CAB27A-273D-46D3-AA6B-0EE33477DE62}"/>
    <hyperlink ref="BC582" r:id="rId9583" display="https://www.daloopa.com/src/46190711" xr:uid="{736458B6-A173-4E5B-92BF-C98A8E0F1C2B}"/>
    <hyperlink ref="A583" r:id="rId9584" xr:uid="{8FF68C4E-CF20-49C6-9178-78F44747F79E}"/>
    <hyperlink ref="C583" r:id="rId9585" xr:uid="{789B6FF5-4628-4DBE-8650-D9C713D24932}"/>
    <hyperlink ref="Z583" r:id="rId9586" display="https://www.daloopa.com/src/63963930" xr:uid="{A316F9F2-3D3C-49BE-BB0F-030746052522}"/>
    <hyperlink ref="AA583" r:id="rId9587" display="https://www.daloopa.com/src/44813336" xr:uid="{3E9E6EAC-46D8-4CF7-B7E9-07D242AF2A36}"/>
    <hyperlink ref="AF583" r:id="rId9588" display="https://www.daloopa.com/src/44812267" xr:uid="{551D50DC-6ED2-406B-A2E2-83599627CE0E}"/>
    <hyperlink ref="AG583" r:id="rId9589" display="https://www.daloopa.com/src/44812478" xr:uid="{487704F5-DADD-4CBC-A04D-E3DCCA3F76C8}"/>
    <hyperlink ref="AH583" r:id="rId9590" display="https://www.daloopa.com/src/44812504" xr:uid="{28A8CE12-B038-4082-A038-6E73F7FA1003}"/>
    <hyperlink ref="AI583" r:id="rId9591" display="https://www.daloopa.com/src/44813501" xr:uid="{91A30F49-DFC9-4DB2-A1CE-F52071FE4436}"/>
    <hyperlink ref="BF583" r:id="rId9592" display="https://www.daloopa.com/src/46190722" xr:uid="{AAB3FF66-E871-4DAC-AEFA-9B5F95818F5B}"/>
    <hyperlink ref="BH583" r:id="rId9593" display="https://www.daloopa.com/src/46190708" xr:uid="{6179458F-A399-4A9E-92A1-D9D99F7DFE28}"/>
    <hyperlink ref="A584" r:id="rId9594" xr:uid="{E0AFADFF-1EAE-4A5E-A579-7E9462FC0439}"/>
    <hyperlink ref="C584" r:id="rId9595" xr:uid="{37F5D708-F409-43B9-921C-9DE2E44FBA36}"/>
    <hyperlink ref="D584" r:id="rId9596" display="https://www.daloopa.com/src/44808718" xr:uid="{CBFF08BC-61D6-4150-BF7A-B6DC9C93660C}"/>
    <hyperlink ref="E584" r:id="rId9597" display="https://www.daloopa.com/src/44808844" xr:uid="{78AB6121-FFFF-434D-871B-318C79F2BF7A}"/>
    <hyperlink ref="F584" r:id="rId9598" display="https://www.daloopa.com/src/44809145" xr:uid="{7F3FE401-DCBF-4BB2-B32B-9EF496AC1275}"/>
    <hyperlink ref="G584" r:id="rId9599" display="https://www.daloopa.com/src/44812816" xr:uid="{2EAB0451-7632-4296-8964-7361C28765F6}"/>
    <hyperlink ref="H584" r:id="rId9600" display="https://www.daloopa.com/src/44809316" xr:uid="{361EDF71-CDAA-4515-AC35-662466CCA7D0}"/>
    <hyperlink ref="I584" r:id="rId9601" display="https://www.daloopa.com/src/44809374" xr:uid="{C9B4EF2F-A405-47B8-8FD2-7FC438D5DD99}"/>
    <hyperlink ref="J584" r:id="rId9602" display="https://www.daloopa.com/src/44809631" xr:uid="{1221F405-3E5B-4566-B12A-EA3DC85C7EC9}"/>
    <hyperlink ref="K584" r:id="rId9603" display="https://www.daloopa.com/src/44812856" xr:uid="{B7A96873-E264-439E-9794-CD29E6DBF953}"/>
    <hyperlink ref="L584" r:id="rId9604" display="https://www.daloopa.com/src/44809925" xr:uid="{32684834-2434-41C8-8413-758EB878FB48}"/>
    <hyperlink ref="M584" r:id="rId9605" display="https://www.daloopa.com/src/44810153" xr:uid="{D70D2AE3-C309-46B8-B34E-D9F1C5105007}"/>
    <hyperlink ref="N584" r:id="rId9606" display="https://www.daloopa.com/src/44810242" xr:uid="{E8B70686-79F8-472E-A98C-C09115C41DBC}"/>
    <hyperlink ref="O584" r:id="rId9607" display="https://www.daloopa.com/src/44812983" xr:uid="{C3EECF07-0896-4A88-9145-89A6185F55F4}"/>
    <hyperlink ref="P584" r:id="rId9608" display="https://www.daloopa.com/src/63963931" xr:uid="{9CE94C2B-C7E2-46A0-9586-D8F69ADCE658}"/>
    <hyperlink ref="Q584" r:id="rId9609" display="https://www.daloopa.com/src/44810626" xr:uid="{F26A4023-749B-407C-B6BA-7568B0FFE40E}"/>
    <hyperlink ref="R584" r:id="rId9610" display="https://www.daloopa.com/src/44810681" xr:uid="{63EA182F-4AF4-4003-A039-E1B872370BD4}"/>
    <hyperlink ref="S584" r:id="rId9611" display="https://www.daloopa.com/src/44812995" xr:uid="{41446AEC-6DFE-49BA-9984-E741786E3E86}"/>
    <hyperlink ref="T584" r:id="rId9612" display="https://www.daloopa.com/src/44810871" xr:uid="{9A7B1639-144A-476C-8712-3DB72A82FB0C}"/>
    <hyperlink ref="U584" r:id="rId9613" display="https://www.daloopa.com/src/44810973" xr:uid="{468A26D4-A72C-456A-AA93-1D3D9065F3F3}"/>
    <hyperlink ref="V584" r:id="rId9614" display="https://www.daloopa.com/src/44811276" xr:uid="{9D992008-64B6-407C-85FA-A5DF54449FFC}"/>
    <hyperlink ref="W584" r:id="rId9615" display="https://www.daloopa.com/src/44813228" xr:uid="{B17C9DFF-89A0-4298-A3F8-0F85996C3FFF}"/>
    <hyperlink ref="X584" r:id="rId9616" display="https://www.daloopa.com/src/44811312" xr:uid="{33EDA918-E1CA-4772-882B-95190E14A73D}"/>
    <hyperlink ref="Y584" r:id="rId9617" display="https://www.daloopa.com/src/44811569" xr:uid="{750E549D-E8F0-494C-9B23-8DCAB8E09D62}"/>
    <hyperlink ref="Z584" r:id="rId9618" display="https://www.daloopa.com/src/44811629" xr:uid="{388520AF-D247-414A-8E4E-40631D7B304F}"/>
    <hyperlink ref="AA584" r:id="rId9619" display="https://www.daloopa.com/src/44813347" xr:uid="{763E5A02-FB84-485C-9070-D0C5EE37D0B0}"/>
    <hyperlink ref="AB584" r:id="rId9620" display="https://www.daloopa.com/src/44811769" xr:uid="{53C3D60B-59AE-48E5-9494-2203DA5E432E}"/>
    <hyperlink ref="AC584" r:id="rId9621" display="https://www.daloopa.com/src/44811939" xr:uid="{C4EA4CE0-4820-453E-B75D-D7854AAF9BF4}"/>
    <hyperlink ref="AD584" r:id="rId9622" display="https://www.daloopa.com/src/44812053" xr:uid="{43B9A014-E7D2-442F-BCD0-67AF0D39AF4D}"/>
    <hyperlink ref="AE584" r:id="rId9623" display="https://www.daloopa.com/src/44813465" xr:uid="{217FAFAE-A70F-4771-B49D-57E63BEA90EF}"/>
    <hyperlink ref="AF584" r:id="rId9624" display="https://www.daloopa.com/src/44812263" xr:uid="{A234C4CA-4FED-47C3-9987-EB0ECE5E89E5}"/>
    <hyperlink ref="AG584" r:id="rId9625" display="https://www.daloopa.com/src/44812479" xr:uid="{064BE2D2-3481-4AE2-97CC-1B4408D05938}"/>
    <hyperlink ref="AH584" r:id="rId9626" display="https://www.daloopa.com/src/44812506" xr:uid="{CE1E3C28-A83A-4C2F-B527-7C0137E24CDB}"/>
    <hyperlink ref="AI584" r:id="rId9627" display="https://www.daloopa.com/src/44813499" xr:uid="{2C923D63-F5C8-4CF5-B095-EF1C678600F3}"/>
    <hyperlink ref="AJ584" r:id="rId9628" display="https://www.daloopa.com/src/44812605" xr:uid="{784F8D47-6B71-4C88-AF0A-856AB3CB7AB9}"/>
    <hyperlink ref="AK584" r:id="rId9629" display="https://www.daloopa.com/src/44812616" xr:uid="{E518CBB1-B167-4EA3-9D3F-4E5014BD68DC}"/>
    <hyperlink ref="AL584" r:id="rId9630" display="https://www.daloopa.com/src/44812668" xr:uid="{5D7EA0EA-3E19-4292-B2B1-E082483507F7}"/>
    <hyperlink ref="AM584" r:id="rId9631" display="https://www.daloopa.com/src/44813614" xr:uid="{DBD76A7E-1803-44C1-B3E1-1C1E95848F8F}"/>
    <hyperlink ref="AN584" r:id="rId9632" display="https://www.daloopa.com/src/51587577" xr:uid="{AA83FC1C-1648-49FD-BDE4-AEDF5D771837}"/>
    <hyperlink ref="AO584" r:id="rId9633" display="https://www.daloopa.com/src/57346367" xr:uid="{C2A889BF-8954-4194-905F-A8973D7D3DEC}"/>
    <hyperlink ref="AP584" r:id="rId9634" display="https://www.daloopa.com/src/62020288" xr:uid="{7F5603EE-B9F9-480D-9568-6FBFE190D367}"/>
    <hyperlink ref="BA584" r:id="rId9635" display="https://www.daloopa.com/src/46190723" xr:uid="{F7FFA613-E950-42FC-8537-BF8476B34B2D}"/>
    <hyperlink ref="BB584" r:id="rId9636" display="https://www.daloopa.com/src/46190724" xr:uid="{994049E8-5CC9-42D3-9104-EC23A423450A}"/>
    <hyperlink ref="BC584" r:id="rId9637" display="https://www.daloopa.com/src/46190725" xr:uid="{DB01545F-3570-46D2-BE88-ECAAA2D3E633}"/>
    <hyperlink ref="BD584" r:id="rId9638" display="https://www.daloopa.com/src/46190726" xr:uid="{EFDEB91C-9DBA-4F68-A058-060917EF5DC2}"/>
    <hyperlink ref="BE584" r:id="rId9639" display="https://www.daloopa.com/src/46190727" xr:uid="{0F9560DB-7D79-413F-AB99-CB972A0892F1}"/>
    <hyperlink ref="BF584" r:id="rId9640" display="https://www.daloopa.com/src/46190728" xr:uid="{D8D5305C-62C1-4DF4-BB27-22E043402AB6}"/>
    <hyperlink ref="BG584" r:id="rId9641" display="https://www.daloopa.com/src/46190729" xr:uid="{B57F2846-F7A2-4B7A-BED9-CE8C6634D0B6}"/>
    <hyperlink ref="BH584" r:id="rId9642" display="https://www.daloopa.com/src/46190730" xr:uid="{4C534D6B-77AF-46C6-B663-6AB904DCEF88}"/>
    <hyperlink ref="BI584" r:id="rId9643" display="https://www.daloopa.com/src/46190731" xr:uid="{5D33A7EE-3469-494F-A941-B18488CC08AF}"/>
    <hyperlink ref="A585" r:id="rId9644" xr:uid="{A5DB21B3-D5DD-4964-A3D1-8C507895F77F}"/>
    <hyperlink ref="C585" r:id="rId9645" xr:uid="{19935881-BAF3-4674-97BF-C4E84A88CD80}"/>
    <hyperlink ref="D585" r:id="rId9646" display="https://www.daloopa.com/src/44808717" xr:uid="{E6A9BCD4-6C84-44A2-A0D6-A4229C416DFF}"/>
    <hyperlink ref="E585" r:id="rId9647" display="https://www.daloopa.com/src/44808847" xr:uid="{E055408C-AFE6-41AF-B3EA-D2312302F9B2}"/>
    <hyperlink ref="F585" r:id="rId9648" display="https://www.daloopa.com/src/44809149" xr:uid="{67F5E098-2575-4A6C-A52B-1EC9C13B61FE}"/>
    <hyperlink ref="G585" r:id="rId9649" display="https://www.daloopa.com/src/44812813" xr:uid="{B29018E5-9969-4618-9CF4-F326654415B1}"/>
    <hyperlink ref="H585" r:id="rId9650" display="https://www.daloopa.com/src/44809325" xr:uid="{C3361734-290E-455A-BA8A-0DFDEEBF5F81}"/>
    <hyperlink ref="I585" r:id="rId9651" display="https://www.daloopa.com/src/44809377" xr:uid="{55267200-9A29-4F74-BD96-75E46B27DB68}"/>
    <hyperlink ref="J585" r:id="rId9652" display="https://www.daloopa.com/src/44809633" xr:uid="{92920502-78BE-40D3-BBA9-C3D0E9301113}"/>
    <hyperlink ref="K585" r:id="rId9653" display="https://www.daloopa.com/src/44812852" xr:uid="{890C472C-13E0-47FB-B1CD-3467939F8D26}"/>
    <hyperlink ref="L585" r:id="rId9654" display="https://www.daloopa.com/src/44809926" xr:uid="{8CCE48C1-57D1-4161-BAAF-8265F0D7D6A7}"/>
    <hyperlink ref="M585" r:id="rId9655" display="https://www.daloopa.com/src/44810151" xr:uid="{897DD744-DE46-4517-B3EC-6D4B5B3931D6}"/>
    <hyperlink ref="N585" r:id="rId9656" display="https://www.daloopa.com/src/44810249" xr:uid="{D6E6C516-B656-42EB-933E-59DC88EF64FC}"/>
    <hyperlink ref="O585" r:id="rId9657" display="https://www.daloopa.com/src/44812982" xr:uid="{D2396DD2-2EF2-4E30-BE5A-2E29CF79C153}"/>
    <hyperlink ref="P585" r:id="rId9658" display="https://www.daloopa.com/src/44810532" xr:uid="{2C3136CC-62E8-4FC8-A933-0D8F8295110D}"/>
    <hyperlink ref="Q585" r:id="rId9659" display="https://www.daloopa.com/src/44810630" xr:uid="{836021C8-A56D-4A23-942B-16E2340DEE7A}"/>
    <hyperlink ref="R585" r:id="rId9660" display="https://www.daloopa.com/src/44810684" xr:uid="{13617E97-0902-43A7-9072-64AA7E878200}"/>
    <hyperlink ref="S585" r:id="rId9661" display="https://www.daloopa.com/src/44813004" xr:uid="{8E15A8BA-6532-41A0-AF09-244BD42A357F}"/>
    <hyperlink ref="T585" r:id="rId9662" display="https://www.daloopa.com/src/44810881" xr:uid="{95AB0526-C889-49A2-8672-2C03FF359E1D}"/>
    <hyperlink ref="U585" r:id="rId9663" display="https://www.daloopa.com/src/44810985" xr:uid="{5710E8BD-2080-4F74-9A34-0F7E215ADDBE}"/>
    <hyperlink ref="V585" r:id="rId9664" display="https://www.daloopa.com/src/44811277" xr:uid="{60608A76-0103-4C19-9145-49BC78F8CF03}"/>
    <hyperlink ref="W585" r:id="rId9665" display="https://www.daloopa.com/src/44813216" xr:uid="{8EA94B7B-E81A-492F-8CCA-CD6B64D4C483}"/>
    <hyperlink ref="X585" r:id="rId9666" display="https://www.daloopa.com/src/44811319" xr:uid="{A813FD8C-D16C-4290-AABD-89B869580047}"/>
    <hyperlink ref="Y585" r:id="rId9667" display="https://www.daloopa.com/src/44811575" xr:uid="{CE0B55B8-029E-4DAC-90A4-141683C61052}"/>
    <hyperlink ref="Z585" r:id="rId9668" display="https://www.daloopa.com/src/44811637" xr:uid="{F73EE1B0-1057-40B7-A459-9E50C9A7443B}"/>
    <hyperlink ref="AA585" r:id="rId9669" display="https://www.daloopa.com/src/44813346" xr:uid="{8CFE165D-17C2-4855-8E04-3AE8004844E5}"/>
    <hyperlink ref="AB585" r:id="rId9670" display="https://www.daloopa.com/src/44811775" xr:uid="{17039F51-68D0-48FC-9D02-553171057E55}"/>
    <hyperlink ref="AC585" r:id="rId9671" display="https://www.daloopa.com/src/44811941" xr:uid="{DA65528D-E1F3-43FC-849C-6283FD7A374A}"/>
    <hyperlink ref="AD585" r:id="rId9672" display="https://www.daloopa.com/src/44812056" xr:uid="{D2EF2AFC-3E3A-440A-B837-2E6FA7206CC1}"/>
    <hyperlink ref="AE585" r:id="rId9673" display="https://www.daloopa.com/src/44813469" xr:uid="{39C0A19C-D59E-4F5D-8481-79988EB1D6D1}"/>
    <hyperlink ref="AF585" r:id="rId9674" display="https://www.daloopa.com/src/44812266" xr:uid="{E7259543-33DA-4556-9C9D-78F8DB7CDB32}"/>
    <hyperlink ref="AG585" r:id="rId9675" display="https://www.daloopa.com/src/44812475" xr:uid="{E5150174-390D-4100-8D75-0E49746C3562}"/>
    <hyperlink ref="AH585" r:id="rId9676" display="https://www.daloopa.com/src/44812507" xr:uid="{E68DA509-033E-4FF5-995F-C20C86F1D73F}"/>
    <hyperlink ref="AI585" r:id="rId9677" display="https://www.daloopa.com/src/44813498" xr:uid="{092D52C1-3428-4E03-81EF-FFE227DBB3E5}"/>
    <hyperlink ref="AJ585" r:id="rId9678" display="https://www.daloopa.com/src/44812607" xr:uid="{C4A4A99C-A91A-4A6D-B332-7EAE5C76002B}"/>
    <hyperlink ref="AK585" r:id="rId9679" display="https://www.daloopa.com/src/44812617" xr:uid="{1E94D5C4-B815-4263-B43B-D8392EC7372E}"/>
    <hyperlink ref="AL585" r:id="rId9680" display="https://www.daloopa.com/src/44812674" xr:uid="{CC1F03C1-7C36-4387-9B77-E5242DE2FE21}"/>
    <hyperlink ref="AM585" r:id="rId9681" display="https://www.daloopa.com/src/44813612" xr:uid="{2760B5F9-79BA-4386-B74E-DC5D6F3B8E3F}"/>
    <hyperlink ref="AN585" r:id="rId9682" display="https://www.daloopa.com/src/51587580" xr:uid="{E29675CA-69AA-4C0B-BD6E-9B5A8480812E}"/>
    <hyperlink ref="AO585" r:id="rId9683" display="https://www.daloopa.com/src/57346369" xr:uid="{76968EE9-4B47-49E0-9AB4-5A661FBC9E0B}"/>
    <hyperlink ref="AP585" r:id="rId9684" display="https://www.daloopa.com/src/62020282" xr:uid="{0FE264C2-167F-4886-B80F-19F932AC95F3}"/>
    <hyperlink ref="BA585" r:id="rId9685" display="https://www.daloopa.com/src/46190732" xr:uid="{A7620A92-8D91-481D-9702-913CF301B52A}"/>
    <hyperlink ref="BB585" r:id="rId9686" display="https://www.daloopa.com/src/46190733" xr:uid="{4D2505FA-3387-4DDC-B127-412C7BB4F4B1}"/>
    <hyperlink ref="BC585" r:id="rId9687" display="https://www.daloopa.com/src/46190734" xr:uid="{F31D8FBE-1CDE-4735-A3D7-37266B5D2323}"/>
    <hyperlink ref="BD585" r:id="rId9688" display="https://www.daloopa.com/src/46190735" xr:uid="{496143A6-9EE6-4A36-8D32-244258B27387}"/>
    <hyperlink ref="BE585" r:id="rId9689" display="https://www.daloopa.com/src/46190736" xr:uid="{98B7D4C2-F7A6-402F-B6FB-781C40A58931}"/>
    <hyperlink ref="BF585" r:id="rId9690" display="https://www.daloopa.com/src/46190737" xr:uid="{C7F40AFA-F9E8-436A-A73C-F0EA7D401E1F}"/>
    <hyperlink ref="BG585" r:id="rId9691" display="https://www.daloopa.com/src/46190738" xr:uid="{56BA234E-F82B-40A0-BC05-97FC0A5547CC}"/>
    <hyperlink ref="BH585" r:id="rId9692" display="https://www.daloopa.com/src/46190739" xr:uid="{55C63DEA-CC7F-471C-9193-714E6A138FEA}"/>
    <hyperlink ref="BI585" r:id="rId9693" display="https://www.daloopa.com/src/46190740" xr:uid="{A235A5CE-7628-434E-883A-369DB8D0629B}"/>
    <hyperlink ref="A587" r:id="rId9694" xr:uid="{9FCE5F8B-D094-44FD-9641-9C5D77D72B8A}"/>
    <hyperlink ref="C587" r:id="rId9695" xr:uid="{BBF07773-F66E-4075-B915-994A3C6E5918}"/>
    <hyperlink ref="D587" r:id="rId9696" display="https://www.daloopa.com/src/44808719" xr:uid="{1CEB4811-1D87-4B7A-AE7D-A0DD2DF1103F}"/>
    <hyperlink ref="E587" r:id="rId9697" display="https://www.daloopa.com/src/44808850" xr:uid="{722CB05B-34C0-4D43-BC06-630051E817EB}"/>
    <hyperlink ref="F587" r:id="rId9698" display="https://www.daloopa.com/src/44809143" xr:uid="{85F55984-0165-4CEA-BEF2-5CD3059DFFB7}"/>
    <hyperlink ref="G587" r:id="rId9699" display="https://www.daloopa.com/src/44812819" xr:uid="{47003CA2-829D-4982-86BC-C8357A0BEC7E}"/>
    <hyperlink ref="H587" r:id="rId9700" display="https://www.daloopa.com/src/44809317" xr:uid="{C72AE33B-A51A-4995-8BA2-A34A8997F0DB}"/>
    <hyperlink ref="I587" r:id="rId9701" display="https://www.daloopa.com/src/44809379" xr:uid="{9C34712A-8ACA-483C-BCEB-8D64118A0C49}"/>
    <hyperlink ref="J587" r:id="rId9702" display="https://www.daloopa.com/src/44809635" xr:uid="{BFAFDE70-D699-4123-933F-91464B0FD715}"/>
    <hyperlink ref="K587" r:id="rId9703" display="https://www.daloopa.com/src/44812848" xr:uid="{7CE8BB8B-CDEF-4AD8-A705-AB9E5313D4B0}"/>
    <hyperlink ref="L587" r:id="rId9704" display="https://www.daloopa.com/src/44809916" xr:uid="{2373A904-294F-49F9-A416-9E90450383E4}"/>
    <hyperlink ref="M587" r:id="rId9705" display="https://www.daloopa.com/src/44810156" xr:uid="{47AEDCD8-C429-4EAA-BA22-C02DF91CC894}"/>
    <hyperlink ref="N587" r:id="rId9706" display="https://www.daloopa.com/src/44810254" xr:uid="{1CECC0DC-5866-46E0-A8C9-AA8A220463CC}"/>
    <hyperlink ref="O587" r:id="rId9707" display="https://www.daloopa.com/src/44812977" xr:uid="{997A2D69-93D6-42F5-9404-294B77ABCD2B}"/>
    <hyperlink ref="P587" r:id="rId9708" display="https://www.daloopa.com/src/44810524" xr:uid="{E28AC608-CCB4-49AC-9818-C1A05BEBC768}"/>
    <hyperlink ref="Q587" r:id="rId9709" display="https://www.daloopa.com/src/44810634" xr:uid="{CDB1729D-0F0F-480E-A5BC-07B2960DA9F6}"/>
    <hyperlink ref="R587" r:id="rId9710" display="https://www.daloopa.com/src/44810683" xr:uid="{249DE8E8-7A85-4E60-B596-24BC68FB3974}"/>
    <hyperlink ref="S587" r:id="rId9711" display="https://www.daloopa.com/src/44813001" xr:uid="{FB6A2462-7450-4D50-BF48-EC39EFF7F726}"/>
    <hyperlink ref="T587" r:id="rId9712" display="https://www.daloopa.com/src/44810874" xr:uid="{423142A4-DD47-43F2-87A3-B847C0F097F8}"/>
    <hyperlink ref="U587" r:id="rId9713" display="https://www.daloopa.com/src/44810974" xr:uid="{DEA74746-0F40-4909-B847-233DFF56B3FC}"/>
    <hyperlink ref="V587" r:id="rId9714" display="https://www.daloopa.com/src/44811275" xr:uid="{958DB72B-943E-4265-ACC9-CE155FB0B4A8}"/>
    <hyperlink ref="W587" r:id="rId9715" display="https://www.daloopa.com/src/44813224" xr:uid="{FAE08264-C1D0-46A6-A759-C2C1B703C183}"/>
    <hyperlink ref="X587" r:id="rId9716" display="https://www.daloopa.com/src/44811311" xr:uid="{EDE3AEC6-ED91-408E-8627-BF1E9049C3AB}"/>
    <hyperlink ref="Y587" r:id="rId9717" display="https://www.daloopa.com/src/44811570" xr:uid="{94ADCFA4-12B0-4BD0-B9EC-5D5A533C202D}"/>
    <hyperlink ref="Z587" r:id="rId9718" display="https://www.daloopa.com/src/44811628" xr:uid="{58B6D7D7-3A21-4784-AA85-8010E1776BAE}"/>
    <hyperlink ref="AA587" r:id="rId9719" display="https://www.daloopa.com/src/44813344" xr:uid="{1BB94CAC-9A2A-49F9-B8E5-CEB0EFCF9BFE}"/>
    <hyperlink ref="AB587" r:id="rId9720" display="https://www.daloopa.com/src/44811770" xr:uid="{0F6FDF3A-A1E4-4A59-95BF-A822C7394227}"/>
    <hyperlink ref="AC587" r:id="rId9721" display="https://www.daloopa.com/src/44811936" xr:uid="{EEA4DDE7-D7FB-438B-BB15-3FFDA6FAF727}"/>
    <hyperlink ref="AD587" r:id="rId9722" display="https://www.daloopa.com/src/44812054" xr:uid="{AEE55747-BAA5-4D4B-B037-B7A93788DCF1}"/>
    <hyperlink ref="AE587" r:id="rId9723" display="https://www.daloopa.com/src/44813463" xr:uid="{4C78AEF4-A423-45FF-B0FF-CB711A9B03EA}"/>
    <hyperlink ref="AF587" r:id="rId9724" display="https://www.daloopa.com/src/44812264" xr:uid="{4632AEA8-9817-4CD3-839F-7407E4A99074}"/>
    <hyperlink ref="AG587" r:id="rId9725" display="https://www.daloopa.com/src/44812480" xr:uid="{E5545E42-5503-421A-A251-AA677FA56FC4}"/>
    <hyperlink ref="AH587" r:id="rId9726" display="https://www.daloopa.com/src/44812508" xr:uid="{05184CA7-2C3F-4BC7-9717-3E723F97ED89}"/>
    <hyperlink ref="AI587" r:id="rId9727" display="https://www.daloopa.com/src/44813497" xr:uid="{FEECF409-B23F-433C-A944-D528B1F91AA0}"/>
    <hyperlink ref="AJ587" r:id="rId9728" display="https://www.daloopa.com/src/44812606" xr:uid="{B80A660D-4D09-4E14-920D-47F95A66BE8D}"/>
    <hyperlink ref="AK587" r:id="rId9729" display="https://www.daloopa.com/src/44812619" xr:uid="{2EA881A6-4B82-4C87-B303-D6D1D09082C4}"/>
    <hyperlink ref="AL587" r:id="rId9730" display="https://www.daloopa.com/src/44812669" xr:uid="{173511F6-220B-49AE-8343-1BEDE134F16E}"/>
    <hyperlink ref="AM587" r:id="rId9731" display="https://www.daloopa.com/src/44813610" xr:uid="{823FEDAA-41CE-434C-96A1-FD966EDD7859}"/>
    <hyperlink ref="AN587" r:id="rId9732" display="https://www.daloopa.com/src/51587575" xr:uid="{6BB4D8B3-D171-46AF-A8F0-11AE814D0FDF}"/>
    <hyperlink ref="AO587" r:id="rId9733" display="https://www.daloopa.com/src/57346366" xr:uid="{FC486A16-CB9E-494B-B476-82614A894567}"/>
    <hyperlink ref="AP587" r:id="rId9734" display="https://www.daloopa.com/src/62020281" xr:uid="{F4922151-64A1-4711-AC7A-756ED2690F6C}"/>
    <hyperlink ref="BA587" r:id="rId9735" display="https://www.daloopa.com/src/46190741" xr:uid="{06C51723-BC59-4FCE-BB7F-03EE34D6A684}"/>
    <hyperlink ref="BB587" r:id="rId9736" display="https://www.daloopa.com/src/46190742" xr:uid="{A0E2D17B-678D-419E-8A1C-A358B56090D8}"/>
    <hyperlink ref="BC587" r:id="rId9737" display="https://www.daloopa.com/src/46190743" xr:uid="{7B617475-5856-40E9-8B48-6F6454CC9C90}"/>
    <hyperlink ref="BD587" r:id="rId9738" display="https://www.daloopa.com/src/46190744" xr:uid="{F4421530-93FA-451C-A216-6F637869FA26}"/>
    <hyperlink ref="BE587" r:id="rId9739" display="https://www.daloopa.com/src/46190745" xr:uid="{A9630749-52F5-4F58-9DDB-71D60188C189}"/>
    <hyperlink ref="BF587" r:id="rId9740" display="https://www.daloopa.com/src/46190746" xr:uid="{7A1CD976-6602-4686-82ED-BDB6836CD6A0}"/>
    <hyperlink ref="BG587" r:id="rId9741" display="https://www.daloopa.com/src/46190747" xr:uid="{C3C9CB20-8C2B-4B01-9AC2-2C058E30F578}"/>
    <hyperlink ref="BH587" r:id="rId9742" display="https://www.daloopa.com/src/46190748" xr:uid="{BD3E05B3-CD94-4EB5-88B3-74272204E734}"/>
    <hyperlink ref="BI587" r:id="rId9743" display="https://www.daloopa.com/src/46190749" xr:uid="{1F2E6935-926F-4466-BAF4-CB085E2CE10A}"/>
    <hyperlink ref="A588" r:id="rId9744" xr:uid="{D6F6056B-9CE0-4E17-8AF2-DC73D02C237C}"/>
    <hyperlink ref="C588" r:id="rId9745" xr:uid="{207B50A8-C624-40D9-9DBA-C685BB700FC8}"/>
    <hyperlink ref="D588" r:id="rId9746" display="https://www.daloopa.com/src/44808721" xr:uid="{4C84A9A3-10EF-4018-95C1-D6A4D51C1B47}"/>
    <hyperlink ref="E588" r:id="rId9747" display="https://www.daloopa.com/src/44808853" xr:uid="{659B572A-88B2-46B5-9B24-B53CE610A035}"/>
    <hyperlink ref="F588" r:id="rId9748" display="https://www.daloopa.com/src/44809150" xr:uid="{B83DF87F-4991-4619-848E-F8587681CDE5}"/>
    <hyperlink ref="G588" r:id="rId9749" display="https://www.daloopa.com/src/44812814" xr:uid="{45BA7247-C5DC-408F-93CB-894381A8EE9D}"/>
    <hyperlink ref="H588" r:id="rId9750" display="https://www.daloopa.com/src/44809324" xr:uid="{867704E8-5B2F-4B98-90F7-2F8028D7FE8D}"/>
    <hyperlink ref="I588" r:id="rId9751" display="https://www.daloopa.com/src/44809381" xr:uid="{F69A71EC-A4DC-4980-A8A4-D4E4C4C08D5A}"/>
    <hyperlink ref="J588" r:id="rId9752" display="https://www.daloopa.com/src/44809636" xr:uid="{A5B94F68-C101-475C-A924-597C9E3AB63B}"/>
    <hyperlink ref="K588" r:id="rId9753" display="https://www.daloopa.com/src/44812853" xr:uid="{6F603516-58BC-4188-AF3D-2C9BE715EFCF}"/>
    <hyperlink ref="L588" r:id="rId9754" display="https://www.daloopa.com/src/44809928" xr:uid="{D65B529D-F01F-42F8-8F39-4779B950706B}"/>
    <hyperlink ref="M588" r:id="rId9755" display="https://www.daloopa.com/src/44810154" xr:uid="{93A55CA7-EACD-40D8-8606-7679C080CF56}"/>
    <hyperlink ref="N588" r:id="rId9756" display="https://www.daloopa.com/src/44810251" xr:uid="{10491723-DEDB-4815-9BEB-4B11DE0CB7CD}"/>
    <hyperlink ref="O588" r:id="rId9757" display="https://www.daloopa.com/src/44812981" xr:uid="{6934B96F-6F25-4EB2-AE90-6BCD0543E263}"/>
    <hyperlink ref="P588" r:id="rId9758" display="https://www.daloopa.com/src/44810528" xr:uid="{CB166454-C142-4D4E-9E72-0D836DF1B4FC}"/>
    <hyperlink ref="Q588" r:id="rId9759" display="https://www.daloopa.com/src/44810624" xr:uid="{76F1044E-4385-43A7-ADE8-93CCE5F38E36}"/>
    <hyperlink ref="R588" r:id="rId9760" display="https://www.daloopa.com/src/44810691" xr:uid="{770E03CF-4D7A-441C-96A8-25864D4F2CD7}"/>
    <hyperlink ref="S588" r:id="rId9761" display="https://www.daloopa.com/src/44812996" xr:uid="{24566D33-4ED7-42F7-B730-8189878D260F}"/>
    <hyperlink ref="T588" r:id="rId9762" display="https://www.daloopa.com/src/44810875" xr:uid="{B48240C9-ADFD-439B-A17C-4E0FF9CFA03C}"/>
    <hyperlink ref="U588" r:id="rId9763" display="https://www.daloopa.com/src/44810983" xr:uid="{48DECCA7-7CCA-433B-89EB-F1F4D87F0437}"/>
    <hyperlink ref="V588" r:id="rId9764" display="https://www.daloopa.com/src/44811283" xr:uid="{FA302239-3777-440E-9508-B04F6B84B479}"/>
    <hyperlink ref="W588" r:id="rId9765" display="https://www.daloopa.com/src/44813217" xr:uid="{BD3EB9B7-11E9-4EA5-8004-2C97171DD625}"/>
    <hyperlink ref="X588" r:id="rId9766" display="https://www.daloopa.com/src/44811320" xr:uid="{3EAD7BB0-F524-4272-86AE-70AEE6020CD3}"/>
    <hyperlink ref="Y588" r:id="rId9767" display="https://www.daloopa.com/src/44811573" xr:uid="{9DD51EE4-A641-4614-AF14-F33841AC4FF7}"/>
    <hyperlink ref="Z588" r:id="rId9768" display="https://www.daloopa.com/src/44811636" xr:uid="{E1964B57-1FED-42B5-9ACE-E3D927A1F036}"/>
    <hyperlink ref="AA588" r:id="rId9769" display="https://www.daloopa.com/src/44813342" xr:uid="{2F2AA612-42EE-4D36-813F-FD957D3B89B4}"/>
    <hyperlink ref="AB588" r:id="rId9770" display="https://www.daloopa.com/src/44811771" xr:uid="{7034BF5B-9557-4DD6-8893-AA9312820E2B}"/>
    <hyperlink ref="AC588" r:id="rId9771" display="https://www.daloopa.com/src/44811946" xr:uid="{46E431DE-5A4E-4B6F-BD6C-AEEF12C9AC11}"/>
    <hyperlink ref="AD588" r:id="rId9772" display="https://www.daloopa.com/src/44812059" xr:uid="{2B876A32-A2C5-4D84-B6FA-2BCCDC118DFA}"/>
    <hyperlink ref="AE588" r:id="rId9773" display="https://www.daloopa.com/src/44813468" xr:uid="{C6457031-FA7E-432C-84BC-D6B2F18B5EB2}"/>
    <hyperlink ref="AF588" r:id="rId9774" display="https://www.daloopa.com/src/44812261" xr:uid="{0D4D411A-DE7D-4D67-914B-0D4E43E67349}"/>
    <hyperlink ref="AG588" r:id="rId9775" display="https://www.daloopa.com/src/44812473" xr:uid="{E7912DEE-3833-4A75-80E2-146257171901}"/>
    <hyperlink ref="AH588" r:id="rId9776" display="https://www.daloopa.com/src/44812509" xr:uid="{FF58AB4A-1ADC-4A06-8442-64165F6F4C2B}"/>
    <hyperlink ref="AI588" r:id="rId9777" display="https://www.daloopa.com/src/44813496" xr:uid="{5F49383B-F12A-4E33-A10E-619D289AAC5B}"/>
    <hyperlink ref="AJ588" r:id="rId9778" display="https://www.daloopa.com/src/44812609" xr:uid="{E99E1E2C-689D-4E8C-8816-C7CAEC152838}"/>
    <hyperlink ref="AK588" r:id="rId9779" display="https://www.daloopa.com/src/44812620" xr:uid="{EB730119-5B20-4243-96A9-9C8E38DF4DA2}"/>
    <hyperlink ref="AL588" r:id="rId9780" display="https://www.daloopa.com/src/44812675" xr:uid="{BA8518C6-9E50-4929-8CBE-D1942B490903}"/>
    <hyperlink ref="AM588" r:id="rId9781" display="https://www.daloopa.com/src/44813615" xr:uid="{12A6D257-8C61-4FAB-9204-A04AC3F2A56D}"/>
    <hyperlink ref="AN588" r:id="rId9782" display="https://www.daloopa.com/src/51587578" xr:uid="{7E75853E-7C07-492D-94BC-F9F92AD67BCA}"/>
    <hyperlink ref="AO588" r:id="rId9783" display="https://www.daloopa.com/src/57346368" xr:uid="{79DA4978-7984-4CC7-A695-45DF8EF9B30A}"/>
    <hyperlink ref="AP588" r:id="rId9784" display="https://www.daloopa.com/src/62020284" xr:uid="{2DF4D80A-671F-4406-9886-32C8A5235092}"/>
    <hyperlink ref="BA588" r:id="rId9785" display="https://www.daloopa.com/src/46190750" xr:uid="{1162F8E8-4DDB-4091-892B-8FD52F9417CD}"/>
    <hyperlink ref="BB588" r:id="rId9786" display="https://www.daloopa.com/src/46190751" xr:uid="{C4C79166-C60F-46C3-8232-404460462AE9}"/>
    <hyperlink ref="BC588" r:id="rId9787" display="https://www.daloopa.com/src/46190752" xr:uid="{E122A767-41CA-40EB-A23F-F9BFE0481CC5}"/>
    <hyperlink ref="BD588" r:id="rId9788" display="https://www.daloopa.com/src/46190753" xr:uid="{4C328008-F797-4035-A046-A74E5A1E2506}"/>
    <hyperlink ref="BE588" r:id="rId9789" display="https://www.daloopa.com/src/46190754" xr:uid="{BF940B3C-79AC-456D-BD30-8C8019687599}"/>
    <hyperlink ref="BF588" r:id="rId9790" display="https://www.daloopa.com/src/46190755" xr:uid="{5DE47D5F-32B0-43D4-A25F-5709E0DAC333}"/>
    <hyperlink ref="BG588" r:id="rId9791" display="https://www.daloopa.com/src/46190756" xr:uid="{5C3DAF5B-7E89-4735-A9E8-35E96CB70C39}"/>
    <hyperlink ref="BH588" r:id="rId9792" display="https://www.daloopa.com/src/46190757" xr:uid="{6DE8F334-AF70-4EAA-A2FE-F04D5DEF2C3D}"/>
    <hyperlink ref="BI588" r:id="rId9793" display="https://www.daloopa.com/src/46190758" xr:uid="{89E4B8D9-3F83-4E31-9EE0-57878D2D5664}"/>
    <hyperlink ref="A590" r:id="rId9794" xr:uid="{1F019DEC-D0B4-49B8-939E-DFDAF96107C8}"/>
    <hyperlink ref="C590" r:id="rId9795" xr:uid="{00EFDEE7-C260-45F6-B7FF-8236AC12B974}"/>
    <hyperlink ref="D590" r:id="rId9796" display="https://www.daloopa.com/src/44808722" xr:uid="{2BEBA7E6-04F7-40D0-9352-E1E02BDE969B}"/>
    <hyperlink ref="E590" r:id="rId9797" display="https://www.daloopa.com/src/44808852" xr:uid="{F6C48E8C-CC18-4369-8FDD-743BFACEB32F}"/>
    <hyperlink ref="F590" r:id="rId9798" display="https://www.daloopa.com/src/44809151" xr:uid="{147C6444-8F9F-4DBE-BB50-9317170A2831}"/>
    <hyperlink ref="G590" r:id="rId9799" display="https://www.daloopa.com/src/44812807" xr:uid="{811CEECE-A37F-45E5-BF94-4DD213F50602}"/>
    <hyperlink ref="H590" r:id="rId9800" display="https://www.daloopa.com/src/44809323" xr:uid="{372EAF38-820A-43E0-89C1-31C9FF078B24}"/>
    <hyperlink ref="I590" r:id="rId9801" display="https://www.daloopa.com/src/44809378" xr:uid="{8A467AD5-441F-45BF-B7F2-4D08DBF93E23}"/>
    <hyperlink ref="J590" r:id="rId9802" display="https://www.daloopa.com/src/44809637" xr:uid="{19513C2A-3A5C-4124-B428-E58286F15A96}"/>
    <hyperlink ref="K590" r:id="rId9803" display="https://www.daloopa.com/src/44812854" xr:uid="{F84F557D-6FFC-42DF-821C-5C0EA119532F}"/>
    <hyperlink ref="L590" r:id="rId9804" display="https://www.daloopa.com/src/44809927" xr:uid="{45C9BB22-B8B6-410A-B009-C55B08D8FD23}"/>
    <hyperlink ref="M590" r:id="rId9805" display="https://www.daloopa.com/src/44810157" xr:uid="{79B8A1F1-DEF5-45B4-9052-A0008B0799B3}"/>
    <hyperlink ref="N590" r:id="rId9806" display="https://www.daloopa.com/src/44810256" xr:uid="{EF7E0B9E-E56F-4AAE-BDC6-5EB6B0ED4362}"/>
    <hyperlink ref="O590" r:id="rId9807" display="https://www.daloopa.com/src/44812980" xr:uid="{64CFADD8-A38F-4932-9C0E-42D01E511434}"/>
    <hyperlink ref="P590" r:id="rId9808" display="https://www.daloopa.com/src/44810526" xr:uid="{17105500-144E-4D9E-9F47-81576412B726}"/>
    <hyperlink ref="Q590" r:id="rId9809" display="https://www.daloopa.com/src/44810631" xr:uid="{A55740BA-55C7-48B6-94EF-F73F9D3F1144}"/>
    <hyperlink ref="R590" r:id="rId9810" display="https://www.daloopa.com/src/44810689" xr:uid="{3DF3982E-9625-48E1-9E41-C51AD873EB64}"/>
    <hyperlink ref="S590" r:id="rId9811" display="https://www.daloopa.com/src/44813005" xr:uid="{3A7393FF-245E-45FA-A9B9-42AD13FF6358}"/>
    <hyperlink ref="T590" r:id="rId9812" display="https://www.daloopa.com/src/44810880" xr:uid="{F4AC7D43-F286-4254-884F-A7856F5747E9}"/>
    <hyperlink ref="U590" r:id="rId9813" display="https://www.daloopa.com/src/44810981" xr:uid="{978CD038-715A-4F83-8B12-D66BCADBEA27}"/>
    <hyperlink ref="V590" r:id="rId9814" display="https://www.daloopa.com/src/44811278" xr:uid="{BC77E1EC-C2CD-49E0-A825-165BA26EEA0B}"/>
    <hyperlink ref="W590" r:id="rId9815" display="https://www.daloopa.com/src/44813218" xr:uid="{3CBEAD53-DBEE-463D-94D9-912E0320D684}"/>
    <hyperlink ref="X590" r:id="rId9816" display="https://www.daloopa.com/src/44811318" xr:uid="{C930C4EF-805C-47C2-83F4-52569303B655}"/>
    <hyperlink ref="Y590" r:id="rId9817" display="https://www.daloopa.com/src/44811576" xr:uid="{F0B9281A-7F32-4D43-B2D7-CE219B73C481}"/>
    <hyperlink ref="Z590" r:id="rId9818" display="https://www.daloopa.com/src/44811633" xr:uid="{5F1BFED9-2217-4075-BA62-A6E27A2AB174}"/>
    <hyperlink ref="AA590" r:id="rId9819" display="https://www.daloopa.com/src/44813338" xr:uid="{5F651414-C684-4E17-A871-6C17B2F4AD7C}"/>
    <hyperlink ref="AB590" r:id="rId9820" display="https://www.daloopa.com/src/44811776" xr:uid="{17BCB0E7-B0BD-4043-BA8A-A6998E01D739}"/>
    <hyperlink ref="AC590" r:id="rId9821" display="https://www.daloopa.com/src/44811942" xr:uid="{E19829CF-0D99-4309-A122-CAD8ADD65396}"/>
    <hyperlink ref="AD590" r:id="rId9822" display="https://www.daloopa.com/src/44812058" xr:uid="{8524BAC6-10EC-4BC2-A742-8B7520C10F14}"/>
    <hyperlink ref="AE590" r:id="rId9823" display="https://www.daloopa.com/src/44813464" xr:uid="{281A2222-D927-459E-8E5C-53B5D75E057A}"/>
    <hyperlink ref="AF590" r:id="rId9824" display="https://www.daloopa.com/src/44812265" xr:uid="{365F0E3A-093A-4869-AA51-DCFB32DD8E51}"/>
    <hyperlink ref="AG590" r:id="rId9825" display="https://www.daloopa.com/src/44812477" xr:uid="{480E298C-5180-4172-BCA0-293DEB3538EF}"/>
    <hyperlink ref="AH590" r:id="rId9826" display="https://www.daloopa.com/src/44812510" xr:uid="{CCAABB27-0F4D-43E6-AC5B-62157C09F772}"/>
    <hyperlink ref="AI590" r:id="rId9827" display="https://www.daloopa.com/src/44813495" xr:uid="{4A026F82-CA3D-429F-84CE-4F8BAF85523E}"/>
    <hyperlink ref="AJ590" r:id="rId9828" display="https://www.daloopa.com/src/44812612" xr:uid="{87C290BF-C2BB-4B68-BDC3-8573548232A5}"/>
    <hyperlink ref="AK590" r:id="rId9829" display="https://www.daloopa.com/src/44812621" xr:uid="{845C1C8B-D21A-450D-AA20-EAE36C6C7BB0}"/>
    <hyperlink ref="AL590" r:id="rId9830" display="https://www.daloopa.com/src/44812670" xr:uid="{C9ABD95D-B846-4A01-A573-3CA70712DDE6}"/>
    <hyperlink ref="AM590" r:id="rId9831" display="https://www.daloopa.com/src/44813616" xr:uid="{FE869FD4-13AA-4F2B-9F63-BD274611B22C}"/>
    <hyperlink ref="AN590" r:id="rId9832" display="https://www.daloopa.com/src/51587573" xr:uid="{B284C85E-81A6-494F-AD9C-69BE9046D2AE}"/>
    <hyperlink ref="AO590" r:id="rId9833" display="https://www.daloopa.com/src/57346370" xr:uid="{461E7691-6386-42CE-B8E4-9897DAE6E7BD}"/>
    <hyperlink ref="AP590" r:id="rId9834" display="https://www.daloopa.com/src/62020283" xr:uid="{D953FA91-3E97-474A-9AD4-1AB01181C46C}"/>
    <hyperlink ref="A591" r:id="rId9835" xr:uid="{27543AE4-2C44-4768-876D-CA0E7396A072}"/>
    <hyperlink ref="C591" r:id="rId9836" xr:uid="{45DF7232-E71F-44AC-AB9F-8DD4B2F44002}"/>
    <hyperlink ref="D591" r:id="rId9837" display="https://www.daloopa.com/src/44808723" xr:uid="{6C273805-1CDF-4E07-AD86-C08E169328F6}"/>
    <hyperlink ref="E591" r:id="rId9838" display="https://www.daloopa.com/src/44808856" xr:uid="{A1F32170-34D1-4472-ABFD-FAA6C9BC418A}"/>
    <hyperlink ref="F591" r:id="rId9839" display="https://www.daloopa.com/src/44809148" xr:uid="{095C1042-5BA4-463B-BEDB-B5FDD261F2C2}"/>
    <hyperlink ref="G591" r:id="rId9840" display="https://www.daloopa.com/src/44812811" xr:uid="{02703FF4-23DF-4673-AF07-9A090C8330CA}"/>
    <hyperlink ref="H591" r:id="rId9841" display="https://www.daloopa.com/src/44809322" xr:uid="{F71BB48E-7E23-4177-9661-770E1D720C41}"/>
    <hyperlink ref="I591" r:id="rId9842" display="https://www.daloopa.com/src/44809380" xr:uid="{8E9FAC9A-4B09-4CD2-BC65-AE96E05C2C2F}"/>
    <hyperlink ref="J591" r:id="rId9843" display="https://www.daloopa.com/src/44809638" xr:uid="{457401F8-3999-4192-B48C-4EBF291FF226}"/>
    <hyperlink ref="K591" r:id="rId9844" display="https://www.daloopa.com/src/44812851" xr:uid="{2232020F-CDEB-4755-8C38-4D5EE8A3C931}"/>
    <hyperlink ref="L591" r:id="rId9845" display="https://www.daloopa.com/src/44809929" xr:uid="{62914166-D9DC-4E08-A876-E08FE7FF7E04}"/>
    <hyperlink ref="M591" r:id="rId9846" display="https://www.daloopa.com/src/44810161" xr:uid="{3A97BCBC-CED8-46EC-AB24-2C2806BD0384}"/>
    <hyperlink ref="N591" r:id="rId9847" display="https://www.daloopa.com/src/44810243" xr:uid="{9267FD1F-C316-43D8-B289-C7798791F543}"/>
    <hyperlink ref="O591" r:id="rId9848" display="https://www.daloopa.com/src/44812975" xr:uid="{76467779-F56D-4E2E-8426-FB0F34C86A87}"/>
    <hyperlink ref="P591" r:id="rId9849" display="https://www.daloopa.com/src/44810531" xr:uid="{BB600E6F-BADC-4868-8D72-9DCD176D5A9D}"/>
    <hyperlink ref="Q591" r:id="rId9850" display="https://www.daloopa.com/src/44810629" xr:uid="{85145096-C409-4E12-8B2C-E32FDE95EDCB}"/>
    <hyperlink ref="R591" r:id="rId9851" display="https://www.daloopa.com/src/44810685" xr:uid="{68CE4032-45F2-4C0D-8318-B3A0142538F3}"/>
    <hyperlink ref="S591" r:id="rId9852" display="https://www.daloopa.com/src/44813006" xr:uid="{FB2FF24F-1A29-40DF-A958-7AE7E787CBEE}"/>
    <hyperlink ref="T591" r:id="rId9853" display="https://www.daloopa.com/src/44810879" xr:uid="{4B932AF5-4665-4E57-8CAF-EF77CCAD5AAD}"/>
    <hyperlink ref="U591" r:id="rId9854" display="https://www.daloopa.com/src/44810984" xr:uid="{BF9D61C2-CFA9-4138-9DF8-4E12193E6B7F}"/>
    <hyperlink ref="V591" r:id="rId9855" display="https://www.daloopa.com/src/44811280" xr:uid="{ED5D60E4-51F5-4BB4-B6A0-2F5EDEE0EF13}"/>
    <hyperlink ref="W591" r:id="rId9856" display="https://www.daloopa.com/src/44813220" xr:uid="{57EA6A49-0CDF-4F0E-83D3-409C45627C4D}"/>
    <hyperlink ref="X591" r:id="rId9857" display="https://www.daloopa.com/src/44811317" xr:uid="{E43A3C5A-527D-4C68-AA59-E542A8D1C433}"/>
    <hyperlink ref="Y591" r:id="rId9858" display="https://www.daloopa.com/src/44811574" xr:uid="{9397D25F-518E-40BA-97A6-8CF3D5852DB0}"/>
    <hyperlink ref="Z591" r:id="rId9859" display="https://www.daloopa.com/src/44811638" xr:uid="{5FFF3787-9F6C-4257-8EAC-4CEE3BBBD988}"/>
    <hyperlink ref="AA591" r:id="rId9860" display="https://www.daloopa.com/src/44813337" xr:uid="{83656B26-DE63-4A2A-A87F-FE13C00E9EDC}"/>
    <hyperlink ref="AB591" r:id="rId9861" display="https://www.daloopa.com/src/44811777" xr:uid="{964614B4-5B45-4174-A281-57EBA29E5928}"/>
    <hyperlink ref="AC591" r:id="rId9862" display="https://www.daloopa.com/src/44811940" xr:uid="{A3897A74-A890-43D7-A276-B938A0D7957B}"/>
    <hyperlink ref="AD591" r:id="rId9863" display="https://www.daloopa.com/src/44812057" xr:uid="{6ABAF3BD-BDC9-402A-824D-045F3F8C348C}"/>
    <hyperlink ref="AE591" r:id="rId9864" display="https://www.daloopa.com/src/44813467" xr:uid="{2D6757B7-5DD7-4D4B-BD34-6BD61346A93A}"/>
    <hyperlink ref="AF591" r:id="rId9865" display="https://www.daloopa.com/src/44812269" xr:uid="{225DD232-7BF0-41E6-9396-91AF71CBA5C4}"/>
    <hyperlink ref="AG591" r:id="rId9866" display="https://www.daloopa.com/src/44812474" xr:uid="{837D09FE-C86B-490D-A4AF-475ED23F8FEE}"/>
    <hyperlink ref="AH591" r:id="rId9867" display="https://www.daloopa.com/src/44812500" xr:uid="{E5A67D35-A5F6-435D-8E88-821D13208B41}"/>
    <hyperlink ref="AI591" r:id="rId9868" display="https://www.daloopa.com/src/44813494" xr:uid="{1093DE30-368E-48D4-9F0C-87C5005D25FE}"/>
    <hyperlink ref="AJ591" r:id="rId9869" display="https://www.daloopa.com/src/44812608" xr:uid="{74B1D52A-C3D4-4332-90DB-5534B9580BF1}"/>
    <hyperlink ref="AK591" r:id="rId9870" display="https://www.daloopa.com/src/44812618" xr:uid="{E5F3D386-3622-4F9F-B15C-F1B630BF3A99}"/>
    <hyperlink ref="AL591" r:id="rId9871" display="https://www.daloopa.com/src/44812673" xr:uid="{C12F7746-9F8F-4A48-8C62-CCE5AD80D396}"/>
    <hyperlink ref="AM591" r:id="rId9872" display="https://www.daloopa.com/src/44813617" xr:uid="{EB06C804-C81B-4BB1-9DEF-67436F99662D}"/>
    <hyperlink ref="AN591" r:id="rId9873" display="https://www.daloopa.com/src/51587572" xr:uid="{BE046FF8-AC8C-4822-8C87-19CC0FC918FF}"/>
    <hyperlink ref="AO591" r:id="rId9874" display="https://www.daloopa.com/src/57346371" xr:uid="{67477C00-D146-4751-8F6C-5EE072BBF0D5}"/>
    <hyperlink ref="AP591" r:id="rId9875" display="https://www.daloopa.com/src/62020285" xr:uid="{89E97931-70C7-4250-92DD-874D507E3063}"/>
    <hyperlink ref="A594" r:id="rId9876" xr:uid="{07CEF015-A77D-422F-898D-D042544AADD6}"/>
    <hyperlink ref="C594" r:id="rId9877" xr:uid="{F50030A6-3920-4C1A-9195-4150068DD2BA}"/>
    <hyperlink ref="D594" r:id="rId9878" display="https://www.daloopa.com/src/785908" xr:uid="{2E73F246-1D08-48AF-90D1-4DF1A894B443}"/>
    <hyperlink ref="E594" r:id="rId9879" display="https://www.daloopa.com/src/785896" xr:uid="{DDC1BBC1-DA67-4BA7-BA20-B36CF3A1D530}"/>
    <hyperlink ref="F594" r:id="rId9880" display="https://www.daloopa.com/src/785894" xr:uid="{03788943-3E04-4039-B250-35BEB64ECA06}"/>
    <hyperlink ref="G594" r:id="rId9881" display="https://www.daloopa.com/src/785882" xr:uid="{A92457AF-8D9D-4901-88E5-2F30C1B8924F}"/>
    <hyperlink ref="H594" r:id="rId9882" display="https://www.daloopa.com/src/785880" xr:uid="{E00FD33B-1BB8-4FBC-A047-1FF822171895}"/>
    <hyperlink ref="I594" r:id="rId9883" display="https://www.daloopa.com/src/785878" xr:uid="{72239430-BF32-4172-8496-F161D36CDBE6}"/>
    <hyperlink ref="J594" r:id="rId9884" display="https://www.daloopa.com/src/785876" xr:uid="{D44E4F15-F1EA-4945-B413-26E37DE443D2}"/>
    <hyperlink ref="K594" r:id="rId9885" display="https://www.daloopa.com/src/785874" xr:uid="{F16219E0-1B40-4B32-AB60-22CF93AD7B8A}"/>
    <hyperlink ref="L594" r:id="rId9886" display="https://www.daloopa.com/src/785872" xr:uid="{59D513A9-9C36-4DE8-8EB6-167E505995D2}"/>
    <hyperlink ref="M594" r:id="rId9887" display="https://www.daloopa.com/src/785866" xr:uid="{717F7E7E-83A7-45FB-9CDC-9E2BA80BB08C}"/>
    <hyperlink ref="N594" r:id="rId9888" display="https://www.daloopa.com/src/785860" xr:uid="{22EC7723-52D2-487C-9536-B8AF38EE95C6}"/>
    <hyperlink ref="O594" r:id="rId9889" display="https://www.daloopa.com/src/785858" xr:uid="{08A86784-20CB-49D2-93A2-EF8802FAA785}"/>
    <hyperlink ref="P594" r:id="rId9890" display="https://www.daloopa.com/src/802535" xr:uid="{E8235F73-A5D9-4A4E-9002-EF82AB4BD3DC}"/>
    <hyperlink ref="Q594" r:id="rId9891" display="https://www.daloopa.com/src/785845" xr:uid="{20B36D0D-327C-487D-91BE-E91313D8EA1B}"/>
    <hyperlink ref="R594" r:id="rId9892" display="https://www.daloopa.com/src/785839" xr:uid="{5A335362-CAD4-4D31-9687-38840683C554}"/>
    <hyperlink ref="S594" r:id="rId9893" display="https://www.daloopa.com/src/785827" xr:uid="{2906A3B6-E858-4069-AD38-931AF242A268}"/>
    <hyperlink ref="T594" r:id="rId9894" display="https://www.daloopa.com/src/785821" xr:uid="{FF2C9E8E-21FD-41BF-98D6-799BB1F55E5D}"/>
    <hyperlink ref="U594" r:id="rId9895" display="https://www.daloopa.com/src/785815" xr:uid="{C9664EE5-5A8C-4572-BCA8-EAF72F03C5DF}"/>
    <hyperlink ref="V594" r:id="rId9896" display="https://www.daloopa.com/src/785809" xr:uid="{B56C4640-656C-4F76-B01C-1DBBDE7AB9CA}"/>
    <hyperlink ref="W594" r:id="rId9897" display="https://www.daloopa.com/src/785804" xr:uid="{B7B0BDB5-379C-4D67-B026-16A0194ECA67}"/>
    <hyperlink ref="X594" r:id="rId9898" display="https://www.daloopa.com/src/785793" xr:uid="{29706561-57AF-418D-8CDE-3E8506A93C2C}"/>
    <hyperlink ref="Y594" r:id="rId9899" display="https://www.daloopa.com/src/785791" xr:uid="{A05FB4B4-C6CE-4DB6-AC09-BAE24A958B76}"/>
    <hyperlink ref="Z594" r:id="rId9900" display="https://www.daloopa.com/src/785789" xr:uid="{61FE5E6A-39CD-4580-84B2-28F4F250B8D2}"/>
    <hyperlink ref="AA594" r:id="rId9901" display="https://www.daloopa.com/src/785787" xr:uid="{7AFC8F0A-ED0F-4BB3-8367-785294D76FDB}"/>
    <hyperlink ref="AB594" r:id="rId9902" display="https://www.daloopa.com/src/785781" xr:uid="{7CFFE307-4142-40C9-BBB5-54A4E0A8BC7D}"/>
    <hyperlink ref="AC594" r:id="rId9903" display="https://www.daloopa.com/src/785779" xr:uid="{B8378E63-507B-46FB-977C-0041C55BA925}"/>
    <hyperlink ref="AD594" r:id="rId9904" display="https://www.daloopa.com/src/1501226" xr:uid="{77AB9897-E2CC-4E8C-AA9F-05BBDF47A080}"/>
    <hyperlink ref="AE594" r:id="rId9905" display="https://www.daloopa.com/src/2733925" xr:uid="{9DD00F2E-73EE-4817-BC38-8A4DCBE36A80}"/>
    <hyperlink ref="AF594" r:id="rId9906" display="https://www.daloopa.com/src/4298184" xr:uid="{6B00A1B2-7F9B-449E-B9A8-A6B7AC9E3DED}"/>
    <hyperlink ref="AG594" r:id="rId9907" display="https://www.daloopa.com/src/7449643" xr:uid="{25125553-6092-4FC7-8A77-D289751C234E}"/>
    <hyperlink ref="AH594" r:id="rId9908" display="https://www.daloopa.com/src/10681176" xr:uid="{E95363C5-BBB4-4998-BE57-43ADCA6418E7}"/>
    <hyperlink ref="AI594" r:id="rId9909" display="https://www.daloopa.com/src/13307452" xr:uid="{46272F50-90A7-472B-8F8D-F9E492196805}"/>
    <hyperlink ref="AJ594" r:id="rId9910" display="https://www.daloopa.com/src/19435362" xr:uid="{19BBAB0A-7FE0-425E-8244-5738DCE7D42D}"/>
    <hyperlink ref="AK594" r:id="rId9911" display="https://www.daloopa.com/src/28828435" xr:uid="{5F1AEC96-3918-41B0-ADC1-6E3FD1BE547E}"/>
    <hyperlink ref="AL594" r:id="rId9912" display="https://www.daloopa.com/src/35961584" xr:uid="{BBE6F7F3-43A6-4507-8014-9530C5608F57}"/>
    <hyperlink ref="AM594" r:id="rId9913" display="https://www.daloopa.com/src/44617036" xr:uid="{887F79BA-E686-420D-94A5-72EE60BA8A5E}"/>
    <hyperlink ref="AN594" r:id="rId9914" display="https://www.daloopa.com/src/51587324" xr:uid="{5B35A22C-EF8F-4FE0-871B-151100C92777}"/>
    <hyperlink ref="AO594" r:id="rId9915" display="https://www.daloopa.com/src/57345709" xr:uid="{CF0AFBC4-8357-43E9-B9A0-5B2F7BC85A66}"/>
    <hyperlink ref="AP594" r:id="rId9916" display="https://www.daloopa.com/src/62020118" xr:uid="{8968253E-47C1-4E1B-95BB-4FE4A47E1E7D}"/>
    <hyperlink ref="BA594" r:id="rId9917" display="https://www.daloopa.com/src/44615281" xr:uid="{1F2EF3D7-0E41-43FD-A806-4A08D616046E}"/>
    <hyperlink ref="BB594" r:id="rId9918" display="https://www.daloopa.com/src/44615282" xr:uid="{A925A89E-8518-466E-B8DA-FD22A54B6EC1}"/>
    <hyperlink ref="BC594" r:id="rId9919" display="https://www.daloopa.com/src/44615283" xr:uid="{0EC9427C-2006-49B4-9FB9-0CED672DB745}"/>
    <hyperlink ref="BD594" r:id="rId9920" display="https://www.daloopa.com/src/44615284" xr:uid="{313551A9-7B91-4A9D-9F73-EB0C13A109A2}"/>
    <hyperlink ref="BE594" r:id="rId9921" display="https://www.daloopa.com/src/44615285" xr:uid="{18B0629A-4750-45B7-AC27-A55398F005C2}"/>
    <hyperlink ref="BF594" r:id="rId9922" display="https://www.daloopa.com/src/44615286" xr:uid="{BF49AED3-6260-48BC-9505-4A96ADA4B7E1}"/>
    <hyperlink ref="BG594" r:id="rId9923" display="https://www.daloopa.com/src/44615287" xr:uid="{5A0E42E6-F959-406E-8F65-8F0E7D9E0B70}"/>
    <hyperlink ref="BH594" r:id="rId9924" display="https://www.daloopa.com/src/44615288" xr:uid="{BCF594B1-9822-4A1D-A6F5-56C78FE21438}"/>
    <hyperlink ref="BI594" r:id="rId9925" display="https://www.daloopa.com/src/44624967" xr:uid="{5D7BF053-4A5F-450D-A860-BB4B0B3EBF6A}"/>
    <hyperlink ref="A595" r:id="rId9926" xr:uid="{C9719860-5956-4981-B5C8-F85D6F7D8B46}"/>
    <hyperlink ref="C595" r:id="rId9927" xr:uid="{B540295F-B9A6-4F67-A050-0D388D3A4456}"/>
    <hyperlink ref="D595" r:id="rId9928" display="https://www.daloopa.com/src/785909" xr:uid="{8F6DFB51-11B5-4769-964D-8CAD52F8CFF3}"/>
    <hyperlink ref="E595" r:id="rId9929" display="https://www.daloopa.com/src/785897" xr:uid="{20F9DAE0-2AA5-45C4-89A5-E41EEE1A08B8}"/>
    <hyperlink ref="F595" r:id="rId9930" display="https://www.daloopa.com/src/785895" xr:uid="{05415D3D-9650-4BC2-9531-9A7837205124}"/>
    <hyperlink ref="G595" r:id="rId9931" display="https://www.daloopa.com/src/785883" xr:uid="{0FEB2900-AC4F-4DFA-A2E6-72B3DFF31D1B}"/>
    <hyperlink ref="H595" r:id="rId9932" display="https://www.daloopa.com/src/785881" xr:uid="{7D7ED483-BB5D-41C2-ABCF-918364527932}"/>
    <hyperlink ref="I595" r:id="rId9933" display="https://www.daloopa.com/src/785879" xr:uid="{DC470BDB-06E7-449F-9D61-CF21B1EF54D0}"/>
    <hyperlink ref="J595" r:id="rId9934" display="https://www.daloopa.com/src/785877" xr:uid="{C21AA372-E930-4726-9A07-7AAEDE8E9A97}"/>
    <hyperlink ref="K595" r:id="rId9935" display="https://www.daloopa.com/src/785875" xr:uid="{C4EDDAD3-8BDA-4572-90BD-34E7A953DFAB}"/>
    <hyperlink ref="L595" r:id="rId9936" display="https://www.daloopa.com/src/785873" xr:uid="{67E45DC5-E4FB-45FD-9EE1-A21B14C51EDD}"/>
    <hyperlink ref="M595" r:id="rId9937" display="https://www.daloopa.com/src/785867" xr:uid="{818EC92E-4554-4F54-8338-A2408C1A3DE1}"/>
    <hyperlink ref="N595" r:id="rId9938" display="https://www.daloopa.com/src/785861" xr:uid="{BABBFD70-E97D-471B-832E-82B54456F656}"/>
    <hyperlink ref="O595" r:id="rId9939" display="https://www.daloopa.com/src/785859" xr:uid="{C7962371-1B9A-41FA-BD0E-E28A4A3E7F08}"/>
    <hyperlink ref="P595" r:id="rId9940" display="https://www.daloopa.com/src/802534" xr:uid="{0625C4D9-DA21-45D5-B1A0-077EAD3FAAF0}"/>
    <hyperlink ref="Q595" r:id="rId9941" display="https://www.daloopa.com/src/785846" xr:uid="{07CA8DEA-FFBD-4A85-BC64-632AD82F1ECC}"/>
    <hyperlink ref="R595" r:id="rId9942" display="https://www.daloopa.com/src/785840" xr:uid="{DD85294B-5015-4B26-ABB1-76C9D0B403C6}"/>
    <hyperlink ref="S595" r:id="rId9943" display="https://www.daloopa.com/src/785828" xr:uid="{C7277F7A-AD6D-4FE9-BD93-9F3907EA67BF}"/>
    <hyperlink ref="T595" r:id="rId9944" display="https://www.daloopa.com/src/785822" xr:uid="{00ACFF91-B408-454D-BAA5-46B0B3C123F4}"/>
    <hyperlink ref="U595" r:id="rId9945" display="https://www.daloopa.com/src/785816" xr:uid="{E24DC9D5-FC3F-4734-9E41-D0C6459A7220}"/>
    <hyperlink ref="V595" r:id="rId9946" display="https://www.daloopa.com/src/785810" xr:uid="{2416EF8E-C87C-4471-97D8-43494EB77C70}"/>
    <hyperlink ref="W595" r:id="rId9947" display="https://www.daloopa.com/src/785803" xr:uid="{3E05AB8D-DEF5-4067-AAF2-7F7A54C798C4}"/>
    <hyperlink ref="X595" r:id="rId9948" display="https://www.daloopa.com/src/785794" xr:uid="{C604C67E-D6EC-405F-B369-009982A79C1B}"/>
    <hyperlink ref="Y595" r:id="rId9949" display="https://www.daloopa.com/src/785792" xr:uid="{9FB8107A-D4C3-482E-8BCD-3CEE2189871E}"/>
    <hyperlink ref="Z595" r:id="rId9950" display="https://www.daloopa.com/src/785790" xr:uid="{0F63F590-3390-43A4-9D50-6A28B70BE8B4}"/>
    <hyperlink ref="AA595" r:id="rId9951" display="https://www.daloopa.com/src/785788" xr:uid="{35D75682-FCC3-4D41-9310-270CFA225B8F}"/>
    <hyperlink ref="AB595" r:id="rId9952" display="https://www.daloopa.com/src/785782" xr:uid="{8FA65C4A-DCE1-4011-A445-7D1517531235}"/>
    <hyperlink ref="AC595" r:id="rId9953" display="https://www.daloopa.com/src/785780" xr:uid="{8F4C4940-435D-4D49-9847-0FBDDD9D61AA}"/>
    <hyperlink ref="AD595" r:id="rId9954" display="https://www.daloopa.com/src/1501227" xr:uid="{D3468FE8-5436-42EA-83A2-0A04C691A828}"/>
    <hyperlink ref="AE595" r:id="rId9955" display="https://www.daloopa.com/src/2733926" xr:uid="{CAD035B9-950D-4BAA-8F2F-F86B92E67BDE}"/>
    <hyperlink ref="AF595" r:id="rId9956" display="https://www.daloopa.com/src/4298185" xr:uid="{DF40B291-8A02-44D9-A1A2-3A163DCBE20A}"/>
    <hyperlink ref="AG595" r:id="rId9957" display="https://www.daloopa.com/src/7449644" xr:uid="{48C53111-8DBC-4720-BB7E-E3DFCBF4B8FA}"/>
    <hyperlink ref="AH595" r:id="rId9958" display="https://www.daloopa.com/src/10681175" xr:uid="{70B8D30F-9A6D-4C61-8E35-D9AA4C42819D}"/>
    <hyperlink ref="AI595" r:id="rId9959" display="https://www.daloopa.com/src/13307453" xr:uid="{77CE471B-30D4-48FE-9CE9-8E8A04347050}"/>
    <hyperlink ref="AJ595" r:id="rId9960" display="https://www.daloopa.com/src/19435361" xr:uid="{3951F3A8-3AF3-4C5A-83D7-30AE652D8D1D}"/>
    <hyperlink ref="AK595" r:id="rId9961" display="https://www.daloopa.com/src/28828434" xr:uid="{E571A517-437E-4C7D-9816-4743B4AECF4C}"/>
    <hyperlink ref="AL595" r:id="rId9962" display="https://www.daloopa.com/src/35961583" xr:uid="{F911109B-E58D-4341-8A13-6EC4409DE64E}"/>
    <hyperlink ref="AM595" r:id="rId9963" display="https://www.daloopa.com/src/44617037" xr:uid="{8F08FC10-62D0-4D67-B899-AFA43822DA88}"/>
    <hyperlink ref="AN595" r:id="rId9964" display="https://www.daloopa.com/src/51587323" xr:uid="{2FC5C1A6-D3FE-4B64-B2A7-8C607F50D810}"/>
    <hyperlink ref="AO595" r:id="rId9965" display="https://www.daloopa.com/src/57345710" xr:uid="{74923210-5E85-407A-908E-7E7BE1CCC335}"/>
    <hyperlink ref="AP595" r:id="rId9966" display="https://www.daloopa.com/src/62020119" xr:uid="{CA8C405A-D97C-4134-964E-430170091C08}"/>
    <hyperlink ref="BA595" r:id="rId9967" display="https://www.daloopa.com/src/44615289" xr:uid="{96CC8878-63AA-43E8-A4DE-FF5E5370D0EB}"/>
    <hyperlink ref="BB595" r:id="rId9968" display="https://www.daloopa.com/src/44615290" xr:uid="{628D8E22-7BAB-45C5-BE13-B69D476FDDF5}"/>
    <hyperlink ref="BC595" r:id="rId9969" display="https://www.daloopa.com/src/44615291" xr:uid="{D7FD4137-AC63-4E7B-A3A7-9C3DBA02534E}"/>
    <hyperlink ref="BD595" r:id="rId9970" display="https://www.daloopa.com/src/44615292" xr:uid="{AE2EBD11-C3BA-471B-8262-398CFDC94F25}"/>
    <hyperlink ref="BE595" r:id="rId9971" display="https://www.daloopa.com/src/44615293" xr:uid="{330985D8-706B-4DD7-894A-E1DF3C01B950}"/>
    <hyperlink ref="BF595" r:id="rId9972" display="https://www.daloopa.com/src/44615294" xr:uid="{7ADCA6C5-18DC-4F4B-80C9-8A7126515249}"/>
    <hyperlink ref="BG595" r:id="rId9973" display="https://www.daloopa.com/src/44615295" xr:uid="{936CA1B5-7D46-4B02-B62F-3BA5131AC5F9}"/>
    <hyperlink ref="BH595" r:id="rId9974" display="https://www.daloopa.com/src/44615296" xr:uid="{6D16A183-43B8-4257-9578-52C7177BD8CC}"/>
    <hyperlink ref="BI595" r:id="rId9975" display="https://www.daloopa.com/src/44624968" xr:uid="{ED6F4442-5309-4AEE-A494-F609DA8813D1}"/>
    <hyperlink ref="A598" r:id="rId9976" xr:uid="{B679A17D-6A9C-4234-905C-4024E00F94F0}"/>
    <hyperlink ref="C598" r:id="rId9977" xr:uid="{DEB70E1E-CC86-4EBE-954E-4F8510C6C9E3}"/>
    <hyperlink ref="D598" r:id="rId9978" display="https://www.daloopa.com/src/785975" xr:uid="{64115E51-D43E-4025-B6FF-AC12F2F61E32}"/>
    <hyperlink ref="E598" r:id="rId9979" display="https://www.daloopa.com/src/785986" xr:uid="{C4A45C9B-8043-4605-98A2-E5DBA94B7B82}"/>
    <hyperlink ref="F598" r:id="rId9980" display="https://www.daloopa.com/src/786043" xr:uid="{4D9FA844-1343-471B-BF1D-0F3E22B699D9}"/>
    <hyperlink ref="G598" r:id="rId9981" display="https://www.daloopa.com/src/786047" xr:uid="{EA27B747-3C20-4528-8A0F-5B943CDA4DCD}"/>
    <hyperlink ref="J598" r:id="rId9982" display="https://www.daloopa.com/src/63963932" xr:uid="{2A244393-C781-40A4-8A17-C099F03D52F7}"/>
    <hyperlink ref="K598" r:id="rId9983" display="https://www.daloopa.com/src/786105" xr:uid="{161CDB97-D9B5-4AB8-9759-1F5C7DE7EC4F}"/>
    <hyperlink ref="M598" r:id="rId9984" display="https://www.daloopa.com/src/786124" xr:uid="{11DE8C1A-C7A4-4B8E-B51D-D1C0E75C4A21}"/>
    <hyperlink ref="N598" r:id="rId9985" display="https://www.daloopa.com/src/786141" xr:uid="{D38F685B-8F14-47EE-9587-1613C7BFAF8B}"/>
    <hyperlink ref="O598" r:id="rId9986" display="https://www.daloopa.com/src/786157" xr:uid="{CF81EB2D-96AF-42BB-920B-CC45E090A40E}"/>
    <hyperlink ref="T598" r:id="rId9987" display="https://www.daloopa.com/src/786074" xr:uid="{787EBC05-2693-47F1-9583-6686032D2FC9}"/>
    <hyperlink ref="U598" r:id="rId9988" display="https://www.daloopa.com/src/786062" xr:uid="{2D0D87BF-027A-4305-A212-6C856782449D}"/>
    <hyperlink ref="V598" r:id="rId9989" display="https://www.daloopa.com/src/786041" xr:uid="{27289DAF-FBCD-4E41-9329-4300F002B759}"/>
    <hyperlink ref="W598" r:id="rId9990" display="https://www.daloopa.com/src/786026" xr:uid="{71A27B36-4241-47E0-9864-863AB296E744}"/>
    <hyperlink ref="Z598" r:id="rId9991" display="https://www.daloopa.com/src/786010" xr:uid="{326956E7-6FDE-4428-AF2F-5B2E23EAC991}"/>
    <hyperlink ref="AA598" r:id="rId9992" display="https://www.daloopa.com/src/786007" xr:uid="{1E8F2E16-898E-4433-A1B7-E74707AD314E}"/>
    <hyperlink ref="BA598" r:id="rId9993" display="https://www.daloopa.com/src/44615297" xr:uid="{0B1703C9-8909-4032-B553-FA7208623225}"/>
    <hyperlink ref="BB598" r:id="rId9994" display="https://www.daloopa.com/src/44615298" xr:uid="{2C69E731-1CE4-4695-AFDC-2F5FF5F8EEDD}"/>
    <hyperlink ref="BC598" r:id="rId9995" display="https://www.daloopa.com/src/44615299" xr:uid="{26C46860-6B1E-4889-A97D-4066197F2B95}"/>
    <hyperlink ref="BE598" r:id="rId9996" display="https://www.daloopa.com/src/44615300" xr:uid="{B953A49E-1783-48AE-8826-06435F43E162}"/>
    <hyperlink ref="BF598" r:id="rId9997" display="https://www.daloopa.com/src/44615301" xr:uid="{EAE4C112-346B-44BE-9BA3-F7EA181A1E1D}"/>
    <hyperlink ref="A599" r:id="rId9998" xr:uid="{0C1C77B6-DDB7-4532-9071-734BF5FE3610}"/>
    <hyperlink ref="C599" r:id="rId9999" xr:uid="{21E9DD1F-B84F-4229-89FA-56124BCB9CFC}"/>
    <hyperlink ref="J599" r:id="rId10000" display="https://www.daloopa.com/src/786093" xr:uid="{219EC423-E4F5-4DCC-9983-3219AF480263}"/>
    <hyperlink ref="K599" r:id="rId10001" display="https://www.daloopa.com/src/786104" xr:uid="{E14C3076-9E76-4676-BDD5-2A3411F4C8C1}"/>
    <hyperlink ref="U599" r:id="rId10002" display="https://www.daloopa.com/src/786061" xr:uid="{8089539D-11D9-4E7D-928E-2C8AD17CD98F}"/>
    <hyperlink ref="V599" r:id="rId10003" display="https://www.daloopa.com/src/786040" xr:uid="{104F67E6-45E4-4049-A267-F10EF3C873AC}"/>
    <hyperlink ref="W599" r:id="rId10004" display="https://www.daloopa.com/src/786025" xr:uid="{74F4343C-1D8C-4BC3-8CCA-D247AE3C54CD}"/>
    <hyperlink ref="BB599" r:id="rId10005" display="https://www.daloopa.com/src/44615302" xr:uid="{A3D405F8-1FC7-48B4-8424-57AA4CFE94A7}"/>
    <hyperlink ref="BE599" r:id="rId10006" display="https://www.daloopa.com/src/44615303" xr:uid="{761C8AC1-4F5B-4097-B084-C3CAC7FEB812}"/>
    <hyperlink ref="A602" r:id="rId10007" xr:uid="{E6059810-B97C-4253-A74D-DB59BACB23C5}"/>
    <hyperlink ref="C602" r:id="rId10008" xr:uid="{E8559E19-2305-4E83-A42A-645224A8A88A}"/>
    <hyperlink ref="D602" r:id="rId10009" display="https://www.daloopa.com/src/770771" xr:uid="{A781224B-DE49-4EF9-AB5E-130C934446C5}"/>
    <hyperlink ref="E602" r:id="rId10010" display="https://www.daloopa.com/src/770776" xr:uid="{CDF4DFFB-3617-418E-91DF-A7B5D087EDFE}"/>
    <hyperlink ref="F602" r:id="rId10011" display="https://www.daloopa.com/src/770781" xr:uid="{342C8D0E-D98C-42A5-86CA-9D74F221EB9B}"/>
    <hyperlink ref="G602" r:id="rId10012" display="https://www.daloopa.com/src/769608" xr:uid="{0FCFC143-A52C-4464-8B63-92ABBD98A8EC}"/>
    <hyperlink ref="H602" r:id="rId10013" display="https://www.daloopa.com/src/769411" xr:uid="{5ADF3A46-C71F-482E-9C3F-0DBD37285445}"/>
    <hyperlink ref="I602" r:id="rId10014" display="https://www.daloopa.com/src/769278" xr:uid="{259F3856-A14A-42A3-9161-7989296B66DF}"/>
    <hyperlink ref="J602" r:id="rId10015" display="https://www.daloopa.com/src/761292" xr:uid="{CD11A7B7-F6C9-4775-83F5-647AE71C0D48}"/>
    <hyperlink ref="K602" r:id="rId10016" display="https://www.daloopa.com/src/761069" xr:uid="{8D12254D-8A78-4856-8D7A-3E9F889C2BD6}"/>
    <hyperlink ref="L602" r:id="rId10017" display="https://www.daloopa.com/src/760744" xr:uid="{8E12E90A-0A4B-4231-AFC4-22B268469024}"/>
    <hyperlink ref="M602" r:id="rId10018" display="https://www.daloopa.com/src/760496" xr:uid="{3035F951-7D8A-40EE-8303-87DFF77A69FE}"/>
    <hyperlink ref="N602" r:id="rId10019" display="https://www.daloopa.com/src/760293" xr:uid="{265A3188-2580-4AA5-9669-04F6BAF889AD}"/>
    <hyperlink ref="O602" r:id="rId10020" display="https://www.daloopa.com/src/760311" xr:uid="{D6B1C5B3-76D2-4F35-8768-49A6BD5F13AB}"/>
    <hyperlink ref="P602" r:id="rId10021" display="https://www.daloopa.com/src/758452" xr:uid="{C8056224-97AA-4DEC-800F-38BAEE4EE785}"/>
    <hyperlink ref="Q602" r:id="rId10022" display="https://www.daloopa.com/src/758303" xr:uid="{5C70FC19-C1CB-462C-A5FD-D2006A8ACDBD}"/>
    <hyperlink ref="R602" r:id="rId10023" display="https://www.daloopa.com/src/758146" xr:uid="{CCE0172C-C499-4EFC-B893-A6175856311A}"/>
    <hyperlink ref="S602" r:id="rId10024" display="https://www.daloopa.com/src/757988" xr:uid="{E11A1CD8-A5A4-4AF7-A854-8841F926FCCB}"/>
    <hyperlink ref="T602" r:id="rId10025" display="https://www.daloopa.com/src/757818" xr:uid="{DB36D794-306D-4F4A-AD34-CDDEF14739E1}"/>
    <hyperlink ref="U602" r:id="rId10026" display="https://www.daloopa.com/src/757624" xr:uid="{D6F807A3-E545-4710-8A22-AF302A6330DF}"/>
    <hyperlink ref="V602" r:id="rId10027" display="https://www.daloopa.com/src/757311" xr:uid="{1D97F1E6-FB50-4093-BC32-F937D16393AE}"/>
    <hyperlink ref="W602" r:id="rId10028" display="https://www.daloopa.com/src/757350" xr:uid="{870372FE-EEDB-4BB3-974C-286DE159842B}"/>
    <hyperlink ref="X602" r:id="rId10029" display="https://www.daloopa.com/src/757325" xr:uid="{A133A7D9-7D20-4977-BFF0-CC1EE41099F2}"/>
    <hyperlink ref="Y602" r:id="rId10030" display="https://www.daloopa.com/src/756715" xr:uid="{AC88CA29-D787-4908-8508-542ABCD15CB7}"/>
    <hyperlink ref="Z602" r:id="rId10031" display="https://www.daloopa.com/src/756561" xr:uid="{E91032C8-E661-4BF2-A2FF-441CB7CF0675}"/>
    <hyperlink ref="AA602" r:id="rId10032" display="https://www.daloopa.com/src/756449" xr:uid="{A8ED38A7-0231-4E07-B613-3F7D73117995}"/>
    <hyperlink ref="AB602" r:id="rId10033" display="https://www.daloopa.com/src/756286" xr:uid="{0C5A6E84-14F1-40D0-BB17-635878641BD9}"/>
    <hyperlink ref="AC602" r:id="rId10034" display="https://www.daloopa.com/src/755990" xr:uid="{3A808D56-70B9-47E5-B2B5-5E8EA4F55966}"/>
    <hyperlink ref="AD602" r:id="rId10035" display="https://www.daloopa.com/src/1501228" xr:uid="{20B5BE34-F4F0-4413-BF2F-5B4FBE534D47}"/>
    <hyperlink ref="AE602" r:id="rId10036" display="https://www.daloopa.com/src/2750606" xr:uid="{DE7137DC-C270-4F48-B2E4-1255DC8F273D}"/>
    <hyperlink ref="AF602" r:id="rId10037" display="https://www.daloopa.com/src/3606410" xr:uid="{DE85FAED-1C54-4FB1-9C22-76F77767D162}"/>
    <hyperlink ref="AG602" r:id="rId10038" display="https://www.daloopa.com/src/6028701" xr:uid="{21D74F82-A54D-4FE3-B1FF-6CF46AE7F659}"/>
    <hyperlink ref="AH602" r:id="rId10039" display="https://www.daloopa.com/src/9091484" xr:uid="{13F74FC1-51F8-46B3-9DDB-6AFA50051049}"/>
    <hyperlink ref="AI602" r:id="rId10040" display="https://www.daloopa.com/src/12599713" xr:uid="{B20C94C3-28C6-4E87-AD4A-982E70CC2E4A}"/>
    <hyperlink ref="AJ602" r:id="rId10041" display="https://www.daloopa.com/src/19045362" xr:uid="{5AD6A875-0C84-4F41-AD8C-0753C5AB4CCB}"/>
    <hyperlink ref="AK602" r:id="rId10042" display="https://www.daloopa.com/src/28076051" xr:uid="{C925B769-81C2-4361-9C83-5408E87A451E}"/>
    <hyperlink ref="AL602" r:id="rId10043" display="https://www.daloopa.com/src/35361458" xr:uid="{DF9D1A42-BDD6-4E65-90CE-2D74F6B70C09}"/>
    <hyperlink ref="AM602" r:id="rId10044" display="https://www.daloopa.com/src/41990512" xr:uid="{024A698C-ACC0-4203-8D9A-DBDAD5950B0B}"/>
    <hyperlink ref="AN602" r:id="rId10045" display="https://www.daloopa.com/src/50786864" xr:uid="{9AB54758-A709-4FC8-A72C-41C7C48E2AF1}"/>
    <hyperlink ref="AO602" r:id="rId10046" display="https://www.daloopa.com/src/56765451" xr:uid="{F84FB7C0-22D6-4E3F-BC5B-83015FE7A1D4}"/>
    <hyperlink ref="AP602" r:id="rId10047" display="https://www.daloopa.com/src/61314935" xr:uid="{16056F3E-7E8B-41E1-9905-B4BEDD3E256E}"/>
    <hyperlink ref="BA602" r:id="rId10048" display="https://www.daloopa.com/src/44993844" xr:uid="{8F1DAB30-ED16-4DDC-BB35-1B80868554D2}"/>
    <hyperlink ref="BB602" r:id="rId10049" display="https://www.daloopa.com/src/44998357" xr:uid="{56C00DB3-BB07-4392-B7AD-3CCCA3FFDE46}"/>
    <hyperlink ref="BC602" r:id="rId10050" display="https://www.daloopa.com/src/44998914" xr:uid="{6473B278-588B-4FC1-860B-F61F6ACECCD6}"/>
    <hyperlink ref="BD602" r:id="rId10051" display="https://www.daloopa.com/src/44999209" xr:uid="{D1EBA8F8-AEE2-40FC-8B78-B502280C5420}"/>
    <hyperlink ref="BE602" r:id="rId10052" display="https://www.daloopa.com/src/44999242" xr:uid="{F5B125AB-C57A-46C2-B7F2-02A27893FE64}"/>
    <hyperlink ref="BF602" r:id="rId10053" display="https://www.daloopa.com/src/44999435" xr:uid="{80341AF6-A1D9-4982-B0FA-A708757F98A4}"/>
    <hyperlink ref="BG602" r:id="rId10054" display="https://www.daloopa.com/src/44999882" xr:uid="{C3E8D15C-9AC1-49AE-986A-D770A549AE8A}"/>
    <hyperlink ref="BH602" r:id="rId10055" display="https://www.daloopa.com/src/45000035" xr:uid="{102178A9-266C-4201-8096-CBD01AC66913}"/>
    <hyperlink ref="BI602" r:id="rId10056" display="https://www.daloopa.com/src/41990561" xr:uid="{07A03350-19FA-4A63-AA00-A6116F5B13AF}"/>
    <hyperlink ref="A603" r:id="rId10057" xr:uid="{A98D1C76-B8B4-4755-9804-9BBE679F3466}"/>
    <hyperlink ref="C603" r:id="rId10058" xr:uid="{DCA05542-88CB-4309-ACBC-1BBE5AFF1689}"/>
    <hyperlink ref="D603" r:id="rId10059" display="https://www.daloopa.com/src/770772" xr:uid="{60916890-C77F-47B9-9E01-27BDE333EA66}"/>
    <hyperlink ref="E603" r:id="rId10060" display="https://www.daloopa.com/src/770777" xr:uid="{88134DEE-C26B-47BD-AEA3-E2BDFEC1EAF6}"/>
    <hyperlink ref="F603" r:id="rId10061" display="https://www.daloopa.com/src/770782" xr:uid="{57DEF0E8-E166-4FB4-AFE0-A9621DC57D05}"/>
    <hyperlink ref="G603" r:id="rId10062" display="https://www.daloopa.com/src/769609" xr:uid="{AEE2FD67-0E2A-4A29-BD62-CD50ABF6F992}"/>
    <hyperlink ref="H603" r:id="rId10063" display="https://www.daloopa.com/src/769416" xr:uid="{AC9B69E5-34A7-40F3-8AA5-B13D6D8DDF97}"/>
    <hyperlink ref="I603" r:id="rId10064" display="https://www.daloopa.com/src/769279" xr:uid="{7DE3D454-EE78-4389-9711-F61E9006F79E}"/>
    <hyperlink ref="J603" r:id="rId10065" display="https://www.daloopa.com/src/761293" xr:uid="{4A807A73-AA43-47EA-BC05-FF1BEE8B7E47}"/>
    <hyperlink ref="K603" r:id="rId10066" display="https://www.daloopa.com/src/761070" xr:uid="{47A94279-ACE5-4374-962D-8DDB15CA2694}"/>
    <hyperlink ref="L603" r:id="rId10067" display="https://www.daloopa.com/src/760745" xr:uid="{44571960-A70B-4EEE-B073-374AF6B6E8B0}"/>
    <hyperlink ref="M603" r:id="rId10068" display="https://www.daloopa.com/src/760497" xr:uid="{2F17200A-B72B-48E7-BD17-0A7146223BF7}"/>
    <hyperlink ref="N603" r:id="rId10069" display="https://www.daloopa.com/src/760294" xr:uid="{5CA1E58C-2F24-4E0C-B15B-69197BCA27FD}"/>
    <hyperlink ref="O603" r:id="rId10070" display="https://www.daloopa.com/src/760312" xr:uid="{F7204492-4F54-416E-8B99-8F12D419BCA5}"/>
    <hyperlink ref="P603" r:id="rId10071" display="https://www.daloopa.com/src/758453" xr:uid="{2E6A1D1F-64F3-4122-A999-3CA48075A6B3}"/>
    <hyperlink ref="Q603" r:id="rId10072" display="https://www.daloopa.com/src/758304" xr:uid="{11943EAA-C86A-435C-9DF0-5484C88F67C6}"/>
    <hyperlink ref="R603" r:id="rId10073" display="https://www.daloopa.com/src/758147" xr:uid="{519742E9-85E4-41F1-887E-B356D09B3D68}"/>
    <hyperlink ref="S603" r:id="rId10074" display="https://www.daloopa.com/src/757989" xr:uid="{455E9228-1856-4D28-A394-12A3D6807834}"/>
    <hyperlink ref="T603" r:id="rId10075" display="https://www.daloopa.com/src/757819" xr:uid="{48F88B15-3F1D-4B26-8C35-A51C670528BC}"/>
    <hyperlink ref="U603" r:id="rId10076" display="https://www.daloopa.com/src/757625" xr:uid="{5E79BFC4-17C1-49B8-A670-5BBFA092A1E8}"/>
    <hyperlink ref="V603" r:id="rId10077" display="https://www.daloopa.com/src/757312" xr:uid="{61E44D3B-CA40-428A-89F6-FB493933735D}"/>
    <hyperlink ref="W603" r:id="rId10078" display="https://www.daloopa.com/src/757351" xr:uid="{9A2F3A1B-1360-46EF-BB2F-0E18B46BE023}"/>
    <hyperlink ref="X603" r:id="rId10079" display="https://www.daloopa.com/src/757326" xr:uid="{175AEC72-8076-452C-B5BD-FD0CD92B9544}"/>
    <hyperlink ref="Y603" r:id="rId10080" display="https://www.daloopa.com/src/756716" xr:uid="{CE181CFE-8D36-43E4-9CE8-C242049005C5}"/>
    <hyperlink ref="Z603" r:id="rId10081" display="https://www.daloopa.com/src/756562" xr:uid="{B2E020C6-ABA2-4DE4-AFFD-159712299723}"/>
    <hyperlink ref="AA603" r:id="rId10082" display="https://www.daloopa.com/src/756450" xr:uid="{5B4059A4-ABF5-46BC-9F2C-9B8D04F64465}"/>
    <hyperlink ref="AB603" r:id="rId10083" display="https://www.daloopa.com/src/756287" xr:uid="{293EFFDC-6998-4506-ADA0-32D0AC03AC0C}"/>
    <hyperlink ref="AC603" r:id="rId10084" display="https://www.daloopa.com/src/755991" xr:uid="{8891A61D-4426-435D-A126-EC156D16891E}"/>
    <hyperlink ref="AD603" r:id="rId10085" display="https://www.daloopa.com/src/1501229" xr:uid="{8D328D59-F194-44B4-BEB0-065A72098F37}"/>
    <hyperlink ref="AE603" r:id="rId10086" display="https://www.daloopa.com/src/2750607" xr:uid="{C3118C9F-7DEC-46D8-982F-D79C9AE7081D}"/>
    <hyperlink ref="AF603" r:id="rId10087" display="https://www.daloopa.com/src/3606411" xr:uid="{A961F8C0-681D-46A0-AF74-9C6CCE5FD935}"/>
    <hyperlink ref="AG603" r:id="rId10088" display="https://www.daloopa.com/src/6028702" xr:uid="{C61D0102-B3D7-4154-907B-23691139A35E}"/>
    <hyperlink ref="AH603" r:id="rId10089" display="https://www.daloopa.com/src/9091483" xr:uid="{5F918687-E390-4F5D-BDF9-55611CFE4E11}"/>
    <hyperlink ref="AI603" r:id="rId10090" display="https://www.daloopa.com/src/12599715" xr:uid="{2B7DE989-7560-472D-ADE5-CF9A06C40D55}"/>
    <hyperlink ref="AJ603" r:id="rId10091" display="https://www.daloopa.com/src/19045361" xr:uid="{F79F83C1-5C11-43CF-83BB-0A8EAB442E2E}"/>
    <hyperlink ref="AK603" r:id="rId10092" display="https://www.daloopa.com/src/28076053" xr:uid="{450F0195-AAFE-42D7-850C-292C603547C0}"/>
    <hyperlink ref="AL603" r:id="rId10093" display="https://www.daloopa.com/src/35361460" xr:uid="{C8376E8B-DA95-4EBB-A79E-26004D2407F0}"/>
    <hyperlink ref="AM603" r:id="rId10094" display="https://www.daloopa.com/src/41990513" xr:uid="{56110A15-230C-4D72-9EE0-C35CC9A36920}"/>
    <hyperlink ref="AN603" r:id="rId10095" display="https://www.daloopa.com/src/50786862" xr:uid="{BDC4D6B7-B1B5-48EC-8AFB-CC78AE775EB0}"/>
    <hyperlink ref="AO603" r:id="rId10096" display="https://www.daloopa.com/src/56765448" xr:uid="{B7B10EE2-8681-4DFB-AC9B-3305BE1237E7}"/>
    <hyperlink ref="AP603" r:id="rId10097" display="https://www.daloopa.com/src/61314936" xr:uid="{D7D400DA-A3B1-4510-AB1C-A02C977B597F}"/>
    <hyperlink ref="BA603" r:id="rId10098" display="https://www.daloopa.com/src/44993845" xr:uid="{8B190089-9292-4DE4-A196-1687E81A4E6C}"/>
    <hyperlink ref="BB603" r:id="rId10099" display="https://www.daloopa.com/src/44998358" xr:uid="{21D11377-4DC1-4D58-AE08-A538AE7A05E6}"/>
    <hyperlink ref="BC603" r:id="rId10100" display="https://www.daloopa.com/src/44998912" xr:uid="{64DE09BD-B3DE-47AD-81CA-5048832200A2}"/>
    <hyperlink ref="BD603" r:id="rId10101" display="https://www.daloopa.com/src/44999208" xr:uid="{150236DF-1347-453A-82DE-413B32F7705B}"/>
    <hyperlink ref="BE603" r:id="rId10102" display="https://www.daloopa.com/src/44999240" xr:uid="{2207C155-FDB1-4C1F-B557-F7C5781BCBCD}"/>
    <hyperlink ref="BF603" r:id="rId10103" display="https://www.daloopa.com/src/44999437" xr:uid="{1C0F5C5B-6009-444E-AF57-0AC6279164E6}"/>
    <hyperlink ref="BG603" r:id="rId10104" display="https://www.daloopa.com/src/44999883" xr:uid="{0E8D6C7A-6AB5-4F6C-ABFC-A0E96B65F7B2}"/>
    <hyperlink ref="BH603" r:id="rId10105" display="https://www.daloopa.com/src/45000036" xr:uid="{2DA4B71D-5CB7-4FC3-AE4A-D3A5FD2A30DC}"/>
    <hyperlink ref="BI603" r:id="rId10106" display="https://www.daloopa.com/src/41990560" xr:uid="{2CFD85AB-5F08-4B16-8772-D2A10A799E28}"/>
    <hyperlink ref="A604" r:id="rId10107" xr:uid="{C74182F2-CBCD-4F09-AF89-DD08A10AF967}"/>
    <hyperlink ref="C604" r:id="rId10108" xr:uid="{E36B24CB-C95D-4B70-834E-4562C8F974E7}"/>
    <hyperlink ref="D604" r:id="rId10109" display="https://www.daloopa.com/src/770773" xr:uid="{AA99D9D8-4070-467B-B313-BC7F15FF2CAC}"/>
    <hyperlink ref="E604" r:id="rId10110" display="https://www.daloopa.com/src/770778" xr:uid="{B1EE9AA8-4A9B-4CF2-9291-E9396FE7F920}"/>
    <hyperlink ref="F604" r:id="rId10111" display="https://www.daloopa.com/src/770783" xr:uid="{6B7DA648-5212-49EF-A0DA-27A3C3D2521E}"/>
    <hyperlink ref="G604" r:id="rId10112" display="https://www.daloopa.com/src/769610" xr:uid="{5468B4CC-83B8-4C2A-8751-6559569AF90D}"/>
    <hyperlink ref="H604" r:id="rId10113" display="https://www.daloopa.com/src/769412" xr:uid="{45FE3D33-31CF-4831-B02F-50D161322242}"/>
    <hyperlink ref="I604" r:id="rId10114" display="https://www.daloopa.com/src/769280" xr:uid="{A7A23113-A063-477F-8C41-E1B6364631CC}"/>
    <hyperlink ref="J604" r:id="rId10115" display="https://www.daloopa.com/src/761294" xr:uid="{36B53218-C27A-454A-A678-9BA18616043F}"/>
    <hyperlink ref="K604" r:id="rId10116" display="https://www.daloopa.com/src/761071" xr:uid="{C1D5050B-E0E9-44C6-9BF8-53DE690E1F8F}"/>
    <hyperlink ref="L604" r:id="rId10117" display="https://www.daloopa.com/src/760746" xr:uid="{194B86F5-971B-4924-89A8-51D5F5672EE6}"/>
    <hyperlink ref="M604" r:id="rId10118" display="https://www.daloopa.com/src/760498" xr:uid="{00B468D6-927E-4446-A835-D9DC78F9B680}"/>
    <hyperlink ref="N604" r:id="rId10119" display="https://www.daloopa.com/src/760295" xr:uid="{382AD7BA-BB41-40F9-A5AD-426D06B98D12}"/>
    <hyperlink ref="O604" r:id="rId10120" display="https://www.daloopa.com/src/760313" xr:uid="{7F157EE5-6CA2-4962-B1D7-02DFFE306196}"/>
    <hyperlink ref="P604" r:id="rId10121" display="https://www.daloopa.com/src/758454" xr:uid="{A6DE073B-FA5E-49F1-A9F4-E6AFB0FD44DF}"/>
    <hyperlink ref="Q604" r:id="rId10122" display="https://www.daloopa.com/src/758305" xr:uid="{048D32ED-279B-4B03-AE35-E96DDCB12B49}"/>
    <hyperlink ref="R604" r:id="rId10123" display="https://www.daloopa.com/src/758148" xr:uid="{33A71ADD-215E-4D85-A18E-96D7F7C70401}"/>
    <hyperlink ref="S604" r:id="rId10124" display="https://www.daloopa.com/src/757990" xr:uid="{8DB98879-4A7A-4661-B52F-3926B14E72EF}"/>
    <hyperlink ref="U604" r:id="rId10125" display="https://www.daloopa.com/src/757626" xr:uid="{305051B4-A1E9-4A03-BE9F-48C3B9CE5D39}"/>
    <hyperlink ref="W604" r:id="rId10126" display="https://www.daloopa.com/src/757352" xr:uid="{208325B9-7E65-4655-AA16-CAEE271CC766}"/>
    <hyperlink ref="BA604" r:id="rId10127" display="https://www.daloopa.com/src/44993848" xr:uid="{18CE0559-CD35-4120-8FDD-A29237AC76F4}"/>
    <hyperlink ref="BB604" r:id="rId10128" display="https://www.daloopa.com/src/44998359" xr:uid="{B6E6CFA4-4A6D-4BD2-9BD3-ED10CD9D0773}"/>
    <hyperlink ref="BC604" r:id="rId10129" display="https://www.daloopa.com/src/44998913" xr:uid="{B178AC8D-B6E8-4D34-B53A-A8C48A1358FD}"/>
    <hyperlink ref="BD604" r:id="rId10130" display="https://www.daloopa.com/src/44999207" xr:uid="{AA16C74E-F641-4847-9D97-0A0EE6E1702C}"/>
    <hyperlink ref="BE604" r:id="rId10131" display="https://www.daloopa.com/src/44999241" xr:uid="{D3A69C76-AF2D-49A5-9EFB-CD4267F75417}"/>
    <hyperlink ref="A605" r:id="rId10132" xr:uid="{BA3A6174-9B9E-4997-A0A6-26F1EAA7F7D5}"/>
    <hyperlink ref="C605" r:id="rId10133" xr:uid="{38F0A56F-0523-4BC7-BFD8-80B3F4F9E314}"/>
    <hyperlink ref="D605" r:id="rId10134" display="https://www.daloopa.com/src/770774" xr:uid="{F4E9064F-D1A8-4D10-8BA7-1CA73603CFB7}"/>
    <hyperlink ref="E605" r:id="rId10135" display="https://www.daloopa.com/src/770779" xr:uid="{162228A5-44CE-4690-AE95-174DC70C4FC1}"/>
    <hyperlink ref="F605" r:id="rId10136" display="https://www.daloopa.com/src/770784" xr:uid="{9F91668B-A5B4-4C8C-85F1-442AEC3F34FF}"/>
    <hyperlink ref="G605" r:id="rId10137" display="https://www.daloopa.com/src/769611" xr:uid="{B4787914-005C-41D6-9B7F-B1894D943F3A}"/>
    <hyperlink ref="H605" r:id="rId10138" display="https://www.daloopa.com/src/769413" xr:uid="{CB0E2194-8746-4871-9D79-527EAA831C66}"/>
    <hyperlink ref="I605" r:id="rId10139" display="https://www.daloopa.com/src/769281" xr:uid="{3C304FED-BE62-4D28-B031-F1BA76228909}"/>
    <hyperlink ref="J605" r:id="rId10140" display="https://www.daloopa.com/src/761295" xr:uid="{F85B14B6-C559-471C-83CE-C1FC88279C55}"/>
    <hyperlink ref="K605" r:id="rId10141" display="https://www.daloopa.com/src/761072" xr:uid="{8D79AE21-4D77-4D9A-83CC-2DFEC0E2EFA1}"/>
    <hyperlink ref="L605" r:id="rId10142" display="https://www.daloopa.com/src/760747" xr:uid="{FDFF2500-6E84-4342-9A55-F11277F4B99F}"/>
    <hyperlink ref="M605" r:id="rId10143" display="https://www.daloopa.com/src/760499" xr:uid="{16485F15-EA9B-46BB-95F8-61E689464709}"/>
    <hyperlink ref="N605" r:id="rId10144" display="https://www.daloopa.com/src/760296" xr:uid="{ABAFE6E2-3F80-4B5A-B975-F512AA716AB2}"/>
    <hyperlink ref="O605" r:id="rId10145" display="https://www.daloopa.com/src/760314" xr:uid="{46929DDC-4243-4965-A151-74AF292112F5}"/>
    <hyperlink ref="P605" r:id="rId10146" display="https://www.daloopa.com/src/758455" xr:uid="{7B3A6EE7-9081-4224-BEDC-ECA21C617238}"/>
    <hyperlink ref="Q605" r:id="rId10147" display="https://www.daloopa.com/src/758306" xr:uid="{E401B63F-B92C-4576-AEFF-982271E1F5FC}"/>
    <hyperlink ref="R605" r:id="rId10148" display="https://www.daloopa.com/src/758149" xr:uid="{73FB9889-7123-447E-95E2-2A86A65DF751}"/>
    <hyperlink ref="S605" r:id="rId10149" display="https://www.daloopa.com/src/757991" xr:uid="{6F074389-B6CC-4F99-AE42-B17AC3ED4A25}"/>
    <hyperlink ref="T605" r:id="rId10150" display="https://www.daloopa.com/src/757820" xr:uid="{336AA9DE-D5A5-4374-A2F0-304F7EB7EED2}"/>
    <hyperlink ref="U605" r:id="rId10151" display="https://www.daloopa.com/src/757627" xr:uid="{223D0B5F-DF37-4F0A-B894-079CD5784010}"/>
    <hyperlink ref="V605" r:id="rId10152" display="https://www.daloopa.com/src/757313" xr:uid="{AAC71CAB-64F5-4152-9911-F7C709D0D3FA}"/>
    <hyperlink ref="W605" r:id="rId10153" display="https://www.daloopa.com/src/757353" xr:uid="{E668B36A-2F6B-4738-BEA7-892E5E504009}"/>
    <hyperlink ref="X605" r:id="rId10154" display="https://www.daloopa.com/src/757327" xr:uid="{7EB25D28-0B2F-4E14-928A-957D9550461E}"/>
    <hyperlink ref="Y605" r:id="rId10155" display="https://www.daloopa.com/src/756717" xr:uid="{94C5CA0B-8D69-4FC1-86FC-861971481229}"/>
    <hyperlink ref="Z605" r:id="rId10156" display="https://www.daloopa.com/src/756563" xr:uid="{05A1B514-513C-49D7-B25B-998DD0461D23}"/>
    <hyperlink ref="AA605" r:id="rId10157" display="https://www.daloopa.com/src/756451" xr:uid="{879FB9FC-6360-46AD-A905-E8F2B8BEB29D}"/>
    <hyperlink ref="AB605" r:id="rId10158" display="https://www.daloopa.com/src/756288" xr:uid="{43BF529D-0F2D-4986-9EAA-9287D35370E5}"/>
    <hyperlink ref="AC605" r:id="rId10159" display="https://www.daloopa.com/src/755992" xr:uid="{B51BC6F0-6243-4427-B628-8303C97C0C48}"/>
    <hyperlink ref="AD605" r:id="rId10160" display="https://www.daloopa.com/src/1501230" xr:uid="{11D0CEBB-39EB-44FE-B85E-C6EFC801BDED}"/>
    <hyperlink ref="AE605" r:id="rId10161" display="https://www.daloopa.com/src/2750608" xr:uid="{1C41CA3C-26EB-4EE2-A9B7-CA389A29EB9B}"/>
    <hyperlink ref="AF605" r:id="rId10162" display="https://www.daloopa.com/src/3606412" xr:uid="{08368465-C41C-4641-B300-2B729E7DD86A}"/>
    <hyperlink ref="AG605" r:id="rId10163" display="https://www.daloopa.com/src/6028703" xr:uid="{E9D41EE8-D861-4817-B051-F971C1E5ADD9}"/>
    <hyperlink ref="AH605" r:id="rId10164" display="https://www.daloopa.com/src/9091482" xr:uid="{97BF07D7-369E-4121-B77F-7FC46B99AF9A}"/>
    <hyperlink ref="AI605" r:id="rId10165" display="https://www.daloopa.com/src/12599714" xr:uid="{A39BDF7E-2758-4C65-8880-F6F931E1A5AF}"/>
    <hyperlink ref="AJ605" r:id="rId10166" display="https://www.daloopa.com/src/19045360" xr:uid="{E9B8B493-59CD-42E7-B54B-CE413E2BA82A}"/>
    <hyperlink ref="AK605" r:id="rId10167" display="https://www.daloopa.com/src/28076050" xr:uid="{E8AA57D8-AA1E-451B-899A-917BDA3E58AE}"/>
    <hyperlink ref="AL605" r:id="rId10168" display="https://www.daloopa.com/src/35361461" xr:uid="{7DCAEF44-EC1F-406D-864D-D7E34867D3CA}"/>
    <hyperlink ref="AM605" r:id="rId10169" display="https://www.daloopa.com/src/41990514" xr:uid="{CE4F691B-4309-460D-A3CE-3FD2B35A879C}"/>
    <hyperlink ref="AN605" r:id="rId10170" display="https://www.daloopa.com/src/50786861" xr:uid="{A3341429-2F57-46C0-80BC-186F2D703BB7}"/>
    <hyperlink ref="AO605" r:id="rId10171" display="https://www.daloopa.com/src/56765449" xr:uid="{F0E00021-5D82-43D5-A0EF-901AD0D764CC}"/>
    <hyperlink ref="AP605" r:id="rId10172" display="https://www.daloopa.com/src/61314937" xr:uid="{29A836AE-FC2B-4005-B7ED-6B0F595A2A86}"/>
    <hyperlink ref="BA605" r:id="rId10173" display="https://www.daloopa.com/src/44993846" xr:uid="{3103EC9C-B6E7-41F9-9567-BE3DCE7D4185}"/>
    <hyperlink ref="BB605" r:id="rId10174" display="https://www.daloopa.com/src/44998360" xr:uid="{2770D97D-D154-4D03-AB9C-5F205292D7E4}"/>
    <hyperlink ref="BC605" r:id="rId10175" display="https://www.daloopa.com/src/44998910" xr:uid="{99AE174B-4F93-4F27-A1F8-2B1BEE5264F5}"/>
    <hyperlink ref="BD605" r:id="rId10176" display="https://www.daloopa.com/src/44999206" xr:uid="{066E42DD-BBE4-4227-A963-B2F1F3BFAECE}"/>
    <hyperlink ref="BE605" r:id="rId10177" display="https://www.daloopa.com/src/44999243" xr:uid="{77AA8B6D-F72F-4785-8ABB-53D4F9FFD9F9}"/>
    <hyperlink ref="BF605" r:id="rId10178" display="https://www.daloopa.com/src/44999436" xr:uid="{B64580AB-5A40-40AB-8E47-BF75C07C9FBB}"/>
    <hyperlink ref="BG605" r:id="rId10179" display="https://www.daloopa.com/src/44999880" xr:uid="{CA13A118-9C08-4263-BAEA-67443C0B757D}"/>
    <hyperlink ref="BH605" r:id="rId10180" display="https://www.daloopa.com/src/45000037" xr:uid="{9B8C9390-9C41-4189-8B34-1191AF6B0935}"/>
    <hyperlink ref="BI605" r:id="rId10181" display="https://www.daloopa.com/src/41990559" xr:uid="{572ED90C-6777-47E5-A910-061448EF7C4D}"/>
    <hyperlink ref="A606" r:id="rId10182" xr:uid="{BA78F640-F4C5-4DFC-9990-9CE68C40087C}"/>
    <hyperlink ref="C606" r:id="rId10183" xr:uid="{2F437ED9-B048-4CE3-8937-4553B6016713}"/>
    <hyperlink ref="H606" r:id="rId10184" display="https://www.daloopa.com/src/769414" xr:uid="{D13D22EC-A84F-4951-9295-643081542F97}"/>
    <hyperlink ref="BB606" r:id="rId10185" display="https://www.daloopa.com/src/44998361" xr:uid="{BBB754C3-09E4-4ACA-8A56-DBC9AF0AC350}"/>
    <hyperlink ref="A607" r:id="rId10186" xr:uid="{2A6EA943-A579-4C6D-9730-17654F29D7FE}"/>
    <hyperlink ref="C607" r:id="rId10187" xr:uid="{ED1E323D-C47A-48D6-97B9-8C2AE2201D66}"/>
    <hyperlink ref="N607" r:id="rId10188" display="https://www.daloopa.com/src/760297" xr:uid="{F5A371B8-899F-471B-82C3-0EE3C9F53280}"/>
    <hyperlink ref="BC607" r:id="rId10189" display="https://www.daloopa.com/src/44998911" xr:uid="{716FD89F-D7D3-41C7-B927-47AA775BB57E}"/>
    <hyperlink ref="A608" r:id="rId10190" xr:uid="{2467DB8A-57F4-48AD-B8EA-D9E9F37FAE04}"/>
    <hyperlink ref="C608" r:id="rId10191" xr:uid="{E0C224FC-9F88-4AB6-8270-529490A3674E}"/>
    <hyperlink ref="D608" r:id="rId10192" display="https://www.daloopa.com/src/770775" xr:uid="{D6C25CCA-E1C0-43B8-8D99-ABAE2866F9E7}"/>
    <hyperlink ref="E608" r:id="rId10193" display="https://www.daloopa.com/src/770780" xr:uid="{ABF33141-CF55-404A-B6B3-E9959AA94121}"/>
    <hyperlink ref="F608" r:id="rId10194" display="https://www.daloopa.com/src/770785" xr:uid="{BAF42588-86B8-4C94-BE9D-DD257A049765}"/>
    <hyperlink ref="G608" r:id="rId10195" display="https://www.daloopa.com/src/769612" xr:uid="{91477211-DEB0-4D95-8F6A-3D36C035A373}"/>
    <hyperlink ref="H608" r:id="rId10196" display="https://www.daloopa.com/src/769415" xr:uid="{DEE2617D-278E-4B2A-896C-FD931608DC06}"/>
    <hyperlink ref="I608" r:id="rId10197" display="https://www.daloopa.com/src/769282" xr:uid="{75FD3B37-100E-4A4A-A833-FF77D324CC5B}"/>
    <hyperlink ref="J608" r:id="rId10198" display="https://www.daloopa.com/src/761296" xr:uid="{E16A713D-9AED-4777-AE8E-D56D7FD1DDC5}"/>
    <hyperlink ref="K608" r:id="rId10199" display="https://www.daloopa.com/src/761073" xr:uid="{AFAA7224-2E2B-4FD0-89DE-D9D0D3B785D2}"/>
    <hyperlink ref="L608" r:id="rId10200" display="https://www.daloopa.com/src/760748" xr:uid="{CEE215DF-85F7-4193-A4B3-2A32205EDAD6}"/>
    <hyperlink ref="M608" r:id="rId10201" display="https://www.daloopa.com/src/760500" xr:uid="{22787B53-3C20-47AE-9F82-06CD87231164}"/>
    <hyperlink ref="N608" r:id="rId10202" display="https://www.daloopa.com/src/760298" xr:uid="{A74BAE72-43BB-4C7D-8848-2669001F7BA6}"/>
    <hyperlink ref="O608" r:id="rId10203" display="https://www.daloopa.com/src/760315" xr:uid="{E7BFC14B-0581-4508-AB08-F311F92407C7}"/>
    <hyperlink ref="P608" r:id="rId10204" display="https://www.daloopa.com/src/758456" xr:uid="{859B67F1-EBD2-4D49-BC2B-A474C6B80C55}"/>
    <hyperlink ref="Q608" r:id="rId10205" display="https://www.daloopa.com/src/758307" xr:uid="{D5ED1146-F362-41DD-99B9-428A5C38BFBC}"/>
    <hyperlink ref="R608" r:id="rId10206" display="https://www.daloopa.com/src/758150" xr:uid="{15E46820-149A-4498-8202-BD24D245A1E4}"/>
    <hyperlink ref="S608" r:id="rId10207" display="https://www.daloopa.com/src/757992" xr:uid="{26A22CA3-BF1C-46DF-AA98-9F5A71DC4354}"/>
    <hyperlink ref="T608" r:id="rId10208" display="https://www.daloopa.com/src/757821" xr:uid="{FE04E9AA-4902-4F45-B0F9-0B416A50FA5E}"/>
    <hyperlink ref="U608" r:id="rId10209" display="https://www.daloopa.com/src/757628" xr:uid="{3CAA9CAE-2B14-4559-B9BE-2905DF4E22BD}"/>
    <hyperlink ref="V608" r:id="rId10210" display="https://www.daloopa.com/src/757314" xr:uid="{0644D331-8625-4A30-AB30-F6B268B74125}"/>
    <hyperlink ref="W608" r:id="rId10211" display="https://www.daloopa.com/src/757354" xr:uid="{98AA7C1F-FA5D-4EEF-BBDA-31524B97839F}"/>
    <hyperlink ref="X608" r:id="rId10212" display="https://www.daloopa.com/src/757328" xr:uid="{2BC597AF-39A4-4FD6-8E8B-4028A3267894}"/>
    <hyperlink ref="Y608" r:id="rId10213" display="https://www.daloopa.com/src/756718" xr:uid="{C0CA95AE-B8EB-4F84-A566-4C64B114A875}"/>
    <hyperlink ref="Z608" r:id="rId10214" display="https://www.daloopa.com/src/756564" xr:uid="{937A695B-FF8C-4FF4-9674-8E0C03F6A3AB}"/>
    <hyperlink ref="AA608" r:id="rId10215" display="https://www.daloopa.com/src/756452" xr:uid="{53D01173-E7A7-4711-8E32-26AD8DC1D9F6}"/>
    <hyperlink ref="AB608" r:id="rId10216" display="https://www.daloopa.com/src/756289" xr:uid="{F72FD792-E631-4C16-B39B-646FFFDE3993}"/>
    <hyperlink ref="AC608" r:id="rId10217" display="https://www.daloopa.com/src/755993" xr:uid="{7A072BC6-1420-412E-B460-8D796C6596E3}"/>
    <hyperlink ref="AD608" r:id="rId10218" display="https://www.daloopa.com/src/1501231" xr:uid="{5B0A54CC-8B70-4194-A97D-F1ECC55F3CE5}"/>
    <hyperlink ref="AE608" r:id="rId10219" display="https://www.daloopa.com/src/2750609" xr:uid="{8D3FD2DA-D474-4B3E-959A-E350F09A2922}"/>
    <hyperlink ref="AF608" r:id="rId10220" display="https://www.daloopa.com/src/3606413" xr:uid="{36C8D6A4-AF08-4FE7-A52B-C4260BBD6EF5}"/>
    <hyperlink ref="AG608" r:id="rId10221" display="https://www.daloopa.com/src/6028704" xr:uid="{3E758CC6-98EF-4DB8-99FF-27209B3BA671}"/>
    <hyperlink ref="AH608" r:id="rId10222" display="https://www.daloopa.com/src/9091481" xr:uid="{CB881A87-0D9C-4631-8E0F-4FD7BAF33592}"/>
    <hyperlink ref="AI608" r:id="rId10223" display="https://www.daloopa.com/src/12599712" xr:uid="{D137BDAB-8EB4-4E98-8091-6A0FCC5C1630}"/>
    <hyperlink ref="AJ608" r:id="rId10224" display="https://www.daloopa.com/src/19045359" xr:uid="{F73A1809-CED7-413C-8D00-1AB17D5A24D9}"/>
    <hyperlink ref="AK608" r:id="rId10225" display="https://www.daloopa.com/src/28076052" xr:uid="{29AE4DAE-3757-4372-B8BC-35F6FE35A581}"/>
    <hyperlink ref="AL608" r:id="rId10226" display="https://www.daloopa.com/src/35361459" xr:uid="{7FEE5B2F-AE94-461E-9CBD-49DC840AE16B}"/>
    <hyperlink ref="AM608" r:id="rId10227" display="https://www.daloopa.com/src/41990515" xr:uid="{6BE5CFFB-2A10-4078-8342-3E243AE1D4B7}"/>
    <hyperlink ref="AN608" r:id="rId10228" display="https://www.daloopa.com/src/50786863" xr:uid="{DC856D61-6EB5-4BAF-B6FE-D10559FE062E}"/>
    <hyperlink ref="AO608" r:id="rId10229" display="https://www.daloopa.com/src/56765450" xr:uid="{501F7F2D-B00D-4C01-AB07-556155116407}"/>
    <hyperlink ref="AP608" r:id="rId10230" display="https://www.daloopa.com/src/61314938" xr:uid="{CD4E6C70-DBE0-4AA8-8A34-A135256F1DFF}"/>
    <hyperlink ref="BA608" r:id="rId10231" display="https://www.daloopa.com/src/44993847" xr:uid="{B1E8F9A4-9BCD-45AA-A3E5-F8781718E00D}"/>
    <hyperlink ref="BB608" r:id="rId10232" display="https://www.daloopa.com/src/44998362" xr:uid="{9FBC8560-1178-4EC7-B87E-5FFF578973CE}"/>
    <hyperlink ref="BC608" r:id="rId10233" display="https://www.daloopa.com/src/44998909" xr:uid="{60DFD926-AA2D-4236-85BC-FF7C222DA742}"/>
    <hyperlink ref="BD608" r:id="rId10234" display="https://www.daloopa.com/src/44999205" xr:uid="{AB309EB6-E214-4FA7-9475-43EDE9ABC9CF}"/>
    <hyperlink ref="BE608" r:id="rId10235" display="https://www.daloopa.com/src/44999244" xr:uid="{85EE0F3A-62D3-43C8-8639-A98FBD6A409D}"/>
    <hyperlink ref="BF608" r:id="rId10236" display="https://www.daloopa.com/src/44999438" xr:uid="{6AAC6B55-AC7D-4846-B06E-69A8EB4573F9}"/>
    <hyperlink ref="BG608" r:id="rId10237" display="https://www.daloopa.com/src/44999881" xr:uid="{813BDAF1-14AF-4309-9057-2522606F36C7}"/>
    <hyperlink ref="BH608" r:id="rId10238" display="https://www.daloopa.com/src/45000038" xr:uid="{05AFD0EA-C6CE-4FFE-A4C9-6186F6612D9F}"/>
    <hyperlink ref="BI608" r:id="rId10239" display="https://www.daloopa.com/src/41990558" xr:uid="{A61E8955-CB79-4ECB-954E-8EAC271B8FDD}"/>
    <hyperlink ref="A610" r:id="rId10240" xr:uid="{D1C5F7FA-574D-454E-9488-9D8BCBD4B7BC}"/>
    <hyperlink ref="C610" r:id="rId10241" xr:uid="{BA8A247A-55C8-47A8-ACF1-5D750DCE0580}"/>
    <hyperlink ref="D610" r:id="rId10242" display="https://www.daloopa.com/src/770801" xr:uid="{574FC6DB-C0F5-47FE-A655-C72A0A3D6444}"/>
    <hyperlink ref="E610" r:id="rId10243" display="https://www.daloopa.com/src/770794" xr:uid="{0006286C-1EFD-49C7-8EBB-06D44746B4E2}"/>
    <hyperlink ref="F610" r:id="rId10244" display="https://www.daloopa.com/src/770786" xr:uid="{27A78700-8DD5-4639-B690-7784D4CD8CCE}"/>
    <hyperlink ref="G610" r:id="rId10245" display="https://www.daloopa.com/src/769625" xr:uid="{056C0800-1D4C-45F4-95E3-E7F951AD5CF4}"/>
    <hyperlink ref="H610" r:id="rId10246" display="https://www.daloopa.com/src/769424" xr:uid="{5A4F8610-5E46-4FB5-B7F0-68AFC0E21D7F}"/>
    <hyperlink ref="I610" r:id="rId10247" display="https://www.daloopa.com/src/769287" xr:uid="{E69053F9-B9AC-4FB8-84AF-3F7D259EDA93}"/>
    <hyperlink ref="J610" r:id="rId10248" display="https://www.daloopa.com/src/761300" xr:uid="{3CF8D23A-E44E-4284-A778-AE43E83078AD}"/>
    <hyperlink ref="K610" r:id="rId10249" display="https://www.daloopa.com/src/761312" xr:uid="{4983857C-E7DF-4318-BA3E-FE2A4FC5BEAF}"/>
    <hyperlink ref="L610" r:id="rId10250" display="https://www.daloopa.com/src/760754" xr:uid="{0FFCBD56-ABED-4ECA-B6F9-2B19DE365253}"/>
    <hyperlink ref="M610" r:id="rId10251" display="https://www.daloopa.com/src/760501" xr:uid="{6275BB2D-54E0-4F6C-BA98-9C9CE3F637EE}"/>
    <hyperlink ref="N610" r:id="rId10252" display="https://www.daloopa.com/src/760334" xr:uid="{6E2BF8C7-BA66-4B38-BA6C-496DA510F1EB}"/>
    <hyperlink ref="O610" r:id="rId10253" display="https://www.daloopa.com/src/758664" xr:uid="{3CCC1DA0-26C4-4910-BE64-3E6096341AE9}"/>
    <hyperlink ref="P610" r:id="rId10254" display="https://www.daloopa.com/src/758462" xr:uid="{CE9E48A5-913C-489F-81E2-118137EEB1B8}"/>
    <hyperlink ref="Q610" r:id="rId10255" display="https://www.daloopa.com/src/758323" xr:uid="{DFB11647-E071-4C08-BBE6-1FA7FC9146BD}"/>
    <hyperlink ref="R610" r:id="rId10256" display="https://www.daloopa.com/src/758156" xr:uid="{879C703D-5585-4F50-83E3-83C617C5C955}"/>
    <hyperlink ref="S610" r:id="rId10257" display="https://www.daloopa.com/src/757998" xr:uid="{28E25C59-4343-4C48-AB8B-A88EAD00DF61}"/>
    <hyperlink ref="T610" r:id="rId10258" display="https://www.daloopa.com/src/757826" xr:uid="{D487CC6F-F940-486C-BD67-3E6DDFB65110}"/>
    <hyperlink ref="U610" r:id="rId10259" display="https://www.daloopa.com/src/757635" xr:uid="{9BFF749B-0A89-4DE4-8920-B3226DB2E9C3}"/>
    <hyperlink ref="V610" r:id="rId10260" display="https://www.daloopa.com/src/774266" xr:uid="{0F6292E0-4E3A-46AA-8EDD-58DEC77BDADB}"/>
    <hyperlink ref="W610" r:id="rId10261" display="https://www.daloopa.com/src/774309" xr:uid="{2FD9B28C-53DD-4966-9A75-5A39F5620D6F}"/>
    <hyperlink ref="X610" r:id="rId10262" display="https://www.daloopa.com/src/774353" xr:uid="{B1D49571-5692-45D2-A0C7-C2A92BFA570D}"/>
    <hyperlink ref="Y610" r:id="rId10263" display="https://www.daloopa.com/src/756725" xr:uid="{94C3C9B6-DFA5-4591-9270-75068473B10B}"/>
    <hyperlink ref="Z610" r:id="rId10264" display="https://www.daloopa.com/src/756567" xr:uid="{36002AD4-9EC6-482E-AB43-9980CCF68A4E}"/>
    <hyperlink ref="AA610" r:id="rId10265" display="https://www.daloopa.com/src/756453" xr:uid="{6D563111-4157-423D-A2DE-112618DD3C2D}"/>
    <hyperlink ref="AB610" r:id="rId10266" display="https://www.daloopa.com/src/756295" xr:uid="{EA9CE396-8671-48EC-88E7-9554F398E8FE}"/>
    <hyperlink ref="AC610" r:id="rId10267" display="https://www.daloopa.com/src/756035" xr:uid="{79E15152-4454-42DE-B1BD-926FD4342E56}"/>
    <hyperlink ref="AD610" r:id="rId10268" display="https://www.daloopa.com/src/1501232" xr:uid="{E645D18D-60A7-422C-AAAC-2439699CB353}"/>
    <hyperlink ref="AE610" r:id="rId10269" display="https://www.daloopa.com/src/2750612" xr:uid="{C8ABCF57-DD8C-4E4B-A107-91E2F7FA04E1}"/>
    <hyperlink ref="AF610" r:id="rId10270" display="https://www.daloopa.com/src/3606414" xr:uid="{B556C76B-5BDE-4119-91F6-3F6E6706E32C}"/>
    <hyperlink ref="AG610" r:id="rId10271" display="https://www.daloopa.com/src/6028705" xr:uid="{F96B9D4A-2897-44A2-8D30-B34FFE517145}"/>
    <hyperlink ref="AH610" r:id="rId10272" display="https://www.daloopa.com/src/9091503" xr:uid="{E407E680-B664-4FF4-B888-7A117786521E}"/>
    <hyperlink ref="AI610" r:id="rId10273" display="https://www.daloopa.com/src/12599810" xr:uid="{3C54B4B5-1BDF-4196-B822-C6582AC59DCA}"/>
    <hyperlink ref="AJ610" r:id="rId10274" display="https://www.daloopa.com/src/19045463" xr:uid="{6A36E9B0-23C3-4123-A43B-5176673E3C64}"/>
    <hyperlink ref="AK610" r:id="rId10275" display="https://www.daloopa.com/src/28076056" xr:uid="{521ABD3F-2F00-4FD6-B0F4-3D47CAC14A11}"/>
    <hyperlink ref="AL610" r:id="rId10276" display="https://www.daloopa.com/src/35361464" xr:uid="{FD2A1D88-999E-4F66-A8D0-083B84501309}"/>
    <hyperlink ref="AM610" r:id="rId10277" display="https://www.daloopa.com/src/41990523" xr:uid="{333A6AEF-D838-48ED-B993-8D6B51E0C2CB}"/>
    <hyperlink ref="AN610" r:id="rId10278" display="https://www.daloopa.com/src/50786870" xr:uid="{01D2F60E-23D8-4C48-8022-84E47C9443E2}"/>
    <hyperlink ref="AO610" r:id="rId10279" display="https://www.daloopa.com/src/56765457" xr:uid="{0530A7DB-8F55-4D86-986D-C177B125BF9A}"/>
    <hyperlink ref="AP610" r:id="rId10280" display="https://www.daloopa.com/src/61314969" xr:uid="{00FAAE0C-795C-42BD-BA35-42BC5496568E}"/>
    <hyperlink ref="BA610" r:id="rId10281" display="https://www.daloopa.com/src/44994357" xr:uid="{BF808CC8-C9B4-47AE-9109-4E3CAEB7386D}"/>
    <hyperlink ref="BB610" r:id="rId10282" display="https://www.daloopa.com/src/44998344" xr:uid="{DD3F5B08-DD90-4052-87A6-4D2D3A43E820}"/>
    <hyperlink ref="BC610" r:id="rId10283" display="https://www.daloopa.com/src/44998946" xr:uid="{11C7DF78-DFA1-485D-9445-85EA0E539350}"/>
    <hyperlink ref="BD610" r:id="rId10284" display="https://www.daloopa.com/src/44999180" xr:uid="{A358EA21-D5CE-4D91-AAE7-2B70A8A50234}"/>
    <hyperlink ref="BE610" r:id="rId10285" display="https://www.daloopa.com/src/44999291" xr:uid="{E02E2F5C-DDF6-417A-9A0B-D433EB7BA5CD}"/>
    <hyperlink ref="BF610" r:id="rId10286" display="https://www.daloopa.com/src/44999429" xr:uid="{AD5D88D0-AB02-4876-94BC-4BB494087B9E}"/>
    <hyperlink ref="BG610" r:id="rId10287" display="https://www.daloopa.com/src/44999816" xr:uid="{9A6AD978-BB27-404A-B03E-EFD39979ABAF}"/>
    <hyperlink ref="BH610" r:id="rId10288" display="https://www.daloopa.com/src/45000055" xr:uid="{A3A0E778-14A8-4452-9AD8-2C99AE8E4683}"/>
    <hyperlink ref="BI610" r:id="rId10289" display="https://www.daloopa.com/src/41990563" xr:uid="{5BFE7502-3B0C-49EA-9009-D885665D2B4F}"/>
    <hyperlink ref="A611" r:id="rId10290" xr:uid="{1270649A-8098-4636-91D3-8576D2BE77F9}"/>
    <hyperlink ref="C611" r:id="rId10291" xr:uid="{CB21B6A9-6C66-4BF2-9D95-AAC0C1672805}"/>
    <hyperlink ref="D611" r:id="rId10292" display="https://www.daloopa.com/src/770802" xr:uid="{66A85AAA-7559-4232-ACEA-9DF11BE4364B}"/>
    <hyperlink ref="E611" r:id="rId10293" display="https://www.daloopa.com/src/770795" xr:uid="{15408A25-F443-4C7B-A38C-00ED6691892A}"/>
    <hyperlink ref="F611" r:id="rId10294" display="https://www.daloopa.com/src/770787" xr:uid="{E4981F8D-BAB4-4328-91C7-93F9C4937CF3}"/>
    <hyperlink ref="G611" r:id="rId10295" display="https://www.daloopa.com/src/769626" xr:uid="{31570E03-C23E-4FB7-A6EB-2AD978490F74}"/>
    <hyperlink ref="H611" r:id="rId10296" display="https://www.daloopa.com/src/769425" xr:uid="{002703BF-8367-4CE2-96F0-8AE65165CBBF}"/>
    <hyperlink ref="I611" r:id="rId10297" display="https://www.daloopa.com/src/769288" xr:uid="{2589AF54-C1AA-47A0-AF91-76A8AFEF1420}"/>
    <hyperlink ref="J611" r:id="rId10298" display="https://www.daloopa.com/src/761301" xr:uid="{89446BF1-8065-4313-9E49-0AD7C74735B6}"/>
    <hyperlink ref="K611" r:id="rId10299" display="https://www.daloopa.com/src/761313" xr:uid="{C0EBB809-C4AC-4FA8-B9F2-D21AC3FE0292}"/>
    <hyperlink ref="L611" r:id="rId10300" display="https://www.daloopa.com/src/760755" xr:uid="{DD48A980-70A9-4DDB-BE84-3710687F9E2F}"/>
    <hyperlink ref="M611" r:id="rId10301" display="https://www.daloopa.com/src/760502" xr:uid="{D6E469D8-5205-469B-9E43-B53E1B14CAE2}"/>
    <hyperlink ref="N611" r:id="rId10302" display="https://www.daloopa.com/src/760335" xr:uid="{67E09DF3-BFDF-41A3-B791-ADA0FD196381}"/>
    <hyperlink ref="O611" r:id="rId10303" display="https://www.daloopa.com/src/758665" xr:uid="{8E8A512E-03F0-4C9A-900A-480189B74E16}"/>
    <hyperlink ref="P611" r:id="rId10304" display="https://www.daloopa.com/src/758463" xr:uid="{B6595F93-E15B-4894-8EA4-4BC48C470089}"/>
    <hyperlink ref="Q611" r:id="rId10305" display="https://www.daloopa.com/src/758324" xr:uid="{2A25043A-2EA8-4C65-B0EB-4BDBADA688A1}"/>
    <hyperlink ref="R611" r:id="rId10306" display="https://www.daloopa.com/src/758157" xr:uid="{9AC77EA7-8A5A-4884-835F-B18C80BE9019}"/>
    <hyperlink ref="S611" r:id="rId10307" display="https://www.daloopa.com/src/757999" xr:uid="{E16D1699-E2E6-4167-AB8B-3933A4F7C045}"/>
    <hyperlink ref="T611" r:id="rId10308" display="https://www.daloopa.com/src/757827" xr:uid="{0EF5D81F-4FBC-42B0-8B5B-AAAC3AC2198E}"/>
    <hyperlink ref="U611" r:id="rId10309" display="https://www.daloopa.com/src/757636" xr:uid="{ED56B9D7-6335-464D-BE2A-3D846D372D1A}"/>
    <hyperlink ref="V611" r:id="rId10310" display="https://www.daloopa.com/src/774267" xr:uid="{A8B84059-226F-49B3-B657-526BF5389895}"/>
    <hyperlink ref="W611" r:id="rId10311" display="https://www.daloopa.com/src/774310" xr:uid="{441247FD-3954-44F4-9930-E453D4A37F55}"/>
    <hyperlink ref="X611" r:id="rId10312" display="https://www.daloopa.com/src/774354" xr:uid="{7B2BBDF0-DBF3-4E87-9FB7-A6B7A0B9A183}"/>
    <hyperlink ref="Y611" r:id="rId10313" display="https://www.daloopa.com/src/756726" xr:uid="{453BF737-6C99-45E0-BD1D-FBFEEFE283BB}"/>
    <hyperlink ref="Z611" r:id="rId10314" display="https://www.daloopa.com/src/756568" xr:uid="{0EA1568F-F90A-404D-A4FA-EEF8EA22602F}"/>
    <hyperlink ref="AA611" r:id="rId10315" display="https://www.daloopa.com/src/756454" xr:uid="{D08B7009-590C-43DD-BD44-2A1B870263DE}"/>
    <hyperlink ref="AB611" r:id="rId10316" display="https://www.daloopa.com/src/756296" xr:uid="{70A27896-FA84-4F54-88C5-CD455FE92FB3}"/>
    <hyperlink ref="AC611" r:id="rId10317" display="https://www.daloopa.com/src/756036" xr:uid="{90ADCA0E-6121-4BA2-8C9F-176450CA7B2C}"/>
    <hyperlink ref="AD611" r:id="rId10318" display="https://www.daloopa.com/src/1501233" xr:uid="{F30B5E98-78D9-44A3-AF0B-32753DE0CCE1}"/>
    <hyperlink ref="AE611" r:id="rId10319" display="https://www.daloopa.com/src/2750613" xr:uid="{168B2EB5-7209-45D5-9F1A-53CA289E9883}"/>
    <hyperlink ref="AF611" r:id="rId10320" display="https://www.daloopa.com/src/3606415" xr:uid="{1AD582FD-F5D1-4E35-AE2C-CF155E30B3BC}"/>
    <hyperlink ref="AG611" r:id="rId10321" display="https://www.daloopa.com/src/6028706" xr:uid="{8A36A1EB-A8D7-4B5A-AB9A-0E70D4125FFE}"/>
    <hyperlink ref="AH611" r:id="rId10322" display="https://www.daloopa.com/src/9091507" xr:uid="{3E74BD08-4B6E-4AA7-B5C7-DEBBCB0F87CC}"/>
    <hyperlink ref="AI611" r:id="rId10323" display="https://www.daloopa.com/src/12599808" xr:uid="{0EE5ADA0-2894-46DE-A7D9-2898AFB28CB5}"/>
    <hyperlink ref="AJ611" r:id="rId10324" display="https://www.daloopa.com/src/19045464" xr:uid="{18579525-C522-4962-9D66-F7D440F24520}"/>
    <hyperlink ref="AK611" r:id="rId10325" display="https://www.daloopa.com/src/28076058" xr:uid="{1D8E2770-29A2-4143-B9CB-8D10199B577A}"/>
    <hyperlink ref="AL611" r:id="rId10326" display="https://www.daloopa.com/src/35361466" xr:uid="{0007C650-9CCB-4C81-A4A1-9E3650FE635D}"/>
    <hyperlink ref="AM611" r:id="rId10327" display="https://www.daloopa.com/src/41990524" xr:uid="{7FB22057-8B05-4C3F-BE3F-17F5761FA6B1}"/>
    <hyperlink ref="AN611" r:id="rId10328" display="https://www.daloopa.com/src/50786866" xr:uid="{36CE8BA3-657A-45B5-953C-5FE2238CFB8C}"/>
    <hyperlink ref="AO611" r:id="rId10329" display="https://www.daloopa.com/src/56765454" xr:uid="{479CC40D-DDDD-4532-A9BC-0B1D22488DE3}"/>
    <hyperlink ref="AP611" r:id="rId10330" display="https://www.daloopa.com/src/61314966" xr:uid="{34621EDF-ED1E-4060-9490-1DA6AF3F4746}"/>
    <hyperlink ref="BA611" r:id="rId10331" display="https://www.daloopa.com/src/44994358" xr:uid="{611CB5D9-E450-45A8-94C9-4A5D8293A37A}"/>
    <hyperlink ref="BB611" r:id="rId10332" display="https://www.daloopa.com/src/44998346" xr:uid="{B24927FB-BE25-423D-846A-0C8CCD433812}"/>
    <hyperlink ref="BC611" r:id="rId10333" display="https://www.daloopa.com/src/44998950" xr:uid="{D5882591-F39E-4F35-B299-D3E7D4C45935}"/>
    <hyperlink ref="BD611" r:id="rId10334" display="https://www.daloopa.com/src/44999179" xr:uid="{33C76707-EEB6-42B4-9822-BA1597CD8D94}"/>
    <hyperlink ref="BE611" r:id="rId10335" display="https://www.daloopa.com/src/44999289" xr:uid="{FE835899-502A-43BE-8399-1D4A6D2E60BB}"/>
    <hyperlink ref="BF611" r:id="rId10336" display="https://www.daloopa.com/src/44999428" xr:uid="{1E40491B-FFB9-437C-B08C-35C77210D55D}"/>
    <hyperlink ref="BG611" r:id="rId10337" display="https://www.daloopa.com/src/44999817" xr:uid="{54C8E1CB-77A0-4D49-876A-AFBE9A3B3974}"/>
    <hyperlink ref="BH611" r:id="rId10338" display="https://www.daloopa.com/src/45000056" xr:uid="{3ED4CFD7-087E-4C5C-ABB5-98D3972403A6}"/>
    <hyperlink ref="BI611" r:id="rId10339" display="https://www.daloopa.com/src/41990562" xr:uid="{3F51E1FD-E15E-4C42-ADC0-7E7E25ABBBD0}"/>
    <hyperlink ref="A612" r:id="rId10340" xr:uid="{6B527F93-4B78-41C2-97DE-DEFFF9746681}"/>
    <hyperlink ref="C612" r:id="rId10341" xr:uid="{E9E881E7-E72C-4446-AE1A-D07358E957A1}"/>
    <hyperlink ref="D612" r:id="rId10342" display="https://www.daloopa.com/src/770803" xr:uid="{9B0A9901-F50F-4C8E-B40D-6C82D228429E}"/>
    <hyperlink ref="E612" r:id="rId10343" display="https://www.daloopa.com/src/770796" xr:uid="{6E7F1D55-5534-4188-AB4E-71D47BA6F0FF}"/>
    <hyperlink ref="F612" r:id="rId10344" display="https://www.daloopa.com/src/770788" xr:uid="{9D094B0F-09F3-401F-89FD-8110F1DB4637}"/>
    <hyperlink ref="G612" r:id="rId10345" display="https://www.daloopa.com/src/769627" xr:uid="{D1B1D8D7-6A68-45A7-B695-1C5379481480}"/>
    <hyperlink ref="H612" r:id="rId10346" display="https://www.daloopa.com/src/769426" xr:uid="{2AF19FAE-CC87-4C11-9E12-D3A2A9CD0D7E}"/>
    <hyperlink ref="I612" r:id="rId10347" display="https://www.daloopa.com/src/769289" xr:uid="{E2F5A1F4-5FE6-4EDA-9BF9-D338AEBB5D2B}"/>
    <hyperlink ref="J612" r:id="rId10348" display="https://www.daloopa.com/src/761302" xr:uid="{6CF3AA7D-F632-4287-8D5C-4EAA2392CDF4}"/>
    <hyperlink ref="K612" r:id="rId10349" display="https://www.daloopa.com/src/761314" xr:uid="{9673D856-C5A2-4501-B3A8-A8D387D3CBD5}"/>
    <hyperlink ref="L612" r:id="rId10350" display="https://www.daloopa.com/src/760756" xr:uid="{A5DF26C5-B9AE-4E34-BFEA-997A319842A0}"/>
    <hyperlink ref="M612" r:id="rId10351" display="https://www.daloopa.com/src/760503" xr:uid="{6B9B86DC-6837-4BA6-A025-07DA9AE3A435}"/>
    <hyperlink ref="N612" r:id="rId10352" display="https://www.daloopa.com/src/760336" xr:uid="{5DE1407F-6DE4-48A9-8DC6-F97A3110FC10}"/>
    <hyperlink ref="O612" r:id="rId10353" display="https://www.daloopa.com/src/758666" xr:uid="{51E5F9F6-866B-4EDB-91C1-44C0E1732F11}"/>
    <hyperlink ref="P612" r:id="rId10354" display="https://www.daloopa.com/src/758464" xr:uid="{696E167E-C2E9-47EB-AA77-D0037D71E878}"/>
    <hyperlink ref="Q612" r:id="rId10355" display="https://www.daloopa.com/src/758325" xr:uid="{75E8B346-D065-45CB-B14F-13CEBA63DB7D}"/>
    <hyperlink ref="R612" r:id="rId10356" display="https://www.daloopa.com/src/758158" xr:uid="{7C63C640-B158-41F0-B561-17C5B7A9B3F4}"/>
    <hyperlink ref="S612" r:id="rId10357" display="https://www.daloopa.com/src/758000" xr:uid="{C36C5A9A-7264-440C-9730-37C2352CEEE5}"/>
    <hyperlink ref="U612" r:id="rId10358" display="https://www.daloopa.com/src/757637" xr:uid="{EFB635FD-70FD-4F0B-84BC-F1C29E9799AC}"/>
    <hyperlink ref="W612" r:id="rId10359" display="https://www.daloopa.com/src/774311" xr:uid="{7BE7F802-7FB6-4C76-B2A4-EF8503A08F64}"/>
    <hyperlink ref="BA612" r:id="rId10360" display="https://www.daloopa.com/src/44994361" xr:uid="{AAEFF79E-3A15-4D57-A5AE-1E5DB3FFFFDC}"/>
    <hyperlink ref="BB612" r:id="rId10361" display="https://www.daloopa.com/src/44998347" xr:uid="{C4A4F07E-3B99-4EC7-B3A9-3A20B834B301}"/>
    <hyperlink ref="BC612" r:id="rId10362" display="https://www.daloopa.com/src/44998945" xr:uid="{91F543BF-9C91-41A3-9B55-D57D2242BA72}"/>
    <hyperlink ref="BD612" r:id="rId10363" display="https://www.daloopa.com/src/44999178" xr:uid="{018A1D9D-9034-4CE7-8A53-8D7C51EC0206}"/>
    <hyperlink ref="BE612" r:id="rId10364" display="https://www.daloopa.com/src/44999287" xr:uid="{32D1BD5B-DC9E-4EB0-8EFA-A3BABE6123CE}"/>
    <hyperlink ref="A613" r:id="rId10365" xr:uid="{F0CB5E10-5632-46A8-99E4-6FA219C1EE52}"/>
    <hyperlink ref="C613" r:id="rId10366" xr:uid="{7DD4DC4B-14B3-417A-A1DD-54272ED5C7CB}"/>
    <hyperlink ref="D613" r:id="rId10367" display="https://www.daloopa.com/src/770804" xr:uid="{2CA6543A-76D1-4F21-A07C-A85358397869}"/>
    <hyperlink ref="E613" r:id="rId10368" display="https://www.daloopa.com/src/770797" xr:uid="{555F9285-D89E-4F8D-9E6A-8CFA6A0E8B09}"/>
    <hyperlink ref="F613" r:id="rId10369" display="https://www.daloopa.com/src/770789" xr:uid="{A642844A-A132-415A-9B99-BE17DCE66515}"/>
    <hyperlink ref="G613" r:id="rId10370" display="https://www.daloopa.com/src/769628" xr:uid="{64B78746-F9E5-46D8-881A-35C42C273093}"/>
    <hyperlink ref="H613" r:id="rId10371" display="https://www.daloopa.com/src/769427" xr:uid="{904DD8FB-B4D9-4201-B892-46F09E173E37}"/>
    <hyperlink ref="I613" r:id="rId10372" display="https://www.daloopa.com/src/769290" xr:uid="{6AEA92A3-7BA4-4382-AEB2-D89E13A996CC}"/>
    <hyperlink ref="J613" r:id="rId10373" display="https://www.daloopa.com/src/761303" xr:uid="{A901E91B-9B93-4EA0-8776-85E69BA793D4}"/>
    <hyperlink ref="K613" r:id="rId10374" display="https://www.daloopa.com/src/761315" xr:uid="{7F50099F-63B5-4206-A81C-AC347C511B0A}"/>
    <hyperlink ref="L613" r:id="rId10375" display="https://www.daloopa.com/src/760757" xr:uid="{9C8A6B86-9935-446A-9793-A6924BBD220C}"/>
    <hyperlink ref="M613" r:id="rId10376" display="https://www.daloopa.com/src/760504" xr:uid="{34CCEF4C-D8CB-4715-A130-D78562B51B95}"/>
    <hyperlink ref="N613" r:id="rId10377" display="https://www.daloopa.com/src/760337" xr:uid="{13462BDA-AB22-4ACA-BFF5-7CF432B8EBA7}"/>
    <hyperlink ref="O613" r:id="rId10378" display="https://www.daloopa.com/src/758667" xr:uid="{5F59634A-11DD-4C1B-8CCC-30F5AE79A7FD}"/>
    <hyperlink ref="P613" r:id="rId10379" display="https://www.daloopa.com/src/758465" xr:uid="{77C54663-45E2-41DD-A7AE-4C6218381484}"/>
    <hyperlink ref="Q613" r:id="rId10380" display="https://www.daloopa.com/src/758326" xr:uid="{697406FB-CD56-4C94-A57A-589C077D986C}"/>
    <hyperlink ref="R613" r:id="rId10381" display="https://www.daloopa.com/src/758159" xr:uid="{5DB77FE5-89DE-4782-898F-746AF1EB68CB}"/>
    <hyperlink ref="S613" r:id="rId10382" display="https://www.daloopa.com/src/758001" xr:uid="{1275560B-783A-4C23-980A-95A6A3726237}"/>
    <hyperlink ref="T613" r:id="rId10383" display="https://www.daloopa.com/src/757828" xr:uid="{EA4E628E-264D-4F98-90C4-8E92F40F51E7}"/>
    <hyperlink ref="U613" r:id="rId10384" display="https://www.daloopa.com/src/757638" xr:uid="{C561699A-73D1-4249-8BE6-F5957EC84EDC}"/>
    <hyperlink ref="V613" r:id="rId10385" display="https://www.daloopa.com/src/774268" xr:uid="{E2E1CA3A-18FE-4A6A-8B8F-88B15CC3800C}"/>
    <hyperlink ref="W613" r:id="rId10386" display="https://www.daloopa.com/src/774312" xr:uid="{4D900240-036D-4E7C-B5FB-C0836E97A987}"/>
    <hyperlink ref="X613" r:id="rId10387" display="https://www.daloopa.com/src/774355" xr:uid="{4D1CCE95-BBE0-4DD0-BEA5-86EB2178C646}"/>
    <hyperlink ref="Y613" r:id="rId10388" display="https://www.daloopa.com/src/756727" xr:uid="{119EB176-4A66-4CF6-ADA8-2B3F56553B0F}"/>
    <hyperlink ref="Z613" r:id="rId10389" display="https://www.daloopa.com/src/756569" xr:uid="{D8D36D63-E29A-4CB6-835A-73C5C85986DF}"/>
    <hyperlink ref="AA613" r:id="rId10390" display="https://www.daloopa.com/src/756455" xr:uid="{4456A42D-FFE0-4815-9AE9-3908FE32089E}"/>
    <hyperlink ref="AB613" r:id="rId10391" display="https://www.daloopa.com/src/756297" xr:uid="{7EF51DB9-F3B2-406C-8FD9-0051CC3C4840}"/>
    <hyperlink ref="AC613" r:id="rId10392" display="https://www.daloopa.com/src/756037" xr:uid="{794D2ABB-852C-4EA4-A06F-C02934DE9570}"/>
    <hyperlink ref="AD613" r:id="rId10393" display="https://www.daloopa.com/src/1501234" xr:uid="{EDF35D1F-79B9-4A12-9FB0-4C8FA0F3856B}"/>
    <hyperlink ref="AE613" r:id="rId10394" display="https://www.daloopa.com/src/2750614" xr:uid="{B00D7468-60AE-47EA-8BB9-FB544043E71A}"/>
    <hyperlink ref="AF613" r:id="rId10395" display="https://www.daloopa.com/src/3606416" xr:uid="{572D4785-8E22-4E08-8F1A-09E513F85651}"/>
    <hyperlink ref="AG613" r:id="rId10396" display="https://www.daloopa.com/src/6028707" xr:uid="{64C24939-9EC6-4F49-87A5-E9E8DD3AA2F9}"/>
    <hyperlink ref="AH613" r:id="rId10397" display="https://www.daloopa.com/src/9091506" xr:uid="{BBCC9E45-88E0-4F5C-8D1E-CE8B3E982C70}"/>
    <hyperlink ref="AI613" r:id="rId10398" display="https://www.daloopa.com/src/12599809" xr:uid="{9BC5EA52-110B-4109-8F35-62335AE99CB4}"/>
    <hyperlink ref="AJ613" r:id="rId10399" display="https://www.daloopa.com/src/19045465" xr:uid="{0DE74BBF-03BD-4A5C-81BA-C6376FFDA52F}"/>
    <hyperlink ref="AK613" r:id="rId10400" display="https://www.daloopa.com/src/28076055" xr:uid="{2A4C474B-FE4F-48B3-AA08-F09772357378}"/>
    <hyperlink ref="AL613" r:id="rId10401" display="https://www.daloopa.com/src/35361462" xr:uid="{CC0CF13D-5F12-44E5-A471-2729DDEF932E}"/>
    <hyperlink ref="AM613" r:id="rId10402" display="https://www.daloopa.com/src/41990525" xr:uid="{820279BF-F88A-4873-9175-F0B8409125D3}"/>
    <hyperlink ref="AN613" r:id="rId10403" display="https://www.daloopa.com/src/50786867" xr:uid="{34982F2D-436C-4B80-9C8B-BB715161DDA8}"/>
    <hyperlink ref="AO613" r:id="rId10404" display="https://www.daloopa.com/src/56765455" xr:uid="{A2C50A45-D557-49EE-A8FA-04332296CF0C}"/>
    <hyperlink ref="AP613" r:id="rId10405" display="https://www.daloopa.com/src/61314967" xr:uid="{8981F8A0-515E-4673-9E48-226CEEDC7229}"/>
    <hyperlink ref="BA613" r:id="rId10406" display="https://www.daloopa.com/src/44994355" xr:uid="{CA3FF6E5-87FC-4B44-A7B9-6E5A190FAF7F}"/>
    <hyperlink ref="BB613" r:id="rId10407" display="https://www.daloopa.com/src/44998345" xr:uid="{7A94673E-465B-43BD-B1A7-2AC5FAC0F5B8}"/>
    <hyperlink ref="BC613" r:id="rId10408" display="https://www.daloopa.com/src/44998949" xr:uid="{B8415321-C463-4849-BA50-D6ED32C0D38C}"/>
    <hyperlink ref="BD613" r:id="rId10409" display="https://www.daloopa.com/src/44999177" xr:uid="{DD7DACDF-3057-4C39-82B6-4D17183999C9}"/>
    <hyperlink ref="BE613" r:id="rId10410" display="https://www.daloopa.com/src/44999288" xr:uid="{05DD7756-A163-4A70-B74C-D0637C52EC00}"/>
    <hyperlink ref="BF613" r:id="rId10411" display="https://www.daloopa.com/src/44999430" xr:uid="{F14F1BC9-25D7-41A1-8AC0-CD0389695624}"/>
    <hyperlink ref="BG613" r:id="rId10412" display="https://www.daloopa.com/src/44999815" xr:uid="{EE342F09-8DBA-4078-B28B-92466D28FF95}"/>
    <hyperlink ref="BH613" r:id="rId10413" display="https://www.daloopa.com/src/45000060" xr:uid="{C446FDE0-946C-4836-BE84-DB000A9BF43A}"/>
    <hyperlink ref="BI613" r:id="rId10414" display="https://www.daloopa.com/src/41990565" xr:uid="{381A2F5C-8082-407A-920B-0BF647D9EEDF}"/>
    <hyperlink ref="A614" r:id="rId10415" xr:uid="{58867795-11B4-4A6A-958C-1C4ECC92E963}"/>
    <hyperlink ref="C614" r:id="rId10416" xr:uid="{039F34B6-3859-49EE-8E74-FFDF0B7800C1}"/>
    <hyperlink ref="D614" r:id="rId10417" display="https://www.daloopa.com/src/770805" xr:uid="{8330E177-0A0F-4B2F-8A0E-1DC405E9FA6D}"/>
    <hyperlink ref="E614" r:id="rId10418" display="https://www.daloopa.com/src/770798" xr:uid="{BE5F8999-82C1-46DD-AE8E-17AF3B966EEA}"/>
    <hyperlink ref="F614" r:id="rId10419" display="https://www.daloopa.com/src/770790" xr:uid="{A9D617DD-63A0-4AF7-BDBA-1073130E915E}"/>
    <hyperlink ref="G614" r:id="rId10420" display="https://www.daloopa.com/src/769629" xr:uid="{669E1013-E1D6-4AE6-91E1-75930E4F023C}"/>
    <hyperlink ref="H614" r:id="rId10421" display="https://www.daloopa.com/src/769428" xr:uid="{0A0E4C73-C6BE-4627-B448-0AE4DF510752}"/>
    <hyperlink ref="I614" r:id="rId10422" display="https://www.daloopa.com/src/769291" xr:uid="{6F22E8F8-E53F-4CD3-A114-7A6B47E3F92F}"/>
    <hyperlink ref="J614" r:id="rId10423" display="https://www.daloopa.com/src/761304" xr:uid="{3CC31766-71B3-4D0E-A1AC-FD30F8F428A5}"/>
    <hyperlink ref="K614" r:id="rId10424" display="https://www.daloopa.com/src/761316" xr:uid="{2D2701D8-997F-4013-85C5-F61FB53C66C3}"/>
    <hyperlink ref="L614" r:id="rId10425" display="https://www.daloopa.com/src/760758" xr:uid="{CE3C2A78-1EB6-4AB8-8D9B-5B35E6DD4792}"/>
    <hyperlink ref="M614" r:id="rId10426" display="https://www.daloopa.com/src/760505" xr:uid="{9433C8A5-C074-4138-B11A-6F92CFB5B2A5}"/>
    <hyperlink ref="N614" r:id="rId10427" display="https://www.daloopa.com/src/760339" xr:uid="{A434F198-2020-4987-8451-B61154D5F4E5}"/>
    <hyperlink ref="O614" r:id="rId10428" display="https://www.daloopa.com/src/758668" xr:uid="{303003EE-7F63-4D56-BA5F-C0819B316F10}"/>
    <hyperlink ref="P614" r:id="rId10429" display="https://www.daloopa.com/src/758466" xr:uid="{99EC50BB-DE64-4521-A1C2-979B0C495816}"/>
    <hyperlink ref="Q614" r:id="rId10430" display="https://www.daloopa.com/src/758327" xr:uid="{4C83CBAD-8938-4810-BC59-C10DFD891309}"/>
    <hyperlink ref="R614" r:id="rId10431" display="https://www.daloopa.com/src/758160" xr:uid="{4795F5B7-78F0-4113-8DFE-C119504D3FC7}"/>
    <hyperlink ref="S614" r:id="rId10432" display="https://www.daloopa.com/src/758002" xr:uid="{2917233A-1C1D-4E52-8752-EE1F94BD4273}"/>
    <hyperlink ref="T614" r:id="rId10433" display="https://www.daloopa.com/src/757829" xr:uid="{B86A8E1F-864F-4684-8A85-134C15B90955}"/>
    <hyperlink ref="U614" r:id="rId10434" display="https://www.daloopa.com/src/757639" xr:uid="{5D1E8FAA-85DD-40A3-88F2-B10A9D9DD838}"/>
    <hyperlink ref="V614" r:id="rId10435" display="https://www.daloopa.com/src/774269" xr:uid="{589471A5-3134-4E8F-B7E0-1307BC43176C}"/>
    <hyperlink ref="W614" r:id="rId10436" display="https://www.daloopa.com/src/774313" xr:uid="{46BC38AD-539D-4B7A-A6A7-5702B8D69DF0}"/>
    <hyperlink ref="X614" r:id="rId10437" display="https://www.daloopa.com/src/774356" xr:uid="{D2749521-FF8F-4FD7-8DE9-0D7D818D73F3}"/>
    <hyperlink ref="Y614" r:id="rId10438" display="https://www.daloopa.com/src/756728" xr:uid="{E137E2E1-BC3F-49D7-990D-6B116FD31F33}"/>
    <hyperlink ref="Z614" r:id="rId10439" display="https://www.daloopa.com/src/756570" xr:uid="{078A6F1C-73BC-48B6-A8BF-D6F478EA96F6}"/>
    <hyperlink ref="AA614" r:id="rId10440" display="https://www.daloopa.com/src/756456" xr:uid="{7D8DE61A-D86B-4B70-9DED-3003960F3496}"/>
    <hyperlink ref="AB614" r:id="rId10441" display="https://www.daloopa.com/src/756298" xr:uid="{8DE977FB-62C6-497E-A6E4-C017C0EA1C04}"/>
    <hyperlink ref="AC614" r:id="rId10442" display="https://www.daloopa.com/src/756038" xr:uid="{DB8DAE61-B6C4-4F84-9762-486B898A9156}"/>
    <hyperlink ref="AD614" r:id="rId10443" display="https://www.daloopa.com/src/1501235" xr:uid="{7BDE1E2F-4BA5-4B74-BCE4-9F4C063DA8BD}"/>
    <hyperlink ref="AE614" r:id="rId10444" display="https://www.daloopa.com/src/2750615" xr:uid="{9EFC8BE4-03BA-4370-8776-AEC6FBEF88C3}"/>
    <hyperlink ref="AF614" r:id="rId10445" display="https://www.daloopa.com/src/3606417" xr:uid="{D996ECC6-EC88-4AA2-BF22-E820C5A35BF4}"/>
    <hyperlink ref="AH614" r:id="rId10446" display="https://www.daloopa.com/src/9091505" xr:uid="{5ADAC3AE-6AB1-4CF2-BACD-B94D275E6078}"/>
    <hyperlink ref="AI614" r:id="rId10447" display="https://www.daloopa.com/src/12599807" xr:uid="{064DECC0-0035-425F-AF9E-3B9D0A69EE2B}"/>
    <hyperlink ref="AJ614" r:id="rId10448" display="https://www.daloopa.com/src/19045468" xr:uid="{A928C97C-20DF-4162-A19D-1A884FA22F09}"/>
    <hyperlink ref="AK614" r:id="rId10449" display="https://www.daloopa.com/src/28076054" xr:uid="{D3A05D37-B9C0-4767-B09F-13591FDA9B4D}"/>
    <hyperlink ref="AL614" r:id="rId10450" display="https://www.daloopa.com/src/35361467" xr:uid="{DC8E1C55-52DB-4990-AD0A-C053ECF24715}"/>
    <hyperlink ref="AM614" r:id="rId10451" display="https://www.daloopa.com/src/41990526" xr:uid="{2FAA326F-EF47-4C50-B678-F8E898DAD2A3}"/>
    <hyperlink ref="AN614" r:id="rId10452" display="https://www.daloopa.com/src/50786868" xr:uid="{616C9EFB-6E29-44FD-8E8A-46185C9A939E}"/>
    <hyperlink ref="AO614" r:id="rId10453" display="https://www.daloopa.com/src/56765452" xr:uid="{3F634584-7DF5-4A47-A62E-2EDDAF845346}"/>
    <hyperlink ref="AP614" r:id="rId10454" display="https://www.daloopa.com/src/61314968" xr:uid="{6312109C-8176-44C8-A0EF-C3E1CBBBC8D2}"/>
    <hyperlink ref="BA614" r:id="rId10455" display="https://www.daloopa.com/src/44994362" xr:uid="{7F8CCE79-C602-4EB2-998D-8749BB988286}"/>
    <hyperlink ref="BB614" r:id="rId10456" display="https://www.daloopa.com/src/44998348" xr:uid="{304767EB-DD3E-4518-BFAE-BA95D8D1F6BF}"/>
    <hyperlink ref="BC614" r:id="rId10457" display="https://www.daloopa.com/src/44998944" xr:uid="{25D35764-1B72-4356-A8BA-1FDBDA3BBB85}"/>
    <hyperlink ref="BD614" r:id="rId10458" display="https://www.daloopa.com/src/44999181" xr:uid="{C48ADB3D-792E-4869-9D3E-2A779EE1488E}"/>
    <hyperlink ref="BE614" r:id="rId10459" display="https://www.daloopa.com/src/44999290" xr:uid="{5023E08B-1215-4A1B-AE1B-C4C6B755F8B4}"/>
    <hyperlink ref="BF614" r:id="rId10460" display="https://www.daloopa.com/src/44999431" xr:uid="{AB59B24F-6614-4E8B-B3B6-545C0091D2EA}"/>
    <hyperlink ref="BG614" r:id="rId10461" display="https://www.daloopa.com/src/44999818" xr:uid="{E2A3FEC2-747D-4135-B86E-DA87AB053020}"/>
    <hyperlink ref="BH614" r:id="rId10462" display="https://www.daloopa.com/src/45000058" xr:uid="{9371C853-FDDD-4B2C-8505-22218BFD0B44}"/>
    <hyperlink ref="BI614" r:id="rId10463" display="https://www.daloopa.com/src/41990564" xr:uid="{1053F0C9-C944-4F6E-9226-087C2C73D1CF}"/>
    <hyperlink ref="A615" r:id="rId10464" xr:uid="{A8D65060-3B18-46E1-830B-BA5B2735AB7E}"/>
    <hyperlink ref="C615" r:id="rId10465" xr:uid="{99C7F8A6-5AA5-4FF6-A6A9-0DF030721F97}"/>
    <hyperlink ref="D615" r:id="rId10466" display="https://www.daloopa.com/src/770806" xr:uid="{B4F4D3F3-482B-4284-B7D0-64C2082CA3C3}"/>
    <hyperlink ref="E615" r:id="rId10467" display="https://www.daloopa.com/src/770799" xr:uid="{D5B2F35D-26E9-4F84-AF39-75434A6C408F}"/>
    <hyperlink ref="F615" r:id="rId10468" display="https://www.daloopa.com/src/770792" xr:uid="{C6EA2DF0-985E-4E7D-98E0-1D80D4767272}"/>
    <hyperlink ref="G615" r:id="rId10469" display="https://www.daloopa.com/src/769630" xr:uid="{1F362298-F883-4D92-92F9-E530B5E02B7B}"/>
    <hyperlink ref="H615" r:id="rId10470" display="https://www.daloopa.com/src/769430" xr:uid="{56172929-376B-4DC6-A425-C68846F9D53A}"/>
    <hyperlink ref="I615" r:id="rId10471" display="https://www.daloopa.com/src/769292" xr:uid="{59FF53CA-05DE-46B5-A600-7FE47497E0CD}"/>
    <hyperlink ref="J615" r:id="rId10472" display="https://www.daloopa.com/src/761305" xr:uid="{3AD4F4E3-16E6-46C4-ABCD-F0B6B312A379}"/>
    <hyperlink ref="K615" r:id="rId10473" display="https://www.daloopa.com/src/761317" xr:uid="{2B6A6427-778C-4FA0-93B0-2B66FEA59179}"/>
    <hyperlink ref="L615" r:id="rId10474" display="https://www.daloopa.com/src/760759" xr:uid="{87EE9712-16BA-4CA3-A081-6691C32FF3F8}"/>
    <hyperlink ref="M615" r:id="rId10475" display="https://www.daloopa.com/src/760506" xr:uid="{8A3AEC57-AA17-4151-B758-B62235152890}"/>
    <hyperlink ref="N615" r:id="rId10476" display="https://www.daloopa.com/src/760340" xr:uid="{E4560FCF-2589-42D3-968C-FE5D52CB1EBC}"/>
    <hyperlink ref="O615" r:id="rId10477" display="https://www.daloopa.com/src/758670" xr:uid="{E27849CA-36D4-4C1E-BA1D-4BC67E313B02}"/>
    <hyperlink ref="P615" r:id="rId10478" display="https://www.daloopa.com/src/758467" xr:uid="{91EC4150-C263-4714-8ABF-321138FF1DF2}"/>
    <hyperlink ref="Q615" r:id="rId10479" display="https://www.daloopa.com/src/758328" xr:uid="{31AC36B6-1593-4760-8821-F029649199AF}"/>
    <hyperlink ref="R615" r:id="rId10480" display="https://www.daloopa.com/src/758161" xr:uid="{FF26B866-ED3E-4D11-8019-D6D8FB595FA1}"/>
    <hyperlink ref="S615" r:id="rId10481" display="https://www.daloopa.com/src/758003" xr:uid="{4DE584C8-8EFB-4294-8411-442ABA3C1CD7}"/>
    <hyperlink ref="T615" r:id="rId10482" display="https://www.daloopa.com/src/757830" xr:uid="{623A9724-BA52-409F-B7A9-CD0932E21CBF}"/>
    <hyperlink ref="U615" r:id="rId10483" display="https://www.daloopa.com/src/757640" xr:uid="{31552EC4-99BE-4E86-9648-7F6FFA78A3A4}"/>
    <hyperlink ref="V615" r:id="rId10484" display="https://www.daloopa.com/src/774270" xr:uid="{3B1F3D02-05D9-40B1-8D71-7331ABC4E531}"/>
    <hyperlink ref="W615" r:id="rId10485" display="https://www.daloopa.com/src/774314" xr:uid="{5B9A0B14-84E5-46F1-AB27-31893C49976F}"/>
    <hyperlink ref="X615" r:id="rId10486" display="https://www.daloopa.com/src/774357" xr:uid="{4355DE92-F670-4B3C-9580-B5D8A6B1F69B}"/>
    <hyperlink ref="Y615" r:id="rId10487" display="https://www.daloopa.com/src/756729" xr:uid="{376B9061-23A5-4478-A0FE-987B1AA97AC7}"/>
    <hyperlink ref="Z615" r:id="rId10488" display="https://www.daloopa.com/src/756571" xr:uid="{22259FC3-7839-408F-80A3-6E53F4CBEC7C}"/>
    <hyperlink ref="AA615" r:id="rId10489" display="https://www.daloopa.com/src/756457" xr:uid="{428901DC-36F4-47E1-9ADE-E5B55E4EE725}"/>
    <hyperlink ref="AB615" r:id="rId10490" display="https://www.daloopa.com/src/756299" xr:uid="{2525FB5B-6623-4F49-9DFC-9B634D78492E}"/>
    <hyperlink ref="AC615" r:id="rId10491" display="https://www.daloopa.com/src/756039" xr:uid="{99E58EC0-679A-4F24-A8AC-2F8C65BC79E2}"/>
    <hyperlink ref="AD615" r:id="rId10492" display="https://www.daloopa.com/src/1501236" xr:uid="{676777B9-B565-4B23-BAF4-0B4C55F6FC7D}"/>
    <hyperlink ref="AE615" r:id="rId10493" display="https://www.daloopa.com/src/2750616" xr:uid="{1EBA4FF5-44F6-4A48-9E2F-4D28D5DD7D70}"/>
    <hyperlink ref="AF615" r:id="rId10494" display="https://www.daloopa.com/src/3606418" xr:uid="{F2366C68-F88C-4001-ADF6-529E5B320221}"/>
    <hyperlink ref="AG615" r:id="rId10495" display="https://www.daloopa.com/src/6028708" xr:uid="{39D2FC72-CCD0-41A7-A111-0246030155AD}"/>
    <hyperlink ref="AH615" r:id="rId10496" display="https://www.daloopa.com/src/9091504" xr:uid="{790CCE0C-22FA-4F15-BE9A-A35277F0ACFC}"/>
    <hyperlink ref="AI615" r:id="rId10497" display="https://www.daloopa.com/src/12599805" xr:uid="{B3BEBAFB-2521-49D8-AC6B-6332ABA36F40}"/>
    <hyperlink ref="AJ615" r:id="rId10498" display="https://www.daloopa.com/src/19045467" xr:uid="{D733100B-28A0-4761-AD3E-08A37CA13826}"/>
    <hyperlink ref="AK615" r:id="rId10499" display="https://www.daloopa.com/src/28076057" xr:uid="{82BE62E7-768C-4F05-B899-DC0D5382773E}"/>
    <hyperlink ref="AL615" r:id="rId10500" display="https://www.daloopa.com/src/35361465" xr:uid="{22017A06-9EBD-4729-8A11-5187C5C21E2E}"/>
    <hyperlink ref="AM615" r:id="rId10501" display="https://www.daloopa.com/src/41990527" xr:uid="{E8322AEC-E8C6-40D5-AB4F-3442286D88CC}"/>
    <hyperlink ref="AN615" r:id="rId10502" display="https://www.daloopa.com/src/50786865" xr:uid="{125C6781-B50C-492B-82C3-97F6C323F3B6}"/>
    <hyperlink ref="AO615" r:id="rId10503" display="https://www.daloopa.com/src/56765453" xr:uid="{7DF8FABE-BBB7-480F-B9F7-7740ABFF2E65}"/>
    <hyperlink ref="AP615" r:id="rId10504" display="https://www.daloopa.com/src/61314965" xr:uid="{5ED4CC5D-5DBC-4B53-85D9-329700887FE2}"/>
    <hyperlink ref="BA615" r:id="rId10505" display="https://www.daloopa.com/src/44994356" xr:uid="{06929668-9D11-4161-B5A5-B8F6457A4D43}"/>
    <hyperlink ref="BB615" r:id="rId10506" display="https://www.daloopa.com/src/44998342" xr:uid="{EEBA87A8-53AB-40D0-BB74-F9E897936BA0}"/>
    <hyperlink ref="BC615" r:id="rId10507" display="https://www.daloopa.com/src/44998951" xr:uid="{DD8420FB-DD26-473B-9CEB-FAD2AF6C4BFE}"/>
    <hyperlink ref="BD615" r:id="rId10508" display="https://www.daloopa.com/src/44999176" xr:uid="{AE6127B3-5CFA-4C1F-97BB-61340571EFB8}"/>
    <hyperlink ref="BE615" r:id="rId10509" display="https://www.daloopa.com/src/44999286" xr:uid="{6FFB02B3-8A4C-42FB-B0A9-3FBA0ECDD658}"/>
    <hyperlink ref="BF615" r:id="rId10510" display="https://www.daloopa.com/src/44999432" xr:uid="{6A47DF86-8D22-48C8-BAE8-BD20F3F9EA32}"/>
    <hyperlink ref="BG615" r:id="rId10511" display="https://www.daloopa.com/src/44999813" xr:uid="{26434544-EED1-4723-BAD9-6E084BBCA32F}"/>
    <hyperlink ref="BH615" r:id="rId10512" display="https://www.daloopa.com/src/45000059" xr:uid="{842AF7B7-003A-49AE-9BDC-4120549E5D2A}"/>
    <hyperlink ref="BI615" r:id="rId10513" display="https://www.daloopa.com/src/41990566" xr:uid="{538DA6C7-429F-4715-887A-2E179B728AF9}"/>
    <hyperlink ref="A616" r:id="rId10514" xr:uid="{4D671F25-DB6F-4351-96A7-36183392A0E8}"/>
    <hyperlink ref="C616" r:id="rId10515" xr:uid="{275DF05A-71AE-40BA-B05D-EEAEAB3357C3}"/>
    <hyperlink ref="F616" r:id="rId10516" display="https://www.daloopa.com/src/770791" xr:uid="{AA1CA69C-02BB-45CE-8587-FFD2301B98FF}"/>
    <hyperlink ref="G616" r:id="rId10517" display="https://www.daloopa.com/src/769632" xr:uid="{7A02989F-0B7F-40F3-850B-93919A681425}"/>
    <hyperlink ref="BA616" r:id="rId10518" display="https://www.daloopa.com/src/44994360" xr:uid="{112E4206-7045-4DF9-BE3F-89FA5880FF2B}"/>
    <hyperlink ref="A617" r:id="rId10519" xr:uid="{540091DC-065F-4EF1-B56D-92CE3A3D7C7C}"/>
    <hyperlink ref="C617" r:id="rId10520" xr:uid="{DEC6C28D-48C8-46E6-8D66-E0641E429DC3}"/>
    <hyperlink ref="H617" r:id="rId10521" display="https://www.daloopa.com/src/769429" xr:uid="{BA543BD5-EC06-4999-8D41-9D7F8AB10CFE}"/>
    <hyperlink ref="BB617" r:id="rId10522" display="https://www.daloopa.com/src/44998343" xr:uid="{E72C2824-9F9E-4F8B-A5BD-65960FCE4837}"/>
    <hyperlink ref="A618" r:id="rId10523" xr:uid="{F0EEE974-84BD-497E-8A91-E719998E3426}"/>
    <hyperlink ref="C618" r:id="rId10524" xr:uid="{C07E2CAA-719E-463E-BDF9-81BFCCC1392F}"/>
    <hyperlink ref="N618" r:id="rId10525" display="https://www.daloopa.com/src/760338" xr:uid="{BAA61DCB-9EA9-4356-AC9D-C735369FEC5A}"/>
    <hyperlink ref="BC618" r:id="rId10526" display="https://www.daloopa.com/src/44998948" xr:uid="{32F1E0B9-C695-4F56-9520-1773C5B2AF84}"/>
    <hyperlink ref="A619" r:id="rId10527" xr:uid="{E28263AB-FD45-4F80-BBEB-6806D2667F70}"/>
    <hyperlink ref="C619" r:id="rId10528" xr:uid="{EBF66857-1501-4379-ACA5-9B7EA152CCE7}"/>
    <hyperlink ref="O619" r:id="rId10529" display="https://www.daloopa.com/src/758669" xr:uid="{CBEC44BA-1325-475F-855B-66C923BCDBC2}"/>
    <hyperlink ref="BC619" r:id="rId10530" display="https://www.daloopa.com/src/44998947" xr:uid="{1BD58A40-6AD5-49B1-9C78-92EFA64C9DD3}"/>
    <hyperlink ref="A620" r:id="rId10531" xr:uid="{B4135B7D-CED7-4A70-A74D-400907457F7F}"/>
    <hyperlink ref="C620" r:id="rId10532" xr:uid="{4B0E1FD8-EAF6-4F61-9469-6B8069E40518}"/>
    <hyperlink ref="D620" r:id="rId10533" display="https://www.daloopa.com/src/770807" xr:uid="{E0265D1D-94DA-41E9-8A35-CA8EF1D15F6A}"/>
    <hyperlink ref="E620" r:id="rId10534" display="https://www.daloopa.com/src/770800" xr:uid="{2595AE60-CC7B-4A60-A4D7-797D673AD4AB}"/>
    <hyperlink ref="F620" r:id="rId10535" display="https://www.daloopa.com/src/770793" xr:uid="{6C929965-C895-477B-849A-F8C403229912}"/>
    <hyperlink ref="G620" r:id="rId10536" display="https://www.daloopa.com/src/769631" xr:uid="{D7020C2F-1FC3-40B7-836A-5F1F38D73736}"/>
    <hyperlink ref="H620" r:id="rId10537" display="https://www.daloopa.com/src/769431" xr:uid="{B5C77452-0A72-40AB-8F95-F70C856664EA}"/>
    <hyperlink ref="I620" r:id="rId10538" display="https://www.daloopa.com/src/769293" xr:uid="{8FAF1037-04B9-4D77-A70B-A8168F2F2E87}"/>
    <hyperlink ref="J620" r:id="rId10539" display="https://www.daloopa.com/src/761306" xr:uid="{8ED4F559-7777-4E9A-A91D-0A84B1B76B59}"/>
    <hyperlink ref="K620" r:id="rId10540" display="https://www.daloopa.com/src/761318" xr:uid="{6FD17C91-EEB5-4ED9-A558-C8BA628D3AE5}"/>
    <hyperlink ref="L620" r:id="rId10541" display="https://www.daloopa.com/src/760760" xr:uid="{DC13CEC5-2B02-48BD-9865-D53E6BBF2185}"/>
    <hyperlink ref="M620" r:id="rId10542" display="https://www.daloopa.com/src/760507" xr:uid="{BF4F1A96-BCCE-4DAA-9ED7-9ACB518DD0B4}"/>
    <hyperlink ref="N620" r:id="rId10543" display="https://www.daloopa.com/src/760341" xr:uid="{FFE44C79-2488-4B43-8ABC-854DF38E866C}"/>
    <hyperlink ref="O620" r:id="rId10544" display="https://www.daloopa.com/src/758671" xr:uid="{6DA94D5A-EBEE-4E31-B439-FBFD5B924C68}"/>
    <hyperlink ref="P620" r:id="rId10545" display="https://www.daloopa.com/src/758468" xr:uid="{F52D7917-67BA-49F2-89F2-CD7380F23BBA}"/>
    <hyperlink ref="Q620" r:id="rId10546" display="https://www.daloopa.com/src/758329" xr:uid="{55F1782F-BC39-4085-AC3C-B0842E85E20B}"/>
    <hyperlink ref="R620" r:id="rId10547" display="https://www.daloopa.com/src/758162" xr:uid="{659FC0F6-36B7-4939-98E4-05E1574DABE8}"/>
    <hyperlink ref="S620" r:id="rId10548" display="https://www.daloopa.com/src/758004" xr:uid="{E7C574AF-EBD0-4112-8C9B-AE87DE7E1698}"/>
    <hyperlink ref="T620" r:id="rId10549" display="https://www.daloopa.com/src/757831" xr:uid="{826D22A5-7AA4-403C-8B38-6AFB6FA414F6}"/>
    <hyperlink ref="U620" r:id="rId10550" display="https://www.daloopa.com/src/757641" xr:uid="{87569E87-8B06-4989-AE66-82C5327C95B5}"/>
    <hyperlink ref="V620" r:id="rId10551" display="https://www.daloopa.com/src/774271" xr:uid="{ECBEBED5-71E5-49BC-9FC2-013A95FF5DEB}"/>
    <hyperlink ref="W620" r:id="rId10552" display="https://www.daloopa.com/src/774315" xr:uid="{A612FDBA-513B-43C5-8AD5-CF8CFBCB371C}"/>
    <hyperlink ref="X620" r:id="rId10553" display="https://www.daloopa.com/src/774358" xr:uid="{6626F0B0-B72E-4ACC-8507-355E515D9BAF}"/>
    <hyperlink ref="Y620" r:id="rId10554" display="https://www.daloopa.com/src/756730" xr:uid="{77D67DF2-0AA4-42F5-95ED-4BCE0E1A067E}"/>
    <hyperlink ref="Z620" r:id="rId10555" display="https://www.daloopa.com/src/756572" xr:uid="{5F8A2102-EB42-462C-BC21-C5AFD06534CD}"/>
    <hyperlink ref="AA620" r:id="rId10556" display="https://www.daloopa.com/src/756458" xr:uid="{F7306AFF-467D-4B8D-83D8-99637E4E3313}"/>
    <hyperlink ref="AB620" r:id="rId10557" display="https://www.daloopa.com/src/756300" xr:uid="{4AF2E851-E909-4CCF-AF08-589B7AFF8067}"/>
    <hyperlink ref="AC620" r:id="rId10558" display="https://www.daloopa.com/src/756040" xr:uid="{82038954-33F6-42FE-8932-93BC02CBF1B0}"/>
    <hyperlink ref="AD620" r:id="rId10559" display="https://www.daloopa.com/src/1501237" xr:uid="{EF83CA00-AF95-4A21-B858-991B1125DE77}"/>
    <hyperlink ref="AE620" r:id="rId10560" display="https://www.daloopa.com/src/2750617" xr:uid="{33AEE0D7-1695-4367-BB19-2F6DF70E908D}"/>
    <hyperlink ref="AF620" r:id="rId10561" display="https://www.daloopa.com/src/3606419" xr:uid="{FABA94C3-9D83-4F2C-BCB4-70514F2E1172}"/>
    <hyperlink ref="AG620" r:id="rId10562" display="https://www.daloopa.com/src/6028709" xr:uid="{80B8E7E9-A5B0-423E-A3B3-8BECEE1E14AF}"/>
    <hyperlink ref="AH620" r:id="rId10563" display="https://www.daloopa.com/src/9091502" xr:uid="{16266EA5-CA79-4EB4-A500-52B6C9209E7B}"/>
    <hyperlink ref="AI620" r:id="rId10564" display="https://www.daloopa.com/src/12599806" xr:uid="{D9B51AFB-286B-4023-87F6-D316C2EA7660}"/>
    <hyperlink ref="AJ620" r:id="rId10565" display="https://www.daloopa.com/src/19045466" xr:uid="{3484A703-4594-4FF0-A84E-5D23D94AEA2D}"/>
    <hyperlink ref="AK620" r:id="rId10566" display="https://www.daloopa.com/src/28076059" xr:uid="{641EDA60-8E60-4DB8-AF55-8BA0C73E75B8}"/>
    <hyperlink ref="AL620" r:id="rId10567" display="https://www.daloopa.com/src/35361463" xr:uid="{966D0B6B-8482-4787-BD4F-0D2DA6C93E90}"/>
    <hyperlink ref="AM620" r:id="rId10568" display="https://www.daloopa.com/src/41990522" xr:uid="{DB98D500-8EB3-4B7B-9B44-2BCA6A892007}"/>
    <hyperlink ref="AN620" r:id="rId10569" display="https://www.daloopa.com/src/50786869" xr:uid="{A9D66FFE-8149-4EDD-A8B0-E1B3E8CA4CB4}"/>
    <hyperlink ref="AO620" r:id="rId10570" display="https://www.daloopa.com/src/56765456" xr:uid="{A3753571-FB0D-4F22-9845-3DE78D67E2E2}"/>
    <hyperlink ref="AP620" r:id="rId10571" display="https://www.daloopa.com/src/61314970" xr:uid="{71700A75-92E2-4D5D-B27A-362CA4F1D41B}"/>
    <hyperlink ref="BA620" r:id="rId10572" display="https://www.daloopa.com/src/44994359" xr:uid="{8A895864-EFDE-4626-BABF-7E0AA0D0F907}"/>
    <hyperlink ref="BB620" r:id="rId10573" display="https://www.daloopa.com/src/44998341" xr:uid="{20B9C34E-02FF-4B51-B759-FB6E0DD87AFD}"/>
    <hyperlink ref="BC620" r:id="rId10574" display="https://www.daloopa.com/src/44998943" xr:uid="{5EF159DA-FE28-4089-BA1A-2D8839B9CC1C}"/>
    <hyperlink ref="BD620" r:id="rId10575" display="https://www.daloopa.com/src/44999182" xr:uid="{8AAC7122-A66F-4F09-BEC4-F44E62BE184E}"/>
    <hyperlink ref="BE620" r:id="rId10576" display="https://www.daloopa.com/src/44999285" xr:uid="{559E6434-92F9-4E31-B137-48B6479EF282}"/>
    <hyperlink ref="BF620" r:id="rId10577" display="https://www.daloopa.com/src/44999433" xr:uid="{6C699406-8483-4562-A094-DEA54165323F}"/>
    <hyperlink ref="BG620" r:id="rId10578" display="https://www.daloopa.com/src/44999814" xr:uid="{698BD355-F767-443C-AC59-EC149C6B1D48}"/>
    <hyperlink ref="BH620" r:id="rId10579" display="https://www.daloopa.com/src/45000057" xr:uid="{974B688F-7AE6-4EA1-BB69-6E9CEC00331E}"/>
    <hyperlink ref="BI620" r:id="rId10580" display="https://www.daloopa.com/src/41990567" xr:uid="{B043B59F-EAA2-4987-ABA9-EF50DA1917DD}"/>
    <hyperlink ref="A622" r:id="rId10581" xr:uid="{2F4323B7-D20F-438D-8DBE-396F5163EB17}"/>
    <hyperlink ref="C622" r:id="rId10582" xr:uid="{3E6DB6CA-1BF6-4766-BD7D-550C9E9B7A70}"/>
    <hyperlink ref="D622" r:id="rId10583" display="https://www.daloopa.com/src/770884" xr:uid="{2494C145-C706-4ECD-914B-1A19A67FD783}"/>
    <hyperlink ref="E622" r:id="rId10584" display="https://www.daloopa.com/src/770903" xr:uid="{5950FB7C-1F37-40F4-91BC-8C6EA77A7200}"/>
    <hyperlink ref="F622" r:id="rId10585" display="https://www.daloopa.com/src/770911" xr:uid="{DC878F9B-E6DF-4627-8192-9E6BF73B844B}"/>
    <hyperlink ref="G622" r:id="rId10586" display="https://www.daloopa.com/src/769640" xr:uid="{D924244B-17BC-43B7-BE6D-4FE89DC08488}"/>
    <hyperlink ref="H622" r:id="rId10587" display="https://www.daloopa.com/src/769432" xr:uid="{41DA269F-B90E-4F51-B9BE-AE05D8CA6398}"/>
    <hyperlink ref="I622" r:id="rId10588" display="https://www.daloopa.com/src/769294" xr:uid="{9418ED30-1F1B-4E84-80BA-68A56FE8ED3A}"/>
    <hyperlink ref="J622" r:id="rId10589" display="https://www.daloopa.com/src/761307" xr:uid="{14B23594-89B2-461B-B5A6-CF8B2C2C7E9E}"/>
    <hyperlink ref="K622" r:id="rId10590" display="https://www.daloopa.com/src/761174" xr:uid="{B9F9A1D1-2830-4DAB-BA6A-326DE71D046E}"/>
    <hyperlink ref="L622" r:id="rId10591" display="https://www.daloopa.com/src/760761" xr:uid="{E7D5214D-889C-4162-9D45-21314FF90DEB}"/>
    <hyperlink ref="M622" r:id="rId10592" display="https://www.daloopa.com/src/760530" xr:uid="{4EE30DDA-38FC-49D5-918C-7BFAC5A6BC91}"/>
    <hyperlink ref="N622" r:id="rId10593" display="https://www.daloopa.com/src/760348" xr:uid="{5A2CFC70-7D10-4FE1-9BA3-024142D89B66}"/>
    <hyperlink ref="O622" r:id="rId10594" display="https://www.daloopa.com/src/758679" xr:uid="{E7A3AB12-8683-48CE-A3BA-094197794703}"/>
    <hyperlink ref="P622" r:id="rId10595" display="https://www.daloopa.com/src/758474" xr:uid="{3F7A711B-2ED5-4E57-A03D-389F8AE65128}"/>
    <hyperlink ref="Q622" r:id="rId10596" display="https://www.daloopa.com/src/758337" xr:uid="{3BB6F2DA-E038-4F44-A677-425110E902E1}"/>
    <hyperlink ref="R622" r:id="rId10597" display="https://www.daloopa.com/src/758163" xr:uid="{0A7D0ABC-CE41-4229-9E0E-CB0E0A1BE8DD}"/>
    <hyperlink ref="S622" r:id="rId10598" display="https://www.daloopa.com/src/758010" xr:uid="{887638CC-0018-4655-A601-2CF54EB0AF64}"/>
    <hyperlink ref="T622" r:id="rId10599" display="https://www.daloopa.com/src/757838" xr:uid="{1ED1C3C1-1021-41EB-9639-55D58980646C}"/>
    <hyperlink ref="U622" r:id="rId10600" display="https://www.daloopa.com/src/757652" xr:uid="{2A303740-B318-4FD2-A87E-2A30FED26C9B}"/>
    <hyperlink ref="V622" r:id="rId10601" display="https://www.daloopa.com/src/757475" xr:uid="{8893E53C-9388-4CB1-849F-07E5E534D84D}"/>
    <hyperlink ref="W622" r:id="rId10602" display="https://www.daloopa.com/src/757455" xr:uid="{7B8F8554-5FDD-4AE2-B8A3-71D54C80942D}"/>
    <hyperlink ref="X622" r:id="rId10603" display="https://www.daloopa.com/src/757445" xr:uid="{EDA3A03C-7E66-40DD-BF1C-CC48211791BF}"/>
    <hyperlink ref="Y622" r:id="rId10604" display="https://www.daloopa.com/src/756750" xr:uid="{BFAF493A-9EF3-4A75-B697-8665717D1082}"/>
    <hyperlink ref="Z622" r:id="rId10605" display="https://www.daloopa.com/src/756575" xr:uid="{2D5C46ED-70CA-4EF3-8E8A-8E67E85969B5}"/>
    <hyperlink ref="AA622" r:id="rId10606" display="https://www.daloopa.com/src/756462" xr:uid="{6C629E0A-88C4-44D1-BDEC-3B70F76EE55F}"/>
    <hyperlink ref="AB622" r:id="rId10607" display="https://www.daloopa.com/src/780001" xr:uid="{F0310D7B-5FAD-4492-9F50-6C26D5B9E491}"/>
    <hyperlink ref="AC622" r:id="rId10608" display="https://www.daloopa.com/src/779992" xr:uid="{A24FE736-7D13-4304-A925-DC3656D3B718}"/>
    <hyperlink ref="AD622" r:id="rId10609" display="https://www.daloopa.com/src/1501238" xr:uid="{C19755B9-2AFA-48A4-B30A-56D293F9DEA9}"/>
    <hyperlink ref="AE622" r:id="rId10610" display="https://www.daloopa.com/src/2750619" xr:uid="{11376B26-3F69-4364-8550-86FAEF654215}"/>
    <hyperlink ref="AF622" r:id="rId10611" display="https://www.daloopa.com/src/3606420" xr:uid="{0B69ADC4-96CA-43D9-A7A3-97E59847417A}"/>
    <hyperlink ref="AG622" r:id="rId10612" display="https://www.daloopa.com/src/6028713" xr:uid="{DBB8ED5B-FB3E-41E3-84DD-24DEFFC31285}"/>
    <hyperlink ref="AH622" r:id="rId10613" display="https://www.daloopa.com/src/9091553" xr:uid="{69C08AAC-9BFE-4BBC-9270-D6BD0B41A979}"/>
    <hyperlink ref="AI622" r:id="rId10614" display="https://www.daloopa.com/src/12599903" xr:uid="{CCE643EB-B4A8-423D-AE9D-07118E9F32CE}"/>
    <hyperlink ref="AJ622" r:id="rId10615" display="https://www.daloopa.com/src/19045380" xr:uid="{3B671CB1-880F-4C56-970F-9A6AC570E7A1}"/>
    <hyperlink ref="AK622" r:id="rId10616" display="https://www.daloopa.com/src/28076060" xr:uid="{05F1FC3D-89C6-425A-B81D-7B45A020D34E}"/>
    <hyperlink ref="AL622" r:id="rId10617" display="https://www.daloopa.com/src/35361476" xr:uid="{E91B6C8E-07C5-4174-A5BC-0FE6A29B08D7}"/>
    <hyperlink ref="AM622" r:id="rId10618" display="https://www.daloopa.com/src/41990544" xr:uid="{FBA4347D-BCB8-47FD-A303-25B554B5040A}"/>
    <hyperlink ref="AN622" r:id="rId10619" display="https://www.daloopa.com/src/50786871" xr:uid="{CBC59298-6F1E-4DB9-BC11-FC7193971871}"/>
    <hyperlink ref="AO622" r:id="rId10620" display="https://www.daloopa.com/src/56765462" xr:uid="{C095F94A-45FC-4FB9-B1C2-2DD24438F1EE}"/>
    <hyperlink ref="AP622" r:id="rId10621" display="https://www.daloopa.com/src/61314976" xr:uid="{27A7556D-A3AE-4F70-971C-F31FC608EDF8}"/>
    <hyperlink ref="BA622" r:id="rId10622" display="https://www.daloopa.com/src/44995459" xr:uid="{6F344034-5FC5-4FBF-80F3-15B9C5F1714C}"/>
    <hyperlink ref="BB622" r:id="rId10623" display="https://www.daloopa.com/src/44998316" xr:uid="{C6B0F38C-F57B-4654-BCA6-694E2861233B}"/>
    <hyperlink ref="BC622" r:id="rId10624" display="https://www.daloopa.com/src/44999002" xr:uid="{0CBF6E3E-5633-4A39-B159-20635C7106EB}"/>
    <hyperlink ref="BD622" r:id="rId10625" display="https://www.daloopa.com/src/44999164" xr:uid="{36D3FD41-8B4B-4E63-9FDA-778AFC1A7B41}"/>
    <hyperlink ref="BE622" r:id="rId10626" display="https://www.daloopa.com/src/44999317" xr:uid="{8D22B3C0-C6C2-4921-92AE-CA5F031AC713}"/>
    <hyperlink ref="BF622" r:id="rId10627" display="https://www.daloopa.com/src/44999421" xr:uid="{938F01EE-815B-4CB8-8F9A-9BF307005AE5}"/>
    <hyperlink ref="BG622" r:id="rId10628" display="https://www.daloopa.com/src/44999789" xr:uid="{05425575-1D30-46DE-9B0C-7EDB42561DA2}"/>
    <hyperlink ref="BH622" r:id="rId10629" display="https://www.daloopa.com/src/45000123" xr:uid="{7C4F18E3-04E2-4567-A144-B1C034D0FE0B}"/>
    <hyperlink ref="BI622" r:id="rId10630" display="https://www.daloopa.com/src/41990576" xr:uid="{80D9689F-2728-4B9A-BF28-138430A4DC26}"/>
    <hyperlink ref="A623" r:id="rId10631" xr:uid="{93A84E04-3694-424B-B5E2-C5902A0DEF3F}"/>
    <hyperlink ref="C623" r:id="rId10632" xr:uid="{5D7C06FE-D590-4281-B4B3-9A5EED8DEE38}"/>
    <hyperlink ref="D623" r:id="rId10633" display="https://www.daloopa.com/src/770885" xr:uid="{70EF65ED-4DAC-41A3-99A1-C4E16F491F40}"/>
    <hyperlink ref="E623" r:id="rId10634" display="https://www.daloopa.com/src/770904" xr:uid="{CFDF810E-F1DC-495F-B7DC-C1CA0260920D}"/>
    <hyperlink ref="F623" r:id="rId10635" display="https://www.daloopa.com/src/770912" xr:uid="{DCC3DF72-5F5C-412B-AAFE-6D6896660C28}"/>
    <hyperlink ref="G623" r:id="rId10636" display="https://www.daloopa.com/src/769641" xr:uid="{59E73928-B6BE-4247-945B-8CC420C41A81}"/>
    <hyperlink ref="H623" r:id="rId10637" display="https://www.daloopa.com/src/769433" xr:uid="{0F0FA39D-E243-4CC3-9CAF-AFE51654662E}"/>
    <hyperlink ref="I623" r:id="rId10638" display="https://www.daloopa.com/src/769295" xr:uid="{AF0E675F-2639-4BAA-B13F-402222C08803}"/>
    <hyperlink ref="J623" r:id="rId10639" display="https://www.daloopa.com/src/761308" xr:uid="{25454D06-0B62-4105-92DA-7674542C9295}"/>
    <hyperlink ref="K623" r:id="rId10640" display="https://www.daloopa.com/src/761175" xr:uid="{76426735-22CE-44D0-8882-DF48EF78C8BF}"/>
    <hyperlink ref="L623" r:id="rId10641" display="https://www.daloopa.com/src/760762" xr:uid="{C4390FED-F676-482F-9AF9-BFD0463940BA}"/>
    <hyperlink ref="M623" r:id="rId10642" display="https://www.daloopa.com/src/760526" xr:uid="{2F8F506F-9577-445F-9556-AE3E9D80E111}"/>
    <hyperlink ref="N623" r:id="rId10643" display="https://www.daloopa.com/src/760349" xr:uid="{DB19C130-A3E2-4CB8-83DD-5A57F219B42F}"/>
    <hyperlink ref="O623" r:id="rId10644" display="https://www.daloopa.com/src/758680" xr:uid="{F0FC4D16-5E44-4988-A810-50DB3F75EAF9}"/>
    <hyperlink ref="P623" r:id="rId10645" display="https://www.daloopa.com/src/758475" xr:uid="{53F3EFB0-DB75-408C-99FF-1B993511D84D}"/>
    <hyperlink ref="Q623" r:id="rId10646" display="https://www.daloopa.com/src/758338" xr:uid="{285571B8-7B92-4405-85E5-7F4FD7B204A1}"/>
    <hyperlink ref="R623" r:id="rId10647" display="https://www.daloopa.com/src/758164" xr:uid="{0A495D6D-ADD4-48A0-9FC8-782D2BE3D9AE}"/>
    <hyperlink ref="S623" r:id="rId10648" display="https://www.daloopa.com/src/758011" xr:uid="{B2D72A2C-C51C-46C4-8BB6-131A85A73B70}"/>
    <hyperlink ref="T623" r:id="rId10649" display="https://www.daloopa.com/src/757839" xr:uid="{85D74134-F3D7-4428-8B53-0F5E94B20CBE}"/>
    <hyperlink ref="U623" r:id="rId10650" display="https://www.daloopa.com/src/757653" xr:uid="{6303A5B1-45A5-4C1D-A5C7-95E93A902050}"/>
    <hyperlink ref="V623" r:id="rId10651" display="https://www.daloopa.com/src/757476" xr:uid="{9EC3532C-0840-4E28-8148-F7D5D2CD8A20}"/>
    <hyperlink ref="W623" r:id="rId10652" display="https://www.daloopa.com/src/757456" xr:uid="{F5316595-EEC5-4047-96E7-AEF1321838F4}"/>
    <hyperlink ref="X623" r:id="rId10653" display="https://www.daloopa.com/src/757446" xr:uid="{3B2D17DD-061E-4D38-AD8B-A8F1B1BFD7E8}"/>
    <hyperlink ref="Y623" r:id="rId10654" display="https://www.daloopa.com/src/756751" xr:uid="{80960852-4A7F-4207-A191-4E096FFC047C}"/>
    <hyperlink ref="Z623" r:id="rId10655" display="https://www.daloopa.com/src/756576" xr:uid="{4DDECE7C-A361-48B4-B8CB-77049BCCDE4C}"/>
    <hyperlink ref="AA623" r:id="rId10656" display="https://www.daloopa.com/src/756463" xr:uid="{9C341DF4-ED86-490E-93D1-A2891AC179F4}"/>
    <hyperlink ref="AB623" r:id="rId10657" display="https://www.daloopa.com/src/780002" xr:uid="{C554525B-8F7D-434A-9AE2-120955F24709}"/>
    <hyperlink ref="AC623" r:id="rId10658" display="https://www.daloopa.com/src/779993" xr:uid="{7C23FE9E-EED0-4348-B0C3-AADA07999EB0}"/>
    <hyperlink ref="AD623" r:id="rId10659" display="https://www.daloopa.com/src/1501239" xr:uid="{3AD26F94-93E8-4859-AA49-5F1799C81E8B}"/>
    <hyperlink ref="AE623" r:id="rId10660" display="https://www.daloopa.com/src/2750620" xr:uid="{C8C84942-C681-4F8A-A7F0-76E7976AEE4D}"/>
    <hyperlink ref="AF623" r:id="rId10661" display="https://www.daloopa.com/src/3606421" xr:uid="{63A8F55C-D8B1-478C-8244-1D21AF845A9F}"/>
    <hyperlink ref="AG623" r:id="rId10662" display="https://www.daloopa.com/src/6028714" xr:uid="{AE3339DB-AD6A-4424-831C-CB97F1B4AF07}"/>
    <hyperlink ref="AH623" r:id="rId10663" display="https://www.daloopa.com/src/9091555" xr:uid="{FB2DB13D-9D99-455C-B843-7BD67282391F}"/>
    <hyperlink ref="AI623" r:id="rId10664" display="https://www.daloopa.com/src/12599902" xr:uid="{72006422-2C8F-443E-82D8-6D8B105A4163}"/>
    <hyperlink ref="AJ623" r:id="rId10665" display="https://www.daloopa.com/src/19045376" xr:uid="{157D65CF-7A0B-4F38-B40D-F1BFA240B9AF}"/>
    <hyperlink ref="AK623" r:id="rId10666" display="https://www.daloopa.com/src/28076061" xr:uid="{03017A7D-F7E1-48D9-835C-763EEE310C8D}"/>
    <hyperlink ref="AL623" r:id="rId10667" display="https://www.daloopa.com/src/35361477" xr:uid="{21A70FCC-3BDE-4241-B37A-ECEAA988E5B5}"/>
    <hyperlink ref="AM623" r:id="rId10668" display="https://www.daloopa.com/src/41990542" xr:uid="{F10FC817-4E47-47F9-AD4A-2DA66BDC0C10}"/>
    <hyperlink ref="AN623" r:id="rId10669" display="https://www.daloopa.com/src/50786875" xr:uid="{7F00C8BF-1D61-487D-851F-82C642500A31}"/>
    <hyperlink ref="AO623" r:id="rId10670" display="https://www.daloopa.com/src/56765461" xr:uid="{47EF2EFE-096F-45A8-9AED-73443A019951}"/>
    <hyperlink ref="AP623" r:id="rId10671" display="https://www.daloopa.com/src/61314974" xr:uid="{56271CDB-F7C0-4FC0-8BEF-60589D103952}"/>
    <hyperlink ref="BA623" r:id="rId10672" display="https://www.daloopa.com/src/44995460" xr:uid="{84067FDB-0D36-49AE-9C6D-375B6C32B71D}"/>
    <hyperlink ref="BB623" r:id="rId10673" display="https://www.daloopa.com/src/44998315" xr:uid="{A5A460F6-C23A-4A79-8C30-243F37A34B87}"/>
    <hyperlink ref="BC623" r:id="rId10674" display="https://www.daloopa.com/src/44999004" xr:uid="{7C4C7CA6-B4AB-4DEE-8813-FA86319793C4}"/>
    <hyperlink ref="BD623" r:id="rId10675" display="https://www.daloopa.com/src/44999163" xr:uid="{8B6C522A-AB32-47D7-A500-DC2A70F2E437}"/>
    <hyperlink ref="BE623" r:id="rId10676" display="https://www.daloopa.com/src/44999320" xr:uid="{B1E4C322-7728-4BD6-8B6D-0F98403A7421}"/>
    <hyperlink ref="BF623" r:id="rId10677" display="https://www.daloopa.com/src/44999422" xr:uid="{B3F69645-5421-44FF-B0D9-21D8E7510F97}"/>
    <hyperlink ref="BG623" r:id="rId10678" display="https://www.daloopa.com/src/44999787" xr:uid="{86B2183C-E244-43CF-82B9-637B25B8FEF4}"/>
    <hyperlink ref="BH623" r:id="rId10679" display="https://www.daloopa.com/src/45000122" xr:uid="{141FAD13-1D93-4A42-A99E-3D817E8C1EFC}"/>
    <hyperlink ref="BI623" r:id="rId10680" display="https://www.daloopa.com/src/41990579" xr:uid="{4303E963-C232-4AA5-B538-595D26039193}"/>
    <hyperlink ref="A624" r:id="rId10681" xr:uid="{B78C82B8-4BAA-4947-AF16-467E5E7FCEF3}"/>
    <hyperlink ref="C624" r:id="rId10682" xr:uid="{F3221DDA-61B5-4330-B287-EDCFA2601B06}"/>
    <hyperlink ref="E624" r:id="rId10683" display="https://www.daloopa.com/src/770905" xr:uid="{7A490F1A-32E4-4A2A-8E16-D91A4C6896BB}"/>
    <hyperlink ref="K624" r:id="rId10684" display="https://www.daloopa.com/src/761176" xr:uid="{913AD933-8F08-49C2-ADD5-B15358DC6611}"/>
    <hyperlink ref="BA624" r:id="rId10685" display="https://www.daloopa.com/src/44995461" xr:uid="{AAD50600-D991-4AFB-8DE0-EC96FCC52250}"/>
    <hyperlink ref="BB624" r:id="rId10686" display="https://www.daloopa.com/src/44998311" xr:uid="{A9698D6C-2EBB-4CF3-A5F8-F79CDBAB58CB}"/>
    <hyperlink ref="A625" r:id="rId10687" xr:uid="{63EE050C-A4DE-4101-AE9C-D97C68840D01}"/>
    <hyperlink ref="C625" r:id="rId10688" xr:uid="{DDF2682E-ADDD-4439-9ACB-A095D561A452}"/>
    <hyperlink ref="D625" r:id="rId10689" display="https://www.daloopa.com/src/770886" xr:uid="{2548E77D-9FAC-47E2-BC0B-7049471357A7}"/>
    <hyperlink ref="E625" r:id="rId10690" display="https://www.daloopa.com/src/770906" xr:uid="{CD3525E1-6A7F-43E6-A04F-69D9592EC82D}"/>
    <hyperlink ref="F625" r:id="rId10691" display="https://www.daloopa.com/src/770913" xr:uid="{D67FC638-4B92-4ABF-BD0A-56740628C1C8}"/>
    <hyperlink ref="G625" r:id="rId10692" display="https://www.daloopa.com/src/769642" xr:uid="{708A2BAB-1552-4346-A765-29FAA67A97E5}"/>
    <hyperlink ref="H625" r:id="rId10693" display="https://www.daloopa.com/src/769434" xr:uid="{CFC034A7-A485-4069-A933-AF268E8582D5}"/>
    <hyperlink ref="I625" r:id="rId10694" display="https://www.daloopa.com/src/769296" xr:uid="{BCB6AE71-501C-411E-AFE6-BF6C74D92CB1}"/>
    <hyperlink ref="J625" r:id="rId10695" display="https://www.daloopa.com/src/761309" xr:uid="{8251A3DD-B56B-40B1-862A-7FB4193B0343}"/>
    <hyperlink ref="K625" r:id="rId10696" display="https://www.daloopa.com/src/761172" xr:uid="{B910C2AB-0AB4-412F-A9F8-9E48AD6E00A5}"/>
    <hyperlink ref="L625" r:id="rId10697" display="https://www.daloopa.com/src/760763" xr:uid="{96B382BE-0122-43BD-A580-792BCC5E4EE9}"/>
    <hyperlink ref="M625" r:id="rId10698" display="https://www.daloopa.com/src/760527" xr:uid="{DDCDCF9D-F98C-45CE-90EA-C3B9B4B085A5}"/>
    <hyperlink ref="N625" r:id="rId10699" display="https://www.daloopa.com/src/760350" xr:uid="{CE9AFBE4-CBBA-4C57-B0F8-2506169F140E}"/>
    <hyperlink ref="O625" r:id="rId10700" display="https://www.daloopa.com/src/758677" xr:uid="{98D27963-EAF9-47B0-B919-F2BAF6EABBA5}"/>
    <hyperlink ref="P625" r:id="rId10701" display="https://www.daloopa.com/src/758476" xr:uid="{48BED8B2-411F-48CE-807F-56B36BFEBB69}"/>
    <hyperlink ref="Q625" r:id="rId10702" display="https://www.daloopa.com/src/758339" xr:uid="{3F13EEBC-14B2-494C-8946-070CA8C4184D}"/>
    <hyperlink ref="R625" r:id="rId10703" display="https://www.daloopa.com/src/758165" xr:uid="{8B2A301D-354C-459C-8E83-25F7C2444B08}"/>
    <hyperlink ref="S625" r:id="rId10704" display="https://www.daloopa.com/src/758012" xr:uid="{3DCCC58E-7717-497D-A4BA-4AA97C91137D}"/>
    <hyperlink ref="T625" r:id="rId10705" display="https://www.daloopa.com/src/757840" xr:uid="{D78BE449-4B67-4CB9-A36B-0EB907A9C82C}"/>
    <hyperlink ref="U625" r:id="rId10706" display="https://www.daloopa.com/src/757654" xr:uid="{C666C6AB-26EA-46B9-939C-2B06BF10A8BE}"/>
    <hyperlink ref="V625" r:id="rId10707" display="https://www.daloopa.com/src/757477" xr:uid="{D7B540C7-2C6E-4E98-AFF5-CF983620103C}"/>
    <hyperlink ref="W625" r:id="rId10708" display="https://www.daloopa.com/src/757457" xr:uid="{C96AC163-0714-46E5-8063-839DFE8A7D77}"/>
    <hyperlink ref="X625" r:id="rId10709" display="https://www.daloopa.com/src/757447" xr:uid="{935546A6-C2F0-470D-BD4F-571591CD18A9}"/>
    <hyperlink ref="Y625" r:id="rId10710" display="https://www.daloopa.com/src/756752" xr:uid="{45BA0C97-B685-45B9-AE73-4F3C57496A6E}"/>
    <hyperlink ref="Z625" r:id="rId10711" display="https://www.daloopa.com/src/756577" xr:uid="{8D1921D6-A371-422F-9E94-B52F6C9637B1}"/>
    <hyperlink ref="AA625" r:id="rId10712" display="https://www.daloopa.com/src/756464" xr:uid="{8F2E6B56-C701-494F-96B1-B2F0793C48BD}"/>
    <hyperlink ref="AB625" r:id="rId10713" display="https://www.daloopa.com/src/780003" xr:uid="{F08DD6DD-0357-4C71-B2A4-1B1FF267C28B}"/>
    <hyperlink ref="AC625" r:id="rId10714" display="https://www.daloopa.com/src/779994" xr:uid="{09616FE8-1E46-4DBE-96C0-B7EF3452981A}"/>
    <hyperlink ref="AD625" r:id="rId10715" display="https://www.daloopa.com/src/1501240" xr:uid="{574A776A-8ECF-4D31-948E-19E9ADDD7A42}"/>
    <hyperlink ref="AE625" r:id="rId10716" display="https://www.daloopa.com/src/2750621" xr:uid="{A0A1E6F9-81BF-45D3-806F-07659458C68D}"/>
    <hyperlink ref="AF625" r:id="rId10717" display="https://www.daloopa.com/src/3606422" xr:uid="{B661CFBE-1227-404C-ADC1-0C1DAB161197}"/>
    <hyperlink ref="AG625" r:id="rId10718" display="https://www.daloopa.com/src/6028715" xr:uid="{34D91C4C-21AD-4627-B55B-FF35F12CC11D}"/>
    <hyperlink ref="AH625" r:id="rId10719" display="https://www.daloopa.com/src/9091557" xr:uid="{B2D054F7-AFD7-4409-AFE3-36AA860ECDC2}"/>
    <hyperlink ref="AI625" r:id="rId10720" display="https://www.daloopa.com/src/12599901" xr:uid="{160EAE31-C657-43B0-AF70-8CD8FD6900CE}"/>
    <hyperlink ref="AJ625" r:id="rId10721" display="https://www.daloopa.com/src/19045379" xr:uid="{7BD658D3-C789-4A90-A7EF-6481EC4116F2}"/>
    <hyperlink ref="AK625" r:id="rId10722" display="https://www.daloopa.com/src/28076062" xr:uid="{B152E86D-CB70-42BD-B631-9C6F705C95C8}"/>
    <hyperlink ref="AL625" r:id="rId10723" display="https://www.daloopa.com/src/35361475" xr:uid="{DA0C711A-B1CE-4186-ADD9-450B1582D6AB}"/>
    <hyperlink ref="AM625" r:id="rId10724" display="https://www.daloopa.com/src/41990540" xr:uid="{C4C18615-E75F-49A4-8F40-4D1A19F33B0B}"/>
    <hyperlink ref="AN625" r:id="rId10725" display="https://www.daloopa.com/src/50786876" xr:uid="{23AD6267-C5CE-42EE-BC5D-F40C016EA0C8}"/>
    <hyperlink ref="AO625" r:id="rId10726" display="https://www.daloopa.com/src/56765458" xr:uid="{EE6FD667-6C60-4976-AC45-D217EFA95FA1}"/>
    <hyperlink ref="AP625" r:id="rId10727" display="https://www.daloopa.com/src/61314973" xr:uid="{57F63052-1F71-4A0C-BB4F-1A28CCA84B33}"/>
    <hyperlink ref="BA625" r:id="rId10728" display="https://www.daloopa.com/src/44995458" xr:uid="{A8F051BD-B827-4D15-8D01-FB422CE70460}"/>
    <hyperlink ref="BB625" r:id="rId10729" display="https://www.daloopa.com/src/44998313" xr:uid="{4356E16D-5DD3-4CD8-B06C-DBC5BEE6977D}"/>
    <hyperlink ref="BC625" r:id="rId10730" display="https://www.daloopa.com/src/44999001" xr:uid="{1A0CDC2B-7E78-44CB-99A5-28E65963B16F}"/>
    <hyperlink ref="BD625" r:id="rId10731" display="https://www.daloopa.com/src/44999165" xr:uid="{9FC9F1AD-7769-4F0F-9E85-97E6A5B2F5A8}"/>
    <hyperlink ref="BE625" r:id="rId10732" display="https://www.daloopa.com/src/44999318" xr:uid="{9434CEFF-73CF-41C1-9BF4-1C9500DDF234}"/>
    <hyperlink ref="BF625" r:id="rId10733" display="https://www.daloopa.com/src/44999423" xr:uid="{5184BC3F-1D16-46A8-925A-85178D89552F}"/>
    <hyperlink ref="BG625" r:id="rId10734" display="https://www.daloopa.com/src/44999785" xr:uid="{C70ABE4D-AC56-40EB-A9E7-07024DD76A7C}"/>
    <hyperlink ref="BH625" r:id="rId10735" display="https://www.daloopa.com/src/45000120" xr:uid="{4191F49C-8C35-4366-937C-8534E5D6BA0C}"/>
    <hyperlink ref="BI625" r:id="rId10736" display="https://www.daloopa.com/src/41990574" xr:uid="{F8F5304F-7066-4FA7-9761-D4AE5CF69A49}"/>
    <hyperlink ref="A626" r:id="rId10737" xr:uid="{CC55F8EB-550B-4D7D-9CD7-E6B2500414CB}"/>
    <hyperlink ref="C626" r:id="rId10738" xr:uid="{1353AB36-54BB-4791-8F55-E3F3DCCB52DF}"/>
    <hyperlink ref="E626" r:id="rId10739" display="https://www.daloopa.com/src/770907" xr:uid="{1EC850C6-5976-4EC1-A19D-26C68D2E8200}"/>
    <hyperlink ref="Q626" r:id="rId10740" display="https://www.daloopa.com/src/758340" xr:uid="{D48EEC2E-DC42-4E21-B8D2-BC52ACC5D471}"/>
    <hyperlink ref="T626" r:id="rId10741" display="https://www.daloopa.com/src/757841" xr:uid="{6F465378-E300-41E7-ABB2-C9459B3D6841}"/>
    <hyperlink ref="AA626" r:id="rId10742" display="https://www.daloopa.com/src/756465" xr:uid="{C0DEBE12-765B-4A0C-90DC-194F7E655F89}"/>
    <hyperlink ref="AB626" r:id="rId10743" display="https://www.daloopa.com/src/780004" xr:uid="{C3DC7DEE-4A3B-472F-A1BC-A9D5E332A066}"/>
    <hyperlink ref="AD626" r:id="rId10744" display="https://www.daloopa.com/src/1501241" xr:uid="{6D23ABE9-D992-498D-86C5-3DAD1FDF91B3}"/>
    <hyperlink ref="AE626" r:id="rId10745" display="https://www.daloopa.com/src/2750622" xr:uid="{2DED577B-8678-4216-9CA7-B0360FB3BE50}"/>
    <hyperlink ref="AF626" r:id="rId10746" display="https://www.daloopa.com/src/3606423" xr:uid="{269060B3-D0D3-4C14-BBF7-9E9B036FA87A}"/>
    <hyperlink ref="AH626" r:id="rId10747" display="https://www.daloopa.com/src/9091554" xr:uid="{15040D66-FBBF-4AE6-8253-1FC5AC70588E}"/>
    <hyperlink ref="AI626" r:id="rId10748" display="https://www.daloopa.com/src/12599900" xr:uid="{2984CC74-779B-4759-8503-6D66BD99738B}"/>
    <hyperlink ref="AJ626" r:id="rId10749" display="https://www.daloopa.com/src/19045378" xr:uid="{3A4554EE-FA3D-4384-8CE3-7694D402CE69}"/>
    <hyperlink ref="AK626" r:id="rId10750" display="https://www.daloopa.com/src/28076063" xr:uid="{422D5896-E305-4703-9EEF-F447A4BC2A3F}"/>
    <hyperlink ref="AL626" r:id="rId10751" display="https://www.daloopa.com/src/35361473" xr:uid="{9D246152-B53B-40C1-8142-F75C8D1C4246}"/>
    <hyperlink ref="AM626" r:id="rId10752" display="https://www.daloopa.com/src/41990545" xr:uid="{D7FBEE53-FF61-433B-AA8A-5304914CE60E}"/>
    <hyperlink ref="AN626" r:id="rId10753" display="https://www.daloopa.com/src/50786872" xr:uid="{051A6822-FEE2-483C-B857-35AC5D3C64DF}"/>
    <hyperlink ref="AO626" r:id="rId10754" display="https://www.daloopa.com/src/56765459" xr:uid="{15B14C48-F0D6-426E-A4F4-B17FF0491BDA}"/>
    <hyperlink ref="AP626" r:id="rId10755" display="https://www.daloopa.com/src/61314972" xr:uid="{7565CFFC-5E1F-496D-A6E0-5DE9982C8A18}"/>
    <hyperlink ref="BA626" r:id="rId10756" display="https://www.daloopa.com/src/44995455" xr:uid="{1036B85C-E14B-4FB4-8845-7B0170B54E18}"/>
    <hyperlink ref="BE626" r:id="rId10757" display="https://www.daloopa.com/src/44999316" xr:uid="{31A8F697-C8E5-4709-80F2-B14F0300F6D3}"/>
    <hyperlink ref="BF626" r:id="rId10758" display="https://www.daloopa.com/src/44999425" xr:uid="{FD5FF085-D14D-4605-8BC2-C82F464E189F}"/>
    <hyperlink ref="BG626" r:id="rId10759" display="https://www.daloopa.com/src/44999790" xr:uid="{1E2EE5FB-C458-4A54-B53F-384E900692BD}"/>
    <hyperlink ref="BH626" r:id="rId10760" display="https://www.daloopa.com/src/45000118" xr:uid="{EB7FABD1-3496-490B-A8A5-6BF8380F078C}"/>
    <hyperlink ref="BI626" r:id="rId10761" display="https://www.daloopa.com/src/41990578" xr:uid="{97ACF0C8-08F6-4152-9862-45C3AC32B799}"/>
    <hyperlink ref="A627" r:id="rId10762" xr:uid="{FD838676-B882-45E3-B218-93A9D0BB86B4}"/>
    <hyperlink ref="C627" r:id="rId10763" xr:uid="{2FDCA49A-7106-45FE-B385-9219F268F3E5}"/>
    <hyperlink ref="D627" r:id="rId10764" display="https://www.daloopa.com/src/770887" xr:uid="{9F85CC35-9675-429C-AD5F-90004BAD67CF}"/>
    <hyperlink ref="E627" r:id="rId10765" display="https://www.daloopa.com/src/770908" xr:uid="{6DCB2FC3-70F6-4557-9E92-781FC5EE6A87}"/>
    <hyperlink ref="F627" r:id="rId10766" display="https://www.daloopa.com/src/770915" xr:uid="{ACAA6992-6BE2-4EC1-BCAC-EB214DE8FA67}"/>
    <hyperlink ref="G627" r:id="rId10767" display="https://www.daloopa.com/src/769644" xr:uid="{C08F79A5-182A-4A4A-A6B2-E3F42B6535CD}"/>
    <hyperlink ref="H627" r:id="rId10768" display="https://www.daloopa.com/src/769436" xr:uid="{F9950CCF-E194-416F-9A38-6AB79972F9D6}"/>
    <hyperlink ref="I627" r:id="rId10769" display="https://www.daloopa.com/src/769297" xr:uid="{6EE56AE0-F6A5-4A5B-9C26-4FE6217D2DDE}"/>
    <hyperlink ref="J627" r:id="rId10770" display="https://www.daloopa.com/src/761310" xr:uid="{C2FA1415-7456-4A90-8751-F08396B567F2}"/>
    <hyperlink ref="K627" r:id="rId10771" display="https://www.daloopa.com/src/761173" xr:uid="{68D01815-9F4A-4850-8F61-569CD427AE6D}"/>
    <hyperlink ref="L627" r:id="rId10772" display="https://www.daloopa.com/src/760764" xr:uid="{1564392B-5B4C-4D68-BD6A-0EC8018E17BC}"/>
    <hyperlink ref="M627" r:id="rId10773" display="https://www.daloopa.com/src/760528" xr:uid="{AB0E76A8-29E4-4D81-A6F6-718764032AC8}"/>
    <hyperlink ref="N627" r:id="rId10774" display="https://www.daloopa.com/src/760352" xr:uid="{018CECDE-A2C2-4B58-A3E0-E268985B4F4F}"/>
    <hyperlink ref="O627" r:id="rId10775" display="https://www.daloopa.com/src/758675" xr:uid="{53D4D9EC-40DB-45AD-A8C7-21ACFCCF305A}"/>
    <hyperlink ref="P627" r:id="rId10776" display="https://www.daloopa.com/src/758477" xr:uid="{6A5D73EF-930D-4D74-8B95-899C1CA5F967}"/>
    <hyperlink ref="Q627" r:id="rId10777" display="https://www.daloopa.com/src/758341" xr:uid="{7F4CC61F-20D1-44EE-B25B-EFAD33BC0D4B}"/>
    <hyperlink ref="R627" r:id="rId10778" display="https://www.daloopa.com/src/758166" xr:uid="{99D2C266-1AA1-43C6-A88E-92251FFCFAF2}"/>
    <hyperlink ref="S627" r:id="rId10779" display="https://www.daloopa.com/src/758013" xr:uid="{C97BA515-19BB-4F4C-B18B-A21F82ED83B6}"/>
    <hyperlink ref="T627" r:id="rId10780" display="https://www.daloopa.com/src/757842" xr:uid="{263080C0-354D-4FE4-9901-48EA35283A20}"/>
    <hyperlink ref="U627" r:id="rId10781" display="https://www.daloopa.com/src/757655" xr:uid="{54A31EF1-BE83-4F72-8B05-51C9E20CE20F}"/>
    <hyperlink ref="V627" r:id="rId10782" display="https://www.daloopa.com/src/757478" xr:uid="{BA828F9D-947B-476D-858A-17E471236B82}"/>
    <hyperlink ref="W627" r:id="rId10783" display="https://www.daloopa.com/src/757458" xr:uid="{AEEDEEA8-7A4A-4F1F-9BC1-E7CBE8856D84}"/>
    <hyperlink ref="X627" r:id="rId10784" display="https://www.daloopa.com/src/757448" xr:uid="{4C4BF10A-3B06-4513-AF44-A76B4BB86719}"/>
    <hyperlink ref="Y627" r:id="rId10785" display="https://www.daloopa.com/src/756753" xr:uid="{844AAE01-6A24-4A99-862A-86E5C15A74E9}"/>
    <hyperlink ref="Z627" r:id="rId10786" display="https://www.daloopa.com/src/756578" xr:uid="{DCA7EAF5-C144-4393-85BD-473E6F73836F}"/>
    <hyperlink ref="AA627" r:id="rId10787" display="https://www.daloopa.com/src/756466" xr:uid="{588C9684-23A5-4765-96ED-62F1F33026F6}"/>
    <hyperlink ref="AB627" r:id="rId10788" display="https://www.daloopa.com/src/780005" xr:uid="{B46F7446-5A9D-47E0-910D-2B6E66F7BACC}"/>
    <hyperlink ref="AC627" r:id="rId10789" display="https://www.daloopa.com/src/779995" xr:uid="{7AD3898B-EFC7-45FF-9A20-575397251EFD}"/>
    <hyperlink ref="AD627" r:id="rId10790" display="https://www.daloopa.com/src/1501242" xr:uid="{F3CA04B1-C9BA-4CBF-80FB-B5ADDD73CF35}"/>
    <hyperlink ref="AE627" r:id="rId10791" display="https://www.daloopa.com/src/2750623" xr:uid="{3FE7237B-435E-4B79-B1D9-FB164C5701F2}"/>
    <hyperlink ref="AF627" r:id="rId10792" display="https://www.daloopa.com/src/3606424" xr:uid="{93DD70D1-BF95-4DBD-A340-808FA1370A54}"/>
    <hyperlink ref="AG627" r:id="rId10793" display="https://www.daloopa.com/src/6028716" xr:uid="{2CEFD16A-8881-4CB1-8E31-3D90A7E1B0F2}"/>
    <hyperlink ref="AH627" r:id="rId10794" display="https://www.daloopa.com/src/9091556" xr:uid="{ABC6884E-71E0-46DD-95A0-7A7B1DD2CF14}"/>
    <hyperlink ref="AI627" r:id="rId10795" display="https://www.daloopa.com/src/12599899" xr:uid="{141CCF8D-6EED-4F57-AF74-D7FD937F857A}"/>
    <hyperlink ref="AJ627" r:id="rId10796" display="https://www.daloopa.com/src/19045377" xr:uid="{596AFCCF-9AA7-472A-9354-7BCBA18FFC7D}"/>
    <hyperlink ref="AK627" r:id="rId10797" display="https://www.daloopa.com/src/28076064" xr:uid="{913549B5-EA50-4FFB-ACA4-006167C70216}"/>
    <hyperlink ref="AL627" r:id="rId10798" display="https://www.daloopa.com/src/35361472" xr:uid="{CFDE8D57-CB23-4A00-8BF6-BC05D0C63BB9}"/>
    <hyperlink ref="AM627" r:id="rId10799" display="https://www.daloopa.com/src/41990541" xr:uid="{F4D393C7-F3EE-4921-A215-646AF87B0F3E}"/>
    <hyperlink ref="AN627" r:id="rId10800" display="https://www.daloopa.com/src/50786874" xr:uid="{F134CC45-D953-4873-AD71-7965C6D6B2AA}"/>
    <hyperlink ref="AO627" r:id="rId10801" display="https://www.daloopa.com/src/56765463" xr:uid="{79ABC740-BF4E-49C6-88FB-DA9AAAB32944}"/>
    <hyperlink ref="AP627" r:id="rId10802" display="https://www.daloopa.com/src/61314971" xr:uid="{48F16BC4-62BD-46E2-A5CA-C4DA7DD99BB5}"/>
    <hyperlink ref="BA627" r:id="rId10803" display="https://www.daloopa.com/src/44995462" xr:uid="{9E5498E1-9141-41B7-BAF1-AE469E51A477}"/>
    <hyperlink ref="BB627" r:id="rId10804" display="https://www.daloopa.com/src/44998314" xr:uid="{D3D322CE-2F29-4843-BBD7-2264A0078B88}"/>
    <hyperlink ref="BC627" r:id="rId10805" display="https://www.daloopa.com/src/44999007" xr:uid="{F3E5456D-A28A-429C-8395-5558F59A16C7}"/>
    <hyperlink ref="BD627" r:id="rId10806" display="https://www.daloopa.com/src/44999162" xr:uid="{4210CCD7-882E-439F-936B-00B2DF413523}"/>
    <hyperlink ref="BE627" r:id="rId10807" display="https://www.daloopa.com/src/44999315" xr:uid="{2DA7D4A4-1BEC-4524-A08C-CC703B32DEA4}"/>
    <hyperlink ref="BF627" r:id="rId10808" display="https://www.daloopa.com/src/44999426" xr:uid="{A8315C34-FC92-440E-9D4B-240201E9030A}"/>
    <hyperlink ref="BG627" r:id="rId10809" display="https://www.daloopa.com/src/44999788" xr:uid="{91D9C16C-424D-4BF1-AAE1-2C59B4163C99}"/>
    <hyperlink ref="BH627" r:id="rId10810" display="https://www.daloopa.com/src/45000117" xr:uid="{93BB1F3D-46BD-4D26-9746-CA7CD5B04455}"/>
    <hyperlink ref="BI627" r:id="rId10811" display="https://www.daloopa.com/src/41990575" xr:uid="{25EDADA1-7391-459B-866A-4E63C89CBD41}"/>
    <hyperlink ref="A628" r:id="rId10812" xr:uid="{24185FE8-D431-4B0E-ABA5-B414EC6F9AE5}"/>
    <hyperlink ref="C628" r:id="rId10813" xr:uid="{CCCB4FBC-0098-4B2F-86CE-275C3AA8DF45}"/>
    <hyperlink ref="F628" r:id="rId10814" display="https://www.daloopa.com/src/770914" xr:uid="{BA87CB63-2C18-4F3B-9CD5-20E27F68462F}"/>
    <hyperlink ref="G628" r:id="rId10815" display="https://www.daloopa.com/src/769643" xr:uid="{48F6DA68-E83E-4F64-A52E-699C396BADDA}"/>
    <hyperlink ref="BA628" r:id="rId10816" display="https://www.daloopa.com/src/44995456" xr:uid="{67F9F6E0-54A5-4CBD-8F6F-5E69ED6A61DD}"/>
    <hyperlink ref="A629" r:id="rId10817" xr:uid="{5EF2BE18-71F5-4E13-9B02-1E5F478AD1BB}"/>
    <hyperlink ref="C629" r:id="rId10818" xr:uid="{97D95891-ECD8-4BFD-B950-8FA7711F0CAD}"/>
    <hyperlink ref="H629" r:id="rId10819" display="https://www.daloopa.com/src/769435" xr:uid="{7DFB5A6F-E41D-42ED-83CD-54E50210D998}"/>
    <hyperlink ref="BB629" r:id="rId10820" display="https://www.daloopa.com/src/44998317" xr:uid="{8AEB0120-61B9-4C00-BBA9-4C52D2491370}"/>
    <hyperlink ref="A630" r:id="rId10821" xr:uid="{927AC331-CEE3-49AE-A87C-D386DBE98141}"/>
    <hyperlink ref="C630" r:id="rId10822" xr:uid="{2C979855-F7C5-4A12-9A50-9BC64FFD6FC9}"/>
    <hyperlink ref="N630" r:id="rId10823" display="https://www.daloopa.com/src/760351" xr:uid="{ED8AC888-3E21-4A35-9990-FED18E548DBA}"/>
    <hyperlink ref="BC630" r:id="rId10824" display="https://www.daloopa.com/src/44999008" xr:uid="{601CC902-1A9C-45B3-9532-B545FC4DBC9E}"/>
    <hyperlink ref="A631" r:id="rId10825" xr:uid="{8BBD98CD-71EE-4329-8367-FB191934AB16}"/>
    <hyperlink ref="C631" r:id="rId10826" xr:uid="{B6982300-1B41-40A8-9FAB-D71DAEB9FB88}"/>
    <hyperlink ref="O631" r:id="rId10827" display="https://www.daloopa.com/src/758678" xr:uid="{16C09862-92D4-49E1-94A1-B8F3C670D43A}"/>
    <hyperlink ref="BC631" r:id="rId10828" display="https://www.daloopa.com/src/44999006" xr:uid="{2FE878DA-F37A-4843-9BE2-C7A3FD2F9F92}"/>
    <hyperlink ref="A632" r:id="rId10829" xr:uid="{07C624B5-FD80-4827-9F6A-1D40666254DE}"/>
    <hyperlink ref="C632" r:id="rId10830" xr:uid="{C0325B39-51AF-427B-ABA3-DBD2EFB1A1AF}"/>
    <hyperlink ref="D632" r:id="rId10831" display="https://www.daloopa.com/src/770888" xr:uid="{CBAE2AB0-031E-4787-82E9-ACB7BC5138B0}"/>
    <hyperlink ref="E632" r:id="rId10832" display="https://www.daloopa.com/src/770909" xr:uid="{53E787B5-151B-46A3-A00C-E183688F7C73}"/>
    <hyperlink ref="F632" r:id="rId10833" display="https://www.daloopa.com/src/770916" xr:uid="{205A7C1F-9E66-4DB1-9E82-6C14DA387B0D}"/>
    <hyperlink ref="G632" r:id="rId10834" display="https://www.daloopa.com/src/769645" xr:uid="{A1E62C56-327D-417C-8606-E47435021287}"/>
    <hyperlink ref="H632" r:id="rId10835" display="https://www.daloopa.com/src/769437" xr:uid="{3A8B3E07-DCA1-48EC-91E6-1A4ED49F1489}"/>
    <hyperlink ref="I632" r:id="rId10836" display="https://www.daloopa.com/src/769298" xr:uid="{A47CE5AE-3668-4066-AC37-F6894A38569F}"/>
    <hyperlink ref="J632" r:id="rId10837" display="https://www.daloopa.com/src/761311" xr:uid="{4039EBB9-F56E-47F1-80F0-A4496CBF8FBC}"/>
    <hyperlink ref="K632" r:id="rId10838" display="https://www.daloopa.com/src/761177" xr:uid="{3247825E-780A-4D50-B356-B0CD2767A2CD}"/>
    <hyperlink ref="L632" r:id="rId10839" display="https://www.daloopa.com/src/760765" xr:uid="{7F2E5C48-1CB6-4A6B-B27B-BCE0948F8419}"/>
    <hyperlink ref="M632" r:id="rId10840" display="https://www.daloopa.com/src/760529" xr:uid="{6D539F56-C6BC-49A2-B8D1-9CB8A54B4FF2}"/>
    <hyperlink ref="N632" r:id="rId10841" display="https://www.daloopa.com/src/760353" xr:uid="{F2094469-C508-44DC-A079-137A450D66E0}"/>
    <hyperlink ref="O632" r:id="rId10842" display="https://www.daloopa.com/src/758676" xr:uid="{59FB90F9-1F46-4A3A-8E80-920019DA52FB}"/>
    <hyperlink ref="P632" r:id="rId10843" display="https://www.daloopa.com/src/758478" xr:uid="{91D4AE01-6ACF-43DE-BF0B-9D88822368EB}"/>
    <hyperlink ref="Q632" r:id="rId10844" display="https://www.daloopa.com/src/758342" xr:uid="{DBFA7B35-E560-4709-94C8-64382C0B02A9}"/>
    <hyperlink ref="R632" r:id="rId10845" display="https://www.daloopa.com/src/758167" xr:uid="{ADE300B9-3828-4394-9D57-2D0D1E229A9F}"/>
    <hyperlink ref="S632" r:id="rId10846" display="https://www.daloopa.com/src/758014" xr:uid="{85AF8EE9-414E-477F-991A-6FB05882138A}"/>
    <hyperlink ref="T632" r:id="rId10847" display="https://www.daloopa.com/src/757843" xr:uid="{69819BB4-94D6-4011-A337-9427710A607C}"/>
    <hyperlink ref="U632" r:id="rId10848" display="https://www.daloopa.com/src/757656" xr:uid="{F11FBD08-0424-43F4-B6AC-E8697D774303}"/>
    <hyperlink ref="V632" r:id="rId10849" display="https://www.daloopa.com/src/757479" xr:uid="{EBC9EA7F-A921-4788-BEAF-6F1AEC5887E7}"/>
    <hyperlink ref="W632" r:id="rId10850" display="https://www.daloopa.com/src/757459" xr:uid="{16A91BC3-4E2E-47CB-BD3C-4C8413B46B05}"/>
    <hyperlink ref="X632" r:id="rId10851" display="https://www.daloopa.com/src/757449" xr:uid="{49789598-F9CF-41E6-B2A6-078E56004DED}"/>
    <hyperlink ref="Y632" r:id="rId10852" display="https://www.daloopa.com/src/756754" xr:uid="{0C3C41C8-E32C-4790-BBD9-A1FD6AF77FC8}"/>
    <hyperlink ref="Z632" r:id="rId10853" display="https://www.daloopa.com/src/756579" xr:uid="{6063F412-8923-4103-B23D-D98809458330}"/>
    <hyperlink ref="AA632" r:id="rId10854" display="https://www.daloopa.com/src/756467" xr:uid="{2391FE5C-8DDE-4C9C-9014-71F747CB7BCB}"/>
    <hyperlink ref="AB632" r:id="rId10855" display="https://www.daloopa.com/src/780006" xr:uid="{9FF4B355-7B1E-49CF-9C29-BC3D98FAB68B}"/>
    <hyperlink ref="AC632" r:id="rId10856" display="https://www.daloopa.com/src/779996" xr:uid="{9B031293-91A7-4359-8194-FD57E364FECD}"/>
    <hyperlink ref="AD632" r:id="rId10857" display="https://www.daloopa.com/src/1501243" xr:uid="{6EAFCC74-74B3-42D0-BCCE-72E9847F0270}"/>
    <hyperlink ref="AE632" r:id="rId10858" display="https://www.daloopa.com/src/2750624" xr:uid="{5FCA6069-2294-4060-9944-259D7C7B065C}"/>
    <hyperlink ref="AF632" r:id="rId10859" display="https://www.daloopa.com/src/3606425" xr:uid="{97EE04C1-F597-49AB-A67D-B83E4A9F6988}"/>
    <hyperlink ref="AG632" r:id="rId10860" display="https://www.daloopa.com/src/6028717" xr:uid="{ABEBF866-138C-4CD8-99D2-9DF1334FED2B}"/>
    <hyperlink ref="AH632" r:id="rId10861" display="https://www.daloopa.com/src/9091558" xr:uid="{2F7F844A-F48F-4985-93B6-D6B311F8B0B9}"/>
    <hyperlink ref="AI632" r:id="rId10862" display="https://www.daloopa.com/src/12599898" xr:uid="{D8C2AEB8-AFC6-4BAA-B6DA-09B816916766}"/>
    <hyperlink ref="AJ632" r:id="rId10863" display="https://www.daloopa.com/src/19045375" xr:uid="{ABE4E3B6-0948-45C4-A40C-CD81E60FA2A5}"/>
    <hyperlink ref="AK632" r:id="rId10864" display="https://www.daloopa.com/src/28076065" xr:uid="{677E0DC0-C7DB-4C20-9243-E5872BE811B3}"/>
    <hyperlink ref="AL632" r:id="rId10865" display="https://www.daloopa.com/src/35361474" xr:uid="{6621802E-A4BB-4319-BE2B-572505DA18F5}"/>
    <hyperlink ref="AM632" r:id="rId10866" display="https://www.daloopa.com/src/41990543" xr:uid="{9CE5CDF3-BB4F-4AAD-A33B-FDCD8EEA58CE}"/>
    <hyperlink ref="AN632" r:id="rId10867" display="https://www.daloopa.com/src/50786873" xr:uid="{0C229CBA-C005-444F-BF8F-137B7F6176EF}"/>
    <hyperlink ref="AO632" r:id="rId10868" display="https://www.daloopa.com/src/56765460" xr:uid="{F1DEEBFC-2E13-43DA-A493-52B063659D92}"/>
    <hyperlink ref="AP632" r:id="rId10869" display="https://www.daloopa.com/src/61314975" xr:uid="{BBF7531E-AAA4-4CFD-BF75-9DC610DC5949}"/>
    <hyperlink ref="BA632" r:id="rId10870" display="https://www.daloopa.com/src/44995463" xr:uid="{5FBEDECB-43ED-4643-8BDB-8E113DF0718D}"/>
    <hyperlink ref="BB632" r:id="rId10871" display="https://www.daloopa.com/src/44998318" xr:uid="{6B231E2E-BF86-41C0-8D08-72ED14850B5F}"/>
    <hyperlink ref="BC632" r:id="rId10872" display="https://www.daloopa.com/src/44999003" xr:uid="{EE646AE3-BA29-498A-8D7A-DC25E043002F}"/>
    <hyperlink ref="BD632" r:id="rId10873" display="https://www.daloopa.com/src/44999160" xr:uid="{4BA560AD-018D-4115-B27D-1CE3A4FE98EB}"/>
    <hyperlink ref="BE632" r:id="rId10874" display="https://www.daloopa.com/src/44999319" xr:uid="{2534D094-A0FB-407B-A04C-14E321426225}"/>
    <hyperlink ref="BF632" r:id="rId10875" display="https://www.daloopa.com/src/44999424" xr:uid="{9790B1B7-1B03-4FBB-8AD1-21A99E57CB37}"/>
    <hyperlink ref="BG632" r:id="rId10876" display="https://www.daloopa.com/src/44999786" xr:uid="{A52C9E32-6D5B-4F7D-8644-783D6ABE9E62}"/>
    <hyperlink ref="BH632" r:id="rId10877" display="https://www.daloopa.com/src/45000119" xr:uid="{00ECCF75-AAC8-47F7-99DC-2CDB8EBC5418}"/>
    <hyperlink ref="BI632" r:id="rId10878" display="https://www.daloopa.com/src/41990577" xr:uid="{347BAB89-D414-4A9B-A9D5-6FAA1796B986}"/>
    <hyperlink ref="A634" r:id="rId10879" xr:uid="{CD7EC90E-236A-4A5B-95D6-32C82D052544}"/>
    <hyperlink ref="C634" r:id="rId10880" xr:uid="{624185E0-5D3F-4AAF-B744-FBA794E9189D}"/>
    <hyperlink ref="D634" r:id="rId10881" display="https://www.daloopa.com/src/774643" xr:uid="{11CC69BC-8FF3-4C71-8480-7DB9F2EEF09F}"/>
    <hyperlink ref="E634" r:id="rId10882" display="https://www.daloopa.com/src/774642" xr:uid="{77B215D6-926D-48B3-A414-96924D55D5BD}"/>
    <hyperlink ref="F634" r:id="rId10883" display="https://www.daloopa.com/src/774641" xr:uid="{7CC0C550-47EE-4D05-A999-628E71A7530B}"/>
    <hyperlink ref="G634" r:id="rId10884" display="https://www.daloopa.com/src/774640" xr:uid="{B8A7CFE9-2C22-4E9D-8160-C62C72F42454}"/>
    <hyperlink ref="H634" r:id="rId10885" display="https://www.daloopa.com/src/774639" xr:uid="{E7FE879D-B9B9-43CD-A450-067A727763E1}"/>
    <hyperlink ref="I634" r:id="rId10886" display="https://www.daloopa.com/src/774638" xr:uid="{E67092BE-C4EA-4B25-A68E-575BF66A5761}"/>
    <hyperlink ref="J634" r:id="rId10887" display="https://www.daloopa.com/src/774637" xr:uid="{CA8E6B42-9A1A-4BA8-9232-034C8215535C}"/>
    <hyperlink ref="K634" r:id="rId10888" display="https://www.daloopa.com/src/774598" xr:uid="{D60A3545-45CA-4A8A-A692-FC28CEE0813C}"/>
    <hyperlink ref="L634" r:id="rId10889" display="https://www.daloopa.com/src/774597" xr:uid="{A80DE74E-DF86-448A-9686-6F88D1C8801F}"/>
    <hyperlink ref="M634" r:id="rId10890" display="https://www.daloopa.com/src/774596" xr:uid="{E91345A5-A664-44B3-B219-5310C8227F4E}"/>
    <hyperlink ref="N634" r:id="rId10891" display="https://www.daloopa.com/src/774595" xr:uid="{6CC2FA13-9DEC-4C0A-B1EE-8FB773C9C9AE}"/>
    <hyperlink ref="O634" r:id="rId10892" display="https://www.daloopa.com/src/774594" xr:uid="{42286B09-1182-4172-B0E2-A44591D1CE47}"/>
    <hyperlink ref="P634" r:id="rId10893" display="https://www.daloopa.com/src/774593" xr:uid="{9D7C9D14-7FD2-4A8D-B8C1-1C30D8ABBDDB}"/>
    <hyperlink ref="Q634" r:id="rId10894" display="https://www.daloopa.com/src/774592" xr:uid="{C32E4CD9-2007-4A58-B800-69C72D2CB14B}"/>
    <hyperlink ref="R634" r:id="rId10895" display="https://www.daloopa.com/src/774554" xr:uid="{7EA2F2F7-3AC3-4FEF-8083-40707E09570B}"/>
    <hyperlink ref="S634" r:id="rId10896" display="https://www.daloopa.com/src/774553" xr:uid="{F203B41C-BF6A-402A-AFDC-78376553E019}"/>
    <hyperlink ref="T634" r:id="rId10897" display="https://www.daloopa.com/src/774552" xr:uid="{F166F691-2EFA-49DE-9915-559BDCE46343}"/>
    <hyperlink ref="U634" r:id="rId10898" display="https://www.daloopa.com/src/774515" xr:uid="{77495360-31A9-4B94-970C-10515C7DEEA5}"/>
    <hyperlink ref="V634" r:id="rId10899" display="https://www.daloopa.com/src/774514" xr:uid="{FCB5A7E7-3C1B-4F64-917B-B69C18EB5A83}"/>
    <hyperlink ref="W634" r:id="rId10900" display="https://www.daloopa.com/src/774513" xr:uid="{2C913B24-2DFC-442B-8AEC-F2F88B984AC7}"/>
    <hyperlink ref="X634" r:id="rId10901" display="https://www.daloopa.com/src/774512" xr:uid="{CB19EB29-7358-4255-93DC-3F9A53D5FAEC}"/>
    <hyperlink ref="Y634" r:id="rId10902" display="https://www.daloopa.com/src/774511" xr:uid="{A6E3DF12-94AA-48BA-AC37-05808F4F8DC5}"/>
    <hyperlink ref="Z634" r:id="rId10903" display="https://www.daloopa.com/src/774510" xr:uid="{253553DE-9860-4F5A-B158-64CB68B96498}"/>
    <hyperlink ref="AA634" r:id="rId10904" display="https://www.daloopa.com/src/774509" xr:uid="{49557DE9-2E21-430A-8275-80CD58870CE6}"/>
    <hyperlink ref="AB634" r:id="rId10905" display="https://www.daloopa.com/src/774508" xr:uid="{FAE16874-4C2A-4783-AC51-50E86D1A8FF7}"/>
    <hyperlink ref="AC634" r:id="rId10906" display="https://www.daloopa.com/src/774507" xr:uid="{784A1898-0DE4-4E7D-84EA-0938F00C4CCD}"/>
    <hyperlink ref="AD634" r:id="rId10907" display="https://www.daloopa.com/src/1501264" xr:uid="{2515283C-9750-4F45-8777-5041D3474931}"/>
    <hyperlink ref="AE634" r:id="rId10908" display="https://www.daloopa.com/src/2750629" xr:uid="{6CB86E44-153E-45F3-BF5D-C7F4F4CE972A}"/>
    <hyperlink ref="AF634" r:id="rId10909" display="https://www.daloopa.com/src/3606426" xr:uid="{8577F96D-13BF-4530-AE1E-16AF80C15513}"/>
    <hyperlink ref="AG634" r:id="rId10910" display="https://www.daloopa.com/src/6028729" xr:uid="{1A072801-17F9-4B07-A137-A6B91080224D}"/>
    <hyperlink ref="AH634" r:id="rId10911" display="https://www.daloopa.com/src/9091609" xr:uid="{93EDFAF4-1076-4B8B-BD87-F163DFBBC5BE}"/>
    <hyperlink ref="AI634" r:id="rId10912" display="https://www.daloopa.com/src/12600313" xr:uid="{AD68A718-4CEF-44E6-821F-D54BA9E2856A}"/>
    <hyperlink ref="AJ634" r:id="rId10913" display="https://www.daloopa.com/src/19045381" xr:uid="{41D336A1-DA9D-424E-A982-FCCF864310A4}"/>
    <hyperlink ref="AK634" r:id="rId10914" display="https://www.daloopa.com/src/28076066" xr:uid="{E7173994-19FF-445F-A592-53FDCE491864}"/>
    <hyperlink ref="AL634" r:id="rId10915" display="https://www.daloopa.com/src/35361478" xr:uid="{8554844C-C91B-43F9-AD38-A3977FC280B3}"/>
    <hyperlink ref="AM634" r:id="rId10916" display="https://www.daloopa.com/src/41990580" xr:uid="{3E749D38-0252-400F-A335-061B140C924F}"/>
    <hyperlink ref="AN634" r:id="rId10917" display="https://www.daloopa.com/src/50786879" xr:uid="{E9E9CA63-3F3B-4D5F-86F6-7F518729B24B}"/>
    <hyperlink ref="AO634" r:id="rId10918" display="https://www.daloopa.com/src/56765464" xr:uid="{0D53A439-63F4-4C54-A8DE-BF6BB1F24B79}"/>
    <hyperlink ref="AP634" r:id="rId10919" display="https://www.daloopa.com/src/61314993" xr:uid="{8B5A5676-2054-4199-91CF-A2B60834CC29}"/>
    <hyperlink ref="BA634" r:id="rId10920" display="https://www.daloopa.com/src/44995457" xr:uid="{F47DB17C-55DA-4D34-A467-F9288F6C0081}"/>
    <hyperlink ref="BB634" r:id="rId10921" display="https://www.daloopa.com/src/44998312" xr:uid="{498B55B0-9497-4081-9DF7-5F0A6CF9328A}"/>
    <hyperlink ref="BC634" r:id="rId10922" display="https://www.daloopa.com/src/44999005" xr:uid="{088C2902-C1A1-47E7-A587-AA510B49718A}"/>
    <hyperlink ref="BD634" r:id="rId10923" display="https://www.daloopa.com/src/44999161" xr:uid="{97C2832D-7FBD-4374-9DC2-13F93DEDBA32}"/>
    <hyperlink ref="BE634" r:id="rId10924" display="https://www.daloopa.com/src/44999314" xr:uid="{8F0EDFD8-4610-489B-9ED8-F9CACC4FC79A}"/>
    <hyperlink ref="BF634" r:id="rId10925" display="https://www.daloopa.com/src/44999427" xr:uid="{65723359-7371-4AE1-9F15-3959D19C348C}"/>
    <hyperlink ref="BG634" r:id="rId10926" display="https://www.daloopa.com/src/44999784" xr:uid="{84DF8D51-CA89-49CA-9484-54439D9A14DA}"/>
    <hyperlink ref="BH634" r:id="rId10927" display="https://www.daloopa.com/src/45000121" xr:uid="{0A247113-4716-4E4F-B15A-C082B123D95C}"/>
    <hyperlink ref="BI634" r:id="rId10928" display="https://www.daloopa.com/src/41990587" xr:uid="{5781CDD6-D0DF-46EE-8F70-CCB8DA909899}"/>
    <hyperlink ref="A636" r:id="rId10929" xr:uid="{884C9CF2-3B88-4B6A-B3A2-B8A2C9150FDC}"/>
    <hyperlink ref="C636" r:id="rId10930" xr:uid="{302AEBB0-E4AB-4039-9F56-6FC744CBED35}"/>
    <hyperlink ref="D636" r:id="rId10931" display="https://www.daloopa.com/src/778068" xr:uid="{887A9741-E9D9-4E12-A506-3B80DA94E53F}"/>
    <hyperlink ref="E636" r:id="rId10932" display="https://www.daloopa.com/src/778053" xr:uid="{3B001AB9-F195-4CE5-8951-C0AD4C41D3CD}"/>
    <hyperlink ref="F636" r:id="rId10933" display="https://www.daloopa.com/src/778035" xr:uid="{999CC3C5-4599-47E2-99A3-64C25DE37B34}"/>
    <hyperlink ref="G636" r:id="rId10934" display="https://www.daloopa.com/src/778026" xr:uid="{00F1E0CF-CB9A-4E08-8C0A-9E6762E175BE}"/>
    <hyperlink ref="H636" r:id="rId10935" display="https://www.daloopa.com/src/777982" xr:uid="{89B4BB89-64AC-4BDA-A90D-16B0F2152F9E}"/>
    <hyperlink ref="I636" r:id="rId10936" display="https://www.daloopa.com/src/777969" xr:uid="{F9770761-9610-448C-96C3-900C99AA192F}"/>
    <hyperlink ref="J636" r:id="rId10937" display="https://www.daloopa.com/src/777959" xr:uid="{0EE5D18E-AD47-4DEB-95F2-5289CDBC58D5}"/>
    <hyperlink ref="L636" r:id="rId10938" display="https://www.daloopa.com/src/777941" xr:uid="{117CAE5E-6AEC-48C8-BBA6-9AE0FB8CE32B}"/>
    <hyperlink ref="M636" r:id="rId10939" display="https://www.daloopa.com/src/777931" xr:uid="{F04F45B1-C23A-46EA-AD49-2B060F73E534}"/>
    <hyperlink ref="N636" r:id="rId10940" display="https://www.daloopa.com/src/777921" xr:uid="{A533B163-3446-4BB5-BD94-39561C979E4C}"/>
    <hyperlink ref="O636" r:id="rId10941" display="https://www.daloopa.com/src/777916" xr:uid="{A6BF7537-71E1-4F93-844B-9F01534459E8}"/>
    <hyperlink ref="P636" r:id="rId10942" display="https://www.daloopa.com/src/777910" xr:uid="{9E4B9470-BD51-47C2-A6C6-CABCFF22E6D3}"/>
    <hyperlink ref="Q636" r:id="rId10943" display="https://www.daloopa.com/src/777906" xr:uid="{1E221CDC-0906-40A8-8695-0D548ABEDA57}"/>
    <hyperlink ref="R636" r:id="rId10944" display="https://www.daloopa.com/src/777897" xr:uid="{CAF2D1E2-811C-431C-B4DC-E0C5247B0532}"/>
    <hyperlink ref="S636" r:id="rId10945" display="https://www.daloopa.com/src/777892" xr:uid="{E7ECF555-34C7-4406-88F4-F892F8EEAE58}"/>
    <hyperlink ref="T636" r:id="rId10946" display="https://www.daloopa.com/src/777875" xr:uid="{352F0778-3C0C-462F-B3A7-40527A958ED4}"/>
    <hyperlink ref="U636" r:id="rId10947" display="https://www.daloopa.com/src/777867" xr:uid="{55ED722D-DCDE-4640-9B40-7ABAE37916D5}"/>
    <hyperlink ref="V636" r:id="rId10948" display="https://www.daloopa.com/src/777853" xr:uid="{78FCBFA5-B445-43BE-A851-BB30197D9772}"/>
    <hyperlink ref="W636" r:id="rId10949" display="https://www.daloopa.com/src/777846" xr:uid="{379E5F17-83DF-4771-BAAE-D94C8DCCBB2B}"/>
    <hyperlink ref="X636" r:id="rId10950" display="https://www.daloopa.com/src/777804" xr:uid="{B8AD2D9A-084D-4D4A-87C6-4CC94B28B637}"/>
    <hyperlink ref="Y636" r:id="rId10951" display="https://www.daloopa.com/src/777781" xr:uid="{FD8B3816-0C7F-4BCC-8A08-51EF41ECC569}"/>
    <hyperlink ref="AB636" r:id="rId10952" display="https://www.daloopa.com/src/777757" xr:uid="{99B68BD5-75B1-45F3-A899-07269B08671B}"/>
    <hyperlink ref="AD636" r:id="rId10953" display="https://www.daloopa.com/src/1501283" xr:uid="{58462320-8448-4B00-A0A4-E801655CDE4B}"/>
    <hyperlink ref="AF636" r:id="rId10954" display="https://www.daloopa.com/src/3606427" xr:uid="{61974614-C921-46D6-9401-AAD15EFC6A8B}"/>
    <hyperlink ref="AI636" r:id="rId10955" display="https://www.daloopa.com/src/12601964" xr:uid="{E81828CD-9ED1-4651-9560-F810239CBDB0}"/>
    <hyperlink ref="AJ636" r:id="rId10956" display="https://www.daloopa.com/src/19045385" xr:uid="{3635B803-6FAF-4B8D-8AAD-9DEE046B8ED8}"/>
    <hyperlink ref="AK636" r:id="rId10957" display="https://www.daloopa.com/src/28076071" xr:uid="{9B5BFFC6-37F6-4DA7-8840-F229BAAE27C1}"/>
    <hyperlink ref="AL636" r:id="rId10958" display="https://www.daloopa.com/src/35361483" xr:uid="{4004ECE2-2023-49E2-81FA-9C2D27A28F6B}"/>
    <hyperlink ref="AN636" r:id="rId10959" display="https://www.daloopa.com/src/50786895" xr:uid="{E6EBACD4-D975-4BDA-AEE9-8E3FB6F87288}"/>
    <hyperlink ref="AO636" r:id="rId10960" display="https://www.daloopa.com/src/56765468" xr:uid="{07E5132D-127C-46E9-A9BE-A7A18F24ED4D}"/>
    <hyperlink ref="AP636" r:id="rId10961" display="https://www.daloopa.com/src/61314998" xr:uid="{0095ECB9-11BE-4584-B542-5E62D403320D}"/>
    <hyperlink ref="A637" r:id="rId10962" xr:uid="{88193AE9-7A5D-47D0-ACCD-BD6D52DA8CB6}"/>
    <hyperlink ref="C637" r:id="rId10963" xr:uid="{2B493A8E-84CA-4564-92CB-56ADB16EE0E5}"/>
    <hyperlink ref="D637" r:id="rId10964" display="https://www.daloopa.com/src/778072" xr:uid="{37572490-2D20-4BE0-80DA-BE5FB656900B}"/>
    <hyperlink ref="L637" r:id="rId10965" display="https://www.daloopa.com/src/777942" xr:uid="{30E0E2CB-8FDA-4FC4-B06E-3D0355488474}"/>
    <hyperlink ref="T637" r:id="rId10966" display="https://www.daloopa.com/src/777879" xr:uid="{CD98B023-3515-42DB-A81B-4039FE7E594C}"/>
    <hyperlink ref="A638" r:id="rId10967" xr:uid="{1C4EBEB6-80A8-442C-A1F7-AB6B3FF64E2A}"/>
    <hyperlink ref="C638" r:id="rId10968" xr:uid="{02DB3F23-D19A-4BA5-8B04-C9BBC7E4D8EB}"/>
    <hyperlink ref="D638" r:id="rId10969" display="https://www.daloopa.com/src/778069" xr:uid="{84242E38-2AD9-430E-B78C-7B798107BCE1}"/>
    <hyperlink ref="E638" r:id="rId10970" display="https://www.daloopa.com/src/778054" xr:uid="{BE780096-3307-4E43-9E05-06CCD9A8B159}"/>
    <hyperlink ref="F638" r:id="rId10971" display="https://www.daloopa.com/src/778036" xr:uid="{2F5173BC-6D76-43FB-991E-A80EE5BE1E4D}"/>
    <hyperlink ref="G638" r:id="rId10972" display="https://www.daloopa.com/src/778027" xr:uid="{91E51B9B-EEE2-4722-A6B2-376F254008F8}"/>
    <hyperlink ref="H638" r:id="rId10973" display="https://www.daloopa.com/src/777983" xr:uid="{9C9B43EF-01F5-4CF4-BDCD-589F5C946264}"/>
    <hyperlink ref="I638" r:id="rId10974" display="https://www.daloopa.com/src/777970" xr:uid="{9BFA1760-6A60-44E0-91F9-B4CF344B0BA3}"/>
    <hyperlink ref="J638" r:id="rId10975" display="https://www.daloopa.com/src/777960" xr:uid="{2FA1C6D1-DDF7-4F17-8404-5B9E675E3298}"/>
    <hyperlink ref="N638" r:id="rId10976" display="https://www.daloopa.com/src/777922" xr:uid="{15186DD1-9A1A-4DED-B9E7-8164ACD3BBF3}"/>
    <hyperlink ref="O638" r:id="rId10977" display="https://www.daloopa.com/src/777917" xr:uid="{D8012BC1-EA42-4304-94C5-8D742CB0270A}"/>
    <hyperlink ref="P638" r:id="rId10978" display="https://www.daloopa.com/src/777911" xr:uid="{B58B74F1-2670-409D-BAC9-A6E15EA21836}"/>
    <hyperlink ref="Q638" r:id="rId10979" display="https://www.daloopa.com/src/777907" xr:uid="{3331B378-4E58-47ED-B1B8-646120C3BDF2}"/>
    <hyperlink ref="R638" r:id="rId10980" display="https://www.daloopa.com/src/777898" xr:uid="{79C9DAF6-9155-460C-A462-6546B958BE76}"/>
    <hyperlink ref="S638" r:id="rId10981" display="https://www.daloopa.com/src/777894" xr:uid="{67C9E9FE-85CE-48F7-ADD8-F2DF3EA09375}"/>
    <hyperlink ref="T638" r:id="rId10982" display="https://www.daloopa.com/src/777877" xr:uid="{BE79E45E-8C0F-4B52-9A40-41101343A459}"/>
    <hyperlink ref="U638" r:id="rId10983" display="https://www.daloopa.com/src/777868" xr:uid="{29A160A2-2190-4398-A542-E7A021E181A4}"/>
    <hyperlink ref="V638" r:id="rId10984" display="https://www.daloopa.com/src/777854" xr:uid="{064E0A50-8207-44D7-8079-F337EA085F11}"/>
    <hyperlink ref="W638" r:id="rId10985" display="https://www.daloopa.com/src/777847" xr:uid="{99B1E005-DDE8-45C6-9117-74EE73206E07}"/>
    <hyperlink ref="AB638" r:id="rId10986" display="https://www.daloopa.com/src/777758" xr:uid="{89BAA626-BEC5-4BF7-A6B4-0352C5736539}"/>
    <hyperlink ref="AD638" r:id="rId10987" display="https://www.daloopa.com/src/1501286" xr:uid="{7331B627-5338-48BE-A736-61CF4E5A6447}"/>
    <hyperlink ref="AF638" r:id="rId10988" display="https://www.daloopa.com/src/3606430" xr:uid="{03F2C8DD-865E-4AA6-9EA1-D2E0748E2A83}"/>
    <hyperlink ref="AI638" r:id="rId10989" display="https://www.daloopa.com/src/12601963" xr:uid="{1BCD89A5-ED60-41A5-975A-5666A79B0B42}"/>
    <hyperlink ref="AJ638" r:id="rId10990" display="https://www.daloopa.com/src/19045386" xr:uid="{13EB6EC3-71C4-4DD4-9ABD-65CAD421D195}"/>
    <hyperlink ref="AK638" r:id="rId10991" display="https://www.daloopa.com/src/28076069" xr:uid="{536C9400-C819-4C62-B124-AB4A4D08AE73}"/>
    <hyperlink ref="AL638" r:id="rId10992" display="https://www.daloopa.com/src/35361481" xr:uid="{F6B0B10F-4ECE-4EC9-BB0C-1239B5141366}"/>
    <hyperlink ref="AN638" r:id="rId10993" display="https://www.daloopa.com/src/50786894" xr:uid="{F7AD45B1-1DA2-4906-8942-961B2A9A899B}"/>
    <hyperlink ref="AO638" r:id="rId10994" display="https://www.daloopa.com/src/56765467" xr:uid="{F1D407B9-D98C-4E03-B5EC-4077BA4AEDA0}"/>
    <hyperlink ref="AP638" r:id="rId10995" display="https://www.daloopa.com/src/61314995" xr:uid="{8D961A7B-07BB-4FE0-BC4C-F93CB8D1004E}"/>
    <hyperlink ref="A639" r:id="rId10996" xr:uid="{1100CD79-3754-437A-8280-B68C431E10C5}"/>
    <hyperlink ref="C639" r:id="rId10997" xr:uid="{2F37947F-9110-4ED2-890E-45DD7684431B}"/>
    <hyperlink ref="AB639" r:id="rId10998" display="https://www.daloopa.com/src/777761" xr:uid="{33B07C8B-C03E-4676-9EFE-FC807AA9AA72}"/>
    <hyperlink ref="A640" r:id="rId10999" xr:uid="{D7BD54D9-74B7-42FE-982D-76AA392F0DDA}"/>
    <hyperlink ref="C640" r:id="rId11000" xr:uid="{D16748BF-9E57-4306-9333-18DF3C06B227}"/>
    <hyperlink ref="G640" r:id="rId11001" display="https://www.daloopa.com/src/778028" xr:uid="{69DC4614-BFBF-4ED1-AC5C-88244286F386}"/>
    <hyperlink ref="H640" r:id="rId11002" display="https://www.daloopa.com/src/777984" xr:uid="{AC6A582F-698E-4E5B-A53C-F95AFA0092CD}"/>
    <hyperlink ref="I640" r:id="rId11003" display="https://www.daloopa.com/src/777971" xr:uid="{B25C2022-FE37-4522-89DC-F6F37E6F03DB}"/>
    <hyperlink ref="J640" r:id="rId11004" display="https://www.daloopa.com/src/777961" xr:uid="{9E8BA4A7-31D1-4EE5-9AE8-3EB67D484692}"/>
    <hyperlink ref="M640" r:id="rId11005" display="https://www.daloopa.com/src/777933" xr:uid="{D499F360-FB10-428C-B8C0-4A07BC84E536}"/>
    <hyperlink ref="N640" r:id="rId11006" display="https://www.daloopa.com/src/777923" xr:uid="{6D5EEEE3-D238-4994-BD77-B2288A8A2563}"/>
    <hyperlink ref="O640" r:id="rId11007" display="https://www.daloopa.com/src/777918" xr:uid="{F5AE607E-54BF-4A4C-A6A3-FC2EB13A73A0}"/>
    <hyperlink ref="Q640" r:id="rId11008" display="https://www.daloopa.com/src/777908" xr:uid="{794D15FA-B173-433B-80CD-DE3051FF4224}"/>
    <hyperlink ref="R640" r:id="rId11009" display="https://www.daloopa.com/src/777899" xr:uid="{54F935BA-7681-4948-AFA9-E63CC9EDE8E6}"/>
    <hyperlink ref="S640" r:id="rId11010" display="https://www.daloopa.com/src/777895" xr:uid="{E23A45A5-0829-483A-9E18-8D774A91D72F}"/>
    <hyperlink ref="U640" r:id="rId11011" display="https://www.daloopa.com/src/777869" xr:uid="{CF81CE16-057F-4CFB-9CE8-39036BF0E91B}"/>
    <hyperlink ref="V640" r:id="rId11012" display="https://www.daloopa.com/src/777855" xr:uid="{7C2F2F54-E699-43FD-B2D2-0515D1237F47}"/>
    <hyperlink ref="AB640" r:id="rId11013" display="https://www.daloopa.com/src/777759" xr:uid="{053A6BAC-E671-428B-9794-F72091DC577B}"/>
    <hyperlink ref="AD640" r:id="rId11014" display="https://www.daloopa.com/src/1501287" xr:uid="{38399B7F-7A3B-4844-A90C-3508AEEDF575}"/>
    <hyperlink ref="AF640" r:id="rId11015" display="https://www.daloopa.com/src/3606431" xr:uid="{4C93EF98-0131-4D0D-9D95-65BDB25BF055}"/>
    <hyperlink ref="AI640" r:id="rId11016" display="https://www.daloopa.com/src/12601965" xr:uid="{B28DAA15-63F6-42A2-964C-8A2431E8FCBA}"/>
    <hyperlink ref="AJ640" r:id="rId11017" display="https://www.daloopa.com/src/19045384" xr:uid="{A520DAD3-C0E2-429A-AC94-1BA3A0B9496D}"/>
    <hyperlink ref="AK640" r:id="rId11018" display="https://www.daloopa.com/src/28076068" xr:uid="{DE929CDD-5FAD-4FFE-B6DF-A0FE20CFCA5C}"/>
    <hyperlink ref="AL640" r:id="rId11019" display="https://www.daloopa.com/src/35361480" xr:uid="{059C5161-3E59-4BCC-94BB-BF7F6A69C2F9}"/>
    <hyperlink ref="AN640" r:id="rId11020" display="https://www.daloopa.com/src/50786893" xr:uid="{3E9965C0-1956-439B-9EC7-69200F180EE4}"/>
    <hyperlink ref="AO640" r:id="rId11021" display="https://www.daloopa.com/src/56765466" xr:uid="{4B969D6D-9A59-445D-A174-8644B37DEA72}"/>
    <hyperlink ref="AP640" r:id="rId11022" display="https://www.daloopa.com/src/61314996" xr:uid="{F6531D75-6D6B-4D7A-B953-A83EE27917A7}"/>
    <hyperlink ref="A641" r:id="rId11023" xr:uid="{BA55A5D3-C6EC-46AA-A577-ED8822EC54DE}"/>
    <hyperlink ref="C641" r:id="rId11024" xr:uid="{61B001D5-DB9B-4C04-B3BC-9C96B69DA732}"/>
    <hyperlink ref="D641" r:id="rId11025" display="https://www.daloopa.com/src/778070" xr:uid="{7DC8BBF0-5F0D-41B3-BC60-C904553E6C1B}"/>
    <hyperlink ref="E641" r:id="rId11026" display="https://www.daloopa.com/src/778056" xr:uid="{09084821-B028-4CAC-A53F-4F2CC20E02D8}"/>
    <hyperlink ref="P641" r:id="rId11027" display="https://www.daloopa.com/src/777912" xr:uid="{48A515BB-623C-48CC-870F-74B74D3997E4}"/>
    <hyperlink ref="T641" r:id="rId11028" display="https://www.daloopa.com/src/777878" xr:uid="{AD5E4275-ABFF-43A2-AAA7-7C3AA0F829BD}"/>
    <hyperlink ref="A642" r:id="rId11029" xr:uid="{540B786B-A1F8-4FA1-B492-19B96DEA81E2}"/>
    <hyperlink ref="C642" r:id="rId11030" xr:uid="{26DEB6EA-5D96-41AB-9E65-858BC2B2437E}"/>
    <hyperlink ref="D642" r:id="rId11031" display="https://www.daloopa.com/src/778071" xr:uid="{D67C20AC-88ED-422B-BBD2-B0009B9F7F19}"/>
    <hyperlink ref="A643" r:id="rId11032" xr:uid="{4CB51BED-F8EB-465B-B0A5-D4D648E25544}"/>
    <hyperlink ref="C643" r:id="rId11033" xr:uid="{F4AF6162-135C-4458-ADA9-75FEF8E19B99}"/>
    <hyperlink ref="E643" r:id="rId11034" display="https://www.daloopa.com/src/778055" xr:uid="{8306E616-8684-4B39-BD1C-653F9BB30CC5}"/>
    <hyperlink ref="G643" r:id="rId11035" display="https://www.daloopa.com/src/778031" xr:uid="{6BF6B807-53CA-4F80-9C73-FC474C0034C8}"/>
    <hyperlink ref="A644" r:id="rId11036" xr:uid="{576A26C2-2213-43CE-995C-EEF15D968258}"/>
    <hyperlink ref="C644" r:id="rId11037" xr:uid="{BF023F69-8D96-4C09-86C7-8FD066273E0E}"/>
    <hyperlink ref="F644" r:id="rId11038" display="https://www.daloopa.com/src/778037" xr:uid="{BF4FCC89-8A30-48A1-B07C-88725B21622F}"/>
    <hyperlink ref="G644" r:id="rId11039" display="https://www.daloopa.com/src/778029" xr:uid="{58B69C39-CA64-4B9E-A5B6-3F4FEEEC9BCF}"/>
    <hyperlink ref="M644" r:id="rId11040" display="https://www.daloopa.com/src/777932" xr:uid="{8A87D2C6-7F91-4956-BB41-68710192EA3F}"/>
    <hyperlink ref="P644" r:id="rId11041" display="https://www.daloopa.com/src/777914" xr:uid="{A14CD82A-9C4D-450E-9402-6BBE0C2DF652}"/>
    <hyperlink ref="S644" r:id="rId11042" display="https://www.daloopa.com/src/777893" xr:uid="{9BD461BE-332D-4CD0-8D4E-CFDDB8061E64}"/>
    <hyperlink ref="T644" r:id="rId11043" display="https://www.daloopa.com/src/777876" xr:uid="{E943AE96-5ECB-4691-A616-424E998F45DA}"/>
    <hyperlink ref="X644" r:id="rId11044" display="https://www.daloopa.com/src/777805" xr:uid="{494B644F-FB83-414C-BB41-923FEA67A7A5}"/>
    <hyperlink ref="AD644" r:id="rId11045" display="https://www.daloopa.com/src/1501285" xr:uid="{31B24289-B84D-42C0-B19D-5246569C449B}"/>
    <hyperlink ref="AF644" r:id="rId11046" display="https://www.daloopa.com/src/3606429" xr:uid="{957383FE-265B-4B7B-8849-2CF7963F58D8}"/>
    <hyperlink ref="A645" r:id="rId11047" xr:uid="{9D11CC9C-BD26-4414-984E-B1A1A8FC40EE}"/>
    <hyperlink ref="C645" r:id="rId11048" xr:uid="{F38CD1C5-EC95-479F-9520-C17F755A7EB1}"/>
    <hyperlink ref="H645" r:id="rId11049" display="https://www.daloopa.com/src/777985" xr:uid="{EBF209AD-151D-4786-85D5-089DC8EE0855}"/>
    <hyperlink ref="A646" r:id="rId11050" xr:uid="{6CABBB56-80AF-468F-9C2D-AAF5B1FE11E0}"/>
    <hyperlink ref="C646" r:id="rId11051" xr:uid="{3A7AF3BB-B1CF-4458-9AB1-30C15816FF5C}"/>
    <hyperlink ref="H646" r:id="rId11052" display="https://www.daloopa.com/src/777986" xr:uid="{B1B956ED-7FCA-440A-89E9-7B1393A0B438}"/>
    <hyperlink ref="I646" r:id="rId11053" display="https://www.daloopa.com/src/777972" xr:uid="{4B45334F-C85E-45EC-BCEB-4A75FDB0796B}"/>
    <hyperlink ref="J646" r:id="rId11054" display="https://www.daloopa.com/src/777962" xr:uid="{56703295-A9BE-427F-8602-21C14B03AE99}"/>
    <hyperlink ref="L646" r:id="rId11055" display="https://www.daloopa.com/src/777944" xr:uid="{B762819C-81CE-4F63-8E07-884141B3BD52}"/>
    <hyperlink ref="M646" r:id="rId11056" display="https://www.daloopa.com/src/777934" xr:uid="{1E258C1A-1E23-461F-9020-7ADE5AB7CFE2}"/>
    <hyperlink ref="N646" r:id="rId11057" display="https://www.daloopa.com/src/777924" xr:uid="{9B9FEAB0-FC86-4CBC-B011-FFD8A01150F1}"/>
    <hyperlink ref="O646" r:id="rId11058" display="https://www.daloopa.com/src/777919" xr:uid="{96E2AB36-5C90-4F55-857D-C07D4505B19F}"/>
    <hyperlink ref="T646" r:id="rId11059" display="https://www.daloopa.com/src/777880" xr:uid="{446D463D-4AEB-4B82-BB2A-E2A0111C7CEA}"/>
    <hyperlink ref="U646" r:id="rId11060" display="https://www.daloopa.com/src/777870" xr:uid="{2FF199C2-D28C-40DF-9719-1B3A33798323}"/>
    <hyperlink ref="V646" r:id="rId11061" display="https://www.daloopa.com/src/777856" xr:uid="{FD3C2498-97C9-45A5-813D-7C663D5F4702}"/>
    <hyperlink ref="W646" r:id="rId11062" display="https://www.daloopa.com/src/777848" xr:uid="{5A50B72E-AECC-4C69-9BBC-A5452308D9BE}"/>
    <hyperlink ref="X646" r:id="rId11063" display="https://www.daloopa.com/src/777806" xr:uid="{F7B24D48-9BDA-453D-811A-D4BA81BB24EC}"/>
    <hyperlink ref="Y646" r:id="rId11064" display="https://www.daloopa.com/src/777784" xr:uid="{71677484-B2EF-4AA4-BEDA-1F20822315AE}"/>
    <hyperlink ref="AB646" r:id="rId11065" display="https://www.daloopa.com/src/777760" xr:uid="{DC586109-D35C-4696-989B-017CB58BB0EF}"/>
    <hyperlink ref="AD646" r:id="rId11066" display="https://www.daloopa.com/src/1501284" xr:uid="{CD8BC37A-DDC1-4C86-980E-4C0DB2F4E13C}"/>
    <hyperlink ref="AF646" r:id="rId11067" display="https://www.daloopa.com/src/3606428" xr:uid="{ABF0418C-2732-474E-940A-2093FCFFC704}"/>
    <hyperlink ref="AI646" r:id="rId11068" display="https://www.daloopa.com/src/12601961" xr:uid="{7935ECA7-38CE-45D3-95D4-7EE9F36AA933}"/>
    <hyperlink ref="AJ646" r:id="rId11069" display="https://www.daloopa.com/src/19045382" xr:uid="{48AFF8F7-F231-42CA-9DD6-8097F08E8707}"/>
    <hyperlink ref="AK646" r:id="rId11070" display="https://www.daloopa.com/src/28076070" xr:uid="{2987CD8D-0197-4E4D-854D-E25A510FA289}"/>
    <hyperlink ref="AL646" r:id="rId11071" display="https://www.daloopa.com/src/35361482" xr:uid="{D8702436-E833-4796-B192-377F3C8D9865}"/>
    <hyperlink ref="AN646" r:id="rId11072" display="https://www.daloopa.com/src/50786896" xr:uid="{8FD807FE-287B-455D-BBD2-CBE24DE7DF45}"/>
    <hyperlink ref="AO646" r:id="rId11073" display="https://www.daloopa.com/src/56765465" xr:uid="{945E0E81-5234-4D7D-B365-0A11C2DD1973}"/>
    <hyperlink ref="AP646" r:id="rId11074" display="https://www.daloopa.com/src/61314994" xr:uid="{DAC106A5-C448-4360-A809-AFAFA7965C9E}"/>
    <hyperlink ref="A647" r:id="rId11075" xr:uid="{08669541-3CC8-46D0-9E51-5E57BB4036BB}"/>
    <hyperlink ref="C647" r:id="rId11076" xr:uid="{F39F5537-9745-4D90-BB54-8C402852F27D}"/>
    <hyperlink ref="L647" r:id="rId11077" display="https://www.daloopa.com/src/777943" xr:uid="{6E45FE58-52C3-4945-A13D-C96BF5A0BAF1}"/>
    <hyperlink ref="P647" r:id="rId11078" display="https://www.daloopa.com/src/777913" xr:uid="{F1089BFB-31CA-4D88-A298-4F69073674F2}"/>
    <hyperlink ref="A648" r:id="rId11079" xr:uid="{21910EDA-F63F-4A6C-AE2F-E91081EF5A79}"/>
    <hyperlink ref="C648" r:id="rId11080" xr:uid="{80256FA2-F328-4855-9108-16E63ED48EFA}"/>
    <hyperlink ref="X648" r:id="rId11081" display="https://www.daloopa.com/src/777807" xr:uid="{8888570B-44AA-4F5D-BF7B-521331DE926C}"/>
    <hyperlink ref="Y648" r:id="rId11082" display="https://www.daloopa.com/src/777782" xr:uid="{81B48CED-3198-4ABB-B26B-5183A1447B6E}"/>
    <hyperlink ref="A649" r:id="rId11083" xr:uid="{DC16C802-36D8-4E52-8298-13AA2CD3E130}"/>
    <hyperlink ref="C649" r:id="rId11084" xr:uid="{71C99C03-63D6-46A2-9F44-088DDED4A2A2}"/>
    <hyperlink ref="Y649" r:id="rId11085" display="https://www.daloopa.com/src/777783" xr:uid="{1348ACC8-60E3-4DE2-8B82-8CC37B163C7C}"/>
    <hyperlink ref="AI649" r:id="rId11086" display="https://www.daloopa.com/src/12601962" xr:uid="{FFB76AAD-1F37-449D-82EB-5ACA4256A851}"/>
    <hyperlink ref="A650" r:id="rId11087" xr:uid="{C8B719C4-CCD2-4501-84F0-58AA039BBB63}"/>
    <hyperlink ref="C650" r:id="rId11088" xr:uid="{864BEB65-8A63-40ED-883C-A482496522AC}"/>
    <hyperlink ref="D650" r:id="rId11089" display="https://www.daloopa.com/src/778073" xr:uid="{883E33E5-7A28-43F7-920F-649931D63D97}"/>
    <hyperlink ref="E650" r:id="rId11090" display="https://www.daloopa.com/src/778057" xr:uid="{C3E06771-8B27-4C0C-9B5D-C0DFB8324F3A}"/>
    <hyperlink ref="F650" r:id="rId11091" display="https://www.daloopa.com/src/778038" xr:uid="{940C55BA-91BE-43A5-9328-9200238C2DAB}"/>
    <hyperlink ref="G650" r:id="rId11092" display="https://www.daloopa.com/src/778030" xr:uid="{33D181E1-35DD-416A-A3D5-68AB072C8D8E}"/>
    <hyperlink ref="H650" r:id="rId11093" display="https://www.daloopa.com/src/777987" xr:uid="{4AF93353-42A3-46D3-A20E-91634D78050D}"/>
    <hyperlink ref="I650" r:id="rId11094" display="https://www.daloopa.com/src/777973" xr:uid="{9EF03640-709D-4D06-BA9D-4371790FA7A5}"/>
    <hyperlink ref="J650" r:id="rId11095" display="https://www.daloopa.com/src/777963" xr:uid="{CEF12AD3-82FF-483A-9177-69562CF1C08E}"/>
    <hyperlink ref="L650" r:id="rId11096" display="https://www.daloopa.com/src/777945" xr:uid="{89E302F2-DDE0-465F-AE7C-9B278C38E477}"/>
    <hyperlink ref="M650" r:id="rId11097" display="https://www.daloopa.com/src/777935" xr:uid="{7E8D9A0F-3352-4A1B-BEDC-6E2FBDAA0D0A}"/>
    <hyperlink ref="N650" r:id="rId11098" display="https://www.daloopa.com/src/777925" xr:uid="{2884A032-6591-4331-80D3-CBF1F2086283}"/>
    <hyperlink ref="O650" r:id="rId11099" display="https://www.daloopa.com/src/777920" xr:uid="{8A8590FC-0004-4A5E-8AF6-4D65A5709B7D}"/>
    <hyperlink ref="P650" r:id="rId11100" display="https://www.daloopa.com/src/777915" xr:uid="{1040D48B-1BC8-43B4-9354-59AEA4D25F49}"/>
    <hyperlink ref="Q650" r:id="rId11101" display="https://www.daloopa.com/src/777909" xr:uid="{E041764C-C042-4C6E-9DB8-D64989B080E0}"/>
    <hyperlink ref="R650" r:id="rId11102" display="https://www.daloopa.com/src/777900" xr:uid="{AA6C363D-CACE-447D-BE35-F9CF9791B90D}"/>
    <hyperlink ref="S650" r:id="rId11103" display="https://www.daloopa.com/src/777896" xr:uid="{9088968B-51F1-45C0-9B8F-50637FD096B0}"/>
    <hyperlink ref="T650" r:id="rId11104" display="https://www.daloopa.com/src/777881" xr:uid="{575B5E01-94A2-4E67-9BBF-BE54CA37C7EF}"/>
    <hyperlink ref="U650" r:id="rId11105" display="https://www.daloopa.com/src/777871" xr:uid="{A0FC2D47-F288-4032-B530-5CBC13D6AE2F}"/>
    <hyperlink ref="V650" r:id="rId11106" display="https://www.daloopa.com/src/777857" xr:uid="{FA8ADB50-844D-4092-8DD1-B00A202CA358}"/>
    <hyperlink ref="W650" r:id="rId11107" display="https://www.daloopa.com/src/777849" xr:uid="{8E06C5F0-C2BE-40D2-8852-DA34AE11AF13}"/>
    <hyperlink ref="X650" r:id="rId11108" display="https://www.daloopa.com/src/777808" xr:uid="{D00414C7-C799-4A53-8D10-90764DB5A4F0}"/>
    <hyperlink ref="Y650" r:id="rId11109" display="https://www.daloopa.com/src/777785" xr:uid="{4813EA56-FC9C-4F79-A99C-C96A083900E7}"/>
    <hyperlink ref="AB650" r:id="rId11110" display="https://www.daloopa.com/src/777762" xr:uid="{D1BEC21A-A562-4881-8004-2463D932BEF6}"/>
    <hyperlink ref="AD650" r:id="rId11111" display="https://www.daloopa.com/src/1501288" xr:uid="{705AA2F2-415D-4A45-9182-48F9E5FCFC67}"/>
    <hyperlink ref="AF650" r:id="rId11112" display="https://www.daloopa.com/src/3606432" xr:uid="{1D11ED5C-7F6A-4477-AD68-4E55E86ABEC9}"/>
    <hyperlink ref="AI650" r:id="rId11113" display="https://www.daloopa.com/src/12601966" xr:uid="{3F69B29C-6302-4E0E-BE2B-967593671A0A}"/>
    <hyperlink ref="AJ650" r:id="rId11114" display="https://www.daloopa.com/src/19045383" xr:uid="{3E728B2D-12A3-4F72-ABFB-0684888E3836}"/>
    <hyperlink ref="AK650" r:id="rId11115" display="https://www.daloopa.com/src/28076067" xr:uid="{E3623821-F330-46CD-9BD8-16ACF68CCE92}"/>
    <hyperlink ref="AL650" r:id="rId11116" display="https://www.daloopa.com/src/35361479" xr:uid="{2D861275-871E-49A3-AE04-91D62851EF08}"/>
    <hyperlink ref="AN650" r:id="rId11117" display="https://www.daloopa.com/src/50786892" xr:uid="{14AB94FD-89B2-45AD-8E3F-2EF02414053C}"/>
    <hyperlink ref="AO650" r:id="rId11118" display="https://www.daloopa.com/src/56765469" xr:uid="{143A7A4C-BC6B-44F7-A882-34384DC2E8EE}"/>
    <hyperlink ref="AP650" r:id="rId11119" display="https://www.daloopa.com/src/61314997" xr:uid="{BC96DA51-044A-4808-802F-CBE4C82FB159}"/>
    <hyperlink ref="A653" r:id="rId11120" xr:uid="{1EB54807-B359-4663-9081-7F9428C8B6DB}"/>
    <hyperlink ref="C653" r:id="rId11121" xr:uid="{EED15456-2502-41FF-A9E2-1394364A9944}"/>
    <hyperlink ref="AB653" r:id="rId11122" display="https://www.daloopa.com/src/816757" xr:uid="{3E55A636-6BF0-4A8C-8E43-B2CC2C454EBD}"/>
    <hyperlink ref="A654" r:id="rId11123" xr:uid="{0EA13AFB-AFB9-4F12-8A39-83489A1D15AD}"/>
    <hyperlink ref="C654" r:id="rId11124" xr:uid="{7CC0BBBB-821E-41C8-9D05-A426836BFA6A}"/>
    <hyperlink ref="AB654" r:id="rId11125" display="https://www.daloopa.com/src/816758" xr:uid="{6301A061-6A50-424A-ACB2-6FF2D4BCB9C3}"/>
    <hyperlink ref="A655" r:id="rId11126" xr:uid="{4B2E2454-49E0-46F7-B8E6-16293842F3E1}"/>
    <hyperlink ref="C655" r:id="rId11127" xr:uid="{7DC5070A-22A2-46CB-B2FB-AD7FD86ED5C1}"/>
    <hyperlink ref="AB655" r:id="rId11128" display="https://www.daloopa.com/src/816759" xr:uid="{43A42563-9F7B-4ADE-9F1A-43B9926550BE}"/>
    <hyperlink ref="A656" r:id="rId11129" xr:uid="{1DAA9A43-2742-46D2-BFAD-9189AA3EB09E}"/>
    <hyperlink ref="C656" r:id="rId11130" xr:uid="{A300A4A0-4D51-4869-B7DD-6C643BB87306}"/>
    <hyperlink ref="AB656" r:id="rId11131" display="https://www.daloopa.com/src/816760" xr:uid="{9E29C4B7-745B-4C89-B2C3-2B0AC6A96355}"/>
    <hyperlink ref="A657" r:id="rId11132" xr:uid="{3EA606E8-8CD4-44A5-AFF6-80899575E84A}"/>
    <hyperlink ref="C657" r:id="rId11133" xr:uid="{B4F659F0-5178-4031-B9D7-46646A0F3BF0}"/>
    <hyperlink ref="AB657" r:id="rId11134" display="https://www.daloopa.com/src/816761" xr:uid="{EACC923C-9200-4803-B078-863EB1F1FD54}"/>
    <hyperlink ref="A658" r:id="rId11135" xr:uid="{795C1F7B-7989-4BDF-B5E9-53F9271F62FA}"/>
    <hyperlink ref="C658" r:id="rId11136" xr:uid="{3AC909AF-C570-4AF8-B0B1-5EE093C42A2D}"/>
    <hyperlink ref="AB658" r:id="rId11137" display="https://www.daloopa.com/src/816762" xr:uid="{F9670208-3881-490D-818B-C626967B986C}"/>
    <hyperlink ref="A660" r:id="rId11138" xr:uid="{29FAEE7F-078C-4A4D-9595-F246A43A53C2}"/>
    <hyperlink ref="C660" r:id="rId11139" xr:uid="{BF38C456-090F-44C5-9D99-5634C4FDA696}"/>
    <hyperlink ref="AB660" r:id="rId11140" display="https://www.daloopa.com/src/816763" xr:uid="{D6B96EFF-2985-4AB7-814C-454D8286072E}"/>
    <hyperlink ref="A664" r:id="rId11141" xr:uid="{67CFCDC8-8CC7-4C0F-93F1-62E0F49E5897}"/>
    <hyperlink ref="C664" r:id="rId11142" xr:uid="{DE601875-053D-4581-915D-DDD645059779}"/>
    <hyperlink ref="AN664" r:id="rId11143" display="https://www.daloopa.com/src/50787771" xr:uid="{18EE6721-8D98-49BE-8345-57AD5770FE80}"/>
    <hyperlink ref="AO664" r:id="rId11144" display="https://www.daloopa.com/src/56765798" xr:uid="{8B9F161C-96E7-45C5-A758-1530BD25CA14}"/>
    <hyperlink ref="AP664" r:id="rId11145" display="https://www.daloopa.com/src/61315308" xr:uid="{30A79914-EF64-4058-ADAC-118CD257806B}"/>
    <hyperlink ref="A665" r:id="rId11146" xr:uid="{54DB5149-0C23-40CE-A4F5-D3E718CEFC38}"/>
    <hyperlink ref="C665" r:id="rId11147" xr:uid="{76F82145-7437-4BF0-871D-CFC2B8EF11F5}"/>
    <hyperlink ref="AN665" r:id="rId11148" display="https://www.daloopa.com/src/50787772" xr:uid="{87B29836-DB9E-4529-8AE7-5964C9E1C894}"/>
    <hyperlink ref="A666" r:id="rId11149" xr:uid="{0A2C3DF5-55D2-42FC-A66A-3F2574F8EA94}"/>
    <hyperlink ref="C666" r:id="rId11150" xr:uid="{85E69F51-37C6-4C7D-84D7-D0EFE8CF9474}"/>
    <hyperlink ref="AN666" r:id="rId11151" display="https://www.daloopa.com/src/50787773" xr:uid="{27904D35-A20D-409A-B444-28E6C5C13E7D}"/>
    <hyperlink ref="AO666" r:id="rId11152" display="https://www.daloopa.com/src/56765799" xr:uid="{D446E4CB-033E-4B32-B9E8-C8F90EDCC1C6}"/>
    <hyperlink ref="AP666" r:id="rId11153" display="https://www.daloopa.com/src/61315309" xr:uid="{0E2DA274-7B1E-461A-9D87-806F9A2D41BD}"/>
    <hyperlink ref="A667" r:id="rId11154" xr:uid="{48690284-7CB7-4775-91D1-BC8131AD679A}"/>
    <hyperlink ref="C667" r:id="rId11155" xr:uid="{22A3DD48-E7D0-4956-AA1E-1FB13F50DBD2}"/>
    <hyperlink ref="AN667" r:id="rId11156" display="https://www.daloopa.com/src/50787774" xr:uid="{DC883994-D651-4073-9D8F-91FBE35A437C}"/>
    <hyperlink ref="AO667" r:id="rId11157" display="https://www.daloopa.com/src/56765800" xr:uid="{6C5AF490-376F-4BA5-AEF0-B90D63B998D6}"/>
    <hyperlink ref="AP667" r:id="rId11158" display="https://www.daloopa.com/src/61315310" xr:uid="{23408AE3-C135-4E84-ACA7-8863C9FD09DD}"/>
    <hyperlink ref="A670" r:id="rId11159" xr:uid="{69621693-53D9-4376-B846-97A675038E8D}"/>
    <hyperlink ref="C670" r:id="rId11160" xr:uid="{BD17545B-43D7-4FC0-BB59-8FCA5D1877D4}"/>
    <hyperlink ref="AN670" r:id="rId11161" display="https://www.daloopa.com/src/50787775" xr:uid="{F91DC21A-F7AC-46CA-A77B-2C6827B8286E}"/>
    <hyperlink ref="AO670" r:id="rId11162" display="https://www.daloopa.com/src/56765801" xr:uid="{4BF48132-964B-4A72-8C9A-5EB0D1D35A98}"/>
    <hyperlink ref="AP670" r:id="rId11163" display="https://www.daloopa.com/src/61315311" xr:uid="{86B089BD-4BC7-4E09-9741-F204995D0977}"/>
    <hyperlink ref="A671" r:id="rId11164" xr:uid="{9E71CAEA-D5F7-48D3-A40F-A356B9FA9759}"/>
    <hyperlink ref="C671" r:id="rId11165" xr:uid="{8AB93918-0B85-46EA-84BC-0D871A29F4E7}"/>
    <hyperlink ref="AN671" r:id="rId11166" display="https://www.daloopa.com/src/50787776" xr:uid="{AC4C6F14-8044-4CB4-BDAE-BFCFD5599C88}"/>
    <hyperlink ref="A672" r:id="rId11167" xr:uid="{1CDA9BB2-0D91-419B-A96D-433BFF66D53C}"/>
    <hyperlink ref="C672" r:id="rId11168" xr:uid="{7449D658-741D-4673-A2FE-E66AED74D6A7}"/>
    <hyperlink ref="AN672" r:id="rId11169" display="https://www.daloopa.com/src/50787777" xr:uid="{748FFE33-631A-46BD-930D-B77B8E316881}"/>
    <hyperlink ref="AO672" r:id="rId11170" display="https://www.daloopa.com/src/56765802" xr:uid="{16E9E892-8D89-4E66-9CA7-10A530AB5976}"/>
    <hyperlink ref="AP672" r:id="rId11171" display="https://www.daloopa.com/src/61315312" xr:uid="{BE6A303B-3DEC-4B1A-B70F-0F945CC7E3B4}"/>
    <hyperlink ref="A673" r:id="rId11172" xr:uid="{EE4F597B-6A5F-4541-99AF-2E7FAF8313C7}"/>
    <hyperlink ref="C673" r:id="rId11173" xr:uid="{EACC8D61-B98D-4BFE-8149-F8E53D4A9E68}"/>
    <hyperlink ref="AN673" r:id="rId11174" display="https://www.daloopa.com/src/50787778" xr:uid="{EC5285D5-5155-4A6B-B7D0-85BCF62E85C1}"/>
    <hyperlink ref="AO673" r:id="rId11175" display="https://www.daloopa.com/src/56765803" xr:uid="{0A682FAC-F51D-41D9-8A22-1D2F3C8FB24D}"/>
    <hyperlink ref="AP673" r:id="rId11176" display="https://www.daloopa.com/src/61315313" xr:uid="{C4B972E3-F0D7-4F21-B45B-938AAFAB5AA8}"/>
    <hyperlink ref="A676" r:id="rId11177" xr:uid="{B486A91A-6228-4FE6-BC29-6CA0BDD822F1}"/>
    <hyperlink ref="C676" r:id="rId11178" xr:uid="{9522CFC0-DF43-4CEE-A35D-DD0A9E653A24}"/>
    <hyperlink ref="AN676" r:id="rId11179" display="https://www.daloopa.com/src/50787779" xr:uid="{F3B845A1-C876-4CA2-A91D-F62285B145D3}"/>
    <hyperlink ref="AO676" r:id="rId11180" display="https://www.daloopa.com/src/56765804" xr:uid="{AF659444-1051-405B-9B00-D58F6D83D009}"/>
    <hyperlink ref="AP676" r:id="rId11181" display="https://www.daloopa.com/src/61315314" xr:uid="{A34DEB24-3566-4486-8AA5-B071C72BCE4A}"/>
    <hyperlink ref="A677" r:id="rId11182" xr:uid="{46EF4798-7158-4430-B4A4-FB28EFD04514}"/>
    <hyperlink ref="C677" r:id="rId11183" xr:uid="{9B25F14E-3DA5-4098-A805-192467EB4B94}"/>
    <hyperlink ref="AN677" r:id="rId11184" display="https://www.daloopa.com/src/50787780" xr:uid="{CAA54CB3-9B80-4079-9BCC-B072173B323D}"/>
    <hyperlink ref="A678" r:id="rId11185" xr:uid="{4A10DE07-94F8-4A2A-9D0B-65F604673875}"/>
    <hyperlink ref="C678" r:id="rId11186" xr:uid="{3C698D5C-5B97-4639-9EC3-CA269884DCC3}"/>
    <hyperlink ref="AN678" r:id="rId11187" display="https://www.daloopa.com/src/50787781" xr:uid="{747506F4-A364-49EC-A1D5-A6B650396F8D}"/>
    <hyperlink ref="AO678" r:id="rId11188" display="https://www.daloopa.com/src/56765805" xr:uid="{43DD1362-5470-44EC-9952-8C004B274635}"/>
    <hyperlink ref="AP678" r:id="rId11189" display="https://www.daloopa.com/src/61315315" xr:uid="{81ACE31F-A5AD-4929-8D2D-EC328BA0193F}"/>
    <hyperlink ref="A679" r:id="rId11190" xr:uid="{6A7C0DED-9F2D-4B53-8ABF-66D654CF8C30}"/>
    <hyperlink ref="C679" r:id="rId11191" xr:uid="{2EFA9454-72A3-4F48-9F47-451F2D71675F}"/>
    <hyperlink ref="AN679" r:id="rId11192" display="https://www.daloopa.com/src/50787782" xr:uid="{C8E4B567-7A5F-4BB6-8A56-DA8A6F985959}"/>
    <hyperlink ref="AO679" r:id="rId11193" display="https://www.daloopa.com/src/56765806" xr:uid="{7377218A-6A2E-4CDB-9A7F-9A58718661AC}"/>
    <hyperlink ref="AP679" r:id="rId11194" display="https://www.daloopa.com/src/61315316" xr:uid="{50C01691-2842-4E75-B285-A943E1455750}"/>
    <hyperlink ref="A682" r:id="rId11195" xr:uid="{17865509-2851-42F5-BFAD-5F0692FD2608}"/>
    <hyperlink ref="C682" r:id="rId11196" xr:uid="{1CE68C22-654E-41C1-AC17-93CBF621A71D}"/>
    <hyperlink ref="AN682" r:id="rId11197" display="https://www.daloopa.com/src/50787783" xr:uid="{96D3AD0C-D173-4627-9E0F-7FA51A9AEB9A}"/>
    <hyperlink ref="AO682" r:id="rId11198" display="https://www.daloopa.com/src/56765807" xr:uid="{81339F7B-887B-4C90-BA9D-65703097BE20}"/>
    <hyperlink ref="AP682" r:id="rId11199" display="https://www.daloopa.com/src/61315317" xr:uid="{A1D4BFA0-6D0A-47A1-95DC-4E318952D060}"/>
    <hyperlink ref="A683" r:id="rId11200" xr:uid="{FD333CC0-7DB6-4A65-A05F-94B68521E664}"/>
    <hyperlink ref="C683" r:id="rId11201" xr:uid="{3D1625A5-D7A1-4F2F-9893-CA6CD0B53D7F}"/>
    <hyperlink ref="AN683" r:id="rId11202" display="https://www.daloopa.com/src/50787784" xr:uid="{9F56DCCD-CB1D-4BA9-979D-145695655CF3}"/>
    <hyperlink ref="A684" r:id="rId11203" xr:uid="{A9F79678-699A-4812-9067-945B82A59FC2}"/>
    <hyperlink ref="C684" r:id="rId11204" xr:uid="{B478074E-45C9-4234-BC06-F0F2A7D21AB2}"/>
    <hyperlink ref="AN684" r:id="rId11205" display="https://www.daloopa.com/src/50787785" xr:uid="{E4416640-C5A4-46D6-91F4-C74FA34F28CB}"/>
    <hyperlink ref="AO684" r:id="rId11206" display="https://www.daloopa.com/src/56765808" xr:uid="{7BB1B4C5-788C-4DF0-9A33-41A2219D9204}"/>
    <hyperlink ref="AP684" r:id="rId11207" display="https://www.daloopa.com/src/61315318" xr:uid="{CAF6A9FA-0ECC-4385-AF4F-9D303597E04A}"/>
    <hyperlink ref="A685" r:id="rId11208" xr:uid="{164C21DF-1A8A-4327-B149-209095F867A9}"/>
    <hyperlink ref="C685" r:id="rId11209" xr:uid="{08DA6602-7FBA-41AA-BF7D-8990779C2385}"/>
    <hyperlink ref="AN685" r:id="rId11210" display="https://www.daloopa.com/src/50787786" xr:uid="{950E39EA-4DF9-44BB-AB10-FD41AA9E24D1}"/>
    <hyperlink ref="AO685" r:id="rId11211" display="https://www.daloopa.com/src/56765809" xr:uid="{8FBFDB42-7F7E-41E4-9215-833C1ECB36F5}"/>
    <hyperlink ref="AP685" r:id="rId11212" display="https://www.daloopa.com/src/61315319" xr:uid="{10597015-12B8-45B9-ACE9-53A2F26D015E}"/>
    <hyperlink ref="A688" r:id="rId11213" xr:uid="{8B067016-7B4C-40EB-A8C4-636359817157}"/>
    <hyperlink ref="C688" r:id="rId11214" xr:uid="{CB51D164-5A8E-4AAC-BB0F-DA8380B925E8}"/>
    <hyperlink ref="AN688" r:id="rId11215" display="https://www.daloopa.com/src/50787787" xr:uid="{67A7BAD9-4145-4863-A021-075C973B2D22}"/>
    <hyperlink ref="AO688" r:id="rId11216" display="https://www.daloopa.com/src/56765810" xr:uid="{306B423C-1A3D-4362-8CE8-2EC6ED4355F8}"/>
    <hyperlink ref="AP688" r:id="rId11217" display="https://www.daloopa.com/src/61315320" xr:uid="{AEC4AF83-AA48-4924-A445-8C09C8D7E280}"/>
    <hyperlink ref="A689" r:id="rId11218" xr:uid="{9D2B7A9B-6045-46B1-B63E-CB738FC8BA87}"/>
    <hyperlink ref="C689" r:id="rId11219" xr:uid="{84C83933-65F6-4868-8EC0-E233979F7240}"/>
    <hyperlink ref="AN689" r:id="rId11220" display="https://www.daloopa.com/src/50787788" xr:uid="{6E9B8070-3D0E-4D1F-8468-BFA9E02FFC4F}"/>
    <hyperlink ref="A690" r:id="rId11221" xr:uid="{29D093B0-BB63-4878-A8A8-913E4A502F12}"/>
    <hyperlink ref="C690" r:id="rId11222" xr:uid="{B0792C22-45EC-4573-BC5A-B46E240D3FBF}"/>
    <hyperlink ref="AN690" r:id="rId11223" display="https://www.daloopa.com/src/50787789" xr:uid="{FBAF6C44-FAA1-4E3F-B931-14CA04C82F19}"/>
    <hyperlink ref="AO690" r:id="rId11224" display="https://www.daloopa.com/src/56765811" xr:uid="{FD8C4107-5328-4223-8EC0-2B115385488C}"/>
    <hyperlink ref="AP690" r:id="rId11225" display="https://www.daloopa.com/src/61315321" xr:uid="{3043E0B5-5F8A-45B5-8F45-44DB15378D82}"/>
    <hyperlink ref="A691" r:id="rId11226" xr:uid="{F4991ECF-5F71-4A84-A72E-2B44E0653E4C}"/>
    <hyperlink ref="C691" r:id="rId11227" xr:uid="{9FD1B5C9-46EE-4AC9-8BC6-B7F9B5A3D150}"/>
    <hyperlink ref="AN691" r:id="rId11228" display="https://www.daloopa.com/src/50787790" xr:uid="{3C555493-C0E1-4761-85B5-C58E1B3C2AA7}"/>
    <hyperlink ref="AO691" r:id="rId11229" display="https://www.daloopa.com/src/56765812" xr:uid="{832AE4B4-183E-4C45-9956-2FF1B576D17A}"/>
    <hyperlink ref="AP691" r:id="rId11230" display="https://www.daloopa.com/src/61315322" xr:uid="{ABB9DDF3-2D5C-4334-A705-3FB5CD1129AB}"/>
    <hyperlink ref="A694" r:id="rId11231" xr:uid="{7ADA766A-A51C-48F0-9745-E09D27A59F15}"/>
    <hyperlink ref="C694" r:id="rId11232" xr:uid="{9B3F1D0C-854E-4D33-9A36-176F45F3D7C4}"/>
    <hyperlink ref="AN694" r:id="rId11233" display="https://www.daloopa.com/src/50787791" xr:uid="{3D13FE0B-E071-49FA-AD67-52C00462A199}"/>
    <hyperlink ref="AO694" r:id="rId11234" display="https://www.daloopa.com/src/56765813" xr:uid="{54AD0FF0-10C4-4F0D-A92F-73E3F4B5DF07}"/>
    <hyperlink ref="AP694" r:id="rId11235" display="https://www.daloopa.com/src/61315323" xr:uid="{5E56D591-12F8-49AF-8747-9B002AB078CA}"/>
    <hyperlink ref="A695" r:id="rId11236" xr:uid="{262795AB-662A-4D26-BC8C-405F954D3A2D}"/>
    <hyperlink ref="C695" r:id="rId11237" xr:uid="{D051E26C-4F96-4FB9-8685-AA1E3BCC7538}"/>
    <hyperlink ref="AN695" r:id="rId11238" display="https://www.daloopa.com/src/50787792" xr:uid="{A3938C07-84CB-4295-9694-B75D0234F4D1}"/>
    <hyperlink ref="A696" r:id="rId11239" xr:uid="{4912C9DF-C4D2-49DF-BED7-A75E080F95DA}"/>
    <hyperlink ref="C696" r:id="rId11240" xr:uid="{CF6FC3B8-FCF6-4AED-B724-4EBE97192D9D}"/>
    <hyperlink ref="AN696" r:id="rId11241" display="https://www.daloopa.com/src/50787793" xr:uid="{928300B3-2C3E-42D5-B470-54B65B6B7109}"/>
    <hyperlink ref="AO696" r:id="rId11242" display="https://www.daloopa.com/src/56765814" xr:uid="{25081BE0-9B28-4CA3-A559-49A54AD4075D}"/>
    <hyperlink ref="AP696" r:id="rId11243" display="https://www.daloopa.com/src/61315324" xr:uid="{C6D8D187-B0CD-451A-8A5B-756ECDE023A5}"/>
    <hyperlink ref="A697" r:id="rId11244" xr:uid="{819D49FD-0615-402A-B10E-F0CE80FC88EC}"/>
    <hyperlink ref="C697" r:id="rId11245" xr:uid="{EDDAB0E9-156A-4413-BA09-A6B1B33260DA}"/>
    <hyperlink ref="AN697" r:id="rId11246" display="https://www.daloopa.com/src/50787794" xr:uid="{34B02F68-B5DA-4F2D-9E50-6016FC20FC06}"/>
    <hyperlink ref="AO697" r:id="rId11247" display="https://www.daloopa.com/src/56765815" xr:uid="{AE7CE18C-482D-46D2-BFA2-81535C7BF38E}"/>
    <hyperlink ref="AP697" r:id="rId11248" display="https://www.daloopa.com/src/61315325" xr:uid="{41B8C248-5ED1-442D-B1C0-EC7E8BCBF648}"/>
    <hyperlink ref="A700" r:id="rId11249" xr:uid="{CD8A317B-7C82-477F-BBF5-36BA39704B42}"/>
    <hyperlink ref="C700" r:id="rId11250" xr:uid="{37F78081-83FB-43EA-A131-BF8EADBDE46E}"/>
    <hyperlink ref="G700" r:id="rId11251" display="https://www.daloopa.com/src/978739" xr:uid="{C94E18F3-A024-4B1F-A331-69898169D3E0}"/>
    <hyperlink ref="K700" r:id="rId11252" display="https://www.daloopa.com/src/978761" xr:uid="{47BFAC50-D8BE-4B39-93FF-1997F2C8F1A5}"/>
    <hyperlink ref="O700" r:id="rId11253" display="https://www.daloopa.com/src/978777" xr:uid="{3631A60A-2FF6-45B8-9B6C-BADDA5BB8F3B}"/>
    <hyperlink ref="S700" r:id="rId11254" display="https://www.daloopa.com/src/978786" xr:uid="{149E63FF-4F1C-459D-821A-EBBF489DA0D3}"/>
    <hyperlink ref="W700" r:id="rId11255" display="https://www.daloopa.com/src/978796" xr:uid="{E24CF470-B456-4AC5-8A0E-7D42F329B477}"/>
    <hyperlink ref="AA700" r:id="rId11256" display="https://www.daloopa.com/src/978840" xr:uid="{6C7F0994-9367-4590-9F1D-3C725C63C766}"/>
    <hyperlink ref="AE700" r:id="rId11257" display="https://www.daloopa.com/src/2734276" xr:uid="{D8439B6C-4130-4533-9255-49EA07804852}"/>
    <hyperlink ref="AI700" r:id="rId11258" display="https://www.daloopa.com/src/13310291" xr:uid="{D3072F2F-2CBA-4B51-BCB4-DE90BCC2FB64}"/>
    <hyperlink ref="AM700" r:id="rId11259" display="https://www.daloopa.com/src/44617259" xr:uid="{0A8D51EC-BCC3-4D43-BD87-2B22EE0F3C1D}"/>
    <hyperlink ref="A701" r:id="rId11260" xr:uid="{9C07967A-721B-48AD-8F43-FF5AF5121DD0}"/>
    <hyperlink ref="C701" r:id="rId11261" xr:uid="{E24D644F-9231-451C-BCE1-6F6AE24378D9}"/>
    <hyperlink ref="G701" r:id="rId11262" display="https://www.daloopa.com/src/978740" xr:uid="{C5BC3050-ED92-427A-88E1-D38C6AD3263A}"/>
    <hyperlink ref="K701" r:id="rId11263" display="https://www.daloopa.com/src/978762" xr:uid="{3DA4D0CD-6758-4699-8C80-463001DF4FA1}"/>
    <hyperlink ref="O701" r:id="rId11264" display="https://www.daloopa.com/src/978778" xr:uid="{7FE17EFA-148B-4DFC-9EDD-83CB7D748C97}"/>
    <hyperlink ref="S701" r:id="rId11265" display="https://www.daloopa.com/src/978787" xr:uid="{799C9FB1-3140-4134-A9EE-04C6330CCC54}"/>
    <hyperlink ref="W701" r:id="rId11266" display="https://www.daloopa.com/src/978797" xr:uid="{02F0084A-1075-4F99-B1B5-D238983E368C}"/>
    <hyperlink ref="AA701" r:id="rId11267" display="https://www.daloopa.com/src/978841" xr:uid="{716115C6-6C93-4EF5-B010-9EBF54CBD753}"/>
    <hyperlink ref="AE701" r:id="rId11268" display="https://www.daloopa.com/src/2734281" xr:uid="{67FB2B45-B282-4B19-9499-0B8B46583F73}"/>
    <hyperlink ref="AI701" r:id="rId11269" display="https://www.daloopa.com/src/13310289" xr:uid="{04EC260C-0BFC-4888-8C8D-83798811B246}"/>
    <hyperlink ref="AM701" r:id="rId11270" display="https://www.daloopa.com/src/44617255" xr:uid="{70E47F44-EC30-476D-AC3E-A1C3A98FDCDC}"/>
    <hyperlink ref="A702" r:id="rId11271" xr:uid="{E43E06F1-A48F-4627-880B-8D53313860B8}"/>
    <hyperlink ref="C702" r:id="rId11272" xr:uid="{92D39238-36AA-4777-80C4-992D9A9B0815}"/>
    <hyperlink ref="G702" r:id="rId11273" display="https://www.daloopa.com/src/978741" xr:uid="{F48B57E4-33B5-4C89-BB72-F02AE93B73F6}"/>
    <hyperlink ref="K702" r:id="rId11274" display="https://www.daloopa.com/src/978763" xr:uid="{05F267FB-8292-4884-BF19-C5D3AE95E6E4}"/>
    <hyperlink ref="A703" r:id="rId11275" xr:uid="{4DBC998C-A089-491C-964F-DF6D4E24759E}"/>
    <hyperlink ref="C703" r:id="rId11276" xr:uid="{397A9546-2507-42BB-80C9-700D3AE590DC}"/>
    <hyperlink ref="G703" r:id="rId11277" display="https://www.daloopa.com/src/978742" xr:uid="{7756EF80-18B0-4A8A-B959-21734C93D44B}"/>
    <hyperlink ref="K703" r:id="rId11278" display="https://www.daloopa.com/src/978764" xr:uid="{C08A95A0-F05B-4FC1-A679-465ACA6CEFEC}"/>
    <hyperlink ref="O703" r:id="rId11279" display="https://www.daloopa.com/src/978779" xr:uid="{1652FFFF-BD2A-4692-83DB-63B7E7C349D8}"/>
    <hyperlink ref="S703" r:id="rId11280" display="https://www.daloopa.com/src/978788" xr:uid="{40E0A229-805A-4D61-9458-0CC0BEC4690A}"/>
    <hyperlink ref="W703" r:id="rId11281" display="https://www.daloopa.com/src/978798" xr:uid="{5DB5C289-13F1-4B64-B039-6404514485D1}"/>
    <hyperlink ref="AA703" r:id="rId11282" display="https://www.daloopa.com/src/978842" xr:uid="{68886B13-E6FB-4E39-82E0-F58854B6F13A}"/>
    <hyperlink ref="AE703" r:id="rId11283" display="https://www.daloopa.com/src/2734282" xr:uid="{68990E6B-18F1-49BA-B0E3-09AB8EF5B734}"/>
    <hyperlink ref="AI703" r:id="rId11284" display="https://www.daloopa.com/src/13310288" xr:uid="{D6F3D2F4-EACF-4C91-8F06-FDA5F0229D76}"/>
    <hyperlink ref="AM703" r:id="rId11285" display="https://www.daloopa.com/src/44617256" xr:uid="{D7284162-9938-4FB7-975C-D0119EAC06FA}"/>
    <hyperlink ref="A704" r:id="rId11286" xr:uid="{8B300769-9E45-42E1-BF17-C9EEA82F88C4}"/>
    <hyperlink ref="C704" r:id="rId11287" xr:uid="{471F7237-C7D3-43A5-9F1D-256478C18862}"/>
    <hyperlink ref="G704" r:id="rId11288" display="https://www.daloopa.com/src/978743" xr:uid="{4A406655-CD52-4591-9681-F886C72ABA07}"/>
    <hyperlink ref="K704" r:id="rId11289" display="https://www.daloopa.com/src/978765" xr:uid="{05322D30-0E1E-4A38-A443-8A71F1EB49FB}"/>
    <hyperlink ref="O704" r:id="rId11290" display="https://www.daloopa.com/src/978780" xr:uid="{582B42C5-59E2-4ABD-B2FB-82C52031CA98}"/>
    <hyperlink ref="S704" r:id="rId11291" display="https://www.daloopa.com/src/978789" xr:uid="{8DDAFD77-F446-4C80-9FC7-DB8C34E2C997}"/>
    <hyperlink ref="W704" r:id="rId11292" display="https://www.daloopa.com/src/978799" xr:uid="{7418FAD4-2B04-469F-8AE1-00279FDB52B0}"/>
    <hyperlink ref="AA704" r:id="rId11293" display="https://www.daloopa.com/src/978843" xr:uid="{619F6D80-0A02-47FA-914E-383558F43259}"/>
    <hyperlink ref="AE704" r:id="rId11294" display="https://www.daloopa.com/src/2734279" xr:uid="{340E60CC-ADAB-4116-826E-35A3DD45B03D}"/>
    <hyperlink ref="AI704" r:id="rId11295" display="https://www.daloopa.com/src/13310287" xr:uid="{5C936FB6-0117-47EA-930B-99A90869377B}"/>
    <hyperlink ref="AM704" r:id="rId11296" display="https://www.daloopa.com/src/44617252" xr:uid="{E2E37CB8-E45E-4187-B023-E1F82E973EC7}"/>
    <hyperlink ref="A705" r:id="rId11297" xr:uid="{EF60ACFA-639B-40E9-97EB-34671DDB62CE}"/>
    <hyperlink ref="C705" r:id="rId11298" xr:uid="{2C021B18-0185-4487-8FD4-F57B2208FC01}"/>
    <hyperlink ref="G705" r:id="rId11299" display="https://www.daloopa.com/src/978744" xr:uid="{569D68A7-9699-4FBC-9455-6F1AFFDF1AFE}"/>
    <hyperlink ref="K705" r:id="rId11300" display="https://www.daloopa.com/src/978766" xr:uid="{06031706-BBC8-436F-BB7E-A3E51748A67D}"/>
    <hyperlink ref="O705" r:id="rId11301" display="https://www.daloopa.com/src/978781" xr:uid="{15582716-FDC1-47B9-A57B-8BEA40132788}"/>
    <hyperlink ref="S705" r:id="rId11302" display="https://www.daloopa.com/src/978790" xr:uid="{071EDB7C-BED8-423B-8352-B12B645CD950}"/>
    <hyperlink ref="W705" r:id="rId11303" display="https://www.daloopa.com/src/978800" xr:uid="{72E8495F-5D9A-4B74-8103-58D85A0C95E9}"/>
    <hyperlink ref="AA705" r:id="rId11304" display="https://www.daloopa.com/src/978844" xr:uid="{8B57E24B-89EA-4381-969B-A9E800421FDB}"/>
    <hyperlink ref="AE705" r:id="rId11305" display="https://www.daloopa.com/src/2734280" xr:uid="{970725CA-8D8B-48EC-9A5F-227A360ECCB0}"/>
    <hyperlink ref="AI705" r:id="rId11306" display="https://www.daloopa.com/src/13310290" xr:uid="{E67E3F33-FF4A-4AA4-8D36-5885DEAEAE54}"/>
    <hyperlink ref="AM705" r:id="rId11307" display="https://www.daloopa.com/src/44617254" xr:uid="{B2F26C85-70FC-468A-AA0F-34C8886EEE7C}"/>
    <hyperlink ref="A706" r:id="rId11308" xr:uid="{91C5233B-8154-4137-A0F9-1299CC727002}"/>
    <hyperlink ref="C706" r:id="rId11309" xr:uid="{F029DB5D-166F-45FF-ACC5-C5FB9FAF0749}"/>
    <hyperlink ref="G706" r:id="rId11310" display="https://www.daloopa.com/src/978745" xr:uid="{7EA230E3-63FB-4A90-88C0-0B31973187F1}"/>
    <hyperlink ref="K706" r:id="rId11311" display="https://www.daloopa.com/src/978767" xr:uid="{DBAA6DDE-C149-42D6-97FA-FE8BED76141D}"/>
    <hyperlink ref="O706" r:id="rId11312" display="https://www.daloopa.com/src/978782" xr:uid="{3B45E62C-E0D5-473C-AFC4-3C7357592097}"/>
    <hyperlink ref="S706" r:id="rId11313" display="https://www.daloopa.com/src/978791" xr:uid="{CCF5C5F2-B853-4312-9EFA-7D010ED75C5B}"/>
    <hyperlink ref="W706" r:id="rId11314" display="https://www.daloopa.com/src/978801" xr:uid="{44A7BE1F-A55E-4920-91E5-27608664DA5A}"/>
    <hyperlink ref="AA706" r:id="rId11315" display="https://www.daloopa.com/src/978845" xr:uid="{D7D27F69-7427-4C8D-9555-FC743B966F7A}"/>
    <hyperlink ref="AE706" r:id="rId11316" display="https://www.daloopa.com/src/2734277" xr:uid="{64CCB37E-2387-478B-86F8-D3E1B7DE3AE3}"/>
    <hyperlink ref="AI706" r:id="rId11317" display="https://www.daloopa.com/src/13310285" xr:uid="{EBE400B1-B831-49B0-B618-9057776F6386}"/>
    <hyperlink ref="AM706" r:id="rId11318" display="https://www.daloopa.com/src/44617253" xr:uid="{6F6C592C-F4F2-4BD8-8E9D-E3EB21F45A3E}"/>
    <hyperlink ref="A707" r:id="rId11319" xr:uid="{474952C4-15B8-4276-A5AC-5F99D18C6CEB}"/>
    <hyperlink ref="C707" r:id="rId11320" xr:uid="{532D3B66-5378-4A69-AABF-4FC9451F4FC2}"/>
    <hyperlink ref="S707" r:id="rId11321" display="https://www.daloopa.com/src/978792" xr:uid="{19FB750E-5D40-4293-B434-42BF84F32912}"/>
    <hyperlink ref="W707" r:id="rId11322" display="https://www.daloopa.com/src/978802" xr:uid="{040091F9-157E-4B01-811F-B873682A29D8}"/>
    <hyperlink ref="AA707" r:id="rId11323" display="https://www.daloopa.com/src/978846" xr:uid="{17E66750-DCE7-46EB-987E-CCA6236C9695}"/>
    <hyperlink ref="AE707" r:id="rId11324" display="https://www.daloopa.com/src/2734278" xr:uid="{BB450DBC-801E-4522-AE09-F1092CC5351D}"/>
    <hyperlink ref="AI707" r:id="rId11325" display="https://www.daloopa.com/src/13310286" xr:uid="{A51B47BF-102A-4368-A56A-18F7D5EB9A7C}"/>
    <hyperlink ref="AM707" r:id="rId11326" display="https://www.daloopa.com/src/44617251" xr:uid="{EA3A1FB6-64FC-41BE-84F9-92C98C0E7A3E}"/>
    <hyperlink ref="A708" r:id="rId11327" xr:uid="{A05F2CC4-1511-4717-A10F-57863FD0DC57}"/>
    <hyperlink ref="C708" r:id="rId11328" xr:uid="{2AA5801F-3396-4423-93A5-727EEB0C7F3A}"/>
    <hyperlink ref="G708" r:id="rId11329" display="https://www.daloopa.com/src/978746" xr:uid="{BE919C2E-354C-41C9-A581-A574670C3D85}"/>
    <hyperlink ref="K708" r:id="rId11330" display="https://www.daloopa.com/src/978768" xr:uid="{09AD81BA-DF50-45EE-8787-2B3A429116DB}"/>
    <hyperlink ref="O708" r:id="rId11331" display="https://www.daloopa.com/src/978783" xr:uid="{98AF98BD-6889-4152-971F-08D03D818C10}"/>
    <hyperlink ref="S708" r:id="rId11332" display="https://www.daloopa.com/src/978793" xr:uid="{D9EE5937-8C1E-4EAA-A5EF-142A9669BC00}"/>
    <hyperlink ref="W708" r:id="rId11333" display="https://www.daloopa.com/src/978803" xr:uid="{C432C550-545B-4033-AE11-7D14E78CDD16}"/>
    <hyperlink ref="AA708" r:id="rId11334" display="https://www.daloopa.com/src/978847" xr:uid="{5ECF13F5-461B-41B9-B2F4-74474D7BF6FB}"/>
    <hyperlink ref="AE708" r:id="rId11335" display="https://www.daloopa.com/src/2734283" xr:uid="{C10F926C-D5DD-48CB-8AD9-929BD4E1690F}"/>
    <hyperlink ref="AI708" r:id="rId11336" display="https://www.daloopa.com/src/13310292" xr:uid="{2F17DC98-6FCB-4437-9178-D5A2DE3CA667}"/>
    <hyperlink ref="AM708" r:id="rId11337" display="https://www.daloopa.com/src/44617258" xr:uid="{09792825-EEB0-411F-BE48-5752CE71EFA7}"/>
    <hyperlink ref="A710" r:id="rId11338" xr:uid="{559E1F70-77E8-4165-981E-B91702CF0059}"/>
    <hyperlink ref="C710" r:id="rId11339" xr:uid="{1A4B630A-DBAB-479F-ACCA-0B9F5AB959C3}"/>
    <hyperlink ref="G710" r:id="rId11340" display="https://www.daloopa.com/src/978747" xr:uid="{6EA3AAA2-B26B-44EE-8606-74166F73AB30}"/>
    <hyperlink ref="K710" r:id="rId11341" display="https://www.daloopa.com/src/978769" xr:uid="{BB333496-A14D-4DB8-8749-B9C7AA99F53F}"/>
    <hyperlink ref="O710" r:id="rId11342" display="https://www.daloopa.com/src/978784" xr:uid="{4A9897AF-9ECA-43DA-AB52-A0A4EC6DBB6F}"/>
    <hyperlink ref="S710" r:id="rId11343" display="https://www.daloopa.com/src/978794" xr:uid="{7E3E1CBA-3B53-45A7-B68D-9827108DB7E8}"/>
    <hyperlink ref="W710" r:id="rId11344" display="https://www.daloopa.com/src/978804" xr:uid="{AF075BBA-F1DA-4917-900E-B2A5B76D11A0}"/>
    <hyperlink ref="AA710" r:id="rId11345" display="https://www.daloopa.com/src/978848" xr:uid="{C505C405-95B3-4A5A-ADC5-6138D12F31EA}"/>
    <hyperlink ref="AE710" r:id="rId11346" display="https://www.daloopa.com/src/2734284" xr:uid="{C965DF05-F472-4273-A3A5-9FAAACF39CBD}"/>
    <hyperlink ref="AI710" r:id="rId11347" display="https://www.daloopa.com/src/13310294" xr:uid="{E1719C0B-A1E0-41EB-A4B0-D8FDA24AF153}"/>
    <hyperlink ref="AM710" r:id="rId11348" display="https://www.daloopa.com/src/44617260" xr:uid="{D9E19B76-6EE2-4600-8D45-D4544B5E4CA5}"/>
    <hyperlink ref="A711" r:id="rId11349" xr:uid="{EC8A70A3-7DF2-4079-A11F-C8B8BC089852}"/>
    <hyperlink ref="C711" r:id="rId11350" xr:uid="{19D06695-704D-4DDE-B9D9-21C6F787DDBE}"/>
    <hyperlink ref="G711" r:id="rId11351" display="https://www.daloopa.com/src/978748" xr:uid="{89F22692-B622-4581-BF0B-53D8AFE28A8C}"/>
    <hyperlink ref="K711" r:id="rId11352" display="https://www.daloopa.com/src/978770" xr:uid="{D1CE3E84-6CB2-4C0D-B6BD-A4C37625666F}"/>
    <hyperlink ref="O711" r:id="rId11353" display="https://www.daloopa.com/src/978785" xr:uid="{7E379D1B-92F4-4C8E-BAD6-7C80BE1FEDE2}"/>
    <hyperlink ref="S711" r:id="rId11354" display="https://www.daloopa.com/src/978795" xr:uid="{00CA54C9-35BA-4717-A47F-09EB0F74A6A2}"/>
    <hyperlink ref="W711" r:id="rId11355" display="https://www.daloopa.com/src/978805" xr:uid="{A699F46F-3B03-458B-B757-FB9BBF1A96BB}"/>
    <hyperlink ref="AA711" r:id="rId11356" display="https://www.daloopa.com/src/978849" xr:uid="{8B75468A-CE57-4C91-8DD2-7291FE7B5932}"/>
    <hyperlink ref="AE711" r:id="rId11357" display="https://www.daloopa.com/src/2734285" xr:uid="{4A6A91D5-061D-4B4B-8343-CA1B28EF9783}"/>
    <hyperlink ref="AI711" r:id="rId11358" display="https://www.daloopa.com/src/13310293" xr:uid="{9BE8E656-A837-4AB2-8606-0A5A3C2B14C4}"/>
    <hyperlink ref="AM711" r:id="rId11359" display="https://www.daloopa.com/src/44617257" xr:uid="{6CF44157-8AB3-478C-A40C-5369F242DFB7}"/>
    <hyperlink ref="A716" r:id="rId11360" xr:uid="{5BD717A0-4D7E-475E-B130-B9A852133FA2}"/>
    <hyperlink ref="C716" r:id="rId11361" xr:uid="{A54A5576-2364-4E39-874A-FAC6DA23BA32}"/>
    <hyperlink ref="AB716" r:id="rId11362" display="https://www.daloopa.com/src/804961" xr:uid="{6499578E-CB3E-48D1-AB24-E712293A1C85}"/>
    <hyperlink ref="AC716" r:id="rId11363" display="https://www.daloopa.com/src/804950" xr:uid="{093C51CC-BA4B-4094-9155-8ADBFF80244D}"/>
    <hyperlink ref="AD716" r:id="rId11364" display="https://www.daloopa.com/src/1501355" xr:uid="{C09D0D4F-029A-4461-9C5D-547EF0B2F68E}"/>
    <hyperlink ref="AE716" r:id="rId11365" display="https://www.daloopa.com/src/2734119" xr:uid="{A9352C88-180C-458D-969C-6AC415BA22F5}"/>
    <hyperlink ref="A717" r:id="rId11366" xr:uid="{883609EE-4D90-43CB-81B7-10B6E3960434}"/>
    <hyperlink ref="C717" r:id="rId11367" xr:uid="{0E8E382D-9508-4867-96D3-F52C40B426C1}"/>
    <hyperlink ref="AB717" r:id="rId11368" display="https://www.daloopa.com/src/804962" xr:uid="{1D674325-5E99-44C1-BF3D-5D072C1FE221}"/>
    <hyperlink ref="AC717" r:id="rId11369" display="https://www.daloopa.com/src/804951" xr:uid="{35921996-FBFD-4634-A14E-6573499F1983}"/>
    <hyperlink ref="AD717" r:id="rId11370" display="https://www.daloopa.com/src/1501356" xr:uid="{41F3C815-AF0A-4806-B419-34A52AC841BD}"/>
    <hyperlink ref="AE717" r:id="rId11371" display="https://www.daloopa.com/src/2734120" xr:uid="{B0FF11A8-442F-489C-8D13-38C376EE0126}"/>
    <hyperlink ref="A719" r:id="rId11372" xr:uid="{B4EE4BA8-2B1E-4F1B-AE1D-2842C4C6782E}"/>
    <hyperlink ref="C719" r:id="rId11373" xr:uid="{5D600E62-0B8F-4514-B609-3597985BE5CA}"/>
    <hyperlink ref="AB719" r:id="rId11374" display="https://www.daloopa.com/src/804963" xr:uid="{A0B25ED6-7677-49F5-8D88-3ADF21D5F2E4}"/>
    <hyperlink ref="AC719" r:id="rId11375" display="https://www.daloopa.com/src/804956" xr:uid="{E39E37EC-3730-4B2A-AABD-ED28D4D1A5E5}"/>
    <hyperlink ref="AD719" r:id="rId11376" display="https://www.daloopa.com/src/1501357" xr:uid="{12951E75-118B-4F53-9DEC-D8AEE5C926F9}"/>
    <hyperlink ref="AE719" r:id="rId11377" display="https://www.daloopa.com/src/2734121" xr:uid="{81F9F940-3FCB-4A49-8C1B-70B63DF2E65F}"/>
    <hyperlink ref="A720" r:id="rId11378" xr:uid="{40639292-3FBC-44A3-86D8-3DB5A9DEFA96}"/>
    <hyperlink ref="C720" r:id="rId11379" xr:uid="{83920D38-DE4D-4C2B-9986-43B69973B801}"/>
    <hyperlink ref="AB720" r:id="rId11380" display="https://www.daloopa.com/src/804964" xr:uid="{0E597C7B-85C3-4428-B6BC-0E12A012B5B6}"/>
    <hyperlink ref="AC720" r:id="rId11381" display="https://www.daloopa.com/src/804957" xr:uid="{EDFC304E-82C9-4433-9E30-581136A23513}"/>
    <hyperlink ref="AD720" r:id="rId11382" display="https://www.daloopa.com/src/1501362" xr:uid="{97A9DA79-30D3-497C-8004-5F07BAEBEEE9}"/>
    <hyperlink ref="AE720" r:id="rId11383" display="https://www.daloopa.com/src/2734127" xr:uid="{70045831-0182-4515-B35E-06761F0C7E69}"/>
    <hyperlink ref="A721" r:id="rId11384" xr:uid="{EDA63A7E-7BEB-4FE5-8B2B-87B81545A371}"/>
    <hyperlink ref="C721" r:id="rId11385" xr:uid="{44BDA050-62E9-497A-A245-DE51ED592758}"/>
    <hyperlink ref="AB721" r:id="rId11386" display="https://www.daloopa.com/src/804965" xr:uid="{C00685A5-A63C-468C-BE7D-E7499695D5E6}"/>
    <hyperlink ref="AC721" r:id="rId11387" display="https://www.daloopa.com/src/804955" xr:uid="{B85B5461-4F44-4D7C-9609-BDAC328ACE06}"/>
    <hyperlink ref="AD721" r:id="rId11388" display="https://www.daloopa.com/src/1501361" xr:uid="{AF0FCCCC-CB6D-4324-988D-463EDEAC1173}"/>
    <hyperlink ref="AE721" r:id="rId11389" display="https://www.daloopa.com/src/2734126" xr:uid="{511D8534-B9BB-483F-B202-87914461F945}"/>
    <hyperlink ref="A722" r:id="rId11390" xr:uid="{2A015E6C-9004-4D11-8C8D-1E6386F39B6D}"/>
    <hyperlink ref="C722" r:id="rId11391" xr:uid="{5816A095-763A-4B78-9374-842D9555EC7E}"/>
    <hyperlink ref="AB722" r:id="rId11392" display="https://www.daloopa.com/src/804966" xr:uid="{A396C2B3-E94B-48D3-8FB7-C363B084E88A}"/>
    <hyperlink ref="AC722" r:id="rId11393" display="https://www.daloopa.com/src/804954" xr:uid="{68C08918-8F91-440E-BC03-C46DE393C8F5}"/>
    <hyperlink ref="AD722" r:id="rId11394" display="https://www.daloopa.com/src/1501360" xr:uid="{C96BF15F-E04C-4FF8-AFD2-784572EB6973}"/>
    <hyperlink ref="AE722" r:id="rId11395" display="https://www.daloopa.com/src/2734124" xr:uid="{3CD5E0D8-6636-4DBD-9DD3-40CF3CCFBA17}"/>
    <hyperlink ref="A723" r:id="rId11396" xr:uid="{8827CB2D-8EFF-44DE-BA1E-6F72578AE7FC}"/>
    <hyperlink ref="C723" r:id="rId11397" xr:uid="{18B4D08A-AE89-4E7D-9A1B-B8E072830268}"/>
    <hyperlink ref="AB723" r:id="rId11398" display="https://www.daloopa.com/src/804967" xr:uid="{22CC29E8-8B69-469B-AC51-FC42C36B38E4}"/>
    <hyperlink ref="AC723" r:id="rId11399" display="https://www.daloopa.com/src/804952" xr:uid="{CEFB4951-F9D2-48AE-97DB-ED2D76AFA0F7}"/>
    <hyperlink ref="AD723" r:id="rId11400" display="https://www.daloopa.com/src/1501359" xr:uid="{1521959E-34A4-49E5-9B0C-E825B507C395}"/>
    <hyperlink ref="AE723" r:id="rId11401" display="https://www.daloopa.com/src/2734123" xr:uid="{B5D98780-5097-4B9A-9A96-90B0C93B8E1E}"/>
    <hyperlink ref="A724" r:id="rId11402" xr:uid="{AFC754CD-251F-4C50-9FEF-6B204D72BD26}"/>
    <hyperlink ref="C724" r:id="rId11403" xr:uid="{C86FA09C-3C0E-42DF-91D3-9729993B97C5}"/>
    <hyperlink ref="AB724" r:id="rId11404" display="https://www.daloopa.com/src/804968" xr:uid="{12CC84E0-B4D2-4A09-ABF2-258711330F64}"/>
    <hyperlink ref="AC724" r:id="rId11405" display="https://www.daloopa.com/src/804953" xr:uid="{AAAEC895-388D-48BE-9B32-9DF96B977739}"/>
    <hyperlink ref="AD724" r:id="rId11406" display="https://www.daloopa.com/src/1501358" xr:uid="{3DF475B2-6999-4259-95CB-ABD266726A1D}"/>
    <hyperlink ref="AE724" r:id="rId11407" display="https://www.daloopa.com/src/2734122" xr:uid="{C64DC8F5-876C-4872-84EA-9646479191DC}"/>
    <hyperlink ref="A725" r:id="rId11408" xr:uid="{A1DD0543-96A6-426F-B584-9D9CD089626E}"/>
    <hyperlink ref="C725" r:id="rId11409" xr:uid="{E91C8370-CE8B-4C69-885A-AB5035D79312}"/>
    <hyperlink ref="AE725" r:id="rId11410" display="https://www.daloopa.com/src/2734125" xr:uid="{AC3C10B0-59C8-4067-8EDC-130BC7F665B7}"/>
    <hyperlink ref="A728" r:id="rId11411" xr:uid="{6C4DB9A5-5771-48CF-8CCA-CD8D5CB70360}"/>
    <hyperlink ref="C728" r:id="rId11412" xr:uid="{FBF6F129-E4C4-4D35-80AE-4BD88CC640C0}"/>
    <hyperlink ref="AB728" r:id="rId11413" display="https://www.daloopa.com/src/804976" xr:uid="{73CDB120-BA00-4A49-B899-6A2FB4DF025A}"/>
    <hyperlink ref="AC728" r:id="rId11414" display="https://www.daloopa.com/src/804984" xr:uid="{803A41F0-4331-485C-863D-12DFB9CA1B71}"/>
    <hyperlink ref="AD728" r:id="rId11415" display="https://www.daloopa.com/src/1501363" xr:uid="{88E3F765-7ACB-4126-BE16-F34DAC4D5FDD}"/>
    <hyperlink ref="AE728" r:id="rId11416" display="https://www.daloopa.com/src/2734164" xr:uid="{A4E1719A-2B4A-4283-95A1-090B458F932C}"/>
    <hyperlink ref="A729" r:id="rId11417" xr:uid="{9F62FFBB-7B6A-4132-8CC5-DF39420A4C45}"/>
    <hyperlink ref="C729" r:id="rId11418" xr:uid="{E558A1A5-4F42-4835-81E4-71E48959D3D2}"/>
    <hyperlink ref="AB729" r:id="rId11419" display="https://www.daloopa.com/src/804977" xr:uid="{B2F6259D-E309-4DB4-83BA-89B5A5128A4D}"/>
    <hyperlink ref="AC729" r:id="rId11420" display="https://www.daloopa.com/src/804985" xr:uid="{A221E553-3D4F-4D54-8770-4DF89F0E9ECD}"/>
    <hyperlink ref="AD729" r:id="rId11421" display="https://www.daloopa.com/src/1501364" xr:uid="{E1FC60B2-61AF-474D-AF51-B84502344C82}"/>
    <hyperlink ref="AE729" r:id="rId11422" display="https://www.daloopa.com/src/2734165" xr:uid="{1FCA0A6A-F48F-4921-85F1-2CF1354225EF}"/>
    <hyperlink ref="A730" r:id="rId11423" xr:uid="{5FA56343-7071-4161-B2D2-0855E2024368}"/>
    <hyperlink ref="C730" r:id="rId11424" xr:uid="{28607E4B-D280-4D53-8BC5-71BDED17C392}"/>
    <hyperlink ref="AB730" r:id="rId11425" display="https://www.daloopa.com/src/804978" xr:uid="{A972CCC9-1C99-4018-8700-41CB63499EB8}"/>
    <hyperlink ref="AC730" r:id="rId11426" display="https://www.daloopa.com/src/804986" xr:uid="{A98503E6-9D30-4F7A-8368-C6390B25C24A}"/>
    <hyperlink ref="AD730" r:id="rId11427" display="https://www.daloopa.com/src/1501365" xr:uid="{CA696EF2-350C-4184-9D17-362046B4786D}"/>
    <hyperlink ref="AE730" r:id="rId11428" display="https://www.daloopa.com/src/2734166" xr:uid="{8B7B08A3-9B0A-4B20-825D-975BA4BF486A}"/>
    <hyperlink ref="A731" r:id="rId11429" xr:uid="{0DA274A7-C7E7-4A82-8D95-120EABBC4D0D}"/>
    <hyperlink ref="C731" r:id="rId11430" xr:uid="{80A9BC66-5674-4CE0-8374-958FDB15F10C}"/>
    <hyperlink ref="AB731" r:id="rId11431" display="https://www.daloopa.com/src/804979" xr:uid="{D66DE5FA-5BD6-41A1-A444-2B63889B4962}"/>
    <hyperlink ref="AC731" r:id="rId11432" display="https://www.daloopa.com/src/804987" xr:uid="{47F47F78-1774-456E-8789-2885FAF8E223}"/>
    <hyperlink ref="AD731" r:id="rId11433" display="https://www.daloopa.com/src/1501366" xr:uid="{E2005AAF-F05C-4D0D-894B-E47430065DC1}"/>
    <hyperlink ref="AE731" r:id="rId11434" display="https://www.daloopa.com/src/2734167" xr:uid="{71E13ADA-8385-45C2-9E7C-ED4BDA5EA7FC}"/>
    <hyperlink ref="A732" r:id="rId11435" xr:uid="{5DC30B33-528D-4D31-B938-C8178CAD8B2A}"/>
    <hyperlink ref="C732" r:id="rId11436" xr:uid="{C3FA87CE-1FEE-4879-A4BA-C84171AA3664}"/>
    <hyperlink ref="AB732" r:id="rId11437" display="https://www.daloopa.com/src/804980" xr:uid="{07E2FB9E-8987-4B60-992E-38A7920F2F1D}"/>
    <hyperlink ref="AC732" r:id="rId11438" display="https://www.daloopa.com/src/804988" xr:uid="{8F392AB2-851D-4F3B-8ABD-1BA01691C825}"/>
    <hyperlink ref="AD732" r:id="rId11439" display="https://www.daloopa.com/src/1501367" xr:uid="{17C3675E-38C3-4AAC-B9B4-4D38F3175AF2}"/>
    <hyperlink ref="AE732" r:id="rId11440" display="https://www.daloopa.com/src/2734168" xr:uid="{1F0E516F-54D3-45A3-8AE2-302E6B7C393B}"/>
    <hyperlink ref="A733" r:id="rId11441" xr:uid="{2576511E-185A-4398-BBBC-2304588F3F91}"/>
    <hyperlink ref="C733" r:id="rId11442" xr:uid="{1A3AF0A1-6132-4618-9FB3-47F927BFBE00}"/>
    <hyperlink ref="AB733" r:id="rId11443" display="https://www.daloopa.com/src/804981" xr:uid="{8A5F18E5-5868-4AA7-8490-0C928D1B89EF}"/>
    <hyperlink ref="AC733" r:id="rId11444" display="https://www.daloopa.com/src/804989" xr:uid="{2514B0D4-E592-45FD-8A4E-389B72B2BFF3}"/>
    <hyperlink ref="AD733" r:id="rId11445" display="https://www.daloopa.com/src/1501368" xr:uid="{858557EB-5A01-48F3-841C-376ACFBEA5AA}"/>
    <hyperlink ref="AE733" r:id="rId11446" display="https://www.daloopa.com/src/2734169" xr:uid="{6D5D3ADC-AD38-47F9-B6D0-D7C5AAD8ABC1}"/>
    <hyperlink ref="A734" r:id="rId11447" xr:uid="{F5D2B14B-A0FA-4DC1-9430-7311CB14EE33}"/>
    <hyperlink ref="C734" r:id="rId11448" xr:uid="{0048A9C0-253C-4CE6-9580-F92603CC475B}"/>
    <hyperlink ref="AB734" r:id="rId11449" display="https://www.daloopa.com/src/804982" xr:uid="{028172A6-B22A-499D-8B0C-7F7302565093}"/>
    <hyperlink ref="AC734" r:id="rId11450" display="https://www.daloopa.com/src/804990" xr:uid="{19185339-64A9-4D31-BC0E-34C50C584F4C}"/>
    <hyperlink ref="AD734" r:id="rId11451" display="https://www.daloopa.com/src/1501369" xr:uid="{923530D1-51FA-4FC6-909F-D147C72661EE}"/>
    <hyperlink ref="AE734" r:id="rId11452" display="https://www.daloopa.com/src/2734171" xr:uid="{F39ED086-97F2-458B-969E-AAF1B9077D3E}"/>
    <hyperlink ref="A735" r:id="rId11453" xr:uid="{84C1CB26-C76E-4348-ACA0-D102F2DC0ED8}"/>
    <hyperlink ref="C735" r:id="rId11454" xr:uid="{31F66F16-B83E-4753-BE6B-A0F3822C4F91}"/>
    <hyperlink ref="AB735" r:id="rId11455" display="https://www.daloopa.com/src/804983" xr:uid="{0747857D-2C44-432F-B62F-B3E347C24220}"/>
    <hyperlink ref="AC735" r:id="rId11456" display="https://www.daloopa.com/src/804991" xr:uid="{70BE8B65-58E5-4E63-9087-B4E576E718E6}"/>
    <hyperlink ref="AD735" r:id="rId11457" display="https://www.daloopa.com/src/1501370" xr:uid="{CF41864C-0762-4A80-ACDD-CEBBE5758886}"/>
    <hyperlink ref="AE735" r:id="rId11458" display="https://www.daloopa.com/src/2734172" xr:uid="{D85E10CE-D597-4482-AD7E-ABC65C337110}"/>
    <hyperlink ref="A736" r:id="rId11459" xr:uid="{F61C1AC2-E96C-450A-AD5E-1245FA303ED1}"/>
    <hyperlink ref="C736" r:id="rId11460" xr:uid="{2FC97356-C04B-4A98-B258-68A0822B62D3}"/>
    <hyperlink ref="AE736" r:id="rId11461" display="https://www.daloopa.com/src/2734170" xr:uid="{F2F834B8-4835-425D-B437-0312C57585A2}"/>
    <hyperlink ref="A739" r:id="rId11462" xr:uid="{85A9071A-6E1A-417A-BF8A-B97C879C229D}"/>
    <hyperlink ref="C739" r:id="rId11463" xr:uid="{C58C9937-5682-45AB-B408-B426636FEC6E}"/>
    <hyperlink ref="AB739" r:id="rId11464" display="https://www.daloopa.com/src/805003" xr:uid="{3E174E72-7713-44E5-9C73-B1FEFD02A478}"/>
    <hyperlink ref="AC739" r:id="rId11465" display="https://www.daloopa.com/src/804994" xr:uid="{B0D8CB48-7696-406E-858E-D71BA5F0A262}"/>
    <hyperlink ref="AD739" r:id="rId11466" display="https://www.daloopa.com/src/1501338" xr:uid="{92CA72C6-D513-400B-91D0-FA222E1EF139}"/>
    <hyperlink ref="AE739" r:id="rId11467" display="https://www.daloopa.com/src/2734185" xr:uid="{3715DFD3-C666-4BD7-AA7C-1E34ABDFB2B8}"/>
    <hyperlink ref="A740" r:id="rId11468" xr:uid="{A0B4DFD1-317F-4392-A213-12F65B08D4EE}"/>
    <hyperlink ref="C740" r:id="rId11469" xr:uid="{2FDDF322-FAAD-4FC7-A602-8CB51924BE2C}"/>
    <hyperlink ref="AB740" r:id="rId11470" display="https://www.daloopa.com/src/805004" xr:uid="{C34C6848-B3B4-4190-B6BB-3A3EC93802EB}"/>
    <hyperlink ref="AC740" r:id="rId11471" display="https://www.daloopa.com/src/804995" xr:uid="{246C8C33-8779-4FC5-A464-3817D95899FA}"/>
    <hyperlink ref="AD740" r:id="rId11472" display="https://www.daloopa.com/src/1501339" xr:uid="{DB5BDFC8-FD06-4CDC-872D-A438B194A926}"/>
    <hyperlink ref="AE740" r:id="rId11473" display="https://www.daloopa.com/src/2734186" xr:uid="{25EA210E-9E21-486F-8CDF-8748C9C9082E}"/>
    <hyperlink ref="A741" r:id="rId11474" xr:uid="{6CE4CBFE-52DE-4828-881C-4076CD8DEA26}"/>
    <hyperlink ref="C741" r:id="rId11475" xr:uid="{88DB9F32-B847-4189-AC4F-4DEB4BB0F663}"/>
    <hyperlink ref="AB741" r:id="rId11476" display="https://www.daloopa.com/src/805005" xr:uid="{D814CC51-6802-4983-9C25-F9AB9373142F}"/>
    <hyperlink ref="AC741" r:id="rId11477" display="https://www.daloopa.com/src/804996" xr:uid="{AD9743F1-25AB-482B-A87A-61D2877A9166}"/>
    <hyperlink ref="AD741" r:id="rId11478" display="https://www.daloopa.com/src/1501340" xr:uid="{0EC174DA-E215-4DDC-B819-9611EA252D35}"/>
    <hyperlink ref="AE741" r:id="rId11479" display="https://www.daloopa.com/src/2734187" xr:uid="{8ABD2C67-77D0-4FA7-A58B-0EBE6C834CF7}"/>
    <hyperlink ref="A742" r:id="rId11480" xr:uid="{6897CC29-E40A-49F5-A762-984EACA60E2B}"/>
    <hyperlink ref="C742" r:id="rId11481" xr:uid="{5432F67D-BB78-4A03-8CF1-AFA7D547C765}"/>
    <hyperlink ref="AB742" r:id="rId11482" display="https://www.daloopa.com/src/805006" xr:uid="{84E34FA0-525E-4132-92CF-7B5ED03E4F07}"/>
    <hyperlink ref="AC742" r:id="rId11483" display="https://www.daloopa.com/src/804997" xr:uid="{CFDD4DFE-8644-4FAE-8901-A473D771AB98}"/>
    <hyperlink ref="AD742" r:id="rId11484" display="https://www.daloopa.com/src/1501341" xr:uid="{AA151FFC-8B09-431D-A94C-DA7438F82D3F}"/>
    <hyperlink ref="AE742" r:id="rId11485" display="https://www.daloopa.com/src/2734188" xr:uid="{0C5D49D6-80E6-4FFC-8229-74EEDC160B89}"/>
    <hyperlink ref="A743" r:id="rId11486" xr:uid="{EBEC47D8-BAEB-4472-9402-02330F8D6EF4}"/>
    <hyperlink ref="C743" r:id="rId11487" xr:uid="{3DA02BC6-C16F-48F4-AFF4-EE2EA8E93122}"/>
    <hyperlink ref="AB743" r:id="rId11488" display="https://www.daloopa.com/src/805007" xr:uid="{D320B38E-B2EC-4FF7-98B2-BD6F99B2810A}"/>
    <hyperlink ref="AC743" r:id="rId11489" display="https://www.daloopa.com/src/804998" xr:uid="{D246C63C-96DB-4893-9FE3-DAAE9BD28777}"/>
    <hyperlink ref="AD743" r:id="rId11490" display="https://www.daloopa.com/src/1501342" xr:uid="{E8C7D0F0-EECE-48F6-A2A4-E579199F335D}"/>
    <hyperlink ref="AE743" r:id="rId11491" display="https://www.daloopa.com/src/2734189" xr:uid="{6CB46454-DB41-4B97-92F4-7AC42FFC7694}"/>
    <hyperlink ref="A744" r:id="rId11492" xr:uid="{63BB0BCF-B017-4BC3-B630-3404C4A422D7}"/>
    <hyperlink ref="C744" r:id="rId11493" xr:uid="{6DFB2484-A473-436A-A4E1-9BC442891B08}"/>
    <hyperlink ref="AB744" r:id="rId11494" display="https://www.daloopa.com/src/805008" xr:uid="{342869C2-0667-497B-A391-9C9192A1D247}"/>
    <hyperlink ref="AC744" r:id="rId11495" display="https://www.daloopa.com/src/804999" xr:uid="{53074FAA-D560-44F2-8771-C1A602F691AB}"/>
    <hyperlink ref="AD744" r:id="rId11496" display="https://www.daloopa.com/src/1501343" xr:uid="{78A03F48-EBF6-42D1-9E19-3FB8AE71101A}"/>
    <hyperlink ref="AE744" r:id="rId11497" display="https://www.daloopa.com/src/2734190" xr:uid="{736BEA35-3EE3-4C64-A880-896D57F38A49}"/>
    <hyperlink ref="A745" r:id="rId11498" xr:uid="{62D32593-2249-4B93-BBAA-F3B499924BE7}"/>
    <hyperlink ref="C745" r:id="rId11499" xr:uid="{0BE5044D-69C7-4A30-98E6-1CFCC34D89D6}"/>
    <hyperlink ref="AB745" r:id="rId11500" display="https://www.daloopa.com/src/805009" xr:uid="{82F5E71B-59BD-4646-AA39-2639698CCC72}"/>
    <hyperlink ref="AC745" r:id="rId11501" display="https://www.daloopa.com/src/805000" xr:uid="{1DF347E6-3B8B-4FB7-9939-148BEC9D61FB}"/>
    <hyperlink ref="AD745" r:id="rId11502" display="https://www.daloopa.com/src/1501344" xr:uid="{23A76364-46E0-4185-A520-05EE6CA0244A}"/>
    <hyperlink ref="AE745" r:id="rId11503" display="https://www.daloopa.com/src/2734192" xr:uid="{EBD7053F-1070-40B6-A734-36BF0403F3A2}"/>
    <hyperlink ref="A746" r:id="rId11504" xr:uid="{8F764BD9-F968-4BF3-A99B-A3EE19F57752}"/>
    <hyperlink ref="C746" r:id="rId11505" xr:uid="{89EB7C8E-3690-4808-9BF9-877B829C929A}"/>
    <hyperlink ref="AB746" r:id="rId11506" display="https://www.daloopa.com/src/805010" xr:uid="{18B414BF-CC79-4A82-A237-DF2941336483}"/>
    <hyperlink ref="AC746" r:id="rId11507" display="https://www.daloopa.com/src/805001" xr:uid="{110A655F-F5D0-47CE-9529-A730CDF8E59F}"/>
    <hyperlink ref="AD746" r:id="rId11508" display="https://www.daloopa.com/src/1501345" xr:uid="{E6B6E231-0250-4022-B6BB-E9EFAA841F4E}"/>
    <hyperlink ref="AE746" r:id="rId11509" display="https://www.daloopa.com/src/2734193" xr:uid="{9AC4DA3E-C773-4E0B-AFC6-06D07E10D478}"/>
    <hyperlink ref="A747" r:id="rId11510" xr:uid="{FF2B9A67-8300-4B3C-BA96-F76AC7F2F200}"/>
    <hyperlink ref="C747" r:id="rId11511" xr:uid="{1350004A-2FEC-4DE5-A9D8-D3C6BA4A0DC0}"/>
    <hyperlink ref="AE747" r:id="rId11512" display="https://www.daloopa.com/src/2734191" xr:uid="{AB761BB6-B482-4F08-8801-E7C345A321E6}"/>
    <hyperlink ref="A751" r:id="rId11513" xr:uid="{29DBEBB2-4003-4C88-A122-F9E8C86B781F}"/>
    <hyperlink ref="C751" r:id="rId11514" xr:uid="{E5927CDF-FCAD-47CA-A3AB-801C961E7138}"/>
    <hyperlink ref="AB751" r:id="rId11515" display="https://www.daloopa.com/src/805081" xr:uid="{11FB6D13-5274-4CB2-A8AE-1C0BAE84FB47}"/>
    <hyperlink ref="AC751" r:id="rId11516" display="https://www.daloopa.com/src/805072" xr:uid="{B6A3EDBF-32F5-4BAF-B5DC-7DD86CA2294E}"/>
    <hyperlink ref="AD751" r:id="rId11517" display="https://www.daloopa.com/src/1501371" xr:uid="{25C30EB9-1F06-4947-91A6-16056166CDFA}"/>
    <hyperlink ref="AE751" r:id="rId11518" display="https://www.daloopa.com/src/44616145" xr:uid="{109713FA-E7FC-4982-ADC3-3FB953F6A57D}"/>
    <hyperlink ref="BG751" r:id="rId11519" display="https://www.daloopa.com/src/2734221" xr:uid="{11F41603-260B-4840-A110-980A5180C3A0}"/>
    <hyperlink ref="A752" r:id="rId11520" xr:uid="{FDE38D93-8EBC-487E-A062-3ADB4B6BACBC}"/>
    <hyperlink ref="C752" r:id="rId11521" xr:uid="{44D504EC-BDD1-486E-98B5-CBDD7A3878B0}"/>
    <hyperlink ref="AB752" r:id="rId11522" display="https://www.daloopa.com/src/805082" xr:uid="{196FEC08-5509-46AD-B1C1-D75F644887A7}"/>
    <hyperlink ref="AC752" r:id="rId11523" display="https://www.daloopa.com/src/805073" xr:uid="{F756C040-081C-4BD1-96EB-C60214DB67A1}"/>
    <hyperlink ref="AD752" r:id="rId11524" display="https://www.daloopa.com/src/1501372" xr:uid="{38F51AA9-CF41-4E82-A2A1-C634D6D00037}"/>
    <hyperlink ref="AE752" r:id="rId11525" display="https://www.daloopa.com/src/44616146" xr:uid="{B82214DF-EDD0-4910-882E-4BBF4D9E9706}"/>
    <hyperlink ref="BG752" r:id="rId11526" display="https://www.daloopa.com/src/2734222" xr:uid="{F415E28E-BA8E-46F4-80EE-1320F0E01BE3}"/>
    <hyperlink ref="A753" r:id="rId11527" xr:uid="{1DD829F4-BE30-48ED-910F-6FF5B926D992}"/>
    <hyperlink ref="C753" r:id="rId11528" xr:uid="{D7D73537-FE22-4577-BE58-549E2E3D1D06}"/>
    <hyperlink ref="AB753" r:id="rId11529" display="https://www.daloopa.com/src/805083" xr:uid="{2EA6E5E3-0999-4B6C-8DEE-15E6933551F3}"/>
    <hyperlink ref="AC753" r:id="rId11530" display="https://www.daloopa.com/src/805074" xr:uid="{A38F7384-A539-45A0-AECA-CF8EBE2C8E51}"/>
    <hyperlink ref="AD753" r:id="rId11531" display="https://www.daloopa.com/src/1501373" xr:uid="{741835BF-3F7D-4B05-99C3-DCA71B3E2AAF}"/>
    <hyperlink ref="AE753" r:id="rId11532" display="https://www.daloopa.com/src/44616147" xr:uid="{B29E34AE-F218-496E-9B87-3CE2617A8C26}"/>
    <hyperlink ref="BG753" r:id="rId11533" display="https://www.daloopa.com/src/2734223" xr:uid="{7FDE81BE-727C-4E99-BAA9-9136BB2440F8}"/>
    <hyperlink ref="A754" r:id="rId11534" xr:uid="{9EA97186-8EE3-4DA2-AD20-5AFF77CA403A}"/>
    <hyperlink ref="C754" r:id="rId11535" xr:uid="{BA6C5E04-1FF9-415F-BDEA-0607B8B8B49A}"/>
    <hyperlink ref="AB754" r:id="rId11536" display="https://www.daloopa.com/src/805084" xr:uid="{19B6990B-6C05-434F-BA36-F128ED503922}"/>
    <hyperlink ref="AC754" r:id="rId11537" display="https://www.daloopa.com/src/805075" xr:uid="{111ADE06-3FEE-43E0-96E3-2A35F69F5A03}"/>
    <hyperlink ref="AD754" r:id="rId11538" display="https://www.daloopa.com/src/1501374" xr:uid="{2294F89A-B5A3-4A08-A2BE-1431F30C031B}"/>
    <hyperlink ref="AE754" r:id="rId11539" display="https://www.daloopa.com/src/44616148" xr:uid="{43C87DFA-9B25-4573-8AE2-7DBDFE1EFDD9}"/>
    <hyperlink ref="BG754" r:id="rId11540" display="https://www.daloopa.com/src/2734224" xr:uid="{D8920B94-21AE-40E6-A0DA-905A1B10B3B4}"/>
    <hyperlink ref="A755" r:id="rId11541" xr:uid="{0B748DA3-7FEB-4C2C-B052-FEE576FBF2AF}"/>
    <hyperlink ref="C755" r:id="rId11542" xr:uid="{57A5AE3C-2AA3-406A-97CD-8DB54B3BB72F}"/>
    <hyperlink ref="AB755" r:id="rId11543" display="https://www.daloopa.com/src/805085" xr:uid="{026EA19A-EE5A-4589-BFAF-1D1D20783B86}"/>
    <hyperlink ref="AC755" r:id="rId11544" display="https://www.daloopa.com/src/805076" xr:uid="{F2116D85-67D6-44E0-88D4-FE80C733746F}"/>
    <hyperlink ref="AD755" r:id="rId11545" display="https://www.daloopa.com/src/1501375" xr:uid="{E93D7EF0-556B-40D2-B352-E32A7AA47B11}"/>
    <hyperlink ref="AE755" r:id="rId11546" display="https://www.daloopa.com/src/44616149" xr:uid="{9AE5A4C5-7EA9-4916-BA29-C4D8C82D1087}"/>
    <hyperlink ref="BG755" r:id="rId11547" display="https://www.daloopa.com/src/2734225" xr:uid="{B4E7FAB4-8702-4833-882F-F2830DC27CD7}"/>
    <hyperlink ref="A756" r:id="rId11548" xr:uid="{83B6A146-EF5F-463A-8DFB-BB14B78AB67D}"/>
    <hyperlink ref="C756" r:id="rId11549" xr:uid="{63BF7267-5CBD-47CF-9134-6C973B72CD4E}"/>
    <hyperlink ref="BG756" r:id="rId11550" display="https://www.daloopa.com/src/2734205" xr:uid="{D1D829D4-9D35-471E-8034-157C503A36AA}"/>
    <hyperlink ref="A757" r:id="rId11551" xr:uid="{12056DB9-5EF2-4FB1-9899-97F84AE1F569}"/>
    <hyperlink ref="C757" r:id="rId11552" xr:uid="{6EF14150-F735-4109-B4E1-07100C6A33C9}"/>
    <hyperlink ref="AB757" r:id="rId11553" display="https://www.daloopa.com/src/805086" xr:uid="{7B480DDC-CD6F-4364-93B3-84B240F176C4}"/>
    <hyperlink ref="AC757" r:id="rId11554" display="https://www.daloopa.com/src/805077" xr:uid="{B8993A77-AB7A-433A-BBCF-4070E1FCD429}"/>
    <hyperlink ref="AD757" r:id="rId11555" display="https://www.daloopa.com/src/1501376" xr:uid="{BAF19905-CD60-48F7-BD39-C78C4CEC3E62}"/>
    <hyperlink ref="AE757" r:id="rId11556" display="https://www.daloopa.com/src/44616150" xr:uid="{B02D4BB6-E28E-4F08-8C51-5CDF61F3033E}"/>
    <hyperlink ref="BG757" r:id="rId11557" display="https://www.daloopa.com/src/2734227" xr:uid="{20E73B3F-CDDB-4762-83D1-4CA9923C070E}"/>
    <hyperlink ref="A758" r:id="rId11558" xr:uid="{F9AAC48D-67B7-47A6-8EF2-F64FC2FD769D}"/>
    <hyperlink ref="C758" r:id="rId11559" xr:uid="{C0A3ED69-CDFA-43A0-A01A-C3AD81125C71}"/>
    <hyperlink ref="AB758" r:id="rId11560" display="https://www.daloopa.com/src/805087" xr:uid="{7CA9D42D-F81F-4D58-9913-B6474FEB7178}"/>
    <hyperlink ref="AC758" r:id="rId11561" display="https://www.daloopa.com/src/805078" xr:uid="{6D8C0F77-E25F-490F-B53D-D71725B22278}"/>
    <hyperlink ref="AD758" r:id="rId11562" display="https://www.daloopa.com/src/1501377" xr:uid="{3A30FBE3-ADCF-42D4-98A1-A7266F1649C4}"/>
    <hyperlink ref="AE758" r:id="rId11563" display="https://www.daloopa.com/src/44616151" xr:uid="{2FDAD5AB-CBE7-4449-AF20-620401665972}"/>
    <hyperlink ref="BG758" r:id="rId11564" display="https://www.daloopa.com/src/2734228" xr:uid="{FE12C391-7676-4A6F-8FD1-00813736E711}"/>
    <hyperlink ref="A759" r:id="rId11565" xr:uid="{FFAC8C28-977F-4F84-AE87-750DD4A8901F}"/>
    <hyperlink ref="C759" r:id="rId11566" xr:uid="{178469DA-64D0-412C-83CA-C28C2F57700B}"/>
    <hyperlink ref="AB759" r:id="rId11567" display="https://www.daloopa.com/src/805088" xr:uid="{67F2D3EE-B349-4016-9F44-CAC7E67C902D}"/>
    <hyperlink ref="AC759" r:id="rId11568" display="https://www.daloopa.com/src/805079" xr:uid="{EB467ADD-E71F-40DC-A9F7-CFFA423BE31B}"/>
    <hyperlink ref="AD759" r:id="rId11569" display="https://www.daloopa.com/src/1501378" xr:uid="{7BBC4E98-CFCA-423A-AF0B-07227DD8EBD5}"/>
    <hyperlink ref="BG759" r:id="rId11570" display="https://www.daloopa.com/src/2734229" xr:uid="{924086AB-2530-4651-B1A2-593AA9C03BB5}"/>
    <hyperlink ref="A760" r:id="rId11571" xr:uid="{C501B2C9-BD2A-4D37-A46E-53F0F706C403}"/>
    <hyperlink ref="C760" r:id="rId11572" xr:uid="{EC67F704-C9DB-4468-B648-FEE6C64F9E53}"/>
    <hyperlink ref="AB760" r:id="rId11573" display="https://www.daloopa.com/src/805089" xr:uid="{292C6AEA-CDCF-47AD-BF79-CE54EDE5585B}"/>
    <hyperlink ref="AC760" r:id="rId11574" display="https://www.daloopa.com/src/805080" xr:uid="{F05245D0-BBFA-4B18-B5A6-8F37B27F42B4}"/>
    <hyperlink ref="AD760" r:id="rId11575" display="https://www.daloopa.com/src/1501379" xr:uid="{31046BC6-F4B5-4D28-845B-22C0FB5F36D0}"/>
    <hyperlink ref="BG760" r:id="rId11576" display="https://www.daloopa.com/src/2734230" xr:uid="{F0C61037-5030-495F-86C4-C3AEEF4A9533}"/>
    <hyperlink ref="A763" r:id="rId11577" xr:uid="{3AAA6CDF-3878-48C7-8BB1-50B76BF0511B}"/>
    <hyperlink ref="C763" r:id="rId11578" xr:uid="{F2BA2CEC-DA5B-463B-BBA4-B10401A29536}"/>
    <hyperlink ref="AB763" r:id="rId11579" display="https://www.daloopa.com/src/805058" xr:uid="{E86827E3-273C-432D-A9C1-156058BA6D74}"/>
    <hyperlink ref="AC763" r:id="rId11580" display="https://www.daloopa.com/src/805047" xr:uid="{D832F662-B25B-4109-8B20-7C8997FC68B6}"/>
    <hyperlink ref="AD763" r:id="rId11581" display="https://www.daloopa.com/src/1501380" xr:uid="{B5F4C611-46DA-409B-946F-039A84F9FFAA}"/>
    <hyperlink ref="AE763" r:id="rId11582" display="https://www.daloopa.com/src/44616152" xr:uid="{F8D072E9-7528-4F56-9258-251642C9CAB4}"/>
    <hyperlink ref="BG763" r:id="rId11583" display="https://www.daloopa.com/src/2734211" xr:uid="{C0C4F6B8-8DC9-4500-84F2-6ACF09AA4F12}"/>
    <hyperlink ref="A764" r:id="rId11584" xr:uid="{C4B7A468-C735-4D84-9B25-1F8C7A76F37D}"/>
    <hyperlink ref="C764" r:id="rId11585" xr:uid="{8DE05EE3-112B-45CB-AF4C-24020507C043}"/>
    <hyperlink ref="AB764" r:id="rId11586" display="https://www.daloopa.com/src/805059" xr:uid="{9FFA1D97-9497-4B67-915C-203BB3CE511B}"/>
    <hyperlink ref="AC764" r:id="rId11587" display="https://www.daloopa.com/src/805048" xr:uid="{84124E99-0170-4937-958D-00435C6A8514}"/>
    <hyperlink ref="AD764" r:id="rId11588" display="https://www.daloopa.com/src/1501381" xr:uid="{0675C093-734E-4D33-93AE-92DD0424703D}"/>
    <hyperlink ref="AE764" r:id="rId11589" display="https://www.daloopa.com/src/44616153" xr:uid="{A8764F98-642D-4B09-9EE6-A37CE8FEE549}"/>
    <hyperlink ref="BG764" r:id="rId11590" display="https://www.daloopa.com/src/2734212" xr:uid="{C22DA9B3-A88D-495A-B87D-2316584C5D13}"/>
    <hyperlink ref="A765" r:id="rId11591" xr:uid="{CCFB95CD-6849-455B-8980-FC46FC51FC43}"/>
    <hyperlink ref="C765" r:id="rId11592" xr:uid="{5E388021-7773-4E99-BDAE-A2299C8826B0}"/>
    <hyperlink ref="AB765" r:id="rId11593" display="https://www.daloopa.com/src/805060" xr:uid="{8FF79FFC-3807-4253-BBF3-984CE31242F7}"/>
    <hyperlink ref="AC765" r:id="rId11594" display="https://www.daloopa.com/src/805049" xr:uid="{3D5D8F20-0B6D-4910-9099-6098468971AF}"/>
    <hyperlink ref="AD765" r:id="rId11595" display="https://www.daloopa.com/src/1501382" xr:uid="{EDAF6571-4F93-420E-8BC4-D0532E2170A5}"/>
    <hyperlink ref="AE765" r:id="rId11596" display="https://www.daloopa.com/src/44616154" xr:uid="{A55CF1AA-E8F9-4A7C-847A-CA8EE7C1732B}"/>
    <hyperlink ref="BG765" r:id="rId11597" display="https://www.daloopa.com/src/2734213" xr:uid="{80C97505-31A0-4787-B00E-5975264499D0}"/>
    <hyperlink ref="A766" r:id="rId11598" xr:uid="{BE674CF4-CEED-4174-BC42-628AD2541C6F}"/>
    <hyperlink ref="C766" r:id="rId11599" xr:uid="{B8AE77E2-BB19-4988-9CB1-DD0D07D06493}"/>
    <hyperlink ref="AB766" r:id="rId11600" display="https://www.daloopa.com/src/805061" xr:uid="{4CA02EDF-F7D5-4C29-B9DA-0F1F57AD9EBD}"/>
    <hyperlink ref="AC766" r:id="rId11601" display="https://www.daloopa.com/src/805050" xr:uid="{6290CA9E-4503-43BB-8E4F-21A4BF76C30E}"/>
    <hyperlink ref="AD766" r:id="rId11602" display="https://www.daloopa.com/src/1501383" xr:uid="{79824D69-B733-4265-91C6-B182CD069534}"/>
    <hyperlink ref="AE766" r:id="rId11603" display="https://www.daloopa.com/src/44616155" xr:uid="{E1ACFEB5-A483-4CEE-AAAE-40F8CB03FA87}"/>
    <hyperlink ref="BG766" r:id="rId11604" display="https://www.daloopa.com/src/2734214" xr:uid="{4E01062B-1864-467D-BEE6-FE7431D41E89}"/>
    <hyperlink ref="A767" r:id="rId11605" xr:uid="{091CC231-7A31-4F18-BAF4-F74B88B587E7}"/>
    <hyperlink ref="C767" r:id="rId11606" xr:uid="{4BE32ABB-A69C-4BE6-8A45-673875C0DCAD}"/>
    <hyperlink ref="AB767" r:id="rId11607" display="https://www.daloopa.com/src/805062" xr:uid="{B3FBD59C-6500-46E9-889D-E546D17F276D}"/>
    <hyperlink ref="AC767" r:id="rId11608" display="https://www.daloopa.com/src/805051" xr:uid="{21C162C1-5BAE-4668-AB99-B8E0E8626EE7}"/>
    <hyperlink ref="AD767" r:id="rId11609" display="https://www.daloopa.com/src/1501384" xr:uid="{8B4876EB-2CB5-450D-BDC6-F74CAF71CE76}"/>
    <hyperlink ref="AE767" r:id="rId11610" display="https://www.daloopa.com/src/44616156" xr:uid="{5F3B4502-1541-4890-A07A-807FCA9F9905}"/>
    <hyperlink ref="BG767" r:id="rId11611" display="https://www.daloopa.com/src/2734215" xr:uid="{F2DE62B3-1E20-41BD-9DCB-964A7296E877}"/>
    <hyperlink ref="A768" r:id="rId11612" xr:uid="{F79EDEC5-D17B-496E-B4C7-30F5FE1502EE}"/>
    <hyperlink ref="C768" r:id="rId11613" xr:uid="{6523A516-DB10-4010-B19F-C21D5E76CFC5}"/>
    <hyperlink ref="BG768" r:id="rId11614" display="https://www.daloopa.com/src/2734216" xr:uid="{EBCFFEC6-B352-4711-BAE3-87B6E57623E0}"/>
    <hyperlink ref="A769" r:id="rId11615" xr:uid="{8469EE5D-DEC6-41FC-ABA6-90948AD50C1F}"/>
    <hyperlink ref="C769" r:id="rId11616" xr:uid="{22D0E89E-2840-4254-ADCE-B2D3863B66F6}"/>
    <hyperlink ref="AB769" r:id="rId11617" display="https://www.daloopa.com/src/805063" xr:uid="{0F8F4141-549A-4519-B2C5-C82081557795}"/>
    <hyperlink ref="AC769" r:id="rId11618" display="https://www.daloopa.com/src/805052" xr:uid="{FDF58597-5C90-4D1C-BFA5-B60146B62084}"/>
    <hyperlink ref="AD769" r:id="rId11619" display="https://www.daloopa.com/src/1501385" xr:uid="{E5669188-B899-4798-912F-28787C17EE32}"/>
    <hyperlink ref="AE769" r:id="rId11620" display="https://www.daloopa.com/src/44616157" xr:uid="{719F5227-EFCD-4F0E-8BEF-9313E6E88055}"/>
    <hyperlink ref="BG769" r:id="rId11621" display="https://www.daloopa.com/src/2734217" xr:uid="{ACFF73BA-4B78-4108-A3A6-D0C14926DD62}"/>
    <hyperlink ref="A770" r:id="rId11622" xr:uid="{1F530BDD-8B60-4FA3-A64A-468A3212EB4A}"/>
    <hyperlink ref="C770" r:id="rId11623" xr:uid="{6388602B-8E2F-400C-98A2-C6EA08673810}"/>
    <hyperlink ref="AB770" r:id="rId11624" display="https://www.daloopa.com/src/805064" xr:uid="{4319490E-AE4E-4503-A63C-BE0C812A983F}"/>
    <hyperlink ref="AC770" r:id="rId11625" display="https://www.daloopa.com/src/805053" xr:uid="{E1A7090C-2E81-4C9B-AD1A-139F7AB5E5C0}"/>
    <hyperlink ref="AD770" r:id="rId11626" display="https://www.daloopa.com/src/1501386" xr:uid="{AD75D9D2-18B2-4F6E-BD18-E1959641EB03}"/>
    <hyperlink ref="AE770" r:id="rId11627" display="https://www.daloopa.com/src/44616158" xr:uid="{A4ED4D58-21AB-4103-B4D2-2FA58F702037}"/>
    <hyperlink ref="BG770" r:id="rId11628" display="https://www.daloopa.com/src/2734218" xr:uid="{EB4C72EA-7865-4A8F-9A4D-9158F4343404}"/>
    <hyperlink ref="A771" r:id="rId11629" xr:uid="{F730972E-3C74-4D95-8717-644E2E389CEF}"/>
    <hyperlink ref="C771" r:id="rId11630" xr:uid="{7FEBC032-86BE-472B-8F71-0B3911B16A64}"/>
    <hyperlink ref="AB771" r:id="rId11631" display="https://www.daloopa.com/src/805065" xr:uid="{374D6559-00CE-4B68-85CF-2D14B6DF5853}"/>
    <hyperlink ref="AC771" r:id="rId11632" display="https://www.daloopa.com/src/805054" xr:uid="{42FB58C6-9652-4653-BAEF-B6721C1F4B43}"/>
    <hyperlink ref="AD771" r:id="rId11633" display="https://www.daloopa.com/src/1501387" xr:uid="{2065BC3C-2604-43FB-A363-94C83EA6CAD0}"/>
    <hyperlink ref="BG771" r:id="rId11634" display="https://www.daloopa.com/src/2734219" xr:uid="{4B80F49B-C2FC-48FB-892F-D649691E0CEC}"/>
    <hyperlink ref="A772" r:id="rId11635" xr:uid="{2ED46B96-95B3-4153-A04D-27337927407B}"/>
    <hyperlink ref="C772" r:id="rId11636" xr:uid="{96884FFB-BB96-4954-8049-081AD882B5FE}"/>
    <hyperlink ref="AB772" r:id="rId11637" display="https://www.daloopa.com/src/805066" xr:uid="{012EC771-4971-4BC2-930F-85F0E508B17B}"/>
    <hyperlink ref="AC772" r:id="rId11638" display="https://www.daloopa.com/src/805055" xr:uid="{6A53102F-4461-49C1-A809-E6C045643DC1}"/>
    <hyperlink ref="AD772" r:id="rId11639" display="https://www.daloopa.com/src/1501388" xr:uid="{5C65F044-F028-4FD4-944A-2EE9131A52F5}"/>
    <hyperlink ref="BG772" r:id="rId11640" display="https://www.daloopa.com/src/2734220" xr:uid="{D758593D-5B00-44D6-A4E2-26D8C6A45B75}"/>
    <hyperlink ref="A775" r:id="rId11641" xr:uid="{A699B0FB-E390-4E86-8FAF-30606298A665}"/>
    <hyperlink ref="C775" r:id="rId11642" xr:uid="{7E1CB8DA-D9F4-4757-9D08-276C98E7B96D}"/>
    <hyperlink ref="AB775" r:id="rId11643" display="https://www.daloopa.com/src/805024" xr:uid="{6EE16A00-1609-4198-BF74-42879DF83617}"/>
    <hyperlink ref="AC775" r:id="rId11644" display="https://www.daloopa.com/src/805015" xr:uid="{4DE02F87-340B-4D60-B016-B40CE8E22CD6}"/>
    <hyperlink ref="AD775" r:id="rId11645" display="https://www.daloopa.com/src/1501346" xr:uid="{0FCF8A53-DCC6-411C-B96B-5698B1C60CD2}"/>
    <hyperlink ref="AE775" r:id="rId11646" display="https://www.daloopa.com/src/44616159" xr:uid="{3FB6D858-F06A-4CD3-81AA-2D323858796A}"/>
    <hyperlink ref="BG775" r:id="rId11647" display="https://www.daloopa.com/src/2734200" xr:uid="{2E66B9D3-D76D-4062-B991-46E3444C895E}"/>
    <hyperlink ref="A776" r:id="rId11648" xr:uid="{2CB8F219-5972-492E-952F-CE5167C0A296}"/>
    <hyperlink ref="C776" r:id="rId11649" xr:uid="{30EE6BC9-DD00-40A1-9697-5B1926F4969F}"/>
    <hyperlink ref="AB776" r:id="rId11650" display="https://www.daloopa.com/src/805025" xr:uid="{2DFE7B31-2070-4FC1-AC6D-85E9C15DD313}"/>
    <hyperlink ref="AC776" r:id="rId11651" display="https://www.daloopa.com/src/805016" xr:uid="{44C3CC9B-576F-4F69-888A-270609CE56A6}"/>
    <hyperlink ref="AD776" r:id="rId11652" display="https://www.daloopa.com/src/1501347" xr:uid="{F1EEF2F5-971F-45A7-A9F7-370F8EA7D069}"/>
    <hyperlink ref="AE776" r:id="rId11653" display="https://www.daloopa.com/src/44616160" xr:uid="{508812A9-1CBE-4975-AAEF-1A00A678EB91}"/>
    <hyperlink ref="BG776" r:id="rId11654" display="https://www.daloopa.com/src/2734201" xr:uid="{6596169B-DAC7-4943-A142-AE7607CDE5C7}"/>
    <hyperlink ref="A777" r:id="rId11655" xr:uid="{260F1B3A-EFD5-4F9F-AF9E-FA37168366AE}"/>
    <hyperlink ref="C777" r:id="rId11656" xr:uid="{A06ABB81-DFCB-4BCF-B76D-6CD97B956823}"/>
    <hyperlink ref="AB777" r:id="rId11657" display="https://www.daloopa.com/src/805026" xr:uid="{0B00A4C2-FAEF-4666-A98B-E08253BEBFD4}"/>
    <hyperlink ref="AC777" r:id="rId11658" display="https://www.daloopa.com/src/805017" xr:uid="{695C1BB1-8108-4BBB-B3CD-B85A93E1BB17}"/>
    <hyperlink ref="AD777" r:id="rId11659" display="https://www.daloopa.com/src/1501348" xr:uid="{824E4699-1223-4E83-A277-761E9AC708BF}"/>
    <hyperlink ref="AE777" r:id="rId11660" display="https://www.daloopa.com/src/44616161" xr:uid="{0F851F7E-3F20-453A-9020-28686473F48E}"/>
    <hyperlink ref="BG777" r:id="rId11661" display="https://www.daloopa.com/src/2734202" xr:uid="{83153B7F-068D-4E8A-A690-7D183CE02088}"/>
    <hyperlink ref="A778" r:id="rId11662" xr:uid="{5F7E9480-8794-4217-BA57-285493B03938}"/>
    <hyperlink ref="C778" r:id="rId11663" xr:uid="{61BED586-A8B7-47DD-B373-5BB56AD6A924}"/>
    <hyperlink ref="AB778" r:id="rId11664" display="https://www.daloopa.com/src/805027" xr:uid="{E67B2DB9-C9D2-4BB7-B58F-23C488A5003F}"/>
    <hyperlink ref="AC778" r:id="rId11665" display="https://www.daloopa.com/src/805018" xr:uid="{1496E5EA-7389-466E-8B8C-D5278D3AE02F}"/>
    <hyperlink ref="AD778" r:id="rId11666" display="https://www.daloopa.com/src/1501349" xr:uid="{C7E39709-51D2-4D37-B523-7B6BD943F1A4}"/>
    <hyperlink ref="AE778" r:id="rId11667" display="https://www.daloopa.com/src/44616162" xr:uid="{99FAD5D2-E8B1-4EF0-8E0C-8C3ED880BB87}"/>
    <hyperlink ref="BG778" r:id="rId11668" display="https://www.daloopa.com/src/2734203" xr:uid="{9AAD3285-77B0-42EB-AE96-4E294D15955A}"/>
    <hyperlink ref="A779" r:id="rId11669" xr:uid="{4EE89D8E-CCD0-4C4A-BF56-4FAAEDB93392}"/>
    <hyperlink ref="C779" r:id="rId11670" xr:uid="{0162C35C-D7C8-48CC-B345-4DD06E38A46A}"/>
    <hyperlink ref="AB779" r:id="rId11671" display="https://www.daloopa.com/src/805028" xr:uid="{935FB4F7-5A18-48E3-8BB8-9A77F1265E43}"/>
    <hyperlink ref="AC779" r:id="rId11672" display="https://www.daloopa.com/src/805019" xr:uid="{9FB4A532-3259-4A97-87C2-D7BC63A61B7E}"/>
    <hyperlink ref="AD779" r:id="rId11673" display="https://www.daloopa.com/src/1501350" xr:uid="{7496DF16-2069-4EC7-A50B-41168DC9C92A}"/>
    <hyperlink ref="AE779" r:id="rId11674" display="https://www.daloopa.com/src/44616163" xr:uid="{32E7D4FC-BA4C-456C-8634-E8DCFE03B713}"/>
    <hyperlink ref="BG779" r:id="rId11675" display="https://www.daloopa.com/src/2734204" xr:uid="{A49E6541-509E-4E23-8CDD-57CAD8D82595}"/>
    <hyperlink ref="A780" r:id="rId11676" xr:uid="{72CDA15E-1C0D-4E93-80E6-C601B2767C71}"/>
    <hyperlink ref="C780" r:id="rId11677" xr:uid="{8F888A35-DE47-4729-9E99-04E8CEF81554}"/>
    <hyperlink ref="BG780" r:id="rId11678" display="https://www.daloopa.com/src/2734226" xr:uid="{36A98B82-AA60-4805-ADC3-32B219BD33EB}"/>
    <hyperlink ref="A781" r:id="rId11679" xr:uid="{02DEA5CD-9FB2-446A-B063-D65570BC884A}"/>
    <hyperlink ref="C781" r:id="rId11680" xr:uid="{AC6C668B-90DE-4FA3-BFF0-872372ADC7A6}"/>
    <hyperlink ref="AB781" r:id="rId11681" display="https://www.daloopa.com/src/805029" xr:uid="{CFCF0278-5E5B-497A-82D1-634ED237DA7C}"/>
    <hyperlink ref="AC781" r:id="rId11682" display="https://www.daloopa.com/src/805020" xr:uid="{410859B1-EA85-4CA0-A2D9-1DCC37B3AD49}"/>
    <hyperlink ref="AD781" r:id="rId11683" display="https://www.daloopa.com/src/1501351" xr:uid="{CF218D91-0F32-4C25-85FF-BD46E7D79EAB}"/>
    <hyperlink ref="AE781" r:id="rId11684" display="https://www.daloopa.com/src/44616164" xr:uid="{6BC0CA94-0F3A-497F-9B7E-08581B781663}"/>
    <hyperlink ref="BG781" r:id="rId11685" display="https://www.daloopa.com/src/2734206" xr:uid="{5F89A8AA-9A8F-4098-BB04-6498A39D3DCF}"/>
    <hyperlink ref="A782" r:id="rId11686" xr:uid="{38ADCB3E-FB4E-4992-8B38-53AFFC23FA89}"/>
    <hyperlink ref="C782" r:id="rId11687" xr:uid="{0689BF7C-56EA-4E6D-BBBD-222C9E050F29}"/>
    <hyperlink ref="AB782" r:id="rId11688" display="https://www.daloopa.com/src/805030" xr:uid="{9932D490-A105-4DD4-98EA-DB3CB3662B48}"/>
    <hyperlink ref="AC782" r:id="rId11689" display="https://www.daloopa.com/src/805021" xr:uid="{69B84E12-4C14-4D67-AEB4-866809F77065}"/>
    <hyperlink ref="AD782" r:id="rId11690" display="https://www.daloopa.com/src/1501352" xr:uid="{6A7A2060-052F-4AEE-BEC8-5CA0B30D45AB}"/>
    <hyperlink ref="AE782" r:id="rId11691" display="https://www.daloopa.com/src/44616165" xr:uid="{43CA67DE-5275-4EDC-9374-A1751000DAE9}"/>
    <hyperlink ref="BG782" r:id="rId11692" display="https://www.daloopa.com/src/2734207" xr:uid="{B8002456-8C3E-4FBC-84EA-6AF47D3146ED}"/>
    <hyperlink ref="A783" r:id="rId11693" xr:uid="{064BE023-3A93-46D4-8BF4-B53221D4B737}"/>
    <hyperlink ref="C783" r:id="rId11694" xr:uid="{E2E3376B-CFE9-4C09-B75C-876795633148}"/>
    <hyperlink ref="AB783" r:id="rId11695" display="https://www.daloopa.com/src/805031" xr:uid="{BF8F156F-5ABB-4E2C-A6C3-2B3114E4A1B2}"/>
    <hyperlink ref="AC783" r:id="rId11696" display="https://www.daloopa.com/src/805022" xr:uid="{08E4459C-66AC-4399-BC14-8FCBB1DA982A}"/>
    <hyperlink ref="AD783" r:id="rId11697" display="https://www.daloopa.com/src/1501353" xr:uid="{B94DC2D2-0527-48D8-A441-1AA464B0C010}"/>
    <hyperlink ref="BG783" r:id="rId11698" display="https://www.daloopa.com/src/2734208" xr:uid="{35A24084-BABC-4FE9-9356-5796848DCD82}"/>
    <hyperlink ref="A784" r:id="rId11699" xr:uid="{5C5F85B7-9CCD-4862-9AA4-F73C70D69B01}"/>
    <hyperlink ref="C784" r:id="rId11700" xr:uid="{9D2000D2-2769-4076-8283-B90BDC4046D4}"/>
    <hyperlink ref="AB784" r:id="rId11701" display="https://www.daloopa.com/src/805032" xr:uid="{C73ACA21-DEDF-4E36-ABB1-089BC575F7A6}"/>
    <hyperlink ref="AC784" r:id="rId11702" display="https://www.daloopa.com/src/805023" xr:uid="{45108E74-7EB0-4A04-B4CA-1F445C355AC7}"/>
    <hyperlink ref="AD784" r:id="rId11703" display="https://www.daloopa.com/src/1501354" xr:uid="{3C193671-1F65-4799-ADB6-CD44C4483F59}"/>
    <hyperlink ref="BG784" r:id="rId11704" display="https://www.daloopa.com/src/2734209" xr:uid="{4C58DE21-8E83-4553-A6AC-EF3C97DEFD7B}"/>
    <hyperlink ref="A787" r:id="rId11705" xr:uid="{22B8F689-0D5C-48BA-8EC9-FA83FADB119C}"/>
    <hyperlink ref="C787" r:id="rId11706" xr:uid="{40AA20FC-12C2-4332-887F-532E04263CC5}"/>
    <hyperlink ref="D787" r:id="rId11707" display="https://www.daloopa.com/src/8583196" xr:uid="{1EEBF2B4-324C-47AA-8EE6-F6085AD2636D}"/>
    <hyperlink ref="E787" r:id="rId11708" display="https://www.daloopa.com/src/8583194" xr:uid="{DE1211A6-E22E-4BBE-98AC-42920FD518C4}"/>
    <hyperlink ref="F787" r:id="rId11709" display="https://www.daloopa.com/src/8583180" xr:uid="{C6926781-7A7E-4015-ABDA-1C69DA6860B9}"/>
    <hyperlink ref="G787" r:id="rId11710" display="https://www.daloopa.com/src/44616166" xr:uid="{697B0A85-1164-4B10-832E-28AA3FD27C97}"/>
    <hyperlink ref="H787" r:id="rId11711" display="https://www.daloopa.com/src/8583178" xr:uid="{AC8B0D42-E44A-4104-87B1-311834EE4BD2}"/>
    <hyperlink ref="I787" r:id="rId11712" display="https://www.daloopa.com/src/8583164" xr:uid="{27EC875D-5E58-4FA1-A74B-3DF11488FE2B}"/>
    <hyperlink ref="J787" r:id="rId11713" display="https://www.daloopa.com/src/8583162" xr:uid="{2ECB3213-4305-4227-A989-CAC02860A5FE}"/>
    <hyperlink ref="K787" r:id="rId11714" display="https://www.daloopa.com/src/44616167" xr:uid="{33E21483-479A-4FD2-AFA3-59A91BD3C1F0}"/>
    <hyperlink ref="L787" r:id="rId11715" display="https://www.daloopa.com/src/8583124" xr:uid="{C54F2C74-273F-49C2-ADB9-08BD295B8A42}"/>
    <hyperlink ref="M787" r:id="rId11716" display="https://www.daloopa.com/src/8583122" xr:uid="{FA765A59-A063-4A68-87BB-FC3E075DFC3F}"/>
    <hyperlink ref="N787" r:id="rId11717" display="https://www.daloopa.com/src/8583108" xr:uid="{51F3BD2F-360C-465B-AAC2-72F4CE4E0D4A}"/>
    <hyperlink ref="O787" r:id="rId11718" display="https://www.daloopa.com/src/44616168" xr:uid="{461644B7-919E-444F-A11C-B77BB2F28063}"/>
    <hyperlink ref="P787" r:id="rId11719" display="https://www.daloopa.com/src/8583100" xr:uid="{2705C5FC-5E70-4C6B-83BB-8B1AE003F4B5}"/>
    <hyperlink ref="Q787" r:id="rId11720" display="https://www.daloopa.com/src/8583092" xr:uid="{CB86F9AA-7BBD-4D70-AE30-DBC73851CE0B}"/>
    <hyperlink ref="R787" r:id="rId11721" display="https://www.daloopa.com/src/8583090" xr:uid="{2BEEFFA4-CCFA-47C8-94C1-353ACE46367C}"/>
    <hyperlink ref="S787" r:id="rId11722" display="https://www.daloopa.com/src/44616169" xr:uid="{F90032F8-6A37-499E-898B-9240399E3180}"/>
    <hyperlink ref="T787" r:id="rId11723" display="https://www.daloopa.com/src/8583076" xr:uid="{3123BCC5-BD02-4F1A-97FA-5E0ABAC76343}"/>
    <hyperlink ref="U787" r:id="rId11724" display="https://www.daloopa.com/src/8583421" xr:uid="{F338B919-E4F6-454C-B014-2C71F64541AF}"/>
    <hyperlink ref="V787" r:id="rId11725" display="https://www.daloopa.com/src/8582954" xr:uid="{F7E70191-1E55-405D-B763-CB948AC7D4D0}"/>
    <hyperlink ref="W787" r:id="rId11726" display="https://www.daloopa.com/src/44616170" xr:uid="{E488BF5E-3B50-410F-AB92-2094EAEB89EA}"/>
    <hyperlink ref="X787" r:id="rId11727" display="https://www.daloopa.com/src/8582602" xr:uid="{2646F108-1067-41AB-8C36-985FCE6B9DCB}"/>
    <hyperlink ref="Y787" r:id="rId11728" display="https://www.daloopa.com/src/8582423" xr:uid="{49CBDECA-B977-488D-BF05-69D75DAA216B}"/>
    <hyperlink ref="Z787" r:id="rId11729" display="https://www.daloopa.com/src/8582344" xr:uid="{7D04090B-DE2B-4B6E-8599-287715C965B0}"/>
    <hyperlink ref="AA787" r:id="rId11730" display="https://www.daloopa.com/src/44616171" xr:uid="{1FDA1F71-7897-434C-B997-FE1928EEAC99}"/>
    <hyperlink ref="AB787" r:id="rId11731" display="https://www.daloopa.com/src/8581882" xr:uid="{393E8758-00F6-4362-B367-67443E32EBEA}"/>
    <hyperlink ref="AC787" r:id="rId11732" display="https://www.daloopa.com/src/8581841" xr:uid="{E96ACF5B-9EC5-4383-9AE7-3A0BAD4915BD}"/>
    <hyperlink ref="AD787" r:id="rId11733" display="https://www.daloopa.com/src/8581700" xr:uid="{0B9E72B9-F33A-4A01-BAD4-A81B53296434}"/>
    <hyperlink ref="AE787" r:id="rId11734" display="https://www.daloopa.com/src/44616172" xr:uid="{BAF4F44A-ED39-4B2F-8251-7A817C2F8733}"/>
    <hyperlink ref="AF787" r:id="rId11735" display="https://www.daloopa.com/src/19487707" xr:uid="{22970BFE-E0C2-478D-8E33-24721B03D942}"/>
    <hyperlink ref="AG787" r:id="rId11736" display="https://www.daloopa.com/src/8600020" xr:uid="{7E0A0BBF-F282-480D-A011-4D9D2AE3EF66}"/>
    <hyperlink ref="AH787" r:id="rId11737" display="https://www.daloopa.com/src/10681233" xr:uid="{4B70536F-1909-4C50-BADF-158237859CE7}"/>
    <hyperlink ref="AI787" r:id="rId11738" display="https://www.daloopa.com/src/44616173" xr:uid="{A22B55FB-8518-4B71-9703-5F922ADA7387}"/>
    <hyperlink ref="AJ787" r:id="rId11739" display="https://www.daloopa.com/src/19486781" xr:uid="{D2E77F6A-05B3-4DD0-B77D-ED664AF5E0F1}"/>
    <hyperlink ref="AK787" r:id="rId11740" display="https://www.daloopa.com/src/28828602" xr:uid="{20E2CA0D-0335-4266-A6D0-BD462F66072C}"/>
    <hyperlink ref="AL787" r:id="rId11741" display="https://www.daloopa.com/src/35961605" xr:uid="{A6B2B3F1-7F56-44DB-B6F6-C55EBE984C15}"/>
    <hyperlink ref="AM787" r:id="rId11742" display="https://www.daloopa.com/src/44625010" xr:uid="{5E40CAF3-B3F6-4A00-9E48-DF4EDD72C618}"/>
    <hyperlink ref="AN787" r:id="rId11743" display="https://www.daloopa.com/src/51587343" xr:uid="{D74FEDAB-0340-4E1C-BD29-1FCF16E4D3E3}"/>
    <hyperlink ref="AO787" r:id="rId11744" display="https://www.daloopa.com/src/57345724" xr:uid="{F4ACB88B-62EF-4D9A-8496-36047995FA34}"/>
    <hyperlink ref="AP787" r:id="rId11745" display="https://www.daloopa.com/src/62020145" xr:uid="{B324EDEE-B7B7-48D3-A5F4-65B837BBB682}"/>
    <hyperlink ref="BA787" r:id="rId11746" display="https://www.daloopa.com/src/8583211" xr:uid="{2D806372-A8E6-4D8A-A242-29F86EDA61DC}"/>
    <hyperlink ref="BB787" r:id="rId11747" display="https://www.daloopa.com/src/8583213" xr:uid="{435EE9BE-1E27-4C65-BA80-D8FD37F55E73}"/>
    <hyperlink ref="BC787" r:id="rId11748" display="https://www.daloopa.com/src/8583279" xr:uid="{B2983485-D460-4CC5-AB80-25A04B96173A}"/>
    <hyperlink ref="BD787" r:id="rId11749" display="https://www.daloopa.com/src/8583339" xr:uid="{AE91ACE8-8C93-4885-9A32-C6C6570BB02C}"/>
    <hyperlink ref="BE787" r:id="rId11750" display="https://www.daloopa.com/src/8583353" xr:uid="{60396368-CCAB-454A-B6E5-63B1F9DC9BEF}"/>
    <hyperlink ref="BF787" r:id="rId11751" display="https://www.daloopa.com/src/8583370" xr:uid="{8A1A69F2-792A-427A-91CF-70FDD9327002}"/>
    <hyperlink ref="BG787" r:id="rId11752" display="https://www.daloopa.com/src/8583406" xr:uid="{C368F75A-8CF7-4D0D-99B0-49AD37434A6E}"/>
    <hyperlink ref="BH787" r:id="rId11753" display="https://www.daloopa.com/src/13361868" xr:uid="{3A1EA032-B77F-4C13-8D5C-E4D7EF878B3C}"/>
    <hyperlink ref="BI787" r:id="rId11754" display="https://www.daloopa.com/src/44619791" xr:uid="{0EBF6DAA-D86C-40ED-8508-6ED99982C7BA}"/>
    <hyperlink ref="A788" r:id="rId11755" xr:uid="{1F68DCD9-53EE-47FB-B690-E31FF1013CD8}"/>
    <hyperlink ref="C788" r:id="rId11756" xr:uid="{1C8A82B5-4D97-4B9D-B0DC-DEA093314C80}"/>
    <hyperlink ref="D788" r:id="rId11757" display="https://www.daloopa.com/src/8583197" xr:uid="{8D1CD24E-6971-4C53-8B6A-C805156A34C0}"/>
    <hyperlink ref="E788" r:id="rId11758" display="https://www.daloopa.com/src/8583195" xr:uid="{1875B947-84F5-440B-B326-75296554D63F}"/>
    <hyperlink ref="F788" r:id="rId11759" display="https://www.daloopa.com/src/8583181" xr:uid="{B8F0379D-BE5C-4301-A21E-629E2CB7060B}"/>
    <hyperlink ref="G788" r:id="rId11760" display="https://www.daloopa.com/src/44616174" xr:uid="{21D22618-C3B5-4912-BE44-AAE69894EEDF}"/>
    <hyperlink ref="H788" r:id="rId11761" display="https://www.daloopa.com/src/8583179" xr:uid="{90750378-1830-49C9-9D12-791465EE46B6}"/>
    <hyperlink ref="I788" r:id="rId11762" display="https://www.daloopa.com/src/8583165" xr:uid="{794C3C04-4CB9-4D13-A20D-D0767CCCBB19}"/>
    <hyperlink ref="J788" r:id="rId11763" display="https://www.daloopa.com/src/8583163" xr:uid="{602BB557-022D-46E7-866F-43E640A14586}"/>
    <hyperlink ref="K788" r:id="rId11764" display="https://www.daloopa.com/src/44616175" xr:uid="{B3C9330A-969E-491A-A4FA-7C21DC3A0F09}"/>
    <hyperlink ref="L788" r:id="rId11765" display="https://www.daloopa.com/src/8583125" xr:uid="{D95A5B52-2A13-47AD-9BA4-21BDFDD431B7}"/>
    <hyperlink ref="M788" r:id="rId11766" display="https://www.daloopa.com/src/8583123" xr:uid="{7DA0247B-45EF-475B-A5CC-CB1F0D402743}"/>
    <hyperlink ref="N788" r:id="rId11767" display="https://www.daloopa.com/src/8583109" xr:uid="{9BBE1E10-C652-4857-8E59-034889D02FD0}"/>
    <hyperlink ref="O788" r:id="rId11768" display="https://www.daloopa.com/src/44616176" xr:uid="{CA039A65-0CA8-489A-BE8F-EAD5482FAAA1}"/>
    <hyperlink ref="P788" r:id="rId11769" display="https://www.daloopa.com/src/8583101" xr:uid="{3120744F-EFC3-46DC-A5E4-C9618AE0782F}"/>
    <hyperlink ref="Q788" r:id="rId11770" display="https://www.daloopa.com/src/8583093" xr:uid="{90F830D6-1A67-455D-B2E8-4F93882AD4B3}"/>
    <hyperlink ref="R788" r:id="rId11771" display="https://www.daloopa.com/src/8583091" xr:uid="{91A0F838-5C90-4509-B977-68FB76C5FB9D}"/>
    <hyperlink ref="S788" r:id="rId11772" display="https://www.daloopa.com/src/44616177" xr:uid="{CB92C4BC-1C88-42D2-9CFD-74D33144FEBC}"/>
    <hyperlink ref="T788" r:id="rId11773" display="https://www.daloopa.com/src/8583077" xr:uid="{A80E6B4B-1F62-4511-8C62-61288EA00366}"/>
    <hyperlink ref="U788" r:id="rId11774" display="https://www.daloopa.com/src/8583422" xr:uid="{A33FC7DC-3689-4A53-A903-3812394544F5}"/>
    <hyperlink ref="V788" r:id="rId11775" display="https://www.daloopa.com/src/8582955" xr:uid="{12B23FC2-19D0-4E21-A16A-C70D42F0178E}"/>
    <hyperlink ref="W788" r:id="rId11776" display="https://www.daloopa.com/src/44616178" xr:uid="{F5848FB0-0924-4081-B53D-282545DA32A3}"/>
    <hyperlink ref="X788" r:id="rId11777" display="https://www.daloopa.com/src/8582603" xr:uid="{C0B23E89-AAA5-4E3B-9520-5937A54362EF}"/>
    <hyperlink ref="Y788" r:id="rId11778" display="https://www.daloopa.com/src/8582424" xr:uid="{DCA1B5DF-93FC-48AF-9D0D-2F8B6187BD34}"/>
    <hyperlink ref="Z788" r:id="rId11779" display="https://www.daloopa.com/src/8582345" xr:uid="{D9EAA0EA-30EA-4230-B707-3FEE4E56D56F}"/>
    <hyperlink ref="AA788" r:id="rId11780" display="https://www.daloopa.com/src/44616179" xr:uid="{39DA62A1-E789-4F0A-9FB7-54B87AB0F971}"/>
    <hyperlink ref="AB788" r:id="rId11781" display="https://www.daloopa.com/src/8581883" xr:uid="{ED4F4D29-272E-482C-AA84-71949CC15838}"/>
    <hyperlink ref="AC788" r:id="rId11782" display="https://www.daloopa.com/src/8581842" xr:uid="{8C6560A1-4EC8-4140-B6EF-B58F6BA9ADFA}"/>
    <hyperlink ref="AD788" r:id="rId11783" display="https://www.daloopa.com/src/8581701" xr:uid="{018E2491-4F3C-4732-974E-1610A7749663}"/>
    <hyperlink ref="AE788" r:id="rId11784" display="https://www.daloopa.com/src/44616180" xr:uid="{306D70A4-0430-4E69-8F4D-6056464FF4E9}"/>
    <hyperlink ref="AF788" r:id="rId11785" display="https://www.daloopa.com/src/19487708" xr:uid="{189797BC-B8D7-4526-A469-B7258EB8AEFE}"/>
    <hyperlink ref="AG788" r:id="rId11786" display="https://www.daloopa.com/src/8600021" xr:uid="{977EC6AE-A5E6-4D2D-95ED-5562A9953381}"/>
    <hyperlink ref="AH788" r:id="rId11787" display="https://www.daloopa.com/src/10681234" xr:uid="{307B7C95-DCB3-4B73-8590-BF4991C78836}"/>
    <hyperlink ref="AI788" r:id="rId11788" display="https://www.daloopa.com/src/44616181" xr:uid="{EEA8C75B-D218-464C-95A7-CF815182DFB6}"/>
    <hyperlink ref="AJ788" r:id="rId11789" display="https://www.daloopa.com/src/19486782" xr:uid="{E5108863-EE7C-4019-AA13-526A69A0A237}"/>
    <hyperlink ref="AK788" r:id="rId11790" display="https://www.daloopa.com/src/28828603" xr:uid="{4B8AE6D9-C394-49DA-9A42-1685F0574214}"/>
    <hyperlink ref="AL788" r:id="rId11791" display="https://www.daloopa.com/src/35961606" xr:uid="{15413758-F24E-4442-AFF2-CC8F6FD4C157}"/>
    <hyperlink ref="AM788" r:id="rId11792" display="https://www.daloopa.com/src/44625011" xr:uid="{EB516498-25B0-4C26-B7D0-87B23B9BC197}"/>
    <hyperlink ref="AN788" r:id="rId11793" display="https://www.daloopa.com/src/51587344" xr:uid="{4CDC32D8-AF12-4E27-BCB6-91A5F89EB230}"/>
    <hyperlink ref="AO788" r:id="rId11794" display="https://www.daloopa.com/src/57345725" xr:uid="{FD0B4601-E872-4AF2-BC53-272EBF5B94F3}"/>
    <hyperlink ref="AP788" r:id="rId11795" display="https://www.daloopa.com/src/62020146" xr:uid="{C2D90851-9D66-4F80-8BD3-81CD274DE964}"/>
    <hyperlink ref="BA788" r:id="rId11796" display="https://www.daloopa.com/src/8583212" xr:uid="{858FA575-C434-4E49-AE41-EBDB8BA5DAE2}"/>
    <hyperlink ref="BB788" r:id="rId11797" display="https://www.daloopa.com/src/8583214" xr:uid="{587892BA-5C24-4908-9567-55FB8E8A3FBF}"/>
    <hyperlink ref="BC788" r:id="rId11798" display="https://www.daloopa.com/src/8583280" xr:uid="{A88B39CD-4ECF-4D33-9DDD-48905C14CCE4}"/>
    <hyperlink ref="BD788" r:id="rId11799" display="https://www.daloopa.com/src/8583340" xr:uid="{51C5B3F6-107B-4036-8B9F-7B6399355AD7}"/>
    <hyperlink ref="BE788" r:id="rId11800" display="https://www.daloopa.com/src/8583354" xr:uid="{AC525896-4E46-4969-84BB-B2A66A34BD0C}"/>
    <hyperlink ref="BF788" r:id="rId11801" display="https://www.daloopa.com/src/8583371" xr:uid="{A0BC65CF-3F24-4B07-9A9A-16DE8BF22242}"/>
    <hyperlink ref="BG788" r:id="rId11802" display="https://www.daloopa.com/src/8583407" xr:uid="{B12CCA17-72D3-457E-A120-B89E0FA5D4DA}"/>
    <hyperlink ref="BH788" r:id="rId11803" display="https://www.daloopa.com/src/13361869" xr:uid="{D644A9F3-CA2C-4714-A89D-94E485B0394D}"/>
    <hyperlink ref="BI788" r:id="rId11804" display="https://www.daloopa.com/src/44619846" xr:uid="{130C1920-9164-48DF-9B65-F6394A881C7B}"/>
    <hyperlink ref="A789" r:id="rId11805" xr:uid="{ECA91783-7BA5-4688-9599-B10ABBB8796E}"/>
    <hyperlink ref="C789" r:id="rId11806" xr:uid="{B11FCB6D-8525-4EAE-94DD-11F7C729C254}"/>
    <hyperlink ref="BA789" r:id="rId11807" display="https://www.daloopa.com/src/53281026" xr:uid="{82BE7F99-B09E-43B0-94C1-6354814B3564}"/>
    <hyperlink ref="BB789" r:id="rId11808" display="https://www.daloopa.com/src/53280956" xr:uid="{2BE5FA73-F046-48D3-9A3C-75F7265AA14C}"/>
    <hyperlink ref="BC789" r:id="rId11809" display="https://www.daloopa.com/src/53280922" xr:uid="{E78815C5-A58E-41CC-868F-D2CED61B03EB}"/>
    <hyperlink ref="BD789" r:id="rId11810" display="https://www.daloopa.com/src/53280829" xr:uid="{4CE73571-B52F-4FB0-A6E3-68B5B93610F7}"/>
    <hyperlink ref="BE789" r:id="rId11811" display="https://www.daloopa.com/src/53280774" xr:uid="{0A48662E-844E-451D-8E7D-0012776607DA}"/>
    <hyperlink ref="BF789" r:id="rId11812" display="https://www.daloopa.com/src/53280675" xr:uid="{1EC051F1-A11C-46F1-A84E-E6EE62374A63}"/>
    <hyperlink ref="BG789" r:id="rId11813" display="https://www.daloopa.com/src/53280077" xr:uid="{6950AA82-6479-4337-B977-4FE43409881C}"/>
    <hyperlink ref="BH789" r:id="rId11814" display="https://www.daloopa.com/src/53279899" xr:uid="{AF396896-8DCE-412F-ADF8-BCD5C6F39FF8}"/>
    <hyperlink ref="BI789" r:id="rId11815" display="https://www.daloopa.com/src/53279589" xr:uid="{58944C08-AF77-4562-A489-C6E6F400205C}"/>
    <hyperlink ref="A793" r:id="rId11816" xr:uid="{5FB1A2C3-A420-4F24-B8A1-407CE86257EF}"/>
    <hyperlink ref="C793" r:id="rId11817" xr:uid="{EF7E008C-B060-4F2D-9A5A-92A233535110}"/>
    <hyperlink ref="D793" r:id="rId11818" display="https://www.daloopa.com/src/8731252" xr:uid="{0A590289-1B00-4CBC-ABC6-5F2784D64C31}"/>
    <hyperlink ref="E793" r:id="rId11819" display="https://www.daloopa.com/src/8731246" xr:uid="{5686BC24-F974-403A-B18D-52DAD054119A}"/>
    <hyperlink ref="F793" r:id="rId11820" display="https://www.daloopa.com/src/8731239" xr:uid="{9873D803-AE13-447C-9238-1D9FC6BE2804}"/>
    <hyperlink ref="G793" r:id="rId11821" display="https://www.daloopa.com/src/44616191" xr:uid="{06CCEFD6-EF10-4377-AE2F-29BC6AE1FCB5}"/>
    <hyperlink ref="H793" r:id="rId11822" display="https://www.daloopa.com/src/8731232" xr:uid="{2429CD74-5870-4E89-AB5E-D89BA0919BD2}"/>
    <hyperlink ref="I793" r:id="rId11823" display="https://www.daloopa.com/src/8731225" xr:uid="{1CC76BE1-A2AB-4D53-A9E0-6C0C7D119FF0}"/>
    <hyperlink ref="J793" r:id="rId11824" display="https://www.daloopa.com/src/8731218" xr:uid="{CA2880F5-15F5-480E-A68D-5C64A9A949AE}"/>
    <hyperlink ref="K793" r:id="rId11825" display="https://www.daloopa.com/src/44616192" xr:uid="{A484D43B-8917-47D5-98BC-8D8457CFE061}"/>
    <hyperlink ref="L793" r:id="rId11826" display="https://www.daloopa.com/src/8731211" xr:uid="{B7900D3A-0DC6-4B0E-948A-580108706083}"/>
    <hyperlink ref="M793" r:id="rId11827" display="https://www.daloopa.com/src/8731204" xr:uid="{A7FF6E04-23EA-45F6-8FD2-BAF119DB8D73}"/>
    <hyperlink ref="N793" r:id="rId11828" display="https://www.daloopa.com/src/8731197" xr:uid="{42723D80-8A22-4387-8981-79F5C95FC704}"/>
    <hyperlink ref="O793" r:id="rId11829" display="https://www.daloopa.com/src/44616193" xr:uid="{6DB5BCC3-BFA6-4596-B347-6614575F2AFD}"/>
    <hyperlink ref="P793" r:id="rId11830" display="https://www.daloopa.com/src/8731190" xr:uid="{14403E38-431C-41AA-A087-057B2346E88A}"/>
    <hyperlink ref="Q793" r:id="rId11831" display="https://www.daloopa.com/src/8731183" xr:uid="{66F8360C-8079-4D93-A316-F1FD86A147F2}"/>
    <hyperlink ref="R793" r:id="rId11832" display="https://www.daloopa.com/src/8731176" xr:uid="{278EBB63-9825-4FF6-BD6B-4508E7732FC4}"/>
    <hyperlink ref="S793" r:id="rId11833" display="https://www.daloopa.com/src/44616194" xr:uid="{D48D355A-A994-4809-8CCC-29D086D860CD}"/>
    <hyperlink ref="T793" r:id="rId11834" display="https://www.daloopa.com/src/8731171" xr:uid="{00DAF7AB-EB27-4675-9E6C-59D3A81FFCB2}"/>
    <hyperlink ref="U793" r:id="rId11835" display="https://www.daloopa.com/src/8731166" xr:uid="{84DA3EA1-3AFA-4BEE-A826-886834FE21B4}"/>
    <hyperlink ref="V793" r:id="rId11836" display="https://www.daloopa.com/src/8731161" xr:uid="{ECED72CD-5DD7-4587-B015-7DA9E638E4B0}"/>
    <hyperlink ref="W793" r:id="rId11837" display="https://www.daloopa.com/src/44616195" xr:uid="{B558BCE0-E58C-4C84-B621-CE9BA4809958}"/>
    <hyperlink ref="X793" r:id="rId11838" display="https://www.daloopa.com/src/8731156" xr:uid="{F56BE08A-5E38-4F6C-A95B-CAE1B591AF29}"/>
    <hyperlink ref="Y793" r:id="rId11839" display="https://www.daloopa.com/src/8731151" xr:uid="{D1200626-A207-483A-8685-2A8B81460040}"/>
    <hyperlink ref="Z793" r:id="rId11840" display="https://www.daloopa.com/src/8731146" xr:uid="{ABC521D4-D668-44B6-A197-2F9D00205E43}"/>
    <hyperlink ref="AA793" r:id="rId11841" display="https://www.daloopa.com/src/44616196" xr:uid="{7D76900E-D65F-4389-98A4-83DDB87B9AE3}"/>
    <hyperlink ref="AB793" r:id="rId11842" display="https://www.daloopa.com/src/8731141" xr:uid="{129956E7-7563-4600-BC5F-709100697385}"/>
    <hyperlink ref="AC793" r:id="rId11843" display="https://www.daloopa.com/src/8731136" xr:uid="{30E06518-D0DA-48C2-9EE3-949D3994C96B}"/>
    <hyperlink ref="AD793" r:id="rId11844" display="https://www.daloopa.com/src/8731131" xr:uid="{E29DE4FF-284E-4F96-ADD0-E9EBFEDC412B}"/>
    <hyperlink ref="AE793" r:id="rId11845" display="https://www.daloopa.com/src/44616197" xr:uid="{183E53B1-5B96-40CA-9CDA-CF87B3800ED7}"/>
    <hyperlink ref="AF793" r:id="rId11846" display="https://www.daloopa.com/src/8731119" xr:uid="{E17EB167-833B-48D3-84B4-76453AAF21F9}"/>
    <hyperlink ref="AG793" r:id="rId11847" display="https://www.daloopa.com/src/8731125" xr:uid="{D88B9B57-9B9D-4770-98D8-E12953B497F4}"/>
    <hyperlink ref="AH793" r:id="rId11848" display="https://www.daloopa.com/src/10681269" xr:uid="{7F2B08CC-DD92-46EB-9A61-DFD5B4323379}"/>
    <hyperlink ref="AI793" r:id="rId11849" display="https://www.daloopa.com/src/44616198" xr:uid="{05080280-8E30-4B22-B161-F6BC38E9A9BA}"/>
    <hyperlink ref="BA793" r:id="rId11850" display="https://www.daloopa.com/src/8731259" xr:uid="{B512DAEA-B8D7-4F0B-9315-E9A1B1576BA4}"/>
    <hyperlink ref="BB793" r:id="rId11851" display="https://www.daloopa.com/src/8731266" xr:uid="{5C46675A-77ED-4CB4-8710-E0A4B53FDF99}"/>
    <hyperlink ref="BC793" r:id="rId11852" display="https://www.daloopa.com/src/8731332" xr:uid="{E80CB889-7127-4825-BEF8-9C6E33A24250}"/>
    <hyperlink ref="BD793" r:id="rId11853" display="https://www.daloopa.com/src/8731339" xr:uid="{F220B9A5-C229-4366-BB4C-98D96C900E72}"/>
    <hyperlink ref="BE793" r:id="rId11854" display="https://www.daloopa.com/src/8731346" xr:uid="{54905810-F779-4992-8889-794E9DA3CD5B}"/>
    <hyperlink ref="BF793" r:id="rId11855" display="https://www.daloopa.com/src/8731351" xr:uid="{9579B59F-40E9-44E6-A8EC-B7C0095A6E1D}"/>
    <hyperlink ref="BG793" r:id="rId11856" display="https://www.daloopa.com/src/8731356" xr:uid="{7799B04F-955E-4E5D-AB1E-B4F0900F9BE6}"/>
    <hyperlink ref="BH793" r:id="rId11857" display="https://www.daloopa.com/src/13316976" xr:uid="{C3370922-EA81-4CEB-8ADE-B53D0381F222}"/>
    <hyperlink ref="A794" r:id="rId11858" xr:uid="{9E54E3CE-6717-4093-8893-57B11B93B311}"/>
    <hyperlink ref="C794" r:id="rId11859" xr:uid="{9C434682-5EB9-4B03-8BAC-38D1C1A6CAFA}"/>
    <hyperlink ref="AF794" r:id="rId11860" display="https://www.daloopa.com/src/8731122" xr:uid="{1D9F2793-761C-48A0-A174-A0580D9F6115}"/>
    <hyperlink ref="AG794" r:id="rId11861" display="https://www.daloopa.com/src/8731128" xr:uid="{793C464A-FB0A-4EA2-8141-317048A6F499}"/>
    <hyperlink ref="AH794" r:id="rId11862" display="https://www.daloopa.com/src/10681271" xr:uid="{B79B646E-31C4-46BA-908C-0ADE02C86104}"/>
    <hyperlink ref="AI794" r:id="rId11863" display="https://www.daloopa.com/src/44616199" xr:uid="{2BABCE8F-0BB5-4ED1-8F05-DF8FA3BD7D41}"/>
    <hyperlink ref="BG794" r:id="rId11864" display="https://www.daloopa.com/src/8731357" xr:uid="{325DF121-53C2-4B37-AE5F-5162C22E9FE3}"/>
    <hyperlink ref="BH794" r:id="rId11865" display="https://www.daloopa.com/src/13316975" xr:uid="{85D834B3-E290-4E47-93BB-CBEA3A6F2AF9}"/>
    <hyperlink ref="A795" r:id="rId11866" xr:uid="{4975FF26-8A82-4E44-ABAA-671C6AA617D2}"/>
    <hyperlink ref="C795" r:id="rId11867" xr:uid="{0997C53E-B8A9-48F8-A1E5-B2434FEBCA2A}"/>
    <hyperlink ref="D795" r:id="rId11868" display="https://www.daloopa.com/src/8731253" xr:uid="{4F78F967-784F-4E22-B209-5EFEFE0AEB84}"/>
    <hyperlink ref="E795" r:id="rId11869" display="https://www.daloopa.com/src/8731247" xr:uid="{4D593EAE-BD64-435B-8160-7B348B03ACE1}"/>
    <hyperlink ref="F795" r:id="rId11870" display="https://www.daloopa.com/src/8731240" xr:uid="{563281EA-A80A-4BC8-ADEB-7C200A086D4F}"/>
    <hyperlink ref="G795" r:id="rId11871" display="https://www.daloopa.com/src/44616200" xr:uid="{F982C0B5-619B-481A-A30C-1758BCDB365C}"/>
    <hyperlink ref="H795" r:id="rId11872" display="https://www.daloopa.com/src/8731233" xr:uid="{F646F0B1-60D2-4F4D-8347-DAD5E7F38B06}"/>
    <hyperlink ref="I795" r:id="rId11873" display="https://www.daloopa.com/src/8731226" xr:uid="{A73390F2-3377-4DEF-873E-B428136FCD3B}"/>
    <hyperlink ref="J795" r:id="rId11874" display="https://www.daloopa.com/src/8731219" xr:uid="{2C06AD5E-09CE-4555-A1F5-27A700FD9772}"/>
    <hyperlink ref="K795" r:id="rId11875" display="https://www.daloopa.com/src/44616201" xr:uid="{416EEA39-BACB-42EB-8828-0E910565C56C}"/>
    <hyperlink ref="L795" r:id="rId11876" display="https://www.daloopa.com/src/8731212" xr:uid="{5BD3B8A0-6410-44D8-AA7D-C07C2CFA761B}"/>
    <hyperlink ref="M795" r:id="rId11877" display="https://www.daloopa.com/src/8731205" xr:uid="{3D216F4F-F444-4CC7-A51C-40A8484C763E}"/>
    <hyperlink ref="N795" r:id="rId11878" display="https://www.daloopa.com/src/8731198" xr:uid="{2A064D40-F86F-4F0C-BC33-44D76C005B8F}"/>
    <hyperlink ref="O795" r:id="rId11879" display="https://www.daloopa.com/src/44616202" xr:uid="{73A5A39D-E5E4-4E80-9722-75767B65840C}"/>
    <hyperlink ref="P795" r:id="rId11880" display="https://www.daloopa.com/src/8731191" xr:uid="{DB213172-4886-4878-9C77-6AC2BFBFE2F7}"/>
    <hyperlink ref="Q795" r:id="rId11881" display="https://www.daloopa.com/src/8731184" xr:uid="{C5A76867-1CA9-40C5-86F3-9B3ABFE6F139}"/>
    <hyperlink ref="R795" r:id="rId11882" display="https://www.daloopa.com/src/8731177" xr:uid="{E58125B8-3FB3-4911-848F-D744D3E62F25}"/>
    <hyperlink ref="S795" r:id="rId11883" display="https://www.daloopa.com/src/44616203" xr:uid="{FCCEA704-1B08-4B66-A77A-E7592EC92AC3}"/>
    <hyperlink ref="T795" r:id="rId11884" display="https://www.daloopa.com/src/8731172" xr:uid="{5F1C6AF1-67EF-48CC-BF62-33BE6717446B}"/>
    <hyperlink ref="U795" r:id="rId11885" display="https://www.daloopa.com/src/8731167" xr:uid="{B8D87C4E-C9DC-4120-AD47-C4DF7D95A89A}"/>
    <hyperlink ref="V795" r:id="rId11886" display="https://www.daloopa.com/src/8731162" xr:uid="{4E9AB6F4-3460-4458-B58D-296EECC1B851}"/>
    <hyperlink ref="W795" r:id="rId11887" display="https://www.daloopa.com/src/44616204" xr:uid="{15DE0C31-1B56-40DB-BE19-11F27E259240}"/>
    <hyperlink ref="X795" r:id="rId11888" display="https://www.daloopa.com/src/8731157" xr:uid="{0DBC7E82-8E2A-4F58-B2EE-997D7C765C2B}"/>
    <hyperlink ref="Y795" r:id="rId11889" display="https://www.daloopa.com/src/8731152" xr:uid="{DE381297-BB99-4ABF-BB4F-7C3005756F61}"/>
    <hyperlink ref="Z795" r:id="rId11890" display="https://www.daloopa.com/src/8731147" xr:uid="{A4A566D8-E3A4-46D8-AC9E-501F204D5603}"/>
    <hyperlink ref="AA795" r:id="rId11891" display="https://www.daloopa.com/src/44616205" xr:uid="{3BAD584C-4464-4130-B497-C9E10FC4446A}"/>
    <hyperlink ref="AB795" r:id="rId11892" display="https://www.daloopa.com/src/8731142" xr:uid="{EDE74240-AFEB-4F5A-8B9E-D522ACA772F4}"/>
    <hyperlink ref="AC795" r:id="rId11893" display="https://www.daloopa.com/src/8731137" xr:uid="{04E8DEC3-E9DA-43B3-8A30-1F80F989AB08}"/>
    <hyperlink ref="AD795" r:id="rId11894" display="https://www.daloopa.com/src/8731132" xr:uid="{FD90D603-FB2C-4CB6-9DC4-2C59A290458C}"/>
    <hyperlink ref="AE795" r:id="rId11895" display="https://www.daloopa.com/src/44616206" xr:uid="{C955043A-7237-4C2C-AD94-D2937FD11193}"/>
    <hyperlink ref="AF795" r:id="rId11896" display="https://www.daloopa.com/src/8731120" xr:uid="{24B10C46-0E2D-477D-86BA-FEA8A6E0B4E7}"/>
    <hyperlink ref="AG795" r:id="rId11897" display="https://www.daloopa.com/src/8731126" xr:uid="{FF5AE081-C925-449A-A5F8-E7F2DD4D9FB6}"/>
    <hyperlink ref="AH795" r:id="rId11898" display="https://www.daloopa.com/src/10681265" xr:uid="{38059DB2-D765-4677-9AEE-BE9B21FB7E92}"/>
    <hyperlink ref="AI795" r:id="rId11899" display="https://www.daloopa.com/src/44616207" xr:uid="{B72DA398-408E-4AB5-827A-DB4CE62CD97D}"/>
    <hyperlink ref="BA795" r:id="rId11900" display="https://www.daloopa.com/src/8731260" xr:uid="{7C4C76FA-3D3A-42B5-885C-3FA7EEAC499D}"/>
    <hyperlink ref="BB795" r:id="rId11901" display="https://www.daloopa.com/src/8731267" xr:uid="{7A75C863-AD07-4532-9549-C70A8415B660}"/>
    <hyperlink ref="BC795" r:id="rId11902" display="https://www.daloopa.com/src/8731333" xr:uid="{475B908A-AA50-4E45-B387-AEB8EC837912}"/>
    <hyperlink ref="BD795" r:id="rId11903" display="https://www.daloopa.com/src/8731340" xr:uid="{1F5D337D-0B73-41CB-B057-7D892D8A92DC}"/>
    <hyperlink ref="BE795" r:id="rId11904" display="https://www.daloopa.com/src/8731347" xr:uid="{A3714796-798A-4507-91B1-7C90FD26110C}"/>
    <hyperlink ref="BF795" r:id="rId11905" display="https://www.daloopa.com/src/8731352" xr:uid="{AE80C63A-BF4B-4937-9BF5-A67367A504F4}"/>
    <hyperlink ref="BG795" r:id="rId11906" display="https://www.daloopa.com/src/8731358" xr:uid="{11E1A60D-FD14-4DE2-91AC-49E376A663CA}"/>
    <hyperlink ref="BH795" r:id="rId11907" display="https://www.daloopa.com/src/13316974" xr:uid="{128092CD-8CE2-4D2A-A60C-E819833EF436}"/>
    <hyperlink ref="A796" r:id="rId11908" xr:uid="{8E2E9C01-1A2D-4A7F-82D8-718E91D7A9ED}"/>
    <hyperlink ref="C796" r:id="rId11909" xr:uid="{00258202-801D-4676-98DF-D628A75401B7}"/>
    <hyperlink ref="D796" r:id="rId11910" display="https://www.daloopa.com/src/8731254" xr:uid="{9C0BD3EC-2083-4558-AEF9-56D36E4B5557}"/>
    <hyperlink ref="F796" r:id="rId11911" display="https://www.daloopa.com/src/8731241" xr:uid="{A5928725-C611-4D8A-86F1-F49418CEEFED}"/>
    <hyperlink ref="G796" r:id="rId11912" display="https://www.daloopa.com/src/44616208" xr:uid="{60A968B5-C917-47FE-A9DC-40D9630DC348}"/>
    <hyperlink ref="H796" r:id="rId11913" display="https://www.daloopa.com/src/8731234" xr:uid="{283E903E-504E-47AC-8998-3FF3C0D8B39F}"/>
    <hyperlink ref="I796" r:id="rId11914" display="https://www.daloopa.com/src/8731227" xr:uid="{CE431363-FE7E-4596-9191-0E078A21D97C}"/>
    <hyperlink ref="J796" r:id="rId11915" display="https://www.daloopa.com/src/8731220" xr:uid="{F872ABFF-4432-48D3-B0DA-A6C22AC5BBAE}"/>
    <hyperlink ref="K796" r:id="rId11916" display="https://www.daloopa.com/src/44616209" xr:uid="{A40CF1D4-DC89-4F47-AB16-B4CDABEBB4BF}"/>
    <hyperlink ref="L796" r:id="rId11917" display="https://www.daloopa.com/src/8731213" xr:uid="{E803BEA0-8E58-4CED-8A73-27235664DA1B}"/>
    <hyperlink ref="M796" r:id="rId11918" display="https://www.daloopa.com/src/8731206" xr:uid="{949BB112-A6FB-40FC-93C1-51A0B34B047F}"/>
    <hyperlink ref="N796" r:id="rId11919" display="https://www.daloopa.com/src/8731199" xr:uid="{23F57E6B-0CBA-490E-9A72-70B144855E3C}"/>
    <hyperlink ref="O796" r:id="rId11920" display="https://www.daloopa.com/src/44616210" xr:uid="{96A7C21F-36FE-472F-B77D-FFD933957C0B}"/>
    <hyperlink ref="P796" r:id="rId11921" display="https://www.daloopa.com/src/8731192" xr:uid="{C824CDD8-7E56-4499-B34C-CE4C14DDA8F1}"/>
    <hyperlink ref="Q796" r:id="rId11922" display="https://www.daloopa.com/src/8731185" xr:uid="{884B08BE-8A63-4003-87C4-7C455F7E5CEE}"/>
    <hyperlink ref="R796" r:id="rId11923" display="https://www.daloopa.com/src/8731178" xr:uid="{58995CDB-A171-43FE-BF16-774EEF3A92CF}"/>
    <hyperlink ref="S796" r:id="rId11924" display="https://www.daloopa.com/src/44616211" xr:uid="{CE760E0A-5D88-4AE1-946F-4414D9C61DD8}"/>
    <hyperlink ref="BA796" r:id="rId11925" display="https://www.daloopa.com/src/8731261" xr:uid="{CB656895-C7B7-4647-84C4-057FC2A751AA}"/>
    <hyperlink ref="BB796" r:id="rId11926" display="https://www.daloopa.com/src/8731268" xr:uid="{165064DA-67E7-4F1C-8759-07EB39241BE1}"/>
    <hyperlink ref="BC796" r:id="rId11927" display="https://www.daloopa.com/src/8731334" xr:uid="{DB189226-2D5C-478A-A52F-73699908EA3B}"/>
    <hyperlink ref="BD796" r:id="rId11928" display="https://www.daloopa.com/src/8731341" xr:uid="{61399095-E397-4E36-A8F3-DDC385E4C94B}"/>
    <hyperlink ref="A797" r:id="rId11929" xr:uid="{54E189F3-41B5-45FE-9BBE-581CA561BE7F}"/>
    <hyperlink ref="C797" r:id="rId11930" xr:uid="{326A04D1-E2DA-4270-BCF8-9838008D50D2}"/>
    <hyperlink ref="D797" r:id="rId11931" display="https://www.daloopa.com/src/8731255" xr:uid="{6EE90CB0-E4DF-4F5F-B013-E2F925A4500D}"/>
    <hyperlink ref="E797" r:id="rId11932" display="https://www.daloopa.com/src/8731248" xr:uid="{705CDC8E-6FE5-42D8-AB06-EF141AE93BE8}"/>
    <hyperlink ref="F797" r:id="rId11933" display="https://www.daloopa.com/src/8731242" xr:uid="{65BC801F-B451-449F-8DFA-6E7EE6B0169C}"/>
    <hyperlink ref="G797" r:id="rId11934" display="https://www.daloopa.com/src/44616212" xr:uid="{A91C0079-E083-4F01-B956-2E47BD0CD1B4}"/>
    <hyperlink ref="H797" r:id="rId11935" display="https://www.daloopa.com/src/8731235" xr:uid="{B8E54DE0-4D50-47E1-B129-4389BBA50405}"/>
    <hyperlink ref="I797" r:id="rId11936" display="https://www.daloopa.com/src/8731228" xr:uid="{DD2A078D-16AF-485E-80C6-E5A77D8E3DBF}"/>
    <hyperlink ref="J797" r:id="rId11937" display="https://www.daloopa.com/src/8731221" xr:uid="{C69DA076-0C87-4384-9934-78E8EF894977}"/>
    <hyperlink ref="K797" r:id="rId11938" display="https://www.daloopa.com/src/44616213" xr:uid="{8DC8B637-78CE-4682-8BC5-5E68114491D8}"/>
    <hyperlink ref="L797" r:id="rId11939" display="https://www.daloopa.com/src/8731214" xr:uid="{9651ACD4-F17B-4A50-8205-F4BA57C35A03}"/>
    <hyperlink ref="M797" r:id="rId11940" display="https://www.daloopa.com/src/8731207" xr:uid="{8B5D9914-387E-4DEC-AC4E-F6E8CE652FB6}"/>
    <hyperlink ref="N797" r:id="rId11941" display="https://www.daloopa.com/src/8731200" xr:uid="{2CF81A92-6B22-423F-B574-1FE6A40AB343}"/>
    <hyperlink ref="O797" r:id="rId11942" display="https://www.daloopa.com/src/44616214" xr:uid="{B4B01906-0ED6-4F11-BE67-43BD090D33D1}"/>
    <hyperlink ref="P797" r:id="rId11943" display="https://www.daloopa.com/src/8731193" xr:uid="{87BED349-2A0B-4AAC-BCB2-FAB02EE5BB64}"/>
    <hyperlink ref="Q797" r:id="rId11944" display="https://www.daloopa.com/src/8731186" xr:uid="{CB1441C0-DD60-4544-A65D-7297A670A916}"/>
    <hyperlink ref="R797" r:id="rId11945" display="https://www.daloopa.com/src/8731179" xr:uid="{3798E909-F6F4-482C-B999-3A4E636A9972}"/>
    <hyperlink ref="S797" r:id="rId11946" display="https://www.daloopa.com/src/44616215" xr:uid="{F8D17379-6912-4264-B00D-BFC9E69E571E}"/>
    <hyperlink ref="BA797" r:id="rId11947" display="https://www.daloopa.com/src/8731262" xr:uid="{6822E704-6CB9-4F27-96F6-425DDB7D5831}"/>
    <hyperlink ref="BB797" r:id="rId11948" display="https://www.daloopa.com/src/8731269" xr:uid="{9CB43857-40A8-4FF2-A6DA-F74FC55BDB1E}"/>
    <hyperlink ref="BC797" r:id="rId11949" display="https://www.daloopa.com/src/8731335" xr:uid="{FF3EA775-2464-492F-A517-72AFB3E7D89E}"/>
    <hyperlink ref="BD797" r:id="rId11950" display="https://www.daloopa.com/src/8731342" xr:uid="{C19B149C-54C7-453D-A30E-DABCB7AA8CE7}"/>
    <hyperlink ref="A799" r:id="rId11951" xr:uid="{88A43B0C-0201-45C7-90AC-82A3AEDC4E5C}"/>
    <hyperlink ref="C799" r:id="rId11952" xr:uid="{B9148DE2-8C9B-4A9F-AC08-5908DDE3D1AB}"/>
    <hyperlink ref="D799" r:id="rId11953" display="https://www.daloopa.com/src/8731256" xr:uid="{E2E1DC5E-899F-4117-99C1-8DB85D6B4297}"/>
    <hyperlink ref="E799" r:id="rId11954" display="https://www.daloopa.com/src/8731249" xr:uid="{5C8B118D-0F8E-4FB3-B0FC-8A13111F67B3}"/>
    <hyperlink ref="F799" r:id="rId11955" display="https://www.daloopa.com/src/8731243" xr:uid="{5ADDDF16-DB05-45BF-A2B2-D3D92E4D8334}"/>
    <hyperlink ref="G799" r:id="rId11956" display="https://www.daloopa.com/src/44616216" xr:uid="{55425FCC-4C2B-47B7-A115-23065A91A789}"/>
    <hyperlink ref="H799" r:id="rId11957" display="https://www.daloopa.com/src/8731236" xr:uid="{96DFE2B9-AAD0-4B61-8DEB-5A3020AD2F04}"/>
    <hyperlink ref="I799" r:id="rId11958" display="https://www.daloopa.com/src/8731229" xr:uid="{0EACF701-4C44-4F2B-B22E-AB6E87DB2484}"/>
    <hyperlink ref="J799" r:id="rId11959" display="https://www.daloopa.com/src/8731222" xr:uid="{CE9A4591-C0DB-477F-A9BB-345A3CDA2383}"/>
    <hyperlink ref="K799" r:id="rId11960" display="https://www.daloopa.com/src/44616217" xr:uid="{6F94505A-D9B0-4F6F-8583-D4CC16B4FE9F}"/>
    <hyperlink ref="L799" r:id="rId11961" display="https://www.daloopa.com/src/8731215" xr:uid="{DF15DDD1-72E9-495D-B13F-8CF6D6DA4C98}"/>
    <hyperlink ref="M799" r:id="rId11962" display="https://www.daloopa.com/src/8731208" xr:uid="{C5A7893D-A96D-4243-9262-94263E193834}"/>
    <hyperlink ref="N799" r:id="rId11963" display="https://www.daloopa.com/src/8731201" xr:uid="{EA434701-3B9D-4628-A997-B9F40D492498}"/>
    <hyperlink ref="O799" r:id="rId11964" display="https://www.daloopa.com/src/44616218" xr:uid="{D1EFC452-EA79-4A0C-A886-F93653506F63}"/>
    <hyperlink ref="P799" r:id="rId11965" display="https://www.daloopa.com/src/8731194" xr:uid="{AD3EA033-089B-4F27-A8D5-724B6966E0A5}"/>
    <hyperlink ref="Q799" r:id="rId11966" display="https://www.daloopa.com/src/8731187" xr:uid="{39B11D11-F4B4-4770-825D-B43384D4A71B}"/>
    <hyperlink ref="R799" r:id="rId11967" display="https://www.daloopa.com/src/8731180" xr:uid="{77D52312-1D57-4B17-92EF-53800613C12D}"/>
    <hyperlink ref="S799" r:id="rId11968" display="https://www.daloopa.com/src/44616219" xr:uid="{4E678011-8C5C-4DD1-A83D-3DD7BDE436B4}"/>
    <hyperlink ref="T799" r:id="rId11969" display="https://www.daloopa.com/src/8731173" xr:uid="{97EAFD0D-9BB9-4C8C-B51E-496D60A3456A}"/>
    <hyperlink ref="U799" r:id="rId11970" display="https://www.daloopa.com/src/8731168" xr:uid="{ED59EE20-4AC4-4199-B6E5-6F601A503B50}"/>
    <hyperlink ref="V799" r:id="rId11971" display="https://www.daloopa.com/src/8731163" xr:uid="{6BEFF2D8-01AA-43D5-9A3C-BC40FDAEA0AD}"/>
    <hyperlink ref="W799" r:id="rId11972" display="https://www.daloopa.com/src/44616220" xr:uid="{CDF5B33E-00CA-4FA0-A8B5-C91622137C53}"/>
    <hyperlink ref="X799" r:id="rId11973" display="https://www.daloopa.com/src/8731158" xr:uid="{528E926D-1223-463B-950D-4CF84D7B914B}"/>
    <hyperlink ref="Y799" r:id="rId11974" display="https://www.daloopa.com/src/8731153" xr:uid="{4C2A9DE4-719E-4EFD-817E-6A120F39BD9A}"/>
    <hyperlink ref="Z799" r:id="rId11975" display="https://www.daloopa.com/src/8731148" xr:uid="{72F11BF1-9DB1-4A04-8019-D60D709D94B3}"/>
    <hyperlink ref="AA799" r:id="rId11976" display="https://www.daloopa.com/src/44616221" xr:uid="{33E4DFE6-7E3D-4FD6-A95E-C2D6830431BA}"/>
    <hyperlink ref="AB799" r:id="rId11977" display="https://www.daloopa.com/src/8731143" xr:uid="{F8D73C0B-8F38-4E87-9BEC-C871724AB5A3}"/>
    <hyperlink ref="AC799" r:id="rId11978" display="https://www.daloopa.com/src/8731138" xr:uid="{ACE2A8DF-56FB-491A-AD13-CBD3BF0426AE}"/>
    <hyperlink ref="AD799" r:id="rId11979" display="https://www.daloopa.com/src/8731133" xr:uid="{6B4B6BD7-5190-4E95-A1D2-B312DEE58BAD}"/>
    <hyperlink ref="AE799" r:id="rId11980" display="https://www.daloopa.com/src/44616222" xr:uid="{FA1EB2A7-DB7F-46B1-8C3F-B5341B693C18}"/>
    <hyperlink ref="AF799" r:id="rId11981" display="https://www.daloopa.com/src/8731121" xr:uid="{229AC703-952B-46DB-9E1E-F572DF88F94C}"/>
    <hyperlink ref="AG799" r:id="rId11982" display="https://www.daloopa.com/src/8731127" xr:uid="{4BB779CF-0311-4262-9888-3722108825A3}"/>
    <hyperlink ref="AH799" r:id="rId11983" display="https://www.daloopa.com/src/10681270" xr:uid="{71A1584B-844E-42D5-92BA-7BA36B0E9DD2}"/>
    <hyperlink ref="AI799" r:id="rId11984" display="https://www.daloopa.com/src/44616223" xr:uid="{4DCFD409-32C4-49FE-BBE2-CC9B612D6894}"/>
    <hyperlink ref="BA799" r:id="rId11985" display="https://www.daloopa.com/src/8731263" xr:uid="{BCC5CAF3-D490-40D6-B778-3F95B6758BD4}"/>
    <hyperlink ref="BB799" r:id="rId11986" display="https://www.daloopa.com/src/8731270" xr:uid="{021CBBAB-E0D2-49E5-8BBC-09BB6E21EBFA}"/>
    <hyperlink ref="BC799" r:id="rId11987" display="https://www.daloopa.com/src/8731336" xr:uid="{FCC60FA4-7506-448C-98A4-52558051DA7D}"/>
    <hyperlink ref="BD799" r:id="rId11988" display="https://www.daloopa.com/src/8731343" xr:uid="{2842B0CC-6784-4B78-844F-4F04B30E8437}"/>
    <hyperlink ref="BE799" r:id="rId11989" display="https://www.daloopa.com/src/8731348" xr:uid="{3E224C10-B819-4307-9817-204A1013D8B2}"/>
    <hyperlink ref="BF799" r:id="rId11990" display="https://www.daloopa.com/src/8731353" xr:uid="{6D5747A3-8BD3-4707-9B65-64AFF3EE9A28}"/>
    <hyperlink ref="BG799" r:id="rId11991" display="https://www.daloopa.com/src/8731359" xr:uid="{5D446599-7BE0-4E50-9A7C-3562F7CF4741}"/>
    <hyperlink ref="BH799" r:id="rId11992" display="https://www.daloopa.com/src/13316973" xr:uid="{4FEFE0BF-174D-4699-8E26-F9B8FA4877C9}"/>
    <hyperlink ref="A800" r:id="rId11993" xr:uid="{21B32A92-C2A3-4C91-8760-079218BB295B}"/>
    <hyperlink ref="C800" r:id="rId11994" xr:uid="{84B6E82A-A491-4FBE-8D05-88AB1671878D}"/>
    <hyperlink ref="AH800" r:id="rId11995" display="https://www.daloopa.com/src/10681266" xr:uid="{1BB67FF5-9F89-4972-9ECA-0C1F7CE819BE}"/>
    <hyperlink ref="AI800" r:id="rId11996" display="https://www.daloopa.com/src/44616224" xr:uid="{EC512BF2-F58D-4A83-A808-DF48B79A8D43}"/>
    <hyperlink ref="BH800" r:id="rId11997" display="https://www.daloopa.com/src/13316972" xr:uid="{5061F81D-31A3-4958-A0C6-7EADDE7B5563}"/>
    <hyperlink ref="A801" r:id="rId11998" xr:uid="{A0F41951-12BD-4879-8BFD-B24BB964DB3A}"/>
    <hyperlink ref="C801" r:id="rId11999" xr:uid="{F1D133C3-964A-428A-8DC1-88ECA26F9F41}"/>
    <hyperlink ref="D801" r:id="rId12000" display="https://www.daloopa.com/src/8731257" xr:uid="{DF4658FF-B556-49C4-A3D1-53FF10005550}"/>
    <hyperlink ref="E801" r:id="rId12001" display="https://www.daloopa.com/src/8731250" xr:uid="{2435298F-D76A-4D35-B9F3-855D2E9D9F2F}"/>
    <hyperlink ref="F801" r:id="rId12002" display="https://www.daloopa.com/src/8731244" xr:uid="{8ED90084-CE96-476D-875D-1DD59E781A7E}"/>
    <hyperlink ref="G801" r:id="rId12003" display="https://www.daloopa.com/src/44616225" xr:uid="{7DC6B37F-6479-4CD6-B053-A9AF88DE418F}"/>
    <hyperlink ref="H801" r:id="rId12004" display="https://www.daloopa.com/src/8731237" xr:uid="{71C326B6-7E78-4995-9740-9FCAF64CD250}"/>
    <hyperlink ref="I801" r:id="rId12005" display="https://www.daloopa.com/src/8731230" xr:uid="{C60D8F84-DF8F-4085-8D6C-EEE08838D9EC}"/>
    <hyperlink ref="J801" r:id="rId12006" display="https://www.daloopa.com/src/8731223" xr:uid="{76222438-94FA-4D9D-93E0-382C6DC92274}"/>
    <hyperlink ref="K801" r:id="rId12007" display="https://www.daloopa.com/src/44616226" xr:uid="{C85F5AFA-EF43-4B86-AEB5-89BD87E3D039}"/>
    <hyperlink ref="L801" r:id="rId12008" display="https://www.daloopa.com/src/8731216" xr:uid="{17C6DD75-FD5E-46CB-99E3-599C7A2DC2C0}"/>
    <hyperlink ref="M801" r:id="rId12009" display="https://www.daloopa.com/src/8731209" xr:uid="{47E2B7D1-1D3A-40DB-96A7-1F3D52CBE956}"/>
    <hyperlink ref="N801" r:id="rId12010" display="https://www.daloopa.com/src/8731202" xr:uid="{1AA5E01A-1E99-4CE8-AE14-D73CE8FC151A}"/>
    <hyperlink ref="O801" r:id="rId12011" display="https://www.daloopa.com/src/44616227" xr:uid="{60E69FC7-FE7B-4381-B9FE-2759797B9CB0}"/>
    <hyperlink ref="P801" r:id="rId12012" display="https://www.daloopa.com/src/8731195" xr:uid="{5689E298-31E4-40A5-AEA7-A349883B71DF}"/>
    <hyperlink ref="Q801" r:id="rId12013" display="https://www.daloopa.com/src/8731188" xr:uid="{EBC72429-5CEC-4F74-ADA3-2B8C6817BE3F}"/>
    <hyperlink ref="R801" r:id="rId12014" display="https://www.daloopa.com/src/8731181" xr:uid="{1EA98800-14CC-4EC3-9A50-46036DC0C3CD}"/>
    <hyperlink ref="S801" r:id="rId12015" display="https://www.daloopa.com/src/44616228" xr:uid="{EB41079C-B254-4C4A-9B3B-562151CB6BEC}"/>
    <hyperlink ref="T801" r:id="rId12016" display="https://www.daloopa.com/src/8731174" xr:uid="{BF7A3B41-C9B0-4A4C-B958-75EDF4BD5435}"/>
    <hyperlink ref="U801" r:id="rId12017" display="https://www.daloopa.com/src/8731169" xr:uid="{94F26BEF-EA04-4FD9-A4FB-F6B177286240}"/>
    <hyperlink ref="V801" r:id="rId12018" display="https://www.daloopa.com/src/8731164" xr:uid="{F913E4EF-5B4B-42C5-B807-D8916FE42D0D}"/>
    <hyperlink ref="W801" r:id="rId12019" display="https://www.daloopa.com/src/44616229" xr:uid="{7E4CBED0-049C-4AFB-8F14-833F03962169}"/>
    <hyperlink ref="X801" r:id="rId12020" display="https://www.daloopa.com/src/8731159" xr:uid="{FDD8D874-F39F-4CD1-B784-189CFF186992}"/>
    <hyperlink ref="Y801" r:id="rId12021" display="https://www.daloopa.com/src/8731154" xr:uid="{11F62F8B-7BEC-4802-A63B-50DEF5093FAE}"/>
    <hyperlink ref="Z801" r:id="rId12022" display="https://www.daloopa.com/src/8731149" xr:uid="{59F3AE98-1F4E-4E61-9B9D-52C69322F581}"/>
    <hyperlink ref="AA801" r:id="rId12023" display="https://www.daloopa.com/src/44616230" xr:uid="{278D5D7D-156D-4C06-929F-2CA19880F33A}"/>
    <hyperlink ref="AB801" r:id="rId12024" display="https://www.daloopa.com/src/8731144" xr:uid="{BFE75E37-694B-4EB0-9B3D-7A49F9BCC1B0}"/>
    <hyperlink ref="AC801" r:id="rId12025" display="https://www.daloopa.com/src/8731139" xr:uid="{8BC3F0C3-BEF2-4A39-8F2F-7C65AA0C8CA0}"/>
    <hyperlink ref="AD801" r:id="rId12026" display="https://www.daloopa.com/src/8731134" xr:uid="{8FB6B022-949E-425B-9BA2-9F325522DD1B}"/>
    <hyperlink ref="AE801" r:id="rId12027" display="https://www.daloopa.com/src/44616231" xr:uid="{428DB103-136F-49FA-9F66-462552F86536}"/>
    <hyperlink ref="AF801" r:id="rId12028" display="https://www.daloopa.com/src/8731123" xr:uid="{9F3C6D5E-659C-4461-AFDF-BB50F8462F61}"/>
    <hyperlink ref="AG801" r:id="rId12029" display="https://www.daloopa.com/src/8731129" xr:uid="{E949FB51-E923-44CB-8789-CC7A7EE4C1F0}"/>
    <hyperlink ref="AH801" r:id="rId12030" display="https://www.daloopa.com/src/10681267" xr:uid="{502CDC5C-CED2-4F2D-ABD2-33972EA6E606}"/>
    <hyperlink ref="AI801" r:id="rId12031" display="https://www.daloopa.com/src/44616232" xr:uid="{6832EE17-FC4A-4898-A787-4239241B59CC}"/>
    <hyperlink ref="BA801" r:id="rId12032" display="https://www.daloopa.com/src/8731264" xr:uid="{81989548-ED6D-4F67-8B37-3842E1BA35C9}"/>
    <hyperlink ref="BB801" r:id="rId12033" display="https://www.daloopa.com/src/8731271" xr:uid="{92EF63F7-AE08-4160-850D-AF07C4768B64}"/>
    <hyperlink ref="BC801" r:id="rId12034" display="https://www.daloopa.com/src/8731337" xr:uid="{BCDFE6E4-9464-4309-9522-435DEBBE53E8}"/>
    <hyperlink ref="BD801" r:id="rId12035" display="https://www.daloopa.com/src/8731344" xr:uid="{AA825F09-2AFD-437E-A206-4B196BC7C582}"/>
    <hyperlink ref="BE801" r:id="rId12036" display="https://www.daloopa.com/src/8731349" xr:uid="{C9D2D38C-9750-49C2-BAD2-F4FF2E621984}"/>
    <hyperlink ref="BF801" r:id="rId12037" display="https://www.daloopa.com/src/8731354" xr:uid="{9805FF10-EB96-4B9A-A1EC-3330D8C21078}"/>
    <hyperlink ref="BG801" r:id="rId12038" display="https://www.daloopa.com/src/8731360" xr:uid="{75D90A9A-C984-458C-A3D7-C36E9AA8AB6B}"/>
    <hyperlink ref="BH801" r:id="rId12039" display="https://www.daloopa.com/src/13316971" xr:uid="{C1B4EC5F-722A-4968-86A3-3C52AE731C91}"/>
    <hyperlink ref="A802" r:id="rId12040" xr:uid="{1B5A7AF3-1C49-4F34-A7FA-52E1571CA431}"/>
    <hyperlink ref="C802" r:id="rId12041" xr:uid="{71D59E83-C8A3-4D28-8375-96FA4E0FFCD9}"/>
    <hyperlink ref="D802" r:id="rId12042" display="https://www.daloopa.com/src/8731258" xr:uid="{DE85728C-3822-4629-86C5-F589D2C96CBA}"/>
    <hyperlink ref="E802" r:id="rId12043" display="https://www.daloopa.com/src/8731251" xr:uid="{E147A5E2-9291-40CB-9A3E-DCD2A4203CDE}"/>
    <hyperlink ref="F802" r:id="rId12044" display="https://www.daloopa.com/src/8731245" xr:uid="{703AE701-F6C9-43E3-BEB6-C97BF40A6356}"/>
    <hyperlink ref="G802" r:id="rId12045" display="https://www.daloopa.com/src/44616233" xr:uid="{E273F69A-F26B-4965-950D-7E5A3E3274E4}"/>
    <hyperlink ref="H802" r:id="rId12046" display="https://www.daloopa.com/src/8731238" xr:uid="{4B22F842-C5B9-4D7F-82AE-E4C166A6170A}"/>
    <hyperlink ref="I802" r:id="rId12047" display="https://www.daloopa.com/src/8731231" xr:uid="{FD45E7D6-E530-4CFB-A47B-22967AC54294}"/>
    <hyperlink ref="J802" r:id="rId12048" display="https://www.daloopa.com/src/8731224" xr:uid="{D23E4B84-3490-4DE2-BD1A-ACD7CF2FEF9B}"/>
    <hyperlink ref="K802" r:id="rId12049" display="https://www.daloopa.com/src/44616234" xr:uid="{A051610B-7E0F-4D28-86E1-FDB3A4E4EC39}"/>
    <hyperlink ref="L802" r:id="rId12050" display="https://www.daloopa.com/src/8731217" xr:uid="{2BF01304-108B-4430-81F4-AABE36984526}"/>
    <hyperlink ref="M802" r:id="rId12051" display="https://www.daloopa.com/src/8731210" xr:uid="{EFB2A9D9-0562-4BB6-BBF8-DDF23270B8E7}"/>
    <hyperlink ref="N802" r:id="rId12052" display="https://www.daloopa.com/src/8731203" xr:uid="{5CDEA872-BB85-4A4E-9290-0BF39EEF575B}"/>
    <hyperlink ref="O802" r:id="rId12053" display="https://www.daloopa.com/src/44616235" xr:uid="{D1C5C890-7569-4B14-ACF4-B9299797E9B0}"/>
    <hyperlink ref="P802" r:id="rId12054" display="https://www.daloopa.com/src/8731196" xr:uid="{7A38E3EF-7420-48BE-B358-4412C98A8345}"/>
    <hyperlink ref="Q802" r:id="rId12055" display="https://www.daloopa.com/src/8731189" xr:uid="{D0F2F215-793D-446B-AC5D-E9A925E90F92}"/>
    <hyperlink ref="R802" r:id="rId12056" display="https://www.daloopa.com/src/8731182" xr:uid="{CEF773BC-9DB2-44E4-986F-B3488EC693EB}"/>
    <hyperlink ref="S802" r:id="rId12057" display="https://www.daloopa.com/src/44616236" xr:uid="{7F8D5A06-AD34-4C3C-8E59-7DC8176E2396}"/>
    <hyperlink ref="T802" r:id="rId12058" display="https://www.daloopa.com/src/8731175" xr:uid="{00DA9AA4-EDD6-435A-8418-42FDC0FFF072}"/>
    <hyperlink ref="U802" r:id="rId12059" display="https://www.daloopa.com/src/8731170" xr:uid="{069C7C86-C0CC-4463-9F97-2A187D23D512}"/>
    <hyperlink ref="V802" r:id="rId12060" display="https://www.daloopa.com/src/8731165" xr:uid="{AF23D646-C5ED-4AC3-ADD6-CBFA11EC5274}"/>
    <hyperlink ref="W802" r:id="rId12061" display="https://www.daloopa.com/src/44616237" xr:uid="{BD84F2CC-7BD7-45E7-825A-9D35A0E718B5}"/>
    <hyperlink ref="X802" r:id="rId12062" display="https://www.daloopa.com/src/8731160" xr:uid="{97B174FD-54B4-4494-B317-4C234BEFE3C9}"/>
    <hyperlink ref="Y802" r:id="rId12063" display="https://www.daloopa.com/src/8731155" xr:uid="{74912543-A339-4494-BEF7-61BBFCA2D384}"/>
    <hyperlink ref="Z802" r:id="rId12064" display="https://www.daloopa.com/src/8731150" xr:uid="{248913B7-021D-4181-A8E6-AFEC6E9AD259}"/>
    <hyperlink ref="AA802" r:id="rId12065" display="https://www.daloopa.com/src/44616238" xr:uid="{2C5B24A9-E902-4D9A-8BE9-F6E1F322255B}"/>
    <hyperlink ref="AB802" r:id="rId12066" display="https://www.daloopa.com/src/8731145" xr:uid="{4059CC4D-A386-457F-8522-604D6C803E77}"/>
    <hyperlink ref="AC802" r:id="rId12067" display="https://www.daloopa.com/src/8731140" xr:uid="{65301D53-7793-420D-8DAA-9896874A25DA}"/>
    <hyperlink ref="AD802" r:id="rId12068" display="https://www.daloopa.com/src/8731135" xr:uid="{9E331535-365F-40E1-89EC-AE3F7DF97178}"/>
    <hyperlink ref="AE802" r:id="rId12069" display="https://www.daloopa.com/src/44616239" xr:uid="{FBBD7CC1-5D16-4C95-A0F3-50A2158193EF}"/>
    <hyperlink ref="AF802" r:id="rId12070" display="https://www.daloopa.com/src/8731124" xr:uid="{4090FA10-33B1-41F7-AEB0-4B7BC232A91B}"/>
    <hyperlink ref="AG802" r:id="rId12071" display="https://www.daloopa.com/src/8731130" xr:uid="{8E825B26-FA19-4CA1-A870-200175750152}"/>
    <hyperlink ref="AH802" r:id="rId12072" display="https://www.daloopa.com/src/10681268" xr:uid="{091F7A26-4F8B-44DE-8ABF-DC85A86B9498}"/>
    <hyperlink ref="AI802" r:id="rId12073" display="https://www.daloopa.com/src/44616240" xr:uid="{D6997950-1C11-410A-ACA3-7B92C4FAFBE5}"/>
    <hyperlink ref="BA802" r:id="rId12074" display="https://www.daloopa.com/src/8731265" xr:uid="{EB99360E-C483-4246-B68A-43962D01140A}"/>
    <hyperlink ref="BB802" r:id="rId12075" display="https://www.daloopa.com/src/8731272" xr:uid="{F49B7FBB-6A5B-429C-B67B-D95F13E6CDC6}"/>
    <hyperlink ref="BC802" r:id="rId12076" display="https://www.daloopa.com/src/8731338" xr:uid="{A1D20A1A-BCAD-41DB-AF80-FCA43073D4ED}"/>
    <hyperlink ref="BD802" r:id="rId12077" display="https://www.daloopa.com/src/8731345" xr:uid="{C9FD7D15-4E66-4D51-8947-A7ABA8209F5A}"/>
    <hyperlink ref="BE802" r:id="rId12078" display="https://www.daloopa.com/src/8731350" xr:uid="{E85DE0A3-E36A-49A0-8891-CE94B04B846C}"/>
    <hyperlink ref="BF802" r:id="rId12079" display="https://www.daloopa.com/src/8731355" xr:uid="{448E2CC4-C0E4-4AE5-9E74-5820F53B547C}"/>
    <hyperlink ref="BG802" r:id="rId12080" display="https://www.daloopa.com/src/8731361" xr:uid="{C4093375-BD28-45BC-A168-617C6DEA5CD0}"/>
    <hyperlink ref="BH802" r:id="rId12081" display="https://www.daloopa.com/src/13316977" xr:uid="{82471181-6975-46E4-BA36-23BEAC01517C}"/>
    <hyperlink ref="A805" r:id="rId12082" xr:uid="{C977E956-3276-448C-B079-CC58FAFBF701}"/>
    <hyperlink ref="C805" r:id="rId12083" xr:uid="{273C5E87-B33A-406C-949A-7D3708017DED}"/>
    <hyperlink ref="D805" r:id="rId12084" display="https://www.daloopa.com/src/8731809" xr:uid="{28132622-F660-42BA-A5EA-725CCB960EDE}"/>
    <hyperlink ref="E805" r:id="rId12085" display="https://www.daloopa.com/src/8731802" xr:uid="{FDCE8795-521E-487B-B94A-1C504CC648E2}"/>
    <hyperlink ref="F805" r:id="rId12086" display="https://www.daloopa.com/src/8731795" xr:uid="{5D04684C-C137-4FB2-9428-954151C5A6FB}"/>
    <hyperlink ref="H805" r:id="rId12087" display="https://www.daloopa.com/src/8731791" xr:uid="{F1006822-856A-478E-A4FB-89A37F045556}"/>
    <hyperlink ref="J805" r:id="rId12088" display="https://www.daloopa.com/src/8731779" xr:uid="{6485FBF9-3640-40D0-AEA3-71F772C2BA7F}"/>
    <hyperlink ref="L805" r:id="rId12089" display="https://www.daloopa.com/src/8731730" xr:uid="{08B751B3-696C-4C09-9941-9536448E5D58}"/>
    <hyperlink ref="M805" r:id="rId12090" display="https://www.daloopa.com/src/8731721" xr:uid="{FC73C8A3-3981-42FF-BFC2-758368C9C431}"/>
    <hyperlink ref="N805" r:id="rId12091" display="https://www.daloopa.com/src/8731714" xr:uid="{BC09C14C-F7A1-432D-8A7C-0AA01E210E54}"/>
    <hyperlink ref="P805" r:id="rId12092" display="https://www.daloopa.com/src/8731711" xr:uid="{1737E866-1C33-49E9-A8A2-5154B1028B1F}"/>
    <hyperlink ref="Q805" r:id="rId12093" display="https://www.daloopa.com/src/8731704" xr:uid="{F4E52019-708A-4E7D-ADE7-9332B18629F1}"/>
    <hyperlink ref="R805" r:id="rId12094" display="https://www.daloopa.com/src/8731697" xr:uid="{EF5DB44D-9AAF-4E8F-957E-1818EBB27A36}"/>
    <hyperlink ref="V805" r:id="rId12095" display="https://www.daloopa.com/src/8731775" xr:uid="{67515F10-29A4-4B3A-B3C5-E47C670EF6D0}"/>
    <hyperlink ref="Z805" r:id="rId12096" display="https://www.daloopa.com/src/8731762" xr:uid="{A15EFB09-540C-4791-BB7F-75E57CB6BE8E}"/>
    <hyperlink ref="AB805" r:id="rId12097" display="https://www.daloopa.com/src/8731446" xr:uid="{D01BEC30-D7BC-4D7D-892D-04D0DF20A457}"/>
    <hyperlink ref="AC805" r:id="rId12098" display="https://www.daloopa.com/src/8731748" xr:uid="{ABA80F56-27E3-4A26-BACC-3F0DC50114DD}"/>
    <hyperlink ref="AD805" r:id="rId12099" display="https://www.daloopa.com/src/8731740" xr:uid="{AA67DEF6-A583-46C0-89B7-41261A76A420}"/>
    <hyperlink ref="AJ805" r:id="rId12100" display="https://www.daloopa.com/src/19442018" xr:uid="{0109B7D3-6258-43D7-9473-81101B528460}"/>
    <hyperlink ref="AK805" r:id="rId12101" display="https://www.daloopa.com/src/28828622" xr:uid="{2D76D3C1-C61F-4DAD-ADE7-8484F60E96C4}"/>
    <hyperlink ref="AL805" r:id="rId12102" display="https://www.daloopa.com/src/35961628" xr:uid="{01CAF178-3B1A-4183-845A-D41126248CF7}"/>
    <hyperlink ref="AN805" r:id="rId12103" display="https://www.daloopa.com/src/51587377" xr:uid="{B6F93AF6-FB65-4E17-967A-CFB027C8B9ED}"/>
    <hyperlink ref="AO805" r:id="rId12104" display="https://www.daloopa.com/src/57345750" xr:uid="{5A277660-9B1B-40B2-964C-51CE5A2997C0}"/>
    <hyperlink ref="AP805" r:id="rId12105" display="https://www.daloopa.com/src/62020187" xr:uid="{1CF58F8E-B2A6-481E-847E-E0E47EAAD3D3}"/>
    <hyperlink ref="BA805" r:id="rId12106" display="https://www.daloopa.com/src/8731816" xr:uid="{78920E30-F554-410C-B47D-6FF1207F6F95}"/>
    <hyperlink ref="BB805" r:id="rId12107" display="https://www.daloopa.com/src/8731821" xr:uid="{6E2FED70-7FAC-4FB2-B5E0-D9919775C91B}"/>
    <hyperlink ref="BC805" r:id="rId12108" display="https://www.daloopa.com/src/8731831" xr:uid="{1B2089F9-BA58-4539-B88C-D49DB0FAE16A}"/>
    <hyperlink ref="BD805" r:id="rId12109" display="https://www.daloopa.com/src/8731835" xr:uid="{01F5E0F1-5D66-4C95-B68E-CC55A6AAD833}"/>
    <hyperlink ref="BE805" r:id="rId12110" display="https://www.daloopa.com/src/8731846" xr:uid="{66F09587-20E5-4341-804C-3EF53F25D39D}"/>
    <hyperlink ref="BF805" r:id="rId12111" display="https://www.daloopa.com/src/8731855" xr:uid="{420CD6E1-1E44-47CC-B2B5-FA9B13059BAE}"/>
    <hyperlink ref="BG805" r:id="rId12112" display="https://www.daloopa.com/src/8731859" xr:uid="{AD4CCF2A-3415-46EF-9F51-B3B0816553E8}"/>
    <hyperlink ref="BH805" r:id="rId12113" display="https://www.daloopa.com/src/13317089" xr:uid="{7E0ED219-FDE0-4FB9-BF8B-1DA8BFFEF5B9}"/>
    <hyperlink ref="A806" r:id="rId12114" xr:uid="{33BB9B27-41A2-49E0-8ED1-2F22C6687FDE}"/>
    <hyperlink ref="C806" r:id="rId12115" xr:uid="{B1135CA6-6201-4EC9-8379-8B487B9A4393}"/>
    <hyperlink ref="D806" r:id="rId12116" display="https://www.daloopa.com/src/8731810" xr:uid="{7C268918-6B21-4B86-A707-E13EF00D7F84}"/>
    <hyperlink ref="E806" r:id="rId12117" display="https://www.daloopa.com/src/8731803" xr:uid="{7AD31828-E920-4F35-8CED-9274734C318A}"/>
    <hyperlink ref="F806" r:id="rId12118" display="https://www.daloopa.com/src/8731796" xr:uid="{1841D86A-C394-4FFA-ABD1-C0C05A6743BE}"/>
    <hyperlink ref="I806" r:id="rId12119" display="https://www.daloopa.com/src/8731786" xr:uid="{C2C3DA71-B7EA-40BA-8051-849E0339E121}"/>
    <hyperlink ref="J806" r:id="rId12120" display="https://www.daloopa.com/src/8731780" xr:uid="{3EFE0F9A-D04E-4FBF-BBA0-74E9DF125BCB}"/>
    <hyperlink ref="BA806" r:id="rId12121" display="https://www.daloopa.com/src/8731817" xr:uid="{3AA1EC2D-A905-4C31-8F18-A6203E66C046}"/>
    <hyperlink ref="BB806" r:id="rId12122" display="https://www.daloopa.com/src/8731822" xr:uid="{AD465D4B-68A7-40D5-A9DE-43624FBE7EA5}"/>
    <hyperlink ref="A807" r:id="rId12123" xr:uid="{D81D2F82-9E1A-432C-96B5-A3FCD565AB0E}"/>
    <hyperlink ref="C807" r:id="rId12124" xr:uid="{8746D05F-1DB0-4C4E-AF55-D917991A6623}"/>
    <hyperlink ref="L807" r:id="rId12125" display="https://www.daloopa.com/src/8731726" xr:uid="{4E0B7D41-9BB2-4B30-BBEB-4ADA17E6B6CD}"/>
    <hyperlink ref="M807" r:id="rId12126" display="https://www.daloopa.com/src/8731723" xr:uid="{FB8AE9F3-209B-4FB3-A7AE-777A60616681}"/>
    <hyperlink ref="N807" r:id="rId12127" display="https://www.daloopa.com/src/8731713" xr:uid="{643245E7-F20E-46F8-A2D8-598EC065F22E}"/>
    <hyperlink ref="P807" r:id="rId12128" display="https://www.daloopa.com/src/8731707" xr:uid="{E22D272C-37AB-4B60-939B-FE8FADD7652C}"/>
    <hyperlink ref="Q807" r:id="rId12129" display="https://www.daloopa.com/src/8731700" xr:uid="{8E41F507-63B9-4FCB-BFF4-678EE21A8D99}"/>
    <hyperlink ref="R807" r:id="rId12130" display="https://www.daloopa.com/src/8731692" xr:uid="{877C8094-2C04-41D3-80C1-2A10789DF574}"/>
    <hyperlink ref="T807" r:id="rId12131" display="https://www.daloopa.com/src/8731506" xr:uid="{3709F3C4-F59C-4D24-9AB4-32DEF0ADAD8B}"/>
    <hyperlink ref="U807" r:id="rId12132" display="https://www.daloopa.com/src/8731685" xr:uid="{92FBA353-D1FB-4D73-9F75-05F0C6848C95}"/>
    <hyperlink ref="BC807" r:id="rId12133" display="https://www.daloopa.com/src/8731827" xr:uid="{524CEB23-CFEB-4FCC-BB52-B9B82598A0A8}"/>
    <hyperlink ref="BD807" r:id="rId12134" display="https://www.daloopa.com/src/8731834" xr:uid="{C5587EE6-977B-4ACC-A3CF-CC09787DCD93}"/>
    <hyperlink ref="A808" r:id="rId12135" xr:uid="{238A3979-EF61-4B11-AAF5-80AE795E50CF}"/>
    <hyperlink ref="C808" r:id="rId12136" xr:uid="{2276EFA0-0FD5-4E6E-BDCE-889AF06E423D}"/>
    <hyperlink ref="T808" r:id="rId12137" display="https://www.daloopa.com/src/8731507" xr:uid="{6B9E97E5-6903-4AE2-BA5C-BAFECCBA97F7}"/>
    <hyperlink ref="U808" r:id="rId12138" display="https://www.daloopa.com/src/8731688" xr:uid="{9A2B8AAE-0E65-4C9A-85C1-C1E16E57DE5D}"/>
    <hyperlink ref="V808" r:id="rId12139" display="https://www.daloopa.com/src/8731772" xr:uid="{CBB9BDDC-C7A0-44AF-A0DF-3451273453C3}"/>
    <hyperlink ref="X808" r:id="rId12140" display="https://www.daloopa.com/src/8731486" xr:uid="{C8A6BE57-3FCF-4049-8FEF-EC781D89EFF7}"/>
    <hyperlink ref="Y808" r:id="rId12141" display="https://www.daloopa.com/src/8731765" xr:uid="{E964D957-DD7B-4469-BF0E-C97C814D05ED}"/>
    <hyperlink ref="Z808" r:id="rId12142" display="https://www.daloopa.com/src/8731758" xr:uid="{08401941-DEED-402A-99A2-0D45427FD8FE}"/>
    <hyperlink ref="AB808" r:id="rId12143" display="https://www.daloopa.com/src/8731448" xr:uid="{7AD15E33-19EC-48E7-BB1C-D45194A8781F}"/>
    <hyperlink ref="AC808" r:id="rId12144" display="https://www.daloopa.com/src/8731750" xr:uid="{D4B5A1A8-5FDD-4164-A4B7-1810A49C6312}"/>
    <hyperlink ref="AD808" r:id="rId12145" display="https://www.daloopa.com/src/8731742" xr:uid="{EB5EE858-C137-4B70-BF1C-07F007352AB8}"/>
    <hyperlink ref="AF808" r:id="rId12146" display="https://www.daloopa.com/src/8731473" xr:uid="{0678654A-20AA-4DDA-931C-902ACED25905}"/>
    <hyperlink ref="AG808" r:id="rId12147" display="https://www.daloopa.com/src/8731734" xr:uid="{ABB78358-30AC-4A15-8523-5D41B9CE1AD5}"/>
    <hyperlink ref="AH808" r:id="rId12148" display="https://www.daloopa.com/src/10681277" xr:uid="{0DAF345B-D222-4CE5-B821-264CC053FE2A}"/>
    <hyperlink ref="BE808" r:id="rId12149" display="https://www.daloopa.com/src/8731841" xr:uid="{E76F1461-4705-4495-B6BD-F06DFA868B0D}"/>
    <hyperlink ref="BF808" r:id="rId12150" display="https://www.daloopa.com/src/8731850" xr:uid="{0DD4FD86-C973-44CD-B5CD-B58EA5B9A7AD}"/>
    <hyperlink ref="BG808" r:id="rId12151" display="https://www.daloopa.com/src/8731861" xr:uid="{A8246614-6FC9-4436-8961-59FABECADBBD}"/>
    <hyperlink ref="A809" r:id="rId12152" xr:uid="{615AB80A-AF5D-413F-989D-E2EE55746964}"/>
    <hyperlink ref="C809" r:id="rId12153" xr:uid="{079B3C2F-811F-4D39-AE33-A058C037F0CF}"/>
    <hyperlink ref="L809" r:id="rId12154" display="https://www.daloopa.com/src/8731727" xr:uid="{B11E952B-A10E-4E58-B271-5A6BA8A75EDA}"/>
    <hyperlink ref="M809" r:id="rId12155" display="https://www.daloopa.com/src/8731720" xr:uid="{5FE0D4F1-24D1-4B92-B13D-82982C4FB7D3}"/>
    <hyperlink ref="N809" r:id="rId12156" display="https://www.daloopa.com/src/8731715" xr:uid="{B39D1D21-6724-4241-B972-52584347E2B7}"/>
    <hyperlink ref="P809" r:id="rId12157" display="https://www.daloopa.com/src/8731708" xr:uid="{1C7CE128-DE85-4105-BD58-01FBB531F3EB}"/>
    <hyperlink ref="Q809" r:id="rId12158" display="https://www.daloopa.com/src/8731701" xr:uid="{9061B9EC-8FF5-4DFF-86DD-44B9416322E8}"/>
    <hyperlink ref="R809" r:id="rId12159" display="https://www.daloopa.com/src/8731693" xr:uid="{6458FA57-9121-479A-8D2D-E2807E4B255F}"/>
    <hyperlink ref="T809" r:id="rId12160" display="https://www.daloopa.com/src/8731508" xr:uid="{3A773E15-BD90-414C-A80D-81C7F03A185F}"/>
    <hyperlink ref="U809" r:id="rId12161" display="https://www.daloopa.com/src/8731686" xr:uid="{28DA0E62-33E2-48EA-9E8F-B15EA75B71B8}"/>
    <hyperlink ref="V809" r:id="rId12162" display="https://www.daloopa.com/src/8731773" xr:uid="{90215EF9-D30B-4766-AE77-2C1915E43F52}"/>
    <hyperlink ref="X809" r:id="rId12163" display="https://www.daloopa.com/src/8731488" xr:uid="{D98E1994-5B32-4B0A-8F44-BC9ABF6A68C2}"/>
    <hyperlink ref="Z809" r:id="rId12164" display="https://www.daloopa.com/src/8731761" xr:uid="{2C5E31FF-7D9F-4A23-97D0-159727CC7A5C}"/>
    <hyperlink ref="AB809" r:id="rId12165" display="https://www.daloopa.com/src/8731451" xr:uid="{E4263DD6-FB55-4DE6-B7B5-87E153F88E57}"/>
    <hyperlink ref="AC809" r:id="rId12166" display="https://www.daloopa.com/src/8731753" xr:uid="{4C4DB6F0-CCEB-4CDF-9671-53A71CC5DDFC}"/>
    <hyperlink ref="AD809" r:id="rId12167" display="https://www.daloopa.com/src/8731745" xr:uid="{0D49CCD3-DA59-4FAF-A69F-77EC09D35464}"/>
    <hyperlink ref="AG809" r:id="rId12168" display="https://www.daloopa.com/src/8731737" xr:uid="{E6ED9C23-40F0-4782-8041-AD08D2938704}"/>
    <hyperlink ref="AH809" r:id="rId12169" display="https://www.daloopa.com/src/10681273" xr:uid="{6F535895-24FF-4F41-A8EC-72E976AC0381}"/>
    <hyperlink ref="AJ809" r:id="rId12170" display="https://www.daloopa.com/src/19442021" xr:uid="{87542C7D-8047-465E-95CC-EA3FC8423FF9}"/>
    <hyperlink ref="AK809" r:id="rId12171" display="https://www.daloopa.com/src/28828620" xr:uid="{73E74B71-948B-4E52-A907-87789D7691A6}"/>
    <hyperlink ref="AL809" r:id="rId12172" display="https://www.daloopa.com/src/35961624" xr:uid="{D36FDAC3-A561-4EB3-9A72-48A1929E93AB}"/>
    <hyperlink ref="AN809" r:id="rId12173" display="https://www.daloopa.com/src/51587378" xr:uid="{4F594BBF-E27F-42C9-90B2-0BBA686B23DE}"/>
    <hyperlink ref="AO809" r:id="rId12174" display="https://www.daloopa.com/src/57345746" xr:uid="{7A7C4A04-4BDE-42D2-8FDE-84991F096410}"/>
    <hyperlink ref="AP809" r:id="rId12175" display="https://www.daloopa.com/src/62020185" xr:uid="{D04A0587-FABF-4279-9870-D0747743D5E2}"/>
    <hyperlink ref="BC809" r:id="rId12176" display="https://www.daloopa.com/src/8731828" xr:uid="{23DDD51C-3EEC-4BB6-AA90-67376BB2044B}"/>
    <hyperlink ref="BD809" r:id="rId12177" display="https://www.daloopa.com/src/8731836" xr:uid="{52ACCF1C-22D4-4F38-A984-362199A69BC0}"/>
    <hyperlink ref="BE809" r:id="rId12178" display="https://www.daloopa.com/src/8731844" xr:uid="{A30E0C3B-184A-4BA2-A160-0D78436BA391}"/>
    <hyperlink ref="BF809" r:id="rId12179" display="https://www.daloopa.com/src/8731853" xr:uid="{7F0EADEF-3BBE-474A-B8F2-1D7F893B4BFE}"/>
    <hyperlink ref="BG809" r:id="rId12180" display="https://www.daloopa.com/src/8731864" xr:uid="{921BCE3F-206A-47F6-AC74-EE5DED1B5359}"/>
    <hyperlink ref="BH809" r:id="rId12181" display="https://www.daloopa.com/src/13317090" xr:uid="{E988B2E0-1F39-4848-92F6-575DED1E4D66}"/>
    <hyperlink ref="BI809" r:id="rId12182" display="https://www.daloopa.com/src/44617652" xr:uid="{FE4068E9-566C-42AB-A281-DA6AC4ABE331}"/>
    <hyperlink ref="A810" r:id="rId12183" xr:uid="{CE613992-5058-448B-806C-9E4FC842EBA0}"/>
    <hyperlink ref="C810" r:id="rId12184" xr:uid="{FD5B719B-14B3-49BA-98FC-0491810BF64F}"/>
    <hyperlink ref="R810" r:id="rId12185" display="https://www.daloopa.com/src/8731694" xr:uid="{DC6D57F1-AEFE-4023-A2F9-DD144205BCE6}"/>
    <hyperlink ref="T810" r:id="rId12186" display="https://www.daloopa.com/src/8731509" xr:uid="{FEEDE721-90D6-4C55-A430-ED1CECFC33AB}"/>
    <hyperlink ref="U810" r:id="rId12187" display="https://www.daloopa.com/src/8731687" xr:uid="{6F2EE80F-7475-4D1A-8FD2-3AC73BAFF1EB}"/>
    <hyperlink ref="V810" r:id="rId12188" display="https://www.daloopa.com/src/8731774" xr:uid="{125F9E16-E54E-416F-A9B9-92C6DFAE281B}"/>
    <hyperlink ref="X810" r:id="rId12189" display="https://www.daloopa.com/src/8731487" xr:uid="{514C27C5-17AF-4CAB-8D68-C1E8779D79E0}"/>
    <hyperlink ref="Y810" r:id="rId12190" display="https://www.daloopa.com/src/8731768" xr:uid="{8E547E23-7D81-4088-B5A9-3C445763FC3B}"/>
    <hyperlink ref="Z810" r:id="rId12191" display="https://www.daloopa.com/src/8731760" xr:uid="{C9A5D4CF-79DF-49A4-A944-9D908180354A}"/>
    <hyperlink ref="AB810" r:id="rId12192" display="https://www.daloopa.com/src/8731450" xr:uid="{0AE8E610-F0BB-4C06-A597-397EF16E56EB}"/>
    <hyperlink ref="AC810" r:id="rId12193" display="https://www.daloopa.com/src/8731752" xr:uid="{3BD219E4-BDDB-44B9-A9CD-CC6E141A2BC2}"/>
    <hyperlink ref="AD810" r:id="rId12194" display="https://www.daloopa.com/src/8731744" xr:uid="{A2214509-971C-43C8-8264-BBE2F3D470D4}"/>
    <hyperlink ref="AF810" r:id="rId12195" display="https://www.daloopa.com/src/8731475" xr:uid="{BDFE930F-0B12-4CFF-A2A0-A03FC6886B6D}"/>
    <hyperlink ref="AG810" r:id="rId12196" display="https://www.daloopa.com/src/8731736" xr:uid="{898880C8-34EB-4E59-A537-C2FEE5FD5FC7}"/>
    <hyperlink ref="AH810" r:id="rId12197" display="https://www.daloopa.com/src/10681274" xr:uid="{ADDD9485-F73D-492B-8DCA-7D9216A024A2}"/>
    <hyperlink ref="AK810" r:id="rId12198" display="https://www.daloopa.com/src/28828621" xr:uid="{9C7643EA-8B55-49E7-B41C-E3FD941F8117}"/>
    <hyperlink ref="AL810" r:id="rId12199" display="https://www.daloopa.com/src/35961625" xr:uid="{0326FDFF-9797-4B78-98E8-4B0D27576166}"/>
    <hyperlink ref="AN810" r:id="rId12200" display="https://www.daloopa.com/src/51587379" xr:uid="{B461D24F-CD69-4EDC-8EB7-5612EF17DFFC}"/>
    <hyperlink ref="AO810" r:id="rId12201" display="https://www.daloopa.com/src/57345747" xr:uid="{CF30F02B-D5B2-4A10-9649-6E72D546750D}"/>
    <hyperlink ref="AP810" r:id="rId12202" display="https://www.daloopa.com/src/62020184" xr:uid="{BC082622-DBBB-4120-AC7D-36EECA31AF83}"/>
    <hyperlink ref="BE810" r:id="rId12203" display="https://www.daloopa.com/src/8731845" xr:uid="{78FFE164-5DA0-4E03-85C1-AE7039822634}"/>
    <hyperlink ref="BF810" r:id="rId12204" display="https://www.daloopa.com/src/8731854" xr:uid="{DDA62AAB-4956-4344-A4A4-DF26A5D7A10C}"/>
    <hyperlink ref="BG810" r:id="rId12205" display="https://www.daloopa.com/src/8731863" xr:uid="{68FA622E-1033-44F6-BFD3-E882DDD92512}"/>
    <hyperlink ref="BH810" r:id="rId12206" display="https://www.daloopa.com/src/13317086" xr:uid="{77F6AC93-1C24-4174-B3EE-BB3E8DAC677A}"/>
    <hyperlink ref="BI810" r:id="rId12207" display="https://www.daloopa.com/src/44617651" xr:uid="{1C66B805-F371-43AF-871E-14029F88758D}"/>
    <hyperlink ref="A811" r:id="rId12208" xr:uid="{B4DA2BF0-BD24-4016-8128-00C588834A09}"/>
    <hyperlink ref="C811" r:id="rId12209" xr:uid="{F62EA43D-373E-409F-875D-2F922DA9282B}"/>
    <hyperlink ref="L811" r:id="rId12210" display="https://www.daloopa.com/src/8731728" xr:uid="{DED344B3-6195-4B89-A6A7-77343256DEC1}"/>
    <hyperlink ref="M811" r:id="rId12211" display="https://www.daloopa.com/src/8731722" xr:uid="{84F80129-0D01-4CD8-A1CB-67801FB0D6FD}"/>
    <hyperlink ref="N811" r:id="rId12212" display="https://www.daloopa.com/src/8731716" xr:uid="{366C3AE7-2C56-4970-A7D1-FBEAEB1ABD28}"/>
    <hyperlink ref="P811" r:id="rId12213" display="https://www.daloopa.com/src/8731709" xr:uid="{551EAEFC-10AF-4030-B97C-B723E464AC07}"/>
    <hyperlink ref="Q811" r:id="rId12214" display="https://www.daloopa.com/src/8731702" xr:uid="{7C8E2732-FA2E-47FD-A436-8D6E446BBB81}"/>
    <hyperlink ref="R811" r:id="rId12215" display="https://www.daloopa.com/src/8731695" xr:uid="{C284DA98-4B96-4511-A18B-A4D7A0F65CB5}"/>
    <hyperlink ref="AJ811" r:id="rId12216" display="https://www.daloopa.com/src/19442017" xr:uid="{F6752E94-1D19-42C3-93CA-377795DE138B}"/>
    <hyperlink ref="BC811" r:id="rId12217" display="https://www.daloopa.com/src/8731829" xr:uid="{6B5FC799-535C-4863-95B8-42153A77C1E3}"/>
    <hyperlink ref="BD811" r:id="rId12218" display="https://www.daloopa.com/src/8731837" xr:uid="{D5F9B05A-E15B-4F57-8552-784927908049}"/>
    <hyperlink ref="BE811" r:id="rId12219" display="https://www.daloopa.com/src/8731847" xr:uid="{EDD5ECD3-F3E5-4054-A435-55690E36A9D1}"/>
    <hyperlink ref="A812" r:id="rId12220" xr:uid="{93145847-86C5-4D10-AB87-3A07D1F9DDEE}"/>
    <hyperlink ref="C812" r:id="rId12221" xr:uid="{A7DD8923-8C15-4124-8256-4C73BD74532F}"/>
    <hyperlink ref="D812" r:id="rId12222" display="https://www.daloopa.com/src/8731811" xr:uid="{353C7942-93DB-4B7B-A63C-09A7A8D7DB43}"/>
    <hyperlink ref="E812" r:id="rId12223" display="https://www.daloopa.com/src/8731804" xr:uid="{272CC367-F2D4-48A1-BA03-FF39F72C77E3}"/>
    <hyperlink ref="F812" r:id="rId12224" display="https://www.daloopa.com/src/8731797" xr:uid="{B67469A8-6C95-4EB9-9554-1C44666094CD}"/>
    <hyperlink ref="I812" r:id="rId12225" display="https://www.daloopa.com/src/8731787" xr:uid="{2AA9426F-48FC-4C74-801B-DDE3D4582D07}"/>
    <hyperlink ref="J812" r:id="rId12226" display="https://www.daloopa.com/src/8731781" xr:uid="{7409A8DF-72E8-478F-BC90-A68946848E03}"/>
    <hyperlink ref="L812" r:id="rId12227" display="https://www.daloopa.com/src/8731729" xr:uid="{708CCAF9-62AB-47D7-99DE-34EB8851470D}"/>
    <hyperlink ref="M812" r:id="rId12228" display="https://www.daloopa.com/src/8731719" xr:uid="{88C23181-E26F-4970-97A5-2DEC92B09760}"/>
    <hyperlink ref="P812" r:id="rId12229" display="https://www.daloopa.com/src/8731710" xr:uid="{3E20C288-511C-4ECE-B473-0FAE3894D7B7}"/>
    <hyperlink ref="Q812" r:id="rId12230" display="https://www.daloopa.com/src/8731703" xr:uid="{0DCC1659-E969-4962-9468-A588745BD415}"/>
    <hyperlink ref="R812" r:id="rId12231" display="https://www.daloopa.com/src/8731696" xr:uid="{6126507F-51A9-4756-BF5F-CB66A6AB4886}"/>
    <hyperlink ref="T812" r:id="rId12232" display="https://www.daloopa.com/src/8731510" xr:uid="{B306F602-E0D7-40B3-AD5A-5147F45F562E}"/>
    <hyperlink ref="U812" r:id="rId12233" display="https://www.daloopa.com/src/8731689" xr:uid="{B350C5E3-3261-4A98-B058-700792A7EB1B}"/>
    <hyperlink ref="V812" r:id="rId12234" display="https://www.daloopa.com/src/8731771" xr:uid="{B3618142-65C1-4623-8B65-2B30A877722C}"/>
    <hyperlink ref="X812" r:id="rId12235" display="https://www.daloopa.com/src/8731485" xr:uid="{9F8C3907-B2CA-4292-858C-4B21F5B74EF0}"/>
    <hyperlink ref="Y812" r:id="rId12236" display="https://www.daloopa.com/src/8731767" xr:uid="{40CB084D-8152-4375-A4E7-3DC4F5E9673F}"/>
    <hyperlink ref="Z812" r:id="rId12237" display="https://www.daloopa.com/src/8731759" xr:uid="{19B45DF8-69F7-4C37-8B61-FEF2BDD31F66}"/>
    <hyperlink ref="AB812" r:id="rId12238" display="https://www.daloopa.com/src/8731449" xr:uid="{4D520283-5A9C-4481-A725-F317CA59D359}"/>
    <hyperlink ref="AC812" r:id="rId12239" display="https://www.daloopa.com/src/8731751" xr:uid="{B870E56D-C073-4729-8280-028E265881A4}"/>
    <hyperlink ref="AD812" r:id="rId12240" display="https://www.daloopa.com/src/8731743" xr:uid="{17340652-7BAC-4347-A7D5-D8DED51782D5}"/>
    <hyperlink ref="AF812" r:id="rId12241" display="https://www.daloopa.com/src/8731474" xr:uid="{EFA92D3F-3BD1-49CD-914F-C45503F84281}"/>
    <hyperlink ref="AG812" r:id="rId12242" display="https://www.daloopa.com/src/8731735" xr:uid="{30BE4D9F-26EA-4F69-AEEF-634A71D5A113}"/>
    <hyperlink ref="AK812" r:id="rId12243" display="https://www.daloopa.com/src/28828619" xr:uid="{CC51F97E-CCE8-4F8E-93DE-1BB429013909}"/>
    <hyperlink ref="AL812" r:id="rId12244" display="https://www.daloopa.com/src/35961626" xr:uid="{42DEA1F7-AB19-4F94-8C4D-869075178D37}"/>
    <hyperlink ref="AO812" r:id="rId12245" display="https://www.daloopa.com/src/57345749" xr:uid="{D62E194F-C852-44B0-A335-A67872EB4B1A}"/>
    <hyperlink ref="AP812" r:id="rId12246" display="https://www.daloopa.com/src/62020186" xr:uid="{395A4794-5068-45EC-8A65-ED8952AE421A}"/>
    <hyperlink ref="BB812" r:id="rId12247" display="https://www.daloopa.com/src/8731823" xr:uid="{0F731018-F456-4F31-8858-B09168452DAC}"/>
    <hyperlink ref="BC812" r:id="rId12248" display="https://www.daloopa.com/src/8731830" xr:uid="{01A39BF2-BB77-49C2-BB01-C012E580D575}"/>
    <hyperlink ref="BD812" r:id="rId12249" display="https://www.daloopa.com/src/8731838" xr:uid="{9AC5AD65-39CF-4734-AA29-A8AE4D638039}"/>
    <hyperlink ref="BE812" r:id="rId12250" display="https://www.daloopa.com/src/8731843" xr:uid="{0B234F64-A67F-41A4-84CC-A01F2C9F3476}"/>
    <hyperlink ref="BF812" r:id="rId12251" display="https://www.daloopa.com/src/8731852" xr:uid="{89A3F7A3-4206-4042-8DEF-E07CF4668931}"/>
    <hyperlink ref="BG812" r:id="rId12252" display="https://www.daloopa.com/src/8731862" xr:uid="{8B4DE1A2-86A7-4784-927D-79905C6A1974}"/>
    <hyperlink ref="BH812" r:id="rId12253" display="https://www.daloopa.com/src/13317087" xr:uid="{E9E1A3F4-61D1-4B31-8B4D-16C6264DD686}"/>
    <hyperlink ref="BI812" r:id="rId12254" display="https://www.daloopa.com/src/44617653" xr:uid="{0393158B-5AE8-4507-9498-CFA3CB5E28FA}"/>
    <hyperlink ref="A813" r:id="rId12255" xr:uid="{EBB89A71-1054-4080-BDAC-8FF391B58719}"/>
    <hyperlink ref="C813" r:id="rId12256" xr:uid="{EE703CFE-1E1A-4962-989F-B715C98B775D}"/>
    <hyperlink ref="D813" r:id="rId12257" display="https://www.daloopa.com/src/8731812" xr:uid="{341F6B91-625B-474F-BD3B-82AF7A329FEF}"/>
    <hyperlink ref="E813" r:id="rId12258" display="https://www.daloopa.com/src/8731805" xr:uid="{98AE51B7-1AE3-42CB-8A5E-2AC26BEB5224}"/>
    <hyperlink ref="F813" r:id="rId12259" display="https://www.daloopa.com/src/8731798" xr:uid="{A966D664-4B2D-455C-9D18-84ED1F98B49A}"/>
    <hyperlink ref="J813" r:id="rId12260" display="https://www.daloopa.com/src/8731782" xr:uid="{DF75798F-ED4F-45B3-B7FB-91C14AE4E736}"/>
    <hyperlink ref="A814" r:id="rId12261" xr:uid="{7436A252-5745-4CA8-8E76-C2F535F678A2}"/>
    <hyperlink ref="C814" r:id="rId12262" xr:uid="{DFE0C2C5-2648-4852-88FE-D9E8258B6B7E}"/>
    <hyperlink ref="D814" r:id="rId12263" display="https://www.daloopa.com/src/8731813" xr:uid="{209491FB-595C-437B-9174-553B08107CD9}"/>
    <hyperlink ref="E814" r:id="rId12264" display="https://www.daloopa.com/src/8731806" xr:uid="{025985B6-FC8A-40FF-9101-CF8B69C2529B}"/>
    <hyperlink ref="F814" r:id="rId12265" display="https://www.daloopa.com/src/8731799" xr:uid="{6C73A18C-FF9B-4926-AEC8-38EB0D1505B6}"/>
    <hyperlink ref="H814" r:id="rId12266" display="https://www.daloopa.com/src/8731792" xr:uid="{C6D212E1-28CB-40FD-BDED-BDC041B657DA}"/>
    <hyperlink ref="I814" r:id="rId12267" display="https://www.daloopa.com/src/8731788" xr:uid="{CA33899F-B53B-4ED2-9FDA-3682944DE1EC}"/>
    <hyperlink ref="J814" r:id="rId12268" display="https://www.daloopa.com/src/8731783" xr:uid="{345F1D92-1DED-4976-A632-DCB8B4092DAE}"/>
    <hyperlink ref="BA814" r:id="rId12269" display="https://www.daloopa.com/src/8731818" xr:uid="{03680D86-2E97-4207-8D8E-5144059D4001}"/>
    <hyperlink ref="BB814" r:id="rId12270" display="https://www.daloopa.com/src/8731824" xr:uid="{5FC77D9A-93A0-4933-9828-8FAFC858445F}"/>
    <hyperlink ref="A815" r:id="rId12271" xr:uid="{A40175CD-5D05-45C2-A544-C6E67518301D}"/>
    <hyperlink ref="C815" r:id="rId12272" xr:uid="{D7D1AF53-BCA1-4335-9280-555288C11AA1}"/>
    <hyperlink ref="V815" r:id="rId12273" display="https://www.daloopa.com/src/8731776" xr:uid="{2C517834-0A3E-4F56-A61B-518FB028C718}"/>
    <hyperlink ref="X815" r:id="rId12274" display="https://www.daloopa.com/src/8731484" xr:uid="{2DF4DF9B-F64C-4C4D-A895-BE82EA77A1C1}"/>
    <hyperlink ref="Y815" r:id="rId12275" display="https://www.daloopa.com/src/8731766" xr:uid="{61274A6E-3FF8-4E38-A765-DF3FF115F44D}"/>
    <hyperlink ref="Z815" r:id="rId12276" display="https://www.daloopa.com/src/8731757" xr:uid="{CA1EE3F7-B70F-4045-AAB1-E1E598FCBD67}"/>
    <hyperlink ref="AB815" r:id="rId12277" display="https://www.daloopa.com/src/8731447" xr:uid="{8AB82404-57CF-4B9B-84AA-641B705D9558}"/>
    <hyperlink ref="AC815" r:id="rId12278" display="https://www.daloopa.com/src/8731749" xr:uid="{0FFB2D3C-DC51-4004-9E3B-75C1579816F5}"/>
    <hyperlink ref="AD815" r:id="rId12279" display="https://www.daloopa.com/src/8731741" xr:uid="{A3AB7003-1076-4D90-8657-17B4D017069F}"/>
    <hyperlink ref="AF815" r:id="rId12280" display="https://www.daloopa.com/src/8731472" xr:uid="{9C139BF4-B5A6-416E-AC3E-764EEFA592EC}"/>
    <hyperlink ref="AG815" r:id="rId12281" display="https://www.daloopa.com/src/8731733" xr:uid="{9665E50E-CD14-46A6-9FA4-E60547837C82}"/>
    <hyperlink ref="AH815" r:id="rId12282" display="https://www.daloopa.com/src/10681272" xr:uid="{7FA486D8-C5BB-42B5-85AD-A42ED6D075D8}"/>
    <hyperlink ref="AJ815" r:id="rId12283" display="https://www.daloopa.com/src/19442020" xr:uid="{20AFD05E-1E40-47A7-9E74-D214B251FCD4}"/>
    <hyperlink ref="AK815" r:id="rId12284" display="https://www.daloopa.com/src/28828618" xr:uid="{4E025106-1E08-4555-B621-01547C28B655}"/>
    <hyperlink ref="AL815" r:id="rId12285" display="https://www.daloopa.com/src/35961623" xr:uid="{EA718F16-2F13-4ADD-9DAB-5E012ACB04AC}"/>
    <hyperlink ref="AN815" r:id="rId12286" display="https://www.daloopa.com/src/51587375" xr:uid="{E446D746-425E-4448-8AA8-884826073600}"/>
    <hyperlink ref="AO815" r:id="rId12287" display="https://www.daloopa.com/src/57345745" xr:uid="{AD8BD2C1-113E-4A9E-8031-8ECF0FB97176}"/>
    <hyperlink ref="AP815" r:id="rId12288" display="https://www.daloopa.com/src/62020182" xr:uid="{8DCAFC5B-6322-49C4-8BCF-4AA422CDEA2B}"/>
    <hyperlink ref="BE815" r:id="rId12289" display="https://www.daloopa.com/src/8731842" xr:uid="{4525F0CC-E598-482F-842B-C1DD34853669}"/>
    <hyperlink ref="BF815" r:id="rId12290" display="https://www.daloopa.com/src/8731851" xr:uid="{0CDF6377-3971-41A0-BF0E-7EA1CBCB8A97}"/>
    <hyperlink ref="BG815" r:id="rId12291" display="https://www.daloopa.com/src/8731860" xr:uid="{DF2BBDE4-0EC1-4FF0-9B43-21B317644233}"/>
    <hyperlink ref="BH815" r:id="rId12292" display="https://www.daloopa.com/src/13317085" xr:uid="{01C3DEF1-D4A4-416D-8822-B80806FFDC06}"/>
    <hyperlink ref="BI815" r:id="rId12293" display="https://www.daloopa.com/src/44617654" xr:uid="{F495C9B1-74E6-4D14-A714-3AB1A9878EE6}"/>
    <hyperlink ref="A816" r:id="rId12294" xr:uid="{1E64427B-E40D-443C-B89D-70A811FF92A8}"/>
    <hyperlink ref="C816" r:id="rId12295" xr:uid="{10D48964-2688-40F1-8762-6BDF5B0C81ED}"/>
    <hyperlink ref="AB816" r:id="rId12296" display="https://www.daloopa.com/src/8731452" xr:uid="{B9195CC3-3F7E-42C2-AD13-9F77B6902296}"/>
    <hyperlink ref="AC816" r:id="rId12297" display="https://www.daloopa.com/src/8731754" xr:uid="{997FFEA7-219A-4338-8036-23FF1FF3687D}"/>
    <hyperlink ref="AJ816" r:id="rId12298" display="https://www.daloopa.com/src/19442022" xr:uid="{6745268C-9781-4300-A1D0-529836B49BF1}"/>
    <hyperlink ref="AO816" r:id="rId12299" display="https://www.daloopa.com/src/57345751" xr:uid="{7A4ABEB2-210D-4ED1-9D86-B3DE21F5C856}"/>
    <hyperlink ref="BF816" r:id="rId12300" display="https://www.daloopa.com/src/8731856" xr:uid="{B78A265E-2836-4CC9-A40D-762D5F904EBD}"/>
    <hyperlink ref="BH816" r:id="rId12301" display="https://www.daloopa.com/src/13317091" xr:uid="{596A59A6-2B3E-47C2-B68B-791841E443B2}"/>
    <hyperlink ref="A817" r:id="rId12302" xr:uid="{EDE7EFB7-1861-413A-BAFD-0FD58D02F663}"/>
    <hyperlink ref="C817" r:id="rId12303" xr:uid="{2CEFCF73-CEA4-4C88-9898-EC6992B8720D}"/>
    <hyperlink ref="D817" r:id="rId12304" display="https://www.daloopa.com/src/8731814" xr:uid="{3252E5DD-20D9-4B72-8503-31243A623DB9}"/>
    <hyperlink ref="E817" r:id="rId12305" display="https://www.daloopa.com/src/8731807" xr:uid="{CBDEB910-8D99-467D-98D1-E72048F96F65}"/>
    <hyperlink ref="F817" r:id="rId12306" display="https://www.daloopa.com/src/8731800" xr:uid="{9431709F-A72B-4979-A87D-A85DC7213915}"/>
    <hyperlink ref="H817" r:id="rId12307" display="https://www.daloopa.com/src/8731793" xr:uid="{92B43DD5-10FD-4F23-B785-40BA2C292EDA}"/>
    <hyperlink ref="I817" r:id="rId12308" display="https://www.daloopa.com/src/8731789" xr:uid="{B41FD927-CB8F-4FE4-85FD-5B9672A57487}"/>
    <hyperlink ref="J817" r:id="rId12309" display="https://www.daloopa.com/src/8731784" xr:uid="{87C16899-16BA-4C42-899B-C959F26E816B}"/>
    <hyperlink ref="L817" r:id="rId12310" display="https://www.daloopa.com/src/8731731" xr:uid="{FB4725B2-F1AC-456F-9E66-468EEDD7E345}"/>
    <hyperlink ref="M817" r:id="rId12311" display="https://www.daloopa.com/src/8731724" xr:uid="{7CBEE964-2435-468C-ABEF-5F6548CF7A7C}"/>
    <hyperlink ref="N817" r:id="rId12312" display="https://www.daloopa.com/src/8731717" xr:uid="{69676B18-1093-4379-B349-35EB7FEDC5E9}"/>
    <hyperlink ref="Q817" r:id="rId12313" display="https://www.daloopa.com/src/8731705" xr:uid="{9F907EBF-21A1-403A-9AB7-2C027965902A}"/>
    <hyperlink ref="R817" r:id="rId12314" display="https://www.daloopa.com/src/8731698" xr:uid="{EE69638F-7780-4B7D-8B04-2ED21597737D}"/>
    <hyperlink ref="T817" r:id="rId12315" display="https://www.daloopa.com/src/8731511" xr:uid="{F4F61669-0B04-448C-87D4-7E3AEA08E0CF}"/>
    <hyperlink ref="U817" r:id="rId12316" display="https://www.daloopa.com/src/8731690" xr:uid="{0BB56ADE-5685-4EFF-832E-4359EC535397}"/>
    <hyperlink ref="V817" r:id="rId12317" display="https://www.daloopa.com/src/8731777" xr:uid="{210A4836-4FF6-4CD5-9544-EF9A87D51D52}"/>
    <hyperlink ref="X817" r:id="rId12318" display="https://www.daloopa.com/src/8731489" xr:uid="{6D8754B8-6DF3-4FB9-A165-6D2EBAE55AE1}"/>
    <hyperlink ref="Y817" r:id="rId12319" display="https://www.daloopa.com/src/8731769" xr:uid="{75DE5851-3041-499C-B21D-4C6324BCEE0E}"/>
    <hyperlink ref="Z817" r:id="rId12320" display="https://www.daloopa.com/src/8731763" xr:uid="{9BA297CA-C344-4E57-9FC4-4F210E27884B}"/>
    <hyperlink ref="AB817" r:id="rId12321" display="https://www.daloopa.com/src/8731453" xr:uid="{C51C5F1A-B108-46D2-A893-2704F5DF1E86}"/>
    <hyperlink ref="AC817" r:id="rId12322" display="https://www.daloopa.com/src/8731755" xr:uid="{D78621BD-1A88-426F-9096-4D5F46121CCD}"/>
    <hyperlink ref="AD817" r:id="rId12323" display="https://www.daloopa.com/src/8731746" xr:uid="{BED24AB7-8AD3-4647-BFFB-61D17D790FD4}"/>
    <hyperlink ref="AF817" r:id="rId12324" display="https://www.daloopa.com/src/8731476" xr:uid="{B124A3F7-183E-4E52-BA0F-564D65A5D7FB}"/>
    <hyperlink ref="AG817" r:id="rId12325" display="https://www.daloopa.com/src/8731738" xr:uid="{054F6D32-DBEB-46C6-B6E4-02CF500BD607}"/>
    <hyperlink ref="AH817" r:id="rId12326" display="https://www.daloopa.com/src/10681276" xr:uid="{59D75E34-B561-480F-AEF8-B4C79DF1A9BD}"/>
    <hyperlink ref="AK817" r:id="rId12327" display="https://www.daloopa.com/src/28828623" xr:uid="{C49974F3-AF07-41E7-828D-1520CC9616A2}"/>
    <hyperlink ref="AN817" r:id="rId12328" display="https://www.daloopa.com/src/51587380" xr:uid="{BCEE51AA-73ED-41C8-8FEE-85E170824EFB}"/>
    <hyperlink ref="BA817" r:id="rId12329" display="https://www.daloopa.com/src/8731819" xr:uid="{4672454D-CF95-4ACB-92B7-9C18CD77CD98}"/>
    <hyperlink ref="BB817" r:id="rId12330" display="https://www.daloopa.com/src/8731825" xr:uid="{3B19230C-4A16-4720-8057-3CC4AC6C6674}"/>
    <hyperlink ref="BC817" r:id="rId12331" display="https://www.daloopa.com/src/8731832" xr:uid="{1958C4B2-092C-4B8A-A257-F3B9C38BA9EE}"/>
    <hyperlink ref="BD817" r:id="rId12332" display="https://www.daloopa.com/src/8731839" xr:uid="{96FAEE7A-351E-4856-A114-BAF3893AD339}"/>
    <hyperlink ref="BE817" r:id="rId12333" display="https://www.daloopa.com/src/8731848" xr:uid="{B24B58B3-3E68-4471-9CBC-5E4B6FA38F41}"/>
    <hyperlink ref="BF817" r:id="rId12334" display="https://www.daloopa.com/src/8731857" xr:uid="{BED8748B-120B-4D58-B44D-7C9F7CF46343}"/>
    <hyperlink ref="BG817" r:id="rId12335" display="https://www.daloopa.com/src/8731865" xr:uid="{35AA21ED-D2ED-49C5-9E00-3B9FDD2F1F72}"/>
    <hyperlink ref="BH817" r:id="rId12336" display="https://www.daloopa.com/src/13317088" xr:uid="{A441C3F7-630F-42CF-8F10-95C074CFDAC2}"/>
    <hyperlink ref="A818" r:id="rId12337" xr:uid="{4674C1EE-8F18-41CC-9328-D4EECBD475A0}"/>
    <hyperlink ref="C818" r:id="rId12338" xr:uid="{A8FDAC56-51B8-4976-943F-453204A1C880}"/>
    <hyperlink ref="D818" r:id="rId12339" display="https://www.daloopa.com/src/8731815" xr:uid="{0B6676F6-AAEF-4730-832C-BCE2C3B2491F}"/>
    <hyperlink ref="E818" r:id="rId12340" display="https://www.daloopa.com/src/8731808" xr:uid="{82D0C14A-8E69-49E1-B846-92BEA0D3AC80}"/>
    <hyperlink ref="F818" r:id="rId12341" display="https://www.daloopa.com/src/8731801" xr:uid="{06BA28BE-70D6-4C56-A0B3-4DD528E7A51C}"/>
    <hyperlink ref="H818" r:id="rId12342" display="https://www.daloopa.com/src/8731794" xr:uid="{A2C7320B-3B22-42B0-8C00-BB6FA228D543}"/>
    <hyperlink ref="I818" r:id="rId12343" display="https://www.daloopa.com/src/8731790" xr:uid="{F2479605-AC2C-49B3-B1E8-1454C2BCF092}"/>
    <hyperlink ref="J818" r:id="rId12344" display="https://www.daloopa.com/src/8731785" xr:uid="{30E23E72-F32C-4F94-8FA5-7D911DE6BEDD}"/>
    <hyperlink ref="L818" r:id="rId12345" display="https://www.daloopa.com/src/8731732" xr:uid="{4B5F6939-2A5A-49C1-A577-0762B7B9FCAE}"/>
    <hyperlink ref="M818" r:id="rId12346" display="https://www.daloopa.com/src/8731725" xr:uid="{9F115CD3-10DD-4D1D-93A0-F838B23C9FEB}"/>
    <hyperlink ref="N818" r:id="rId12347" display="https://www.daloopa.com/src/8731718" xr:uid="{9E799D68-D2DB-46ED-A7B5-ED135AD49141}"/>
    <hyperlink ref="P818" r:id="rId12348" display="https://www.daloopa.com/src/8731712" xr:uid="{00342747-63FA-4D26-B997-17C8AB6F2997}"/>
    <hyperlink ref="Q818" r:id="rId12349" display="https://www.daloopa.com/src/8731706" xr:uid="{71AA08C4-5F0C-488D-BE64-1360A3F91F3D}"/>
    <hyperlink ref="R818" r:id="rId12350" display="https://www.daloopa.com/src/8731699" xr:uid="{C91F1616-008A-4861-BDF4-44E5E04DDA5C}"/>
    <hyperlink ref="T818" r:id="rId12351" display="https://www.daloopa.com/src/8731512" xr:uid="{67D40B75-0F27-486C-9DDE-32FA2760CDDF}"/>
    <hyperlink ref="U818" r:id="rId12352" display="https://www.daloopa.com/src/8731691" xr:uid="{0D0E1789-6216-41E8-992B-077938442A6F}"/>
    <hyperlink ref="V818" r:id="rId12353" display="https://www.daloopa.com/src/8731778" xr:uid="{EB1F7E17-7F4C-4D76-996E-6FA4B15B2061}"/>
    <hyperlink ref="X818" r:id="rId12354" display="https://www.daloopa.com/src/8731490" xr:uid="{ED8ED0AE-42FE-46B3-BE24-429CC1644DCE}"/>
    <hyperlink ref="Y818" r:id="rId12355" display="https://www.daloopa.com/src/8731770" xr:uid="{79B288B5-3EA0-4D31-934E-5C9B62263958}"/>
    <hyperlink ref="Z818" r:id="rId12356" display="https://www.daloopa.com/src/8731764" xr:uid="{B8309043-7554-4242-BD5C-77316A13218F}"/>
    <hyperlink ref="AB818" r:id="rId12357" display="https://www.daloopa.com/src/8731454" xr:uid="{991465C2-E128-49C6-A239-BADCD0D30616}"/>
    <hyperlink ref="AC818" r:id="rId12358" display="https://www.daloopa.com/src/8731756" xr:uid="{C8D48307-8CBE-4D43-9235-6D29AE715399}"/>
    <hyperlink ref="AD818" r:id="rId12359" display="https://www.daloopa.com/src/8731747" xr:uid="{5F785D81-E689-4F2A-ACF2-9934E9467FBA}"/>
    <hyperlink ref="AF818" r:id="rId12360" display="https://www.daloopa.com/src/8731477" xr:uid="{10499E9D-1340-4609-9F92-BC17A07AEEBC}"/>
    <hyperlink ref="AG818" r:id="rId12361" display="https://www.daloopa.com/src/8731739" xr:uid="{9ED3B344-5EE2-408A-ACCE-AF3A24D62FC4}"/>
    <hyperlink ref="AH818" r:id="rId12362" display="https://www.daloopa.com/src/10681275" xr:uid="{BDA8033F-EDEE-477B-BF13-EFCFBD43261B}"/>
    <hyperlink ref="AJ818" r:id="rId12363" display="https://www.daloopa.com/src/19442019" xr:uid="{B656EB98-C30D-4915-BBFD-8D003F5A616A}"/>
    <hyperlink ref="AK818" r:id="rId12364" display="https://www.daloopa.com/src/28828624" xr:uid="{48B0A992-215B-4130-B829-FDBE60AD600B}"/>
    <hyperlink ref="AL818" r:id="rId12365" display="https://www.daloopa.com/src/35961627" xr:uid="{3819BDEC-0AC0-4EBE-A12A-0479BC852FD9}"/>
    <hyperlink ref="AN818" r:id="rId12366" display="https://www.daloopa.com/src/51587376" xr:uid="{CD3D946A-875C-4C53-8E83-A5F7CE060D26}"/>
    <hyperlink ref="AO818" r:id="rId12367" display="https://www.daloopa.com/src/57345748" xr:uid="{BFA9707C-068A-4FC9-A1CE-F794D3B28114}"/>
    <hyperlink ref="AP818" r:id="rId12368" display="https://www.daloopa.com/src/62020183" xr:uid="{65C3F61A-70EB-4263-9F5D-D35C2FDE19AE}"/>
    <hyperlink ref="BA818" r:id="rId12369" display="https://www.daloopa.com/src/8731820" xr:uid="{E5B32432-15AC-42CF-A305-38E1559DFC95}"/>
    <hyperlink ref="BB818" r:id="rId12370" display="https://www.daloopa.com/src/8731826" xr:uid="{B36064EB-2B9B-44D2-AD13-7EA820B26C3E}"/>
    <hyperlink ref="BC818" r:id="rId12371" display="https://www.daloopa.com/src/8731833" xr:uid="{DD1156FD-AB65-4F82-BEFD-6728572A98E1}"/>
    <hyperlink ref="BD818" r:id="rId12372" display="https://www.daloopa.com/src/8731840" xr:uid="{9A674629-4F21-4C3D-997A-3A63FCEFBDE4}"/>
    <hyperlink ref="BE818" r:id="rId12373" display="https://www.daloopa.com/src/8731849" xr:uid="{B78D694D-1A9A-48F8-999B-6FDD60065C44}"/>
    <hyperlink ref="BF818" r:id="rId12374" display="https://www.daloopa.com/src/8731858" xr:uid="{3927011F-8089-4628-8E5D-F241BBFD10B2}"/>
    <hyperlink ref="BG818" r:id="rId12375" display="https://www.daloopa.com/src/8731866" xr:uid="{90A45A1C-8263-4FD1-A548-53E77F4C4B41}"/>
    <hyperlink ref="BH818" r:id="rId12376" display="https://www.daloopa.com/src/13317092" xr:uid="{5FD7A1DE-0C3B-4367-877E-C741A43FD2AB}"/>
    <hyperlink ref="BI818" r:id="rId12377" display="https://www.daloopa.com/src/44617650" xr:uid="{D50B3755-4C4D-400E-BAD1-10BA199A1CD8}"/>
    <hyperlink ref="A821" r:id="rId12378" xr:uid="{B5945267-4F99-48DB-8BC7-914DCFDC42C0}"/>
    <hyperlink ref="C821" r:id="rId12379" xr:uid="{3BFFC661-EB08-4403-8740-07510E1743DB}"/>
    <hyperlink ref="D821" r:id="rId12380" display="https://www.daloopa.com/src/8732130" xr:uid="{3852584F-A2BE-477D-AB1A-FE66ED1D71B1}"/>
    <hyperlink ref="E821" r:id="rId12381" display="https://www.daloopa.com/src/8732126" xr:uid="{8AEE0BD8-16B2-418E-96C3-86FE9795C89D}"/>
    <hyperlink ref="F821" r:id="rId12382" display="https://www.daloopa.com/src/8732122" xr:uid="{729B9A51-4F4B-4FDF-B9AF-AE50986B7380}"/>
    <hyperlink ref="N821" r:id="rId12383" display="https://www.daloopa.com/src/8731967" xr:uid="{F057F9CB-E6EA-40B9-9E7D-10CBC90EA945}"/>
    <hyperlink ref="P821" r:id="rId12384" display="https://www.daloopa.com/src/8731962" xr:uid="{11E7D091-C135-483F-955F-95276204E280}"/>
    <hyperlink ref="Q821" r:id="rId12385" display="https://www.daloopa.com/src/8731958" xr:uid="{8000B106-3AF4-4905-B41D-81B81C26A531}"/>
    <hyperlink ref="R821" r:id="rId12386" display="https://www.daloopa.com/src/8731954" xr:uid="{4BED6DF6-909F-4CD7-A8BB-814F8F887BD5}"/>
    <hyperlink ref="T821" r:id="rId12387" display="https://www.daloopa.com/src/8731949" xr:uid="{74F617C1-5B61-4953-8527-415AE8C0E913}"/>
    <hyperlink ref="U821" r:id="rId12388" display="https://www.daloopa.com/src/8731943" xr:uid="{A655862C-B60B-44ED-AE7C-813FE3B18476}"/>
    <hyperlink ref="V821" r:id="rId12389" display="https://www.daloopa.com/src/8731938" xr:uid="{C9384173-7C2B-4792-8C22-A566FE3D210E}"/>
    <hyperlink ref="X821" r:id="rId12390" display="https://www.daloopa.com/src/8732322" xr:uid="{5C1F811D-B034-4502-8C9C-C1CC064BB399}"/>
    <hyperlink ref="Y821" r:id="rId12391" display="https://www.daloopa.com/src/8731930" xr:uid="{8E6C728F-4AC3-447F-89CD-3B772B5B0CD6}"/>
    <hyperlink ref="Z821" r:id="rId12392" display="https://www.daloopa.com/src/8731926" xr:uid="{4BD7BE9A-3B48-48C9-A239-43F5447C0055}"/>
    <hyperlink ref="AB821" r:id="rId12393" display="https://www.daloopa.com/src/8731920" xr:uid="{9F76A424-BA4C-42FA-BA28-F8ACFCB6F81D}"/>
    <hyperlink ref="AC821" r:id="rId12394" display="https://www.daloopa.com/src/47334920" xr:uid="{E90F4D7A-0B0C-4F99-B0E0-F84B4EE97CA4}"/>
    <hyperlink ref="AD821" r:id="rId12395" display="https://www.daloopa.com/src/47334790" xr:uid="{E51C0C86-E751-4713-867D-A366FB815647}"/>
    <hyperlink ref="AF821" r:id="rId12396" display="https://www.daloopa.com/src/8731905" xr:uid="{64C4A4FD-A7F0-4B83-B368-D4D4A8E7D7AC}"/>
    <hyperlink ref="AG821" r:id="rId12397" display="https://www.daloopa.com/src/8731902" xr:uid="{3E060082-7180-4B1D-914B-E502B827C25A}"/>
    <hyperlink ref="AH821" r:id="rId12398" display="https://www.daloopa.com/src/10681279" xr:uid="{D80DA688-C0CD-40CB-AD1B-4645DF3E3DEE}"/>
    <hyperlink ref="AJ821" r:id="rId12399" display="https://www.daloopa.com/src/19442533" xr:uid="{6E7BBE19-C150-42EB-BEA9-E8CF8CB80A15}"/>
    <hyperlink ref="AK821" r:id="rId12400" display="https://www.daloopa.com/src/28828627" xr:uid="{396C1D4B-53B3-4716-9E92-3374F4C23514}"/>
    <hyperlink ref="AL821" r:id="rId12401" display="https://www.daloopa.com/src/35961632" xr:uid="{0D3DDB97-CCCC-4C75-B3CC-EDB74E88E7D8}"/>
    <hyperlink ref="AN821" r:id="rId12402" display="https://www.daloopa.com/src/51587384" xr:uid="{ACC8C7ED-EDD9-4FE0-AEB8-B3EA83FF6DDF}"/>
    <hyperlink ref="AO821" r:id="rId12403" display="https://www.daloopa.com/src/57345752" xr:uid="{EA822D9A-FB53-4DF2-B805-8AE9D5537599}"/>
    <hyperlink ref="AP821" r:id="rId12404" display="https://www.daloopa.com/src/62020189" xr:uid="{D53322F3-32FC-4AE0-896A-AE10F4223FE5}"/>
    <hyperlink ref="BA821" r:id="rId12405" display="https://www.daloopa.com/src/8732134" xr:uid="{FF60F3B3-BCD7-44CE-A70E-8C4A39A72436}"/>
    <hyperlink ref="BC821" r:id="rId12406" display="https://www.daloopa.com/src/8732140" xr:uid="{F407DED3-BC6E-40D9-BEB9-5DAA089F2CE9}"/>
    <hyperlink ref="BD821" r:id="rId12407" display="https://www.daloopa.com/src/8732144" xr:uid="{FAA2B11B-0ABB-4AAE-B192-F1E0A98959D7}"/>
    <hyperlink ref="BE821" r:id="rId12408" display="https://www.daloopa.com/src/8732158" xr:uid="{4F150042-5709-4C6E-9BAC-47B08FBA2CE3}"/>
    <hyperlink ref="BF821" r:id="rId12409" display="https://www.daloopa.com/src/8732163" xr:uid="{A542ACA5-BC91-49E0-AB41-B3FF79FAF707}"/>
    <hyperlink ref="BG821" r:id="rId12410" display="https://www.daloopa.com/src/8732169" xr:uid="{EF21FAC2-9906-4B41-9EE5-D379AED92B80}"/>
    <hyperlink ref="BH821" r:id="rId12411" display="https://www.daloopa.com/src/13317198" xr:uid="{AE14CBD7-1266-4663-A9AE-63F832B25BD7}"/>
    <hyperlink ref="BI821" r:id="rId12412" display="https://www.daloopa.com/src/44617663" xr:uid="{1CC9C884-4886-4C5D-A890-4EE2E63814FA}"/>
    <hyperlink ref="A822" r:id="rId12413" xr:uid="{82BF35D8-A5F9-484A-94BF-42E328B92882}"/>
    <hyperlink ref="C822" r:id="rId12414" xr:uid="{C49892E4-0DC4-492E-B7C0-5EB4E215C6A0}"/>
    <hyperlink ref="P822" r:id="rId12415" display="https://www.daloopa.com/src/8731964" xr:uid="{3245B19D-342B-4AE8-9274-D8497097AFBB}"/>
    <hyperlink ref="Q822" r:id="rId12416" display="https://www.daloopa.com/src/8731960" xr:uid="{0843BC5C-80E8-4DB9-9F25-63B535862AB9}"/>
    <hyperlink ref="R822" r:id="rId12417" display="https://www.daloopa.com/src/8731956" xr:uid="{4F2415BC-DEA5-417F-9C40-BF3D69FA5B70}"/>
    <hyperlink ref="T822" r:id="rId12418" display="https://www.daloopa.com/src/8731951" xr:uid="{6292E6E4-C9E7-411B-8FA5-79D457859651}"/>
    <hyperlink ref="U822" r:id="rId12419" display="https://www.daloopa.com/src/8731945" xr:uid="{3A972DF0-D8BF-418F-AC1D-810FFB97C0A1}"/>
    <hyperlink ref="V822" r:id="rId12420" display="https://www.daloopa.com/src/8731940" xr:uid="{2F4654FC-19AE-4F00-AC25-C98A420E15B1}"/>
    <hyperlink ref="X822" r:id="rId12421" display="https://www.daloopa.com/src/8732324" xr:uid="{EEACA287-E3D4-4EFA-B910-1136F0C23113}"/>
    <hyperlink ref="Y822" r:id="rId12422" display="https://www.daloopa.com/src/8731931" xr:uid="{FF91FD9B-9191-4996-BDCD-1530FC2311C4}"/>
    <hyperlink ref="Z822" r:id="rId12423" display="https://www.daloopa.com/src/8731927" xr:uid="{94804D4F-42DE-4329-B11E-146C6FEAA66E}"/>
    <hyperlink ref="AB822" r:id="rId12424" display="https://www.daloopa.com/src/8731922" xr:uid="{C5799135-D9DD-4C47-90E7-EA32272BD25A}"/>
    <hyperlink ref="AC822" r:id="rId12425" display="https://www.daloopa.com/src/47334923" xr:uid="{BA85842E-98B8-496F-A0D2-0D95D839D0E1}"/>
    <hyperlink ref="AD822" r:id="rId12426" display="https://www.daloopa.com/src/47334787" xr:uid="{9D2829D3-8650-401F-A8D2-6B3D1557C3CF}"/>
    <hyperlink ref="AL822" r:id="rId12427" display="https://www.daloopa.com/src/35961630" xr:uid="{4F548120-35DD-4096-ABC0-367427AB4ECC}"/>
    <hyperlink ref="AN822" r:id="rId12428" display="https://www.daloopa.com/src/51587383" xr:uid="{06585475-6DD1-49B7-AEBE-542E161A47B6}"/>
    <hyperlink ref="AO822" r:id="rId12429" display="https://www.daloopa.com/src/57345754" xr:uid="{9FB620DF-834A-4BBD-9B80-1BB2CA4E71CA}"/>
    <hyperlink ref="AP822" r:id="rId12430" display="https://www.daloopa.com/src/62020190" xr:uid="{9CCE6FDE-2750-43AF-9B59-4EF0C7CBBE5E}"/>
    <hyperlink ref="BD822" r:id="rId12431" display="https://www.daloopa.com/src/8732146" xr:uid="{06DA73D0-FC24-4E51-A2A4-E61E91AF55D7}"/>
    <hyperlink ref="BE822" r:id="rId12432" display="https://www.daloopa.com/src/8732160" xr:uid="{C1A0262C-0423-4AD0-B42B-26BC2252777F}"/>
    <hyperlink ref="BF822" r:id="rId12433" display="https://www.daloopa.com/src/8732165" xr:uid="{7E45E3FB-5E31-461C-8204-57F3BF90B8B5}"/>
    <hyperlink ref="BG822" r:id="rId12434" display="https://www.daloopa.com/src/8732170" xr:uid="{8EFA8BFD-0134-4EEF-AC42-D2F6282E32C7}"/>
    <hyperlink ref="BI822" r:id="rId12435" display="https://www.daloopa.com/src/44617661" xr:uid="{072CD4E4-A30F-42E2-A0C8-40C98C51A376}"/>
    <hyperlink ref="A823" r:id="rId12436" xr:uid="{DA445983-A62D-4A8A-8C4D-696C1E275C91}"/>
    <hyperlink ref="C823" r:id="rId12437" xr:uid="{B429423C-8F99-40E3-B125-A1A0659D67A2}"/>
    <hyperlink ref="D823" r:id="rId12438" display="https://www.daloopa.com/src/8732131" xr:uid="{084C907C-5C71-423E-A544-D585E773A191}"/>
    <hyperlink ref="P823" r:id="rId12439" display="https://www.daloopa.com/src/8731965" xr:uid="{4DB7869B-09C7-4D2C-B03E-ACBDA52D2779}"/>
    <hyperlink ref="X823" r:id="rId12440" display="https://www.daloopa.com/src/8732323" xr:uid="{077A8681-F33D-4CC2-B995-9BE79A3C5FA2}"/>
    <hyperlink ref="AB823" r:id="rId12441" display="https://www.daloopa.com/src/8731921" xr:uid="{FF8E1657-4F35-4321-9B6D-B8B77D45DFF2}"/>
    <hyperlink ref="AF823" r:id="rId12442" display="https://www.daloopa.com/src/8731906" xr:uid="{BADEC104-8216-4CB0-9C26-9EB3B5C9E4E7}"/>
    <hyperlink ref="A824" r:id="rId12443" xr:uid="{F48E0E93-832B-4A57-8440-01FED4E78CBD}"/>
    <hyperlink ref="C824" r:id="rId12444" xr:uid="{D92F9029-01C0-4BA8-BA0E-956096EF536F}"/>
    <hyperlink ref="D824" r:id="rId12445" display="https://www.daloopa.com/src/8732129" xr:uid="{D0801CCF-7E54-472C-B36D-5736268BD5E4}"/>
    <hyperlink ref="E824" r:id="rId12446" display="https://www.daloopa.com/src/8732125" xr:uid="{1526CE98-E6E0-41B2-98AE-F17B11FCAB0A}"/>
    <hyperlink ref="F824" r:id="rId12447" display="https://www.daloopa.com/src/8732121" xr:uid="{C05FB8B6-BE01-4D64-BBA0-2C141AB166A5}"/>
    <hyperlink ref="I824" r:id="rId12448" display="https://www.daloopa.com/src/8732103" xr:uid="{3C4C44FC-B56E-40C3-A3E3-8505581D0001}"/>
    <hyperlink ref="J824" r:id="rId12449" display="https://www.daloopa.com/src/8732100" xr:uid="{49AFC2C2-AB36-4D58-921F-35961375FF28}"/>
    <hyperlink ref="N824" r:id="rId12450" display="https://www.daloopa.com/src/8731968" xr:uid="{F9300B37-90D6-47D3-86F2-8AA920DA9BA4}"/>
    <hyperlink ref="P824" r:id="rId12451" display="https://www.daloopa.com/src/8731963" xr:uid="{2D29BA84-9424-4399-9756-D37ABF5FB1BA}"/>
    <hyperlink ref="Q824" r:id="rId12452" display="https://www.daloopa.com/src/8731959" xr:uid="{297296B6-C9FE-46DB-9066-A1BC7F8E7CE2}"/>
    <hyperlink ref="R824" r:id="rId12453" display="https://www.daloopa.com/src/8731955" xr:uid="{2D38E779-F971-45F5-BD11-FEE48F68B811}"/>
    <hyperlink ref="T824" r:id="rId12454" display="https://www.daloopa.com/src/8731950" xr:uid="{7EB2D992-E3D6-4917-BBD8-730AC3380D04}"/>
    <hyperlink ref="U824" r:id="rId12455" display="https://www.daloopa.com/src/8731944" xr:uid="{E4F330FA-48D2-4FA1-A951-BDA80B0F130D}"/>
    <hyperlink ref="V824" r:id="rId12456" display="https://www.daloopa.com/src/8731939" xr:uid="{2B72572F-2850-4298-B47F-C99939928D46}"/>
    <hyperlink ref="X824" r:id="rId12457" display="https://www.daloopa.com/src/8732321" xr:uid="{5ABE709B-8AF3-4F40-9380-BD5E825F674C}"/>
    <hyperlink ref="Y824" r:id="rId12458" display="https://www.daloopa.com/src/8731929" xr:uid="{025B6BB5-A539-49C4-85CF-655607FB481A}"/>
    <hyperlink ref="Z824" r:id="rId12459" display="https://www.daloopa.com/src/8731925" xr:uid="{E3EDDFB3-B8CE-44FC-A092-C6F56C9627E6}"/>
    <hyperlink ref="AB824" r:id="rId12460" display="https://www.daloopa.com/src/8731919" xr:uid="{B0416DE2-994F-4FC5-A8B9-F7F389F1B0DC}"/>
    <hyperlink ref="AC824" r:id="rId12461" display="https://www.daloopa.com/src/47334921" xr:uid="{D2E02A54-70AE-43B7-B743-DDB8659D8777}"/>
    <hyperlink ref="AD824" r:id="rId12462" display="https://www.daloopa.com/src/47334789" xr:uid="{8E8621FB-BE55-47B6-A977-D1B294F93B3C}"/>
    <hyperlink ref="AF824" r:id="rId12463" display="https://www.daloopa.com/src/8731904" xr:uid="{EAA67B30-71DB-40DB-9528-3A060C91BEE0}"/>
    <hyperlink ref="AG824" r:id="rId12464" display="https://www.daloopa.com/src/8731901" xr:uid="{05A8003A-45B0-4A5C-8878-4322DE3A9D37}"/>
    <hyperlink ref="AH824" r:id="rId12465" display="https://www.daloopa.com/src/10681278" xr:uid="{E1EBA8A9-E4BB-4D36-9243-E6C41ABD425B}"/>
    <hyperlink ref="AJ824" r:id="rId12466" display="https://www.daloopa.com/src/19442534" xr:uid="{19CFD202-4C1B-40E6-9CF7-13AEEEE0C8B2}"/>
    <hyperlink ref="AK824" r:id="rId12467" display="https://www.daloopa.com/src/28828628" xr:uid="{0FA34AE9-AD17-4558-8101-05B35605867D}"/>
    <hyperlink ref="AL824" r:id="rId12468" display="https://www.daloopa.com/src/35961629" xr:uid="{54F195DC-C196-4B93-8FCA-B09D076783BB}"/>
    <hyperlink ref="AN824" r:id="rId12469" display="https://www.daloopa.com/src/51587385" xr:uid="{EEA04022-A393-4C61-82FA-F4422F53DDE1}"/>
    <hyperlink ref="AO824" r:id="rId12470" display="https://www.daloopa.com/src/57345753" xr:uid="{EEECC0E4-4122-44C0-B1BC-7373BA2ACF98}"/>
    <hyperlink ref="AP824" r:id="rId12471" display="https://www.daloopa.com/src/62020188" xr:uid="{A95C231E-A666-49B9-AF75-69C4C465CE25}"/>
    <hyperlink ref="BA824" r:id="rId12472" display="https://www.daloopa.com/src/8732135" xr:uid="{9100974B-B35F-4AA5-9554-7EBAB95A410E}"/>
    <hyperlink ref="BB824" r:id="rId12473" display="https://www.daloopa.com/src/8732138" xr:uid="{8F316256-EE71-4378-8A4E-C0AADF1C2B2D}"/>
    <hyperlink ref="BC824" r:id="rId12474" display="https://www.daloopa.com/src/8732141" xr:uid="{6A344C4C-5FC1-4CF6-B2EA-18A3928EC0F0}"/>
    <hyperlink ref="BD824" r:id="rId12475" display="https://www.daloopa.com/src/8732145" xr:uid="{00E1A9CA-B19A-4C9D-864E-5380F7018827}"/>
    <hyperlink ref="BE824" r:id="rId12476" display="https://www.daloopa.com/src/8732159" xr:uid="{4CF084A9-5EFB-4033-9EA0-5C32D6BAB1A7}"/>
    <hyperlink ref="BF824" r:id="rId12477" display="https://www.daloopa.com/src/8732164" xr:uid="{1F87A111-2A52-4D41-95DE-1673ABA46911}"/>
    <hyperlink ref="BG824" r:id="rId12478" display="https://www.daloopa.com/src/8732168" xr:uid="{08C35BD1-F8AB-49BB-9A5F-9B6A81414AC4}"/>
    <hyperlink ref="BH824" r:id="rId12479" display="https://www.daloopa.com/src/13317199" xr:uid="{2FCA8B4A-A13E-4097-8DA0-FF7BE11E7143}"/>
    <hyperlink ref="BI824" r:id="rId12480" display="https://www.daloopa.com/src/44617662" xr:uid="{A4E8D885-D199-4BC8-A25D-5458C9DC41A8}"/>
    <hyperlink ref="A825" r:id="rId12481" xr:uid="{2ED09618-1AFE-4EB9-BC20-5F923FED323C}"/>
    <hyperlink ref="C825" r:id="rId12482" xr:uid="{FFD65629-343A-4AB5-9236-9A08020BD36B}"/>
    <hyperlink ref="U825" r:id="rId12483" display="https://www.daloopa.com/src/8731946" xr:uid="{F212E666-74D1-46CA-8443-30447614A3B6}"/>
    <hyperlink ref="A826" r:id="rId12484" xr:uid="{148136AE-CE6F-4CF1-879D-2A25188C5326}"/>
    <hyperlink ref="C826" r:id="rId12485" xr:uid="{57E2640B-005E-49FC-9CD9-8B95CCEBB715}"/>
    <hyperlink ref="D826" r:id="rId12486" display="https://www.daloopa.com/src/8732132" xr:uid="{8DA5F531-1642-4FF8-AB0B-2426BA245DDA}"/>
    <hyperlink ref="E826" r:id="rId12487" display="https://www.daloopa.com/src/8732127" xr:uid="{AE9435B9-C132-4460-8CD8-0658C379A3A9}"/>
    <hyperlink ref="F826" r:id="rId12488" display="https://www.daloopa.com/src/8732123" xr:uid="{6CF6845E-4996-4542-B4E1-67641D75A246}"/>
    <hyperlink ref="I826" r:id="rId12489" display="https://www.daloopa.com/src/8732104" xr:uid="{CB23F02B-D8E0-4755-8C8D-8E3BBC14CF03}"/>
    <hyperlink ref="J826" r:id="rId12490" display="https://www.daloopa.com/src/8732101" xr:uid="{305E3C05-B32E-4D3B-BD8D-D4C579388D4B}"/>
    <hyperlink ref="N826" r:id="rId12491" display="https://www.daloopa.com/src/8731969" xr:uid="{C48DE819-95A9-4169-849D-7EA7E521B39A}"/>
    <hyperlink ref="T826" r:id="rId12492" display="https://www.daloopa.com/src/8731952" xr:uid="{E3E33F1F-C935-4216-B458-6967AA44AE95}"/>
    <hyperlink ref="U826" r:id="rId12493" display="https://www.daloopa.com/src/8731947" xr:uid="{B37E4695-327D-4A26-975D-4DCDABB782C4}"/>
    <hyperlink ref="V826" r:id="rId12494" display="https://www.daloopa.com/src/8731941" xr:uid="{C0C905E1-876F-48D1-9E28-BEE6D7DB5734}"/>
    <hyperlink ref="X826" r:id="rId12495" display="https://www.daloopa.com/src/8732325" xr:uid="{2B8EBEBB-2739-458B-A54F-783824A0293C}"/>
    <hyperlink ref="Y826" r:id="rId12496" display="https://www.daloopa.com/src/8731932" xr:uid="{2924D5E0-84EE-40BD-8778-E3293765B4A4}"/>
    <hyperlink ref="AB826" r:id="rId12497" display="https://www.daloopa.com/src/8731923" xr:uid="{DDB75BDE-5D9F-4CA7-859C-FC954E85737F}"/>
    <hyperlink ref="AC826" r:id="rId12498" display="https://www.daloopa.com/src/47334924" xr:uid="{085E511B-358B-44AE-8AE9-53A29651C7E0}"/>
    <hyperlink ref="AD826" r:id="rId12499" display="https://www.daloopa.com/src/47334788" xr:uid="{D16C4FF0-4420-4968-AA44-2743157CAC76}"/>
    <hyperlink ref="AF826" r:id="rId12500" display="https://www.daloopa.com/src/8731907" xr:uid="{E1236AB9-45F2-4EA0-AFA3-8FCCF3BF59F6}"/>
    <hyperlink ref="AH826" r:id="rId12501" display="https://www.daloopa.com/src/10681280" xr:uid="{1BF99EB9-3768-4323-8F03-7275C33C7688}"/>
    <hyperlink ref="AK826" r:id="rId12502" display="https://www.daloopa.com/src/28828626" xr:uid="{FCFD677C-0AA7-4E61-9668-D5D42C22F4B6}"/>
    <hyperlink ref="AN826" r:id="rId12503" display="https://www.daloopa.com/src/51587382" xr:uid="{2CE678A9-5625-48A5-B7C6-8C0A154EFC63}"/>
    <hyperlink ref="AO826" r:id="rId12504" display="https://www.daloopa.com/src/57345755" xr:uid="{8D2169A9-41B4-4733-B198-9A699E8E7A78}"/>
    <hyperlink ref="AP826" r:id="rId12505" display="https://www.daloopa.com/src/62020191" xr:uid="{A2957F71-1B84-4075-88A1-1ECB8C2CCB86}"/>
    <hyperlink ref="BA826" r:id="rId12506" display="https://www.daloopa.com/src/8732136" xr:uid="{5FD4BE74-E1D8-40C9-A069-51DDD5F792D7}"/>
    <hyperlink ref="BC826" r:id="rId12507" display="https://www.daloopa.com/src/8732142" xr:uid="{9BD7FAD9-9CDC-437E-8572-ADEC668224EA}"/>
    <hyperlink ref="BD826" r:id="rId12508" display="https://www.daloopa.com/src/8732147" xr:uid="{641FB164-E65D-42E0-B23B-AD7C606A0B8F}"/>
    <hyperlink ref="BE826" r:id="rId12509" display="https://www.daloopa.com/src/8732161" xr:uid="{DAB4EC26-E112-444A-BDB6-ADC954742AC4}"/>
    <hyperlink ref="BF826" r:id="rId12510" display="https://www.daloopa.com/src/8732166" xr:uid="{589BA7F7-2214-45F1-9F7F-6BF2E3DFE6CE}"/>
    <hyperlink ref="BG826" r:id="rId12511" display="https://www.daloopa.com/src/8732171" xr:uid="{362FD9AA-734F-4429-BC08-C51FF3AEDC63}"/>
    <hyperlink ref="A827" r:id="rId12512" xr:uid="{4C08186A-A1F4-46C6-9379-5FB8F4024878}"/>
    <hyperlink ref="C827" r:id="rId12513" xr:uid="{5FD58A35-AACE-495E-B8D6-2A117A744620}"/>
    <hyperlink ref="BH827" r:id="rId12514" display="https://www.daloopa.com/src/13317197" xr:uid="{D1F084D1-29BF-4E78-ABB6-6D3D60D4306E}"/>
    <hyperlink ref="A828" r:id="rId12515" xr:uid="{5BC91F9E-5398-479A-AF20-7EFEE89AC106}"/>
    <hyperlink ref="C828" r:id="rId12516" xr:uid="{8112201C-71B6-47E9-94F4-B129AEDA725B}"/>
    <hyperlink ref="D828" r:id="rId12517" display="https://www.daloopa.com/src/8732133" xr:uid="{40409278-7C2E-44C7-B27A-D117E806B3C4}"/>
    <hyperlink ref="E828" r:id="rId12518" display="https://www.daloopa.com/src/8732128" xr:uid="{27C2C301-5303-451B-B39A-1A896F3B7D56}"/>
    <hyperlink ref="F828" r:id="rId12519" display="https://www.daloopa.com/src/8732124" xr:uid="{4B39D871-CA11-44FB-9DD7-5CC6C3CCBB3C}"/>
    <hyperlink ref="I828" r:id="rId12520" display="https://www.daloopa.com/src/8732105" xr:uid="{75E823AB-1B96-4064-85E1-5117D9D1F2C2}"/>
    <hyperlink ref="J828" r:id="rId12521" display="https://www.daloopa.com/src/8732102" xr:uid="{ED268336-4452-4C14-A800-3562289EBD74}"/>
    <hyperlink ref="N828" r:id="rId12522" display="https://www.daloopa.com/src/8731970" xr:uid="{08C11777-257D-426A-83E9-4EE4DCEF0363}"/>
    <hyperlink ref="P828" r:id="rId12523" display="https://www.daloopa.com/src/8731966" xr:uid="{6C1A0171-B7D1-44B3-B488-ABEA220A2BA3}"/>
    <hyperlink ref="Q828" r:id="rId12524" display="https://www.daloopa.com/src/8731961" xr:uid="{8D8A5510-1894-4B00-915D-131B535DB155}"/>
    <hyperlink ref="R828" r:id="rId12525" display="https://www.daloopa.com/src/8731957" xr:uid="{DBD23297-1EB5-483F-AA3D-D6AB0097D07F}"/>
    <hyperlink ref="T828" r:id="rId12526" display="https://www.daloopa.com/src/8731953" xr:uid="{807483C3-FCEF-4CAD-B390-2F92CC4B7F24}"/>
    <hyperlink ref="U828" r:id="rId12527" display="https://www.daloopa.com/src/8731948" xr:uid="{8F13EA10-44C3-4C07-AD62-04B7BABDBAA8}"/>
    <hyperlink ref="V828" r:id="rId12528" display="https://www.daloopa.com/src/8731942" xr:uid="{633BC963-9B15-4085-A3F9-ADE0079352EB}"/>
    <hyperlink ref="X828" r:id="rId12529" display="https://www.daloopa.com/src/8732326" xr:uid="{23F2515D-6CF6-48B0-85F3-9313CB423F69}"/>
    <hyperlink ref="Y828" r:id="rId12530" display="https://www.daloopa.com/src/8731933" xr:uid="{6D96A8DF-E0B7-4A2A-806F-3A90DC261224}"/>
    <hyperlink ref="Z828" r:id="rId12531" display="https://www.daloopa.com/src/8731928" xr:uid="{29A9F821-A51C-4FE4-81A3-926DC1A0BFC8}"/>
    <hyperlink ref="AB828" r:id="rId12532" display="https://www.daloopa.com/src/8731924" xr:uid="{6140C408-B11D-4E94-99E6-A6327CF7BBCA}"/>
    <hyperlink ref="AC828" r:id="rId12533" display="https://www.daloopa.com/src/47334922" xr:uid="{5C24A60B-1C92-426B-9F4C-763A1E20239A}"/>
    <hyperlink ref="AD828" r:id="rId12534" display="https://www.daloopa.com/src/47334786" xr:uid="{522D8772-2BE5-4B8D-B390-920695FBAF6C}"/>
    <hyperlink ref="AF828" r:id="rId12535" display="https://www.daloopa.com/src/8731908" xr:uid="{8CD5E6C2-E1F0-499A-B423-21D7C5829A13}"/>
    <hyperlink ref="AG828" r:id="rId12536" display="https://www.daloopa.com/src/8731903" xr:uid="{75190322-F2A6-4D38-A91F-2012F76A0C03}"/>
    <hyperlink ref="AH828" r:id="rId12537" display="https://www.daloopa.com/src/10681281" xr:uid="{BA9DF101-C9CF-4489-9AFB-37BD3ABE8D9E}"/>
    <hyperlink ref="AJ828" r:id="rId12538" display="https://www.daloopa.com/src/19442532" xr:uid="{096FE128-FB92-4808-9C6C-FEE6D7A6F3E0}"/>
    <hyperlink ref="AK828" r:id="rId12539" display="https://www.daloopa.com/src/28828625" xr:uid="{EF9C2739-3CB0-4268-A5F2-F50F21C440EA}"/>
    <hyperlink ref="AL828" r:id="rId12540" display="https://www.daloopa.com/src/35961631" xr:uid="{0B3462DB-B681-4D02-AD4F-9EFB94906395}"/>
    <hyperlink ref="AN828" r:id="rId12541" display="https://www.daloopa.com/src/51587381" xr:uid="{996AE0EA-EEEC-496D-A451-5A37289EA24B}"/>
    <hyperlink ref="AO828" r:id="rId12542" display="https://www.daloopa.com/src/57345756" xr:uid="{D4061EF9-5590-48E8-869B-58284D6C3FF3}"/>
    <hyperlink ref="AP828" r:id="rId12543" display="https://www.daloopa.com/src/62020192" xr:uid="{675C7A35-CC08-4472-B35C-AFE654427300}"/>
    <hyperlink ref="BA828" r:id="rId12544" display="https://www.daloopa.com/src/8732137" xr:uid="{1E47C56F-5F42-4A11-909A-F54ED0C943A7}"/>
    <hyperlink ref="BB828" r:id="rId12545" display="https://www.daloopa.com/src/8732139" xr:uid="{CA9652C5-4B06-4564-9815-0CD9C40BD896}"/>
    <hyperlink ref="BC828" r:id="rId12546" display="https://www.daloopa.com/src/8732143" xr:uid="{A27E13FD-D0FD-4759-B3F3-B691E29E69B4}"/>
    <hyperlink ref="BD828" r:id="rId12547" display="https://www.daloopa.com/src/8732148" xr:uid="{D46F6400-866B-4830-9087-06FD1BF5E3F4}"/>
    <hyperlink ref="BE828" r:id="rId12548" display="https://www.daloopa.com/src/8732162" xr:uid="{091FE694-4414-4A72-A1E1-C68519B5A4B0}"/>
    <hyperlink ref="BF828" r:id="rId12549" display="https://www.daloopa.com/src/8732167" xr:uid="{B2239F77-D07F-4582-B6CB-54F8C4B6EDCE}"/>
    <hyperlink ref="BG828" r:id="rId12550" display="https://www.daloopa.com/src/8732172" xr:uid="{1C7CDCB8-6628-4EB1-A6C5-191E88C34A33}"/>
    <hyperlink ref="BH828" r:id="rId12551" display="https://www.daloopa.com/src/13317196" xr:uid="{3817AB28-E24E-4705-86DC-2E0AF60E5A93}"/>
    <hyperlink ref="BI828" r:id="rId12552" display="https://www.daloopa.com/src/44617664" xr:uid="{B9078377-FF22-4327-A32C-511661875441}"/>
    <hyperlink ref="A831" r:id="rId12553" xr:uid="{D7989FDC-4A14-414A-B7AE-5117EF51E4F1}"/>
    <hyperlink ref="C831" r:id="rId12554" xr:uid="{B0BE3821-E710-4C4F-A472-E02D096DF2AD}"/>
    <hyperlink ref="H831" r:id="rId12555" display="https://www.daloopa.com/src/8732266" xr:uid="{72F1F2A1-6A2C-45CD-9933-61DEF0045772}"/>
    <hyperlink ref="L831" r:id="rId12556" display="https://www.daloopa.com/src/8732256" xr:uid="{35BD629F-7F09-4667-9576-E833184F96E7}"/>
    <hyperlink ref="M831" r:id="rId12557" display="https://www.daloopa.com/src/8732252" xr:uid="{39C0A771-229C-44EE-9D9C-C3AD395E6734}"/>
    <hyperlink ref="N831" r:id="rId12558" display="https://www.daloopa.com/src/8732247" xr:uid="{5DA1BDDA-8713-4FB1-AB30-D99300659A03}"/>
    <hyperlink ref="BC831" r:id="rId12559" display="https://www.daloopa.com/src/8732292" xr:uid="{A634F607-C4B9-4B65-84F6-1DF232DCAB86}"/>
    <hyperlink ref="A832" r:id="rId12560" xr:uid="{2AA3D79D-DB23-4EA2-A5F0-F1D23A35EF81}"/>
    <hyperlink ref="C832" r:id="rId12561" xr:uid="{0641FE94-9F19-493D-96DF-BC883F306FFB}"/>
    <hyperlink ref="D832" r:id="rId12562" display="https://www.daloopa.com/src/8732279" xr:uid="{02F5D3F7-92D6-4D52-A2B4-10AC92798D32}"/>
    <hyperlink ref="E832" r:id="rId12563" display="https://www.daloopa.com/src/8732274" xr:uid="{79C35523-7C11-4D12-AE89-129E9643C30D}"/>
    <hyperlink ref="F832" r:id="rId12564" display="https://www.daloopa.com/src/8732270" xr:uid="{9FF8160E-7EEE-415A-9463-F8DA4C348E92}"/>
    <hyperlink ref="H832" r:id="rId12565" display="https://www.daloopa.com/src/8732267" xr:uid="{EC5BD001-256A-4E9D-9526-730BA1CF3875}"/>
    <hyperlink ref="I832" r:id="rId12566" display="https://www.daloopa.com/src/8732264" xr:uid="{CB9A7965-D83D-465D-8F46-1F1F9542F3C6}"/>
    <hyperlink ref="L832" r:id="rId12567" display="https://www.daloopa.com/src/8732257" xr:uid="{CE7C0ACA-DE45-4220-AD55-243BD37B2950}"/>
    <hyperlink ref="M832" r:id="rId12568" display="https://www.daloopa.com/src/8732253" xr:uid="{747E48F2-5595-4467-98F1-1507F98DE8DB}"/>
    <hyperlink ref="N832" r:id="rId12569" display="https://www.daloopa.com/src/8732248" xr:uid="{DE456101-129D-422A-88A8-4C93F7CCBD31}"/>
    <hyperlink ref="P832" r:id="rId12570" display="https://www.daloopa.com/src/8732243" xr:uid="{243D7BF6-8992-4B2A-966F-B0CB3D354440}"/>
    <hyperlink ref="Q832" r:id="rId12571" display="https://www.daloopa.com/src/8732238" xr:uid="{2004DCE4-6B10-453A-80AE-54CDC805B115}"/>
    <hyperlink ref="R832" r:id="rId12572" display="https://www.daloopa.com/src/8732233" xr:uid="{27E2B79A-0321-464A-AC2D-E3F768F16B49}"/>
    <hyperlink ref="T832" r:id="rId12573" display="https://www.daloopa.com/src/8732228" xr:uid="{FBE59E35-8D9A-497B-97E2-BA2FAA5866AB}"/>
    <hyperlink ref="U832" r:id="rId12574" display="https://www.daloopa.com/src/8732222" xr:uid="{D396FE24-8D21-4553-A347-1E249F5F49DA}"/>
    <hyperlink ref="V832" r:id="rId12575" display="https://www.daloopa.com/src/8732216" xr:uid="{F5D1184D-8A08-450B-8A28-3E6A5DD552CD}"/>
    <hyperlink ref="X832" r:id="rId12576" display="https://www.daloopa.com/src/8732328" xr:uid="{C26DCA9E-0566-42FF-9601-FA7AB1E08B9C}"/>
    <hyperlink ref="Y832" r:id="rId12577" display="https://www.daloopa.com/src/8732211" xr:uid="{662E7BB1-68CE-4704-956A-D068B3DB9A50}"/>
    <hyperlink ref="Z832" r:id="rId12578" display="https://www.daloopa.com/src/8732206" xr:uid="{A9ADE68A-FE70-4B14-87E0-3E135B802942}"/>
    <hyperlink ref="AB832" r:id="rId12579" display="https://www.daloopa.com/src/8732199" xr:uid="{91A82677-CE3E-40F1-8010-5D6F279C61ED}"/>
    <hyperlink ref="AC832" r:id="rId12580" display="https://www.daloopa.com/src/8732192" xr:uid="{360B3411-9BBC-4437-BDCA-30ED3DD9C280}"/>
    <hyperlink ref="AD832" r:id="rId12581" display="https://www.daloopa.com/src/8732185" xr:uid="{DC919BA5-EA10-4CB1-A4CA-30BFEF27252E}"/>
    <hyperlink ref="AF832" r:id="rId12582" display="https://www.daloopa.com/src/8732181" xr:uid="{96F2C803-1040-47BD-86E0-326D0EE6DCF3}"/>
    <hyperlink ref="AG832" r:id="rId12583" display="https://www.daloopa.com/src/8732175" xr:uid="{070BDC29-61A0-4495-A09C-066202E6536B}"/>
    <hyperlink ref="AJ832" r:id="rId12584" display="https://www.daloopa.com/src/19442610" xr:uid="{6E27E2F9-4FC0-4C2D-900C-A6D4B369400B}"/>
    <hyperlink ref="AK832" r:id="rId12585" display="https://www.daloopa.com/src/28828630" xr:uid="{1E69B614-9AEF-4AA2-B945-E22372A5C65F}"/>
    <hyperlink ref="AL832" r:id="rId12586" display="https://www.daloopa.com/src/35961638" xr:uid="{CF1C2C89-20FE-41EB-9760-EAFF562D6A28}"/>
    <hyperlink ref="AN832" r:id="rId12587" display="https://www.daloopa.com/src/51587388" xr:uid="{C03F6BFC-AFDE-432C-A0FB-C94E7EA9236B}"/>
    <hyperlink ref="AO832" r:id="rId12588" display="https://www.daloopa.com/src/57345759" xr:uid="{DABD8200-D367-4B55-A39F-1FB1A7D6D726}"/>
    <hyperlink ref="AP832" r:id="rId12589" display="https://www.daloopa.com/src/62020193" xr:uid="{677854DE-9A19-40A9-AD0B-BD08A264EB56}"/>
    <hyperlink ref="BA832" r:id="rId12590" display="https://www.daloopa.com/src/8732284" xr:uid="{5AD59189-5446-4AD7-BE49-39FE31A95AF0}"/>
    <hyperlink ref="BB832" r:id="rId12591" display="https://www.daloopa.com/src/8732288" xr:uid="{1B434542-289E-4A0D-80EF-73A800FCF3D6}"/>
    <hyperlink ref="BC832" r:id="rId12592" display="https://www.daloopa.com/src/8732291" xr:uid="{2EB970B1-FD01-4FBB-975B-E098AA303989}"/>
    <hyperlink ref="BD832" r:id="rId12593" display="https://www.daloopa.com/src/8732297" xr:uid="{B81B5F13-E9E5-46C0-ACC2-F2EEDFAAEA7F}"/>
    <hyperlink ref="BE832" r:id="rId12594" display="https://www.daloopa.com/src/8732303" xr:uid="{A7CBF45C-13F4-4AEB-8887-66BF9C15DB3F}"/>
    <hyperlink ref="BF832" r:id="rId12595" display="https://www.daloopa.com/src/8732309" xr:uid="{FC9FD71C-B0E9-496D-A1D7-B4113C6BDD6D}"/>
    <hyperlink ref="BG832" r:id="rId12596" display="https://www.daloopa.com/src/8732315" xr:uid="{3D078965-639E-4A94-907F-6EA1AAC91BAF}"/>
    <hyperlink ref="BH832" r:id="rId12597" display="https://www.daloopa.com/src/13317268" xr:uid="{8CA3D1DC-1A83-4831-B9FC-187D26A6AC26}"/>
    <hyperlink ref="BI832" r:id="rId12598" display="https://www.daloopa.com/src/44617672" xr:uid="{36BA738C-5027-4183-B285-F9D10D409771}"/>
    <hyperlink ref="A833" r:id="rId12599" xr:uid="{8C77CCC7-F30B-4FB3-81D9-5B43F68B367C}"/>
    <hyperlink ref="C833" r:id="rId12600" xr:uid="{3E11A72B-4D53-40AD-9BE8-5814EC2692B1}"/>
    <hyperlink ref="D833" r:id="rId12601" display="https://www.daloopa.com/src/8732280" xr:uid="{DD02B663-142F-4AC8-8FE3-FED338599D82}"/>
    <hyperlink ref="E833" r:id="rId12602" display="https://www.daloopa.com/src/8732275" xr:uid="{29D7E29E-9A22-4B73-B7D4-D18275B6F9E1}"/>
    <hyperlink ref="F833" r:id="rId12603" display="https://www.daloopa.com/src/8732271" xr:uid="{CEAA72EB-7668-429D-9635-C22858C96137}"/>
    <hyperlink ref="I833" r:id="rId12604" display="https://www.daloopa.com/src/8732263" xr:uid="{12ADB192-93F7-48D7-A1BC-1D60F8AA76A1}"/>
    <hyperlink ref="J833" r:id="rId12605" display="https://www.daloopa.com/src/8732260" xr:uid="{13C80271-B34D-4C62-88D9-E49590B445ED}"/>
    <hyperlink ref="P833" r:id="rId12606" display="https://www.daloopa.com/src/8732242" xr:uid="{AA0A7D6E-FE35-4264-B5C5-97A594B7EFAD}"/>
    <hyperlink ref="R833" r:id="rId12607" display="https://www.daloopa.com/src/8732234" xr:uid="{0F5F3B3F-4AD1-4FAA-BBC5-40B1C20FC0DF}"/>
    <hyperlink ref="U833" r:id="rId12608" display="https://www.daloopa.com/src/8732223" xr:uid="{5E3FE0F4-77F7-4BE7-83BC-EBE396CB96CF}"/>
    <hyperlink ref="V833" r:id="rId12609" display="https://www.daloopa.com/src/8732217" xr:uid="{F3886CF9-9171-4D53-BFA3-B94BFCF73CB1}"/>
    <hyperlink ref="X833" r:id="rId12610" display="https://www.daloopa.com/src/8732327" xr:uid="{37302F16-468C-4F69-A16D-0DF6C6176B42}"/>
    <hyperlink ref="Y833" r:id="rId12611" display="https://www.daloopa.com/src/8732210" xr:uid="{7DF4DEA7-79D2-40F4-ACE7-2F950B955254}"/>
    <hyperlink ref="Z833" r:id="rId12612" display="https://www.daloopa.com/src/8732205" xr:uid="{BEE5EF8F-1CDF-4D2C-8FAA-EE12F5E8BCE5}"/>
    <hyperlink ref="AB833" r:id="rId12613" display="https://www.daloopa.com/src/8732198" xr:uid="{10E41A22-8841-4BBF-9885-53469CCED4B7}"/>
    <hyperlink ref="AC833" r:id="rId12614" display="https://www.daloopa.com/src/8732193" xr:uid="{13F621F0-B53C-4029-BF28-2EDA954D7857}"/>
    <hyperlink ref="AD833" r:id="rId12615" display="https://www.daloopa.com/src/8732186" xr:uid="{32392E07-FCDF-4B72-A307-6B38ECECD8F5}"/>
    <hyperlink ref="AF833" r:id="rId12616" display="https://www.daloopa.com/src/8732180" xr:uid="{A4BFFC99-6315-4EDA-825E-CF757F7FBA62}"/>
    <hyperlink ref="AG833" r:id="rId12617" display="https://www.daloopa.com/src/8732174" xr:uid="{2C098C4E-D432-48EA-AE74-1D47A231C481}"/>
    <hyperlink ref="AH833" r:id="rId12618" display="https://www.daloopa.com/src/10681286" xr:uid="{591F59A3-3829-4217-B97A-21BF67CD103B}"/>
    <hyperlink ref="AJ833" r:id="rId12619" display="https://www.daloopa.com/src/19442609" xr:uid="{1D2ED808-080F-462B-95F2-F7AB46459CC6}"/>
    <hyperlink ref="AK833" r:id="rId12620" display="https://www.daloopa.com/src/28828629" xr:uid="{BE318F4C-C307-421E-A5D2-D298E4611A92}"/>
    <hyperlink ref="AL833" r:id="rId12621" display="https://www.daloopa.com/src/35961637" xr:uid="{1ABDCB03-B2AA-484F-9352-71DBCA722262}"/>
    <hyperlink ref="AN833" r:id="rId12622" display="https://www.daloopa.com/src/51587389" xr:uid="{A8FF8528-2E4C-4376-B944-B5F21D207C3A}"/>
    <hyperlink ref="AO833" r:id="rId12623" display="https://www.daloopa.com/src/57345758" xr:uid="{8BEE7DD6-B5F6-4CE2-9439-DD19E255DDC9}"/>
    <hyperlink ref="AP833" r:id="rId12624" display="https://www.daloopa.com/src/62020197" xr:uid="{170E4359-F44E-4041-A780-2725A975D457}"/>
    <hyperlink ref="BA833" r:id="rId12625" display="https://www.daloopa.com/src/8732285" xr:uid="{33718AAF-FF72-4D11-8D72-0DAAE6B88F71}"/>
    <hyperlink ref="BD833" r:id="rId12626" display="https://www.daloopa.com/src/8732298" xr:uid="{A9ABFDEA-9925-4803-9488-594AF0178636}"/>
    <hyperlink ref="BE833" r:id="rId12627" display="https://www.daloopa.com/src/8732304" xr:uid="{04611613-AA93-4AB9-AF06-EEDCDBF11FAD}"/>
    <hyperlink ref="BF833" r:id="rId12628" display="https://www.daloopa.com/src/8732310" xr:uid="{D5292D94-A6A6-4850-8660-8A9B8945B275}"/>
    <hyperlink ref="BG833" r:id="rId12629" display="https://www.daloopa.com/src/8732316" xr:uid="{7311AE05-358A-4E8B-B812-651CACDF8C48}"/>
    <hyperlink ref="BH833" r:id="rId12630" display="https://www.daloopa.com/src/13317266" xr:uid="{BE881246-E5E0-4B2B-A97B-5812403F241B}"/>
    <hyperlink ref="BI833" r:id="rId12631" display="https://www.daloopa.com/src/44617674" xr:uid="{66380C62-8D10-4D49-82D9-CF816DC5D0DC}"/>
    <hyperlink ref="A834" r:id="rId12632" xr:uid="{61B20FBE-7D9B-4449-8A96-9B4FBE8B4912}"/>
    <hyperlink ref="C834" r:id="rId12633" xr:uid="{D43691FF-8C86-4FCD-9250-5E59B480F012}"/>
    <hyperlink ref="D834" r:id="rId12634" display="https://www.daloopa.com/src/8732281" xr:uid="{1F0D334B-606A-4319-8FD7-0E0A96AF3F5E}"/>
    <hyperlink ref="E834" r:id="rId12635" display="https://www.daloopa.com/src/8732276" xr:uid="{106F64AA-8944-4051-AA32-F2584E224A3D}"/>
    <hyperlink ref="F834" r:id="rId12636" display="https://www.daloopa.com/src/8732272" xr:uid="{5E457EFD-632C-4B31-BE33-127A55850967}"/>
    <hyperlink ref="T834" r:id="rId12637" display="https://www.daloopa.com/src/8732229" xr:uid="{18DB575F-F273-40D9-BA8C-FA2FA84F8D99}"/>
    <hyperlink ref="U834" r:id="rId12638" display="https://www.daloopa.com/src/8732225" xr:uid="{41B1B464-A969-4378-9B96-B7C2D76FEE37}"/>
    <hyperlink ref="V834" r:id="rId12639" display="https://www.daloopa.com/src/8732219" xr:uid="{9AF621E5-2711-4C31-8161-3D5D7F147683}"/>
    <hyperlink ref="Y834" r:id="rId12640" display="https://www.daloopa.com/src/8732213" xr:uid="{BCBCD192-0C48-4929-8796-A00599AD1612}"/>
    <hyperlink ref="AB834" r:id="rId12641" display="https://www.daloopa.com/src/8732201" xr:uid="{9ADACEF8-D40F-4610-BBDB-D70B03202C8F}"/>
    <hyperlink ref="AC834" r:id="rId12642" display="https://www.daloopa.com/src/8732194" xr:uid="{C13618AC-03BE-4060-98F2-5AF22CCB8024}"/>
    <hyperlink ref="AD834" r:id="rId12643" display="https://www.daloopa.com/src/8732187" xr:uid="{CCFCDD27-5FEA-439F-86C9-56AD1B897404}"/>
    <hyperlink ref="AN834" r:id="rId12644" display="https://www.daloopa.com/src/51587387" xr:uid="{2347FBDE-A1B4-4F1F-9FD8-95D42B941C28}"/>
    <hyperlink ref="AO834" r:id="rId12645" display="https://www.daloopa.com/src/57345760" xr:uid="{F07EBCB0-C600-4EA7-BC64-24435B343D1F}"/>
    <hyperlink ref="AP834" r:id="rId12646" display="https://www.daloopa.com/src/62020196" xr:uid="{785322E4-826B-4990-9285-B000E22249E3}"/>
    <hyperlink ref="BC834" r:id="rId12647" display="https://www.daloopa.com/src/8732293" xr:uid="{A9771324-AFB2-40C8-A64A-6CF50276DFF8}"/>
    <hyperlink ref="BD834" r:id="rId12648" display="https://www.daloopa.com/src/8732299" xr:uid="{5223F1D8-21F9-4A2C-B7A9-416BF4635B7F}"/>
    <hyperlink ref="BE834" r:id="rId12649" display="https://www.daloopa.com/src/8732305" xr:uid="{E34D8A92-5112-4B5B-9EB5-8BFAB5BD02C5}"/>
    <hyperlink ref="BG834" r:id="rId12650" display="https://www.daloopa.com/src/8732317" xr:uid="{30898B11-5F90-481A-A4EA-F54440400688}"/>
    <hyperlink ref="BH834" r:id="rId12651" display="https://www.daloopa.com/src/13317269" xr:uid="{469217F1-0B4F-4104-AB9C-6109AC137D48}"/>
    <hyperlink ref="A835" r:id="rId12652" xr:uid="{1A9B0D13-7027-4997-99AE-F35333EB1111}"/>
    <hyperlink ref="C835" r:id="rId12653" xr:uid="{753BEB72-2AD0-4BAA-9AB5-5A0D467CB2A8}"/>
    <hyperlink ref="AB835" r:id="rId12654" display="https://www.daloopa.com/src/8732202" xr:uid="{E4367E27-DD96-42AE-8983-CF9B7EF370AD}"/>
    <hyperlink ref="AC835" r:id="rId12655" display="https://www.daloopa.com/src/8732195" xr:uid="{D4AA4355-6EB4-4132-94F8-DA14E4F9570E}"/>
    <hyperlink ref="AD835" r:id="rId12656" display="https://www.daloopa.com/src/8732188" xr:uid="{2100C1B3-2EA1-4496-8AF4-E1298524DCC4}"/>
    <hyperlink ref="BG835" r:id="rId12657" display="https://www.daloopa.com/src/8732318" xr:uid="{F7F3F733-11F5-4E53-984C-DD0D3C0D0E55}"/>
    <hyperlink ref="A836" r:id="rId12658" xr:uid="{C62958EC-06B8-4D61-9985-DEF231B43889}"/>
    <hyperlink ref="C836" r:id="rId12659" xr:uid="{EC8D4542-77EA-478F-B7F0-3BFB59C55E09}"/>
    <hyperlink ref="D836" r:id="rId12660" display="https://www.daloopa.com/src/8732282" xr:uid="{A901F080-E777-4078-B935-7364EA152492}"/>
    <hyperlink ref="E836" r:id="rId12661" display="https://www.daloopa.com/src/8732277" xr:uid="{206C20EB-7DDB-469E-AFD8-DE8978BE27AD}"/>
    <hyperlink ref="J836" r:id="rId12662" display="https://www.daloopa.com/src/8732261" xr:uid="{C3FC6C84-77EE-488A-ABA9-9A31EDFD7659}"/>
    <hyperlink ref="L836" r:id="rId12663" display="https://www.daloopa.com/src/8732258" xr:uid="{99F9BAE6-3C29-4588-82ED-C56E5027796B}"/>
    <hyperlink ref="M836" r:id="rId12664" display="https://www.daloopa.com/src/8732254" xr:uid="{32CEC880-F73A-4ED0-BCEB-E216DE0F5BAF}"/>
    <hyperlink ref="N836" r:id="rId12665" display="https://www.daloopa.com/src/8732250" xr:uid="{38C83F19-B734-4F48-9015-45BAC8168B02}"/>
    <hyperlink ref="P836" r:id="rId12666" display="https://www.daloopa.com/src/8732245" xr:uid="{BBB74261-B542-4654-9208-D354ADEEABBB}"/>
    <hyperlink ref="Q836" r:id="rId12667" display="https://www.daloopa.com/src/8732240" xr:uid="{83F7951B-7193-42D7-A7E4-36E7CB3B1288}"/>
    <hyperlink ref="R836" r:id="rId12668" display="https://www.daloopa.com/src/8732236" xr:uid="{563D1173-6A61-4176-BE5B-2166C1E7FEB0}"/>
    <hyperlink ref="T836" r:id="rId12669" display="https://www.daloopa.com/src/8732231" xr:uid="{9F0DFD7E-FD84-4B7B-92B5-09D2FDDA94AD}"/>
    <hyperlink ref="U836" r:id="rId12670" display="https://www.daloopa.com/src/8732226" xr:uid="{FAD95DF8-45B4-4E2F-8DAE-C7F8BC99A644}"/>
    <hyperlink ref="V836" r:id="rId12671" display="https://www.daloopa.com/src/8732220" xr:uid="{6FB59DD2-FF1F-48B9-8D7C-E568A376AC52}"/>
    <hyperlink ref="X836" r:id="rId12672" display="https://www.daloopa.com/src/8732329" xr:uid="{1DD79A8B-1679-4F69-8B4D-1AA6926329D0}"/>
    <hyperlink ref="Y836" r:id="rId12673" display="https://www.daloopa.com/src/8732214" xr:uid="{EF5D844E-B6F4-4131-BAF7-B20DE86F1F4C}"/>
    <hyperlink ref="Z836" r:id="rId12674" display="https://www.daloopa.com/src/8732208" xr:uid="{E0E07E77-C86F-4DF6-905E-A4E51E98868D}"/>
    <hyperlink ref="AB836" r:id="rId12675" display="https://www.daloopa.com/src/8732203" xr:uid="{54F22A3C-507C-4798-88F5-2230899AD828}"/>
    <hyperlink ref="AC836" r:id="rId12676" display="https://www.daloopa.com/src/8732196" xr:uid="{4459BA8D-15A2-46BA-880A-FF24DEE7FBD1}"/>
    <hyperlink ref="AD836" r:id="rId12677" display="https://www.daloopa.com/src/8732189" xr:uid="{542B9E0E-ADAA-4720-9CCD-E70583DA3B43}"/>
    <hyperlink ref="AF836" r:id="rId12678" display="https://www.daloopa.com/src/8732182" xr:uid="{91A23E3E-D931-4011-B080-F6B3229A5B09}"/>
    <hyperlink ref="AH836" r:id="rId12679" display="https://www.daloopa.com/src/10681283" xr:uid="{4B25E0BE-EC2D-4C25-B5DF-C567F589ABAE}"/>
    <hyperlink ref="AK836" r:id="rId12680" display="https://www.daloopa.com/src/28828631" xr:uid="{37D6A3D2-CFCB-4067-904D-6FC9D5009FC3}"/>
    <hyperlink ref="AL836" r:id="rId12681" display="https://www.daloopa.com/src/35961635" xr:uid="{120D0BEA-6FD3-47F8-8263-2FA66F071087}"/>
    <hyperlink ref="AO836" r:id="rId12682" display="https://www.daloopa.com/src/57345761" xr:uid="{A4C3570A-FE4F-4915-A0C0-40D257DB6867}"/>
    <hyperlink ref="AP836" r:id="rId12683" display="https://www.daloopa.com/src/62020195" xr:uid="{1213B626-D3D9-402A-8080-512514D9DC44}"/>
    <hyperlink ref="BA836" r:id="rId12684" display="https://www.daloopa.com/src/8732286" xr:uid="{187279A5-4773-4144-A241-FDB397A17212}"/>
    <hyperlink ref="BB836" r:id="rId12685" display="https://www.daloopa.com/src/8732289" xr:uid="{C7E6D648-6351-44EF-A08E-F75A4E9D97DB}"/>
    <hyperlink ref="BC836" r:id="rId12686" display="https://www.daloopa.com/src/8732295" xr:uid="{93331D79-CB95-4F24-918A-BA7962C4FDDF}"/>
    <hyperlink ref="BD836" r:id="rId12687" display="https://www.daloopa.com/src/8732301" xr:uid="{141585FE-FE55-4FBC-B1FF-42F7BE6D94C5}"/>
    <hyperlink ref="BE836" r:id="rId12688" display="https://www.daloopa.com/src/8732307" xr:uid="{3EC884AE-01E4-4307-B959-972620BF2ADB}"/>
    <hyperlink ref="BF836" r:id="rId12689" display="https://www.daloopa.com/src/8732312" xr:uid="{ABC83F33-5F1D-403C-8CCA-A9CDE34D122A}"/>
    <hyperlink ref="BG836" r:id="rId12690" display="https://www.daloopa.com/src/8732319" xr:uid="{2324DE8E-F8EB-429C-B03D-36E3EC12C31C}"/>
    <hyperlink ref="A837" r:id="rId12691" xr:uid="{E1293FF5-C302-4C8E-A3A7-1990D5618BE8}"/>
    <hyperlink ref="C837" r:id="rId12692" xr:uid="{4AE54D64-7D5A-4C96-AD07-9A81C32C2339}"/>
    <hyperlink ref="H837" r:id="rId12693" display="https://www.daloopa.com/src/8732268" xr:uid="{F88F4455-F3FD-4217-BC6A-CA4F98262337}"/>
    <hyperlink ref="N837" r:id="rId12694" display="https://www.daloopa.com/src/8732249" xr:uid="{D9EB6809-84C5-40BB-A5F5-CBFE999A9733}"/>
    <hyperlink ref="P837" r:id="rId12695" display="https://www.daloopa.com/src/8732244" xr:uid="{42FFA706-1207-40DD-925E-140B0D5184AF}"/>
    <hyperlink ref="Q837" r:id="rId12696" display="https://www.daloopa.com/src/8732239" xr:uid="{C4C9AA05-5350-438B-9BE5-F6E7568D0C88}"/>
    <hyperlink ref="R837" r:id="rId12697" display="https://www.daloopa.com/src/8732235" xr:uid="{F1B57AB7-AF4C-4E87-BCC6-54C16F6F6D76}"/>
    <hyperlink ref="T837" r:id="rId12698" display="https://www.daloopa.com/src/8732230" xr:uid="{04BD30CD-4E4B-47AD-9A94-5A2C35917192}"/>
    <hyperlink ref="U837" r:id="rId12699" display="https://www.daloopa.com/src/8732224" xr:uid="{FAA42F26-53F2-46C0-BE6C-4F6A99E344AC}"/>
    <hyperlink ref="V837" r:id="rId12700" display="https://www.daloopa.com/src/8732218" xr:uid="{20B25AD9-C346-4683-9AC5-0A50DAC52961}"/>
    <hyperlink ref="Y837" r:id="rId12701" display="https://www.daloopa.com/src/8732212" xr:uid="{14C77205-943A-4986-A743-C901160496F4}"/>
    <hyperlink ref="Z837" r:id="rId12702" display="https://www.daloopa.com/src/8732207" xr:uid="{0003B777-34DF-4E93-AA0E-799E6DE22B14}"/>
    <hyperlink ref="AB837" r:id="rId12703" display="https://www.daloopa.com/src/8732200" xr:uid="{9D2055F1-45AE-4F03-8D83-8CB7D8BCC34F}"/>
    <hyperlink ref="AC837" r:id="rId12704" display="https://www.daloopa.com/src/8732191" xr:uid="{BCDE4D78-9A8A-450B-9C30-DB6172A21ECB}"/>
    <hyperlink ref="AD837" r:id="rId12705" display="https://www.daloopa.com/src/8732184" xr:uid="{01BFD632-2CBA-4F93-9805-348C6DAA20D9}"/>
    <hyperlink ref="AF837" r:id="rId12706" display="https://www.daloopa.com/src/8732179" xr:uid="{3026A323-1A15-4990-ABE6-04A434920FB1}"/>
    <hyperlink ref="AG837" r:id="rId12707" display="https://www.daloopa.com/src/8732173" xr:uid="{9F0767B1-766A-4C82-96B9-AD2D914FE337}"/>
    <hyperlink ref="AH837" r:id="rId12708" display="https://www.daloopa.com/src/10681287" xr:uid="{CE9EF160-C948-43D8-AE87-DDD3F82F93C2}"/>
    <hyperlink ref="AJ837" r:id="rId12709" display="https://www.daloopa.com/src/19442606" xr:uid="{AB904F9C-CA40-45B2-B377-D830892082FA}"/>
    <hyperlink ref="AK837" r:id="rId12710" display="https://www.daloopa.com/src/28828632" xr:uid="{A09077E5-AB17-4B91-BB99-078EB253C516}"/>
    <hyperlink ref="AL837" r:id="rId12711" display="https://www.daloopa.com/src/35961636" xr:uid="{226B2811-C4FD-4B89-9910-8BD469A7A5D3}"/>
    <hyperlink ref="AN837" r:id="rId12712" display="https://www.daloopa.com/src/51587390" xr:uid="{DA592FED-F785-4805-945B-C8A3E2D4C6C3}"/>
    <hyperlink ref="AO837" r:id="rId12713" display="https://www.daloopa.com/src/57345757" xr:uid="{327C071A-D0AF-4EDD-80DE-EF624E712C1D}"/>
    <hyperlink ref="AP837" r:id="rId12714" display="https://www.daloopa.com/src/62020198" xr:uid="{EEDDCF59-F9D7-4611-95DC-C549FFCE36BF}"/>
    <hyperlink ref="BC837" r:id="rId12715" display="https://www.daloopa.com/src/8732294" xr:uid="{28FD17A7-03FE-453F-AA68-BAA7F34E964F}"/>
    <hyperlink ref="BD837" r:id="rId12716" display="https://www.daloopa.com/src/8732300" xr:uid="{FE9EEC81-1D2B-4EEB-8E68-0FA4A0FE1FB5}"/>
    <hyperlink ref="BE837" r:id="rId12717" display="https://www.daloopa.com/src/8732306" xr:uid="{9C47A2EB-5056-447B-ABB0-B09BC97BC123}"/>
    <hyperlink ref="BF837" r:id="rId12718" display="https://www.daloopa.com/src/8732311" xr:uid="{14B4F003-C862-4B3B-80C3-7FB5E7268202}"/>
    <hyperlink ref="BG837" r:id="rId12719" display="https://www.daloopa.com/src/8732314" xr:uid="{A06D95F2-C3BE-4845-8F0D-B9C793B32A9C}"/>
    <hyperlink ref="BH837" r:id="rId12720" display="https://www.daloopa.com/src/13317265" xr:uid="{2B7F0C66-0DA5-4D1F-9AF8-43DC049B1C69}"/>
    <hyperlink ref="BI837" r:id="rId12721" display="https://www.daloopa.com/src/44617675" xr:uid="{18659091-FD3A-4E06-ABDC-BEA8BA06168A}"/>
    <hyperlink ref="A838" r:id="rId12722" xr:uid="{4DB3122C-0986-42DD-88AA-7227391D2B70}"/>
    <hyperlink ref="C838" r:id="rId12723" xr:uid="{E27EE33D-95FE-4C6A-A166-2D873220F667}"/>
    <hyperlink ref="AG838" r:id="rId12724" display="https://www.daloopa.com/src/8732176" xr:uid="{55BD6B3C-20DC-410C-A917-F27E0C4DCBE4}"/>
    <hyperlink ref="AH838" r:id="rId12725" display="https://www.daloopa.com/src/10681285" xr:uid="{FCDD8A4F-D077-4343-84EC-90DE5B35B69C}"/>
    <hyperlink ref="AJ838" r:id="rId12726" display="https://www.daloopa.com/src/19442611" xr:uid="{7C3B1C32-D507-44CC-BAA1-E5E40FBF5A84}"/>
    <hyperlink ref="AK838" r:id="rId12727" display="https://www.daloopa.com/src/28828634" xr:uid="{7616D3A7-3E3E-4EA1-8E3F-0EA8F61E56FB}"/>
    <hyperlink ref="AL838" r:id="rId12728" display="https://www.daloopa.com/src/35961633" xr:uid="{EE84B705-4777-471D-9278-80ACD297354D}"/>
    <hyperlink ref="BH838" r:id="rId12729" display="https://www.daloopa.com/src/13317267" xr:uid="{B4777A83-E2F7-4D79-BC6B-CBEB81842316}"/>
    <hyperlink ref="BI838" r:id="rId12730" display="https://www.daloopa.com/src/44617673" xr:uid="{1C9D3A1D-5400-430B-8855-9A00D76DF4DC}"/>
    <hyperlink ref="A839" r:id="rId12731" xr:uid="{E9B23833-91AF-452A-9944-46EC9038EBCE}"/>
    <hyperlink ref="C839" r:id="rId12732" xr:uid="{068E9EFD-1D07-4341-9E1D-E90520C9B623}"/>
    <hyperlink ref="AG839" r:id="rId12733" display="https://www.daloopa.com/src/8732177" xr:uid="{A172222C-3ACB-437D-984E-3B85A6855BED}"/>
    <hyperlink ref="AH839" r:id="rId12734" display="https://www.daloopa.com/src/10681284" xr:uid="{605E3004-8FCE-45C8-8A3E-B4AC64C876E2}"/>
    <hyperlink ref="AJ839" r:id="rId12735" display="https://www.daloopa.com/src/19442607" xr:uid="{7D5DE025-7F09-4C1B-9853-ABBA952A1ABE}"/>
    <hyperlink ref="BH839" r:id="rId12736" display="https://www.daloopa.com/src/13317271" xr:uid="{5CD0B8C5-FC2C-4ADE-BC9E-778F2D20752F}"/>
    <hyperlink ref="A840" r:id="rId12737" xr:uid="{01B802CC-8F54-4C0A-8474-4DF6265161F2}"/>
    <hyperlink ref="C840" r:id="rId12738" xr:uid="{BF41CBDD-7DE9-4B59-BAE6-AE74AC78A22D}"/>
    <hyperlink ref="D840" r:id="rId12739" display="https://www.daloopa.com/src/8732283" xr:uid="{75C7987A-DA70-4D24-A774-7EC85950DC7C}"/>
    <hyperlink ref="E840" r:id="rId12740" display="https://www.daloopa.com/src/8732278" xr:uid="{5095FCA5-3FE4-49AF-8B99-3D07D34D9811}"/>
    <hyperlink ref="F840" r:id="rId12741" display="https://www.daloopa.com/src/8732273" xr:uid="{5ADACFF4-FEE3-47C9-ABB5-D3D2D3017DB1}"/>
    <hyperlink ref="H840" r:id="rId12742" display="https://www.daloopa.com/src/8732269" xr:uid="{959196F8-248C-4380-BBFA-4B9551FFA8C5}"/>
    <hyperlink ref="I840" r:id="rId12743" display="https://www.daloopa.com/src/8732265" xr:uid="{3303F370-6668-4B4F-B4E6-87FC62D6375A}"/>
    <hyperlink ref="J840" r:id="rId12744" display="https://www.daloopa.com/src/8732262" xr:uid="{170D5030-C3C9-4C6A-836A-B23B3351A83D}"/>
    <hyperlink ref="L840" r:id="rId12745" display="https://www.daloopa.com/src/8732259" xr:uid="{655019D0-F131-45FF-9F55-89D51CDE60AD}"/>
    <hyperlink ref="M840" r:id="rId12746" display="https://www.daloopa.com/src/8732255" xr:uid="{A918D9F4-0C2F-4F20-BB43-8093B5D10EF5}"/>
    <hyperlink ref="N840" r:id="rId12747" display="https://www.daloopa.com/src/8732251" xr:uid="{AF67EA81-73E1-4F3F-B925-3967091F2BD5}"/>
    <hyperlink ref="P840" r:id="rId12748" display="https://www.daloopa.com/src/8732246" xr:uid="{159FD617-6E2F-4BE1-A24A-008D6FBAA7CC}"/>
    <hyperlink ref="Q840" r:id="rId12749" display="https://www.daloopa.com/src/8732241" xr:uid="{43376830-A088-4514-A533-E2AC9543A9DD}"/>
    <hyperlink ref="R840" r:id="rId12750" display="https://www.daloopa.com/src/8732237" xr:uid="{CA68B625-C185-438A-915F-7EEF80C70872}"/>
    <hyperlink ref="T840" r:id="rId12751" display="https://www.daloopa.com/src/8732232" xr:uid="{0B5ECABF-B48F-4961-ACD5-7E2558F3D427}"/>
    <hyperlink ref="U840" r:id="rId12752" display="https://www.daloopa.com/src/8732227" xr:uid="{BFD497AF-CBF3-46F5-82CB-457F66FBDA91}"/>
    <hyperlink ref="V840" r:id="rId12753" display="https://www.daloopa.com/src/8732221" xr:uid="{06B1579D-51D1-4893-92C0-A5EF5CECD322}"/>
    <hyperlink ref="X840" r:id="rId12754" display="https://www.daloopa.com/src/8732330" xr:uid="{99654A15-36D1-46E6-9377-A5E73A627FE3}"/>
    <hyperlink ref="Y840" r:id="rId12755" display="https://www.daloopa.com/src/8732215" xr:uid="{45D3205F-28CF-438F-85AD-58DFE59484C7}"/>
    <hyperlink ref="Z840" r:id="rId12756" display="https://www.daloopa.com/src/8732209" xr:uid="{BDC28CD3-AB4A-4451-94CA-A0FE6A29A6A0}"/>
    <hyperlink ref="AB840" r:id="rId12757" display="https://www.daloopa.com/src/8732204" xr:uid="{A709FE28-14C2-4759-98DE-BE7A35CD7569}"/>
    <hyperlink ref="AC840" r:id="rId12758" display="https://www.daloopa.com/src/8732197" xr:uid="{834EE3CD-9386-457F-9384-1A2274E70056}"/>
    <hyperlink ref="AD840" r:id="rId12759" display="https://www.daloopa.com/src/8732190" xr:uid="{6598DC8B-5E13-4941-9031-5B27502CFF63}"/>
    <hyperlink ref="AF840" r:id="rId12760" display="https://www.daloopa.com/src/8732183" xr:uid="{06442573-1190-4517-A667-FED8E53CD979}"/>
    <hyperlink ref="AG840" r:id="rId12761" display="https://www.daloopa.com/src/8732178" xr:uid="{99269B1A-0B7A-4297-B069-BE553A018CCF}"/>
    <hyperlink ref="AH840" r:id="rId12762" display="https://www.daloopa.com/src/10681282" xr:uid="{1C82CE72-FD6C-4884-A926-E06A9CB92D95}"/>
    <hyperlink ref="AJ840" r:id="rId12763" display="https://www.daloopa.com/src/19442608" xr:uid="{2DE9463B-BF1A-41A1-A6C8-9256B9453C7E}"/>
    <hyperlink ref="AK840" r:id="rId12764" display="https://www.daloopa.com/src/28828633" xr:uid="{0FA44F4A-E0F4-4A08-A383-D608495A18D7}"/>
    <hyperlink ref="AL840" r:id="rId12765" display="https://www.daloopa.com/src/35961634" xr:uid="{633D83B0-7B92-40B6-838F-AEF2CF075AD0}"/>
    <hyperlink ref="AN840" r:id="rId12766" display="https://www.daloopa.com/src/51587386" xr:uid="{B2A99075-942F-4267-9661-0F4F24142C06}"/>
    <hyperlink ref="AO840" r:id="rId12767" display="https://www.daloopa.com/src/57345762" xr:uid="{5C0E4980-3752-4D06-A83B-2E2686E4897A}"/>
    <hyperlink ref="AP840" r:id="rId12768" display="https://www.daloopa.com/src/62020194" xr:uid="{24FB94B6-F379-405B-A724-4A71151A8EE2}"/>
    <hyperlink ref="BA840" r:id="rId12769" display="https://www.daloopa.com/src/8732287" xr:uid="{194B2F51-796C-4266-8429-7F862936167B}"/>
    <hyperlink ref="BB840" r:id="rId12770" display="https://www.daloopa.com/src/8732290" xr:uid="{64F3574D-4385-4ADC-BC54-DB5C567B4D72}"/>
    <hyperlink ref="BC840" r:id="rId12771" display="https://www.daloopa.com/src/8732296" xr:uid="{2BF222B5-2C8C-46CD-92A2-5FCE745FBDBE}"/>
    <hyperlink ref="BD840" r:id="rId12772" display="https://www.daloopa.com/src/8732302" xr:uid="{D02AA897-9096-47C9-BD30-56E226CA6343}"/>
    <hyperlink ref="BE840" r:id="rId12773" display="https://www.daloopa.com/src/8732308" xr:uid="{7FDEC0CB-6E51-439E-AE00-3A62DFC3D29A}"/>
    <hyperlink ref="BF840" r:id="rId12774" display="https://www.daloopa.com/src/8732313" xr:uid="{542DA302-CD1F-40EB-B052-98E52EF9182F}"/>
    <hyperlink ref="BG840" r:id="rId12775" display="https://www.daloopa.com/src/8732320" xr:uid="{8597559F-751B-4318-BC43-1822E38EF73F}"/>
    <hyperlink ref="BH840" r:id="rId12776" display="https://www.daloopa.com/src/13317270" xr:uid="{280329B8-7C80-4822-AFDB-EA863045BFC5}"/>
    <hyperlink ref="BI840" r:id="rId12777" display="https://www.daloopa.com/src/44617676" xr:uid="{B7D71352-22D9-45B5-963A-CA4AF7765665}"/>
    <hyperlink ref="A843" r:id="rId12778" xr:uid="{C7BBCE4D-733D-4E84-84A0-A65C45AB8949}"/>
    <hyperlink ref="C843" r:id="rId12779" xr:uid="{19F3B9D1-F0F7-4FE3-B086-78477413628F}"/>
    <hyperlink ref="BH843" r:id="rId12780" display="https://www.daloopa.com/src/18179368" xr:uid="{AC67F706-D08F-4E8F-A5FA-483D96CD7F24}"/>
    <hyperlink ref="A844" r:id="rId12781" xr:uid="{66F54E2B-3DBC-4AB8-B057-8DCDEE81ACD9}"/>
    <hyperlink ref="C844" r:id="rId12782" xr:uid="{521C7E28-C8B5-4B8B-A09C-BBD82C0BA410}"/>
    <hyperlink ref="P844" r:id="rId12783" display="https://www.daloopa.com/src/18194373" xr:uid="{F233A47B-7020-4144-8490-8943AF225D5C}"/>
    <hyperlink ref="Q844" r:id="rId12784" display="https://www.daloopa.com/src/18194360" xr:uid="{2B1AEC12-AC35-4A2A-BD6C-7B0002C8B843}"/>
    <hyperlink ref="R844" r:id="rId12785" display="https://www.daloopa.com/src/18194349" xr:uid="{F2D07174-F16F-4DB0-A2CD-7393F6647379}"/>
    <hyperlink ref="T844" r:id="rId12786" display="https://www.daloopa.com/src/18194042" xr:uid="{460596A4-A74C-412C-93E7-8888765EAEDB}"/>
    <hyperlink ref="U844" r:id="rId12787" display="https://www.daloopa.com/src/18193864" xr:uid="{385A41CE-470E-4821-9629-0F83EFC28DA7}"/>
    <hyperlink ref="V844" r:id="rId12788" display="https://www.daloopa.com/src/18194033" xr:uid="{84F9C1F2-DA9D-4DC6-8201-641AB2DBB726}"/>
    <hyperlink ref="AB844" r:id="rId12789" display="https://www.daloopa.com/src/18182552" xr:uid="{80F985AB-9D3B-4BA3-B3F6-37BB645BD9A7}"/>
    <hyperlink ref="AC844" r:id="rId12790" display="https://www.daloopa.com/src/18181600" xr:uid="{1DB81C6C-4F74-4C9B-BE4C-9EC8120460AF}"/>
    <hyperlink ref="AD844" r:id="rId12791" display="https://www.daloopa.com/src/18181404" xr:uid="{340C9C76-54C0-439B-9360-2F65A2B5B48E}"/>
    <hyperlink ref="BD844" r:id="rId12792" display="https://www.daloopa.com/src/18194156" xr:uid="{6777D7EE-3D72-4C84-ADB3-A7442F3DBF80}"/>
    <hyperlink ref="BE844" r:id="rId12793" display="https://www.daloopa.com/src/18193923" xr:uid="{F1EEB710-E870-40FD-8D29-E944F2EEA009}"/>
    <hyperlink ref="BF844" r:id="rId12794" display="https://www.daloopa.com/src/18182693" xr:uid="{313BD236-0967-4009-A547-4E460B016CC4}"/>
    <hyperlink ref="BG844" r:id="rId12795" display="https://www.daloopa.com/src/18179234" xr:uid="{5A68BCE4-F94B-40CC-9E7F-3DCA55B6E2B9}"/>
    <hyperlink ref="BH844" r:id="rId12796" display="https://www.daloopa.com/src/18179367" xr:uid="{63166D7F-ABEA-4F7E-AA4C-57B928DA7CD7}"/>
    <hyperlink ref="A845" r:id="rId12797" xr:uid="{BA3924E4-0519-46D6-A015-64395E47C3A1}"/>
    <hyperlink ref="C845" r:id="rId12798" xr:uid="{489E0731-4D35-4C8E-87DA-64A1CBC6C21B}"/>
    <hyperlink ref="P845" r:id="rId12799" display="https://www.daloopa.com/src/18194370" xr:uid="{E6F75673-08BA-47B2-ABFA-456E76B8B54B}"/>
    <hyperlink ref="R845" r:id="rId12800" display="https://www.daloopa.com/src/18194347" xr:uid="{AE3ED660-A318-4595-A738-82E7648A87B4}"/>
    <hyperlink ref="T845" r:id="rId12801" display="https://www.daloopa.com/src/18194041" xr:uid="{AED08828-850C-416F-881B-C0782079D83A}"/>
    <hyperlink ref="V845" r:id="rId12802" display="https://www.daloopa.com/src/18194035" xr:uid="{068BAC61-0282-4A39-91BF-09DD7F22A246}"/>
    <hyperlink ref="AB845" r:id="rId12803" display="https://www.daloopa.com/src/18182553" xr:uid="{4302859F-9C9D-4F85-A34D-FFC6F1BD80BB}"/>
    <hyperlink ref="AC845" r:id="rId12804" display="https://www.daloopa.com/src/18181601" xr:uid="{D66AEF4E-9BB0-45D8-8241-C59E6359EA33}"/>
    <hyperlink ref="AD845" r:id="rId12805" display="https://www.daloopa.com/src/18181403" xr:uid="{8F4C88C8-CEEF-4A0C-81CB-A22B03AB4E62}"/>
    <hyperlink ref="BD845" r:id="rId12806" display="https://www.daloopa.com/src/18194155" xr:uid="{AA6553DB-C347-4D46-AC7C-4623D1AEB77C}"/>
    <hyperlink ref="BE845" r:id="rId12807" display="https://www.daloopa.com/src/18193924" xr:uid="{C31623CA-C492-44F8-9A4B-8CE5EC6C2FDD}"/>
    <hyperlink ref="BF845" r:id="rId12808" display="https://www.daloopa.com/src/18182694" xr:uid="{04382ED8-C149-4EC0-9B97-F4001AF7543C}"/>
    <hyperlink ref="BG845" r:id="rId12809" display="https://www.daloopa.com/src/18179232" xr:uid="{0B2EF162-CD7C-40D8-B03A-FC9E61E589B9}"/>
    <hyperlink ref="BH845" r:id="rId12810" display="https://www.daloopa.com/src/18179366" xr:uid="{25910602-6FD7-42CB-AD11-FC6CEBDB8F61}"/>
    <hyperlink ref="A846" r:id="rId12811" xr:uid="{26B57167-3F0F-4B52-83E9-591E588E5FC3}"/>
    <hyperlink ref="C846" r:id="rId12812" xr:uid="{89CC39FB-355C-4BA3-8059-C0FF13205824}"/>
    <hyperlink ref="P846" r:id="rId12813" display="https://www.daloopa.com/src/18194369" xr:uid="{DB7B63F5-5993-4F15-89B0-A54C5E8CC9AE}"/>
    <hyperlink ref="Q846" r:id="rId12814" display="https://www.daloopa.com/src/18194359" xr:uid="{BE0A37C8-7D3A-41E7-AF22-6C7C51084C7E}"/>
    <hyperlink ref="R846" r:id="rId12815" display="https://www.daloopa.com/src/18194348" xr:uid="{1FC7CB10-5F07-4947-933C-59457732F89B}"/>
    <hyperlink ref="T846" r:id="rId12816" display="https://www.daloopa.com/src/18194038" xr:uid="{776BA228-4949-494D-8E6F-629BFE0CF83B}"/>
    <hyperlink ref="U846" r:id="rId12817" display="https://www.daloopa.com/src/18193863" xr:uid="{74CAB81D-F2DB-44DF-8581-E4732B86AF40}"/>
    <hyperlink ref="V846" r:id="rId12818" display="https://www.daloopa.com/src/18194036" xr:uid="{876EBC24-1BDE-4277-AFFC-A904FA5FAB2C}"/>
    <hyperlink ref="AB846" r:id="rId12819" display="https://www.daloopa.com/src/18182554" xr:uid="{D20481AA-CC62-4E2C-91A2-D0291E85DBC0}"/>
    <hyperlink ref="AC846" r:id="rId12820" display="https://www.daloopa.com/src/18181602" xr:uid="{CFD36E22-DC4A-465B-A449-8FF5600CD4F3}"/>
    <hyperlink ref="AD846" r:id="rId12821" display="https://www.daloopa.com/src/18181400" xr:uid="{81DB4B76-F322-4FE8-BAA0-D5C3E3475055}"/>
    <hyperlink ref="BD846" r:id="rId12822" display="https://www.daloopa.com/src/18194154" xr:uid="{2396207A-E1F1-403B-A625-18DBC5706F3F}"/>
    <hyperlink ref="BE846" r:id="rId12823" display="https://www.daloopa.com/src/18193925" xr:uid="{08C49A96-B684-4C00-B40C-F70F4A8C0B42}"/>
    <hyperlink ref="BH846" r:id="rId12824" display="https://www.daloopa.com/src/18179365" xr:uid="{8FD99667-6E58-47B6-B93A-493BF3974471}"/>
    <hyperlink ref="A847" r:id="rId12825" xr:uid="{0567B240-1BCA-4C65-A159-E72D7BE5AB76}"/>
    <hyperlink ref="C847" r:id="rId12826" xr:uid="{574F0597-06DE-462D-B7AA-CA43A7BBABF8}"/>
    <hyperlink ref="U847" r:id="rId12827" display="https://www.daloopa.com/src/18193862" xr:uid="{EBCBFADD-112C-4BEB-ADE2-785A85E40893}"/>
    <hyperlink ref="V847" r:id="rId12828" display="https://www.daloopa.com/src/18194032" xr:uid="{D9326D0F-9200-4F7A-94AB-913D2129816F}"/>
    <hyperlink ref="A848" r:id="rId12829" xr:uid="{F1D5CC6A-1758-4534-ABFE-7B188C1A21C5}"/>
    <hyperlink ref="C848" r:id="rId12830" xr:uid="{7B31F28E-86EA-4713-B23E-8671722E9D19}"/>
    <hyperlink ref="P848" r:id="rId12831" display="https://www.daloopa.com/src/18194371" xr:uid="{D6935C3C-BECD-42EE-BCF8-7E41AA339584}"/>
    <hyperlink ref="Q848" r:id="rId12832" display="https://www.daloopa.com/src/18194358" xr:uid="{299872A6-FE21-4C00-9FF9-0C07343AC550}"/>
    <hyperlink ref="T848" r:id="rId12833" display="https://www.daloopa.com/src/18194039" xr:uid="{DC31C345-C2BF-45C3-9078-688C5F0AD5F0}"/>
    <hyperlink ref="U848" r:id="rId12834" display="https://www.daloopa.com/src/18193861" xr:uid="{B5799C8B-4CFA-4DFE-B6A5-8A1E3B7AF63E}"/>
    <hyperlink ref="V848" r:id="rId12835" display="https://www.daloopa.com/src/18194034" xr:uid="{83EEA896-9FA0-410E-BC6A-D2D3C63B6AE4}"/>
    <hyperlink ref="AB848" r:id="rId12836" display="https://www.daloopa.com/src/18182555" xr:uid="{7CD10D1D-4175-4385-BFFD-37BB7660213F}"/>
    <hyperlink ref="AC848" r:id="rId12837" display="https://www.daloopa.com/src/18181603" xr:uid="{09B6BEBB-360A-40EF-B838-A30555E586AD}"/>
    <hyperlink ref="AD848" r:id="rId12838" display="https://www.daloopa.com/src/18181402" xr:uid="{64EFBFBE-AFC0-4950-B5C6-2D3B28B71B7B}"/>
    <hyperlink ref="BE848" r:id="rId12839" display="https://www.daloopa.com/src/18193926" xr:uid="{59C21CEE-7E23-4BE5-AABD-63DC7E803C61}"/>
    <hyperlink ref="BF848" r:id="rId12840" display="https://www.daloopa.com/src/18182695" xr:uid="{435CE626-BD99-4373-9135-D393BC273BF1}"/>
    <hyperlink ref="BG848" r:id="rId12841" display="https://www.daloopa.com/src/18179233" xr:uid="{D7C30A18-8289-4944-9CE7-89FD0465FF5B}"/>
    <hyperlink ref="BH848" r:id="rId12842" display="https://www.daloopa.com/src/18179364" xr:uid="{1517A008-CCCB-484B-8E11-8E6580A0C2EA}"/>
    <hyperlink ref="A849" r:id="rId12843" xr:uid="{8FB41F88-1012-477A-A2F0-C5C342979316}"/>
    <hyperlink ref="C849" r:id="rId12844" xr:uid="{80971F41-D636-44ED-B9D1-0B95D2C644D2}"/>
    <hyperlink ref="P849" r:id="rId12845" display="https://www.daloopa.com/src/18194372" xr:uid="{63D366A1-6107-4F5A-BCEF-FDF1A7AFC124}"/>
    <hyperlink ref="Q849" r:id="rId12846" display="https://www.daloopa.com/src/18194361" xr:uid="{028D0CEA-2999-4F38-B0E0-F191DC1DE3BE}"/>
    <hyperlink ref="R849" r:id="rId12847" display="https://www.daloopa.com/src/18194350" xr:uid="{5DED26C5-1407-45F4-8D02-B1B27F062895}"/>
    <hyperlink ref="T849" r:id="rId12848" display="https://www.daloopa.com/src/18194040" xr:uid="{33F0DFDE-A87A-4B48-AFA5-7D6E9A280560}"/>
    <hyperlink ref="U849" r:id="rId12849" display="https://www.daloopa.com/src/18193865" xr:uid="{59BA35CD-EB28-4F9A-8546-BA02FDE18870}"/>
    <hyperlink ref="V849" r:id="rId12850" display="https://www.daloopa.com/src/18194037" xr:uid="{CCF6D394-9C34-4099-8301-26916BE72615}"/>
    <hyperlink ref="AB849" r:id="rId12851" display="https://www.daloopa.com/src/18182556" xr:uid="{8358E03B-C928-4D0D-85BD-2BE282590781}"/>
    <hyperlink ref="AC849" r:id="rId12852" display="https://www.daloopa.com/src/18181604" xr:uid="{AF01D3F8-5ED4-4B01-A7B2-09D65D93EA7A}"/>
    <hyperlink ref="AD849" r:id="rId12853" display="https://www.daloopa.com/src/18181401" xr:uid="{71518CDA-C174-4B2C-B23D-D8E17C1907CA}"/>
    <hyperlink ref="BD849" r:id="rId12854" display="https://www.daloopa.com/src/18194153" xr:uid="{A7FEDD21-4FCD-4161-9994-4012B3A3B5E4}"/>
    <hyperlink ref="BE849" r:id="rId12855" display="https://www.daloopa.com/src/18193927" xr:uid="{6A148A0B-82AF-4D8C-92EE-E19C8093F521}"/>
    <hyperlink ref="BF849" r:id="rId12856" display="https://www.daloopa.com/src/18182696" xr:uid="{5199DFDA-1E36-4566-85F7-3EC43D6DBB25}"/>
    <hyperlink ref="BG849" r:id="rId12857" display="https://www.daloopa.com/src/18179235" xr:uid="{AFE48836-1A65-458B-871D-B1D0CAAF7038}"/>
    <hyperlink ref="BH849" r:id="rId12858" display="https://www.daloopa.com/src/18179369" xr:uid="{D031D055-4E54-4C07-BFD3-A80E994A5567}"/>
    <hyperlink ref="A852" r:id="rId12859" xr:uid="{2795DD1B-6924-4879-91D8-3CB06822FB17}"/>
    <hyperlink ref="C852" r:id="rId12860" xr:uid="{A0BDCDAB-3D47-4986-B571-ABD9E391EBC9}"/>
    <hyperlink ref="AF852" r:id="rId12861" display="https://www.daloopa.com/src/44106019" xr:uid="{882695BC-7921-4E09-A1A4-EDB4C692DB93}"/>
    <hyperlink ref="AG852" r:id="rId12862" display="https://www.daloopa.com/src/44106014" xr:uid="{6AA1DACC-0F14-40FF-BC91-838C404E25A4}"/>
    <hyperlink ref="AH852" r:id="rId12863" display="https://www.daloopa.com/src/44105965" xr:uid="{452F72C3-B7CC-4D78-9E6E-531C8200DF68}"/>
    <hyperlink ref="AI852" r:id="rId12864" display="https://www.daloopa.com/src/44109978" xr:uid="{B9C8CB37-EFE4-487D-8042-C79CBB8464A4}"/>
    <hyperlink ref="AJ852" r:id="rId12865" display="https://www.daloopa.com/src/44105888" xr:uid="{9D33BD8A-9BB6-4240-9D06-580956D0EDCF}"/>
    <hyperlink ref="AK852" r:id="rId12866" display="https://www.daloopa.com/src/44105788" xr:uid="{CF7CCAB2-EB3B-40B9-98E3-EADE1CA2D749}"/>
    <hyperlink ref="AL852" r:id="rId12867" display="https://www.daloopa.com/src/44105723" xr:uid="{BA401475-6C29-441C-9E67-FAA3F8C275A2}"/>
    <hyperlink ref="AM852" r:id="rId12868" display="https://www.daloopa.com/src/44619153" xr:uid="{4CBD7149-8C1E-401A-AA80-502EE394B2B9}"/>
    <hyperlink ref="AN852" r:id="rId12869" display="https://www.daloopa.com/src/51587441" xr:uid="{7E9F2AEE-9E37-457E-85A1-D6268F3ADBD3}"/>
    <hyperlink ref="AO852" r:id="rId12870" display="https://www.daloopa.com/src/57345885" xr:uid="{B1B29327-2FCC-42D4-BCB0-740272E2B0B6}"/>
    <hyperlink ref="AP852" r:id="rId12871" display="https://www.daloopa.com/src/62020246" xr:uid="{54CC85AE-EC04-43A4-A27E-3464D6DE94E9}"/>
    <hyperlink ref="A853" r:id="rId12872" xr:uid="{F72D34A5-C92F-4682-8B0C-1F89CF5FB1BC}"/>
    <hyperlink ref="C853" r:id="rId12873" xr:uid="{A4BDE13D-E261-4CAE-ADCF-44FF21D0C2BB}"/>
    <hyperlink ref="AF853" r:id="rId12874" display="https://www.daloopa.com/src/44106023" xr:uid="{D1101BE5-E6CC-41D6-8325-EFF695161D69}"/>
    <hyperlink ref="AG853" r:id="rId12875" display="https://www.daloopa.com/src/44106015" xr:uid="{30D792E3-CFFF-45B0-B199-0A389F7EA54D}"/>
    <hyperlink ref="AH853" r:id="rId12876" display="https://www.daloopa.com/src/44105966" xr:uid="{A45DAA9A-3C41-4156-9E4C-AD62E99F679C}"/>
    <hyperlink ref="AI853" r:id="rId12877" display="https://www.daloopa.com/src/44109979" xr:uid="{35E69592-2005-439E-B4C3-9818B5CA1A8F}"/>
    <hyperlink ref="AJ853" r:id="rId12878" display="https://www.daloopa.com/src/44105887" xr:uid="{414D2648-6D50-41CC-B4D8-14E42BD6C318}"/>
    <hyperlink ref="AK853" r:id="rId12879" display="https://www.daloopa.com/src/44105786" xr:uid="{39BB707A-B270-4B97-B3DD-B8BEF747C814}"/>
    <hyperlink ref="AL853" r:id="rId12880" display="https://www.daloopa.com/src/44105724" xr:uid="{D5BADB83-F213-47DF-BB9F-9CBC45B54515}"/>
    <hyperlink ref="AM853" r:id="rId12881" display="https://www.daloopa.com/src/44619152" xr:uid="{8433503D-91BF-47BC-A93B-69CB8CA290E2}"/>
    <hyperlink ref="AN853" r:id="rId12882" display="https://www.daloopa.com/src/51587442" xr:uid="{63826D61-8326-44F1-B4C9-55FA45E6449B}"/>
    <hyperlink ref="AO853" r:id="rId12883" display="https://www.daloopa.com/src/57345889" xr:uid="{B6F8675A-3F18-499E-8A10-7BDCC45338B9}"/>
    <hyperlink ref="AP853" r:id="rId12884" display="https://www.daloopa.com/src/62020244" xr:uid="{5A7570E2-024B-42DF-B73B-02BF24759291}"/>
    <hyperlink ref="A854" r:id="rId12885" xr:uid="{47CAEE4A-90A6-43D1-A8DE-B29AAB71EEBC}"/>
    <hyperlink ref="C854" r:id="rId12886" xr:uid="{6410F34F-4F6B-42B6-9430-75378AAA0920}"/>
    <hyperlink ref="AF854" r:id="rId12887" display="https://www.daloopa.com/src/44106022" xr:uid="{274FB451-389A-4E7E-A7B2-813D6F36D461}"/>
    <hyperlink ref="AG854" r:id="rId12888" display="https://www.daloopa.com/src/44106008" xr:uid="{889D60AC-BBE8-4B9F-AB55-954C05894D20}"/>
    <hyperlink ref="AH854" r:id="rId12889" display="https://www.daloopa.com/src/44105967" xr:uid="{959410EA-CE2C-43B6-9192-F5E0622B9798}"/>
    <hyperlink ref="AI854" r:id="rId12890" display="https://www.daloopa.com/src/44109981" xr:uid="{54C86120-8DB0-46A7-81F0-FEAD0B33F4F8}"/>
    <hyperlink ref="AJ854" r:id="rId12891" display="https://www.daloopa.com/src/44105885" xr:uid="{56B5A885-B4A7-4663-9DCC-2AB574A5DF91}"/>
    <hyperlink ref="AK854" r:id="rId12892" display="https://www.daloopa.com/src/44105792" xr:uid="{8CE38B8E-8EC9-4DBA-948F-27DFF32AAC5F}"/>
    <hyperlink ref="AL854" r:id="rId12893" display="https://www.daloopa.com/src/44105725" xr:uid="{0F619CC2-7BE5-46AF-8D89-4406ED560FBE}"/>
    <hyperlink ref="AM854" r:id="rId12894" display="https://www.daloopa.com/src/44619151" xr:uid="{D4D71D93-4E30-42B9-BD2B-340012B66C0F}"/>
    <hyperlink ref="AN854" r:id="rId12895" display="https://www.daloopa.com/src/51587437" xr:uid="{CB46BB90-59FC-4B63-B7C3-CA075BD58D8D}"/>
    <hyperlink ref="AO854" r:id="rId12896" display="https://www.daloopa.com/src/57345892" xr:uid="{1EA085A6-1FAC-4377-9993-9CF87F28C63F}"/>
    <hyperlink ref="AP854" r:id="rId12897" display="https://www.daloopa.com/src/62020250" xr:uid="{BF00888B-5C93-4AD3-91C4-990B366B6292}"/>
    <hyperlink ref="A855" r:id="rId12898" xr:uid="{8B3932DF-4375-43FD-AA2D-882E803BD3ED}"/>
    <hyperlink ref="C855" r:id="rId12899" xr:uid="{202EE089-C9A3-487A-8F80-3D4F3764F370}"/>
    <hyperlink ref="AF855" r:id="rId12900" display="https://www.daloopa.com/src/44106016" xr:uid="{A0CB88D4-CE17-406B-B7AF-AB1A4869128D}"/>
    <hyperlink ref="AG855" r:id="rId12901" display="https://www.daloopa.com/src/44106009" xr:uid="{5C0DC3F1-806C-4553-8FF1-D4ACC62F282C}"/>
    <hyperlink ref="AH855" r:id="rId12902" display="https://www.daloopa.com/src/44105968" xr:uid="{FB6224B9-521A-436E-94B9-C247D55FCE3B}"/>
    <hyperlink ref="AI855" r:id="rId12903" display="https://www.daloopa.com/src/44109980" xr:uid="{D7C3DBDC-E148-4ADF-8182-EC70B554A3A7}"/>
    <hyperlink ref="AJ855" r:id="rId12904" display="https://www.daloopa.com/src/44105886" xr:uid="{5F75C421-8054-4F4D-8E47-6F4B5ECD4CA1}"/>
    <hyperlink ref="AK855" r:id="rId12905" display="https://www.daloopa.com/src/44105793" xr:uid="{B2EB5432-9511-4261-ADCF-8022D3001BD8}"/>
    <hyperlink ref="AL855" r:id="rId12906" display="https://www.daloopa.com/src/44105727" xr:uid="{0CDC25EB-7665-45FC-B102-2AB250AAC63B}"/>
    <hyperlink ref="AM855" r:id="rId12907" display="https://www.daloopa.com/src/44619150" xr:uid="{59CEED7A-B72A-47A0-8E11-AB8E8B107C2B}"/>
    <hyperlink ref="AN855" r:id="rId12908" display="https://www.daloopa.com/src/51587443" xr:uid="{BBCA9FD5-9B5A-41B5-87F9-10B20DA9D4AE}"/>
    <hyperlink ref="AO855" r:id="rId12909" display="https://www.daloopa.com/src/57345887" xr:uid="{FAC779AA-F4C4-4D83-A368-D9A3879A922B}"/>
    <hyperlink ref="AP855" r:id="rId12910" display="https://www.daloopa.com/src/62020245" xr:uid="{70A609E1-6436-4054-AE70-7DCBF12441C0}"/>
    <hyperlink ref="A856" r:id="rId12911" xr:uid="{DB1D2533-7354-44C4-97FE-F0CDC113B545}"/>
    <hyperlink ref="C856" r:id="rId12912" xr:uid="{4CC4E698-4578-4A83-B2C4-3C2D131DC571}"/>
    <hyperlink ref="AF856" r:id="rId12913" display="https://www.daloopa.com/src/44106021" xr:uid="{FEE9D1FD-1BD3-4C5F-B19B-74FF94F51036}"/>
    <hyperlink ref="AG856" r:id="rId12914" display="https://www.daloopa.com/src/44106010" xr:uid="{D9CF2798-649C-44BE-997B-1F86A3F76F03}"/>
    <hyperlink ref="AH856" r:id="rId12915" display="https://www.daloopa.com/src/44105969" xr:uid="{C7DC0BCD-84C0-4FB1-8D6C-D7814F38F370}"/>
    <hyperlink ref="AI856" r:id="rId12916" display="https://www.daloopa.com/src/44109983" xr:uid="{5D448B49-B241-4387-8F9E-D3E96AD6EBD3}"/>
    <hyperlink ref="AJ856" r:id="rId12917" display="https://www.daloopa.com/src/44105884" xr:uid="{DC45A95D-BD18-4380-ABD8-C84105F939E6}"/>
    <hyperlink ref="AK856" r:id="rId12918" display="https://www.daloopa.com/src/44105787" xr:uid="{19B6D3A0-CDFD-46B7-95A9-D22A1314E263}"/>
    <hyperlink ref="AL856" r:id="rId12919" display="https://www.daloopa.com/src/44105726" xr:uid="{E234756B-C7F0-42D4-844B-0646CA6AB955}"/>
    <hyperlink ref="AM856" r:id="rId12920" display="https://www.daloopa.com/src/44619154" xr:uid="{4A7E02BF-17FB-4B59-BED1-26E7E780E676}"/>
    <hyperlink ref="AN856" r:id="rId12921" display="https://www.daloopa.com/src/51587436" xr:uid="{1F6057AF-6576-4D2C-B394-CC881D303E1C}"/>
    <hyperlink ref="AO856" r:id="rId12922" display="https://www.daloopa.com/src/57345895" xr:uid="{0F4E233F-A501-4C3F-9D90-4B56C2005D11}"/>
    <hyperlink ref="AP856" r:id="rId12923" display="https://www.daloopa.com/src/62020248" xr:uid="{0A325066-323A-4430-8FAB-B7D93585E9AE}"/>
    <hyperlink ref="A857" r:id="rId12924" xr:uid="{6157D890-C76C-4964-9182-F93C77252EEE}"/>
    <hyperlink ref="C857" r:id="rId12925" xr:uid="{208F69F1-079A-4D9A-A5B1-77DBEDC8AFF2}"/>
    <hyperlink ref="AF857" r:id="rId12926" display="https://www.daloopa.com/src/44106020" xr:uid="{495C1D83-A29A-489B-A721-038782B2BCAC}"/>
    <hyperlink ref="AG857" r:id="rId12927" display="https://www.daloopa.com/src/44106011" xr:uid="{7B1F4C22-3062-43E3-8912-5D4F6588EDB8}"/>
    <hyperlink ref="AH857" r:id="rId12928" display="https://www.daloopa.com/src/44105970" xr:uid="{A7CEEAC7-A93E-4366-AC25-6FFB6B09B83E}"/>
    <hyperlink ref="AI857" r:id="rId12929" display="https://www.daloopa.com/src/44109982" xr:uid="{AA717181-DF8A-4133-AEE0-2A4D8CF736F0}"/>
    <hyperlink ref="AJ857" r:id="rId12930" display="https://www.daloopa.com/src/44105883" xr:uid="{B93C34C9-A3AB-4DF3-A3CA-60D249B0DB06}"/>
    <hyperlink ref="AK857" r:id="rId12931" display="https://www.daloopa.com/src/44105791" xr:uid="{0526EB1E-368F-4962-951A-597F56C9B255}"/>
    <hyperlink ref="AL857" r:id="rId12932" display="https://www.daloopa.com/src/44105728" xr:uid="{22ED0BBB-9939-4507-8A87-E440F66098E5}"/>
    <hyperlink ref="AM857" r:id="rId12933" display="https://www.daloopa.com/src/44619157" xr:uid="{EEACDC14-31B1-42E5-A275-3A5AC93D0135}"/>
    <hyperlink ref="AN857" r:id="rId12934" display="https://www.daloopa.com/src/51587435" xr:uid="{14B85334-9498-4C3C-A15F-DED711DBF053}"/>
    <hyperlink ref="AO857" r:id="rId12935" display="https://www.daloopa.com/src/57345894" xr:uid="{F3EA9332-8572-48A1-8586-F584B65437B2}"/>
    <hyperlink ref="AP857" r:id="rId12936" display="https://www.daloopa.com/src/62020249" xr:uid="{A895CAF6-0FA5-48B2-A057-5EBFEB10843F}"/>
    <hyperlink ref="A859" r:id="rId12937" xr:uid="{B88FF0B0-8A51-4DC6-A148-F3914E702ED4}"/>
    <hyperlink ref="C859" r:id="rId12938" xr:uid="{6EF9E6FB-20D6-46FA-9C86-1A658D5F1E8C}"/>
    <hyperlink ref="AN859" r:id="rId12939" display="https://www.daloopa.com/src/51587433" xr:uid="{7446EBC4-4883-4063-81CF-B224D5E66AF4}"/>
    <hyperlink ref="AO859" r:id="rId12940" display="https://www.daloopa.com/src/57345893" xr:uid="{B4AF5CEB-8335-44BE-83CF-4EE943CB7BB5}"/>
    <hyperlink ref="AP859" r:id="rId12941" display="https://www.daloopa.com/src/62020241" xr:uid="{4C75E367-DC5B-438B-9E9A-3A2406F40B19}"/>
    <hyperlink ref="A860" r:id="rId12942" xr:uid="{504D578A-2F6F-40AE-9B4D-4A24BE3E4D04}"/>
    <hyperlink ref="C860" r:id="rId12943" xr:uid="{EAED9F01-6C8B-4E1E-A756-28C997A11936}"/>
    <hyperlink ref="AF860" r:id="rId12944" display="https://www.daloopa.com/src/44106018" xr:uid="{ED5BC38A-17DE-491D-8D25-06D9AF2FD8DE}"/>
    <hyperlink ref="AG860" r:id="rId12945" display="https://www.daloopa.com/src/44106012" xr:uid="{EB049B73-0EF5-4B77-B9B3-5ACED38DB04A}"/>
    <hyperlink ref="AH860" r:id="rId12946" display="https://www.daloopa.com/src/44105971" xr:uid="{6A9E19D9-5766-4221-A4E9-88AC8267C70F}"/>
    <hyperlink ref="AI860" r:id="rId12947" display="https://www.daloopa.com/src/44109984" xr:uid="{C7D85946-7EC6-435A-A9C8-DC8E02741A4B}"/>
    <hyperlink ref="AJ860" r:id="rId12948" display="https://www.daloopa.com/src/44105882" xr:uid="{AA964B77-5B77-4F3B-BD65-6798E87954F2}"/>
    <hyperlink ref="AK860" r:id="rId12949" display="https://www.daloopa.com/src/44105790" xr:uid="{C934A1B3-0928-4A0A-8EC0-63036E464E21}"/>
    <hyperlink ref="AL860" r:id="rId12950" display="https://www.daloopa.com/src/44105730" xr:uid="{3867B6A2-2F07-46B5-8EBD-2DC29764C4C7}"/>
    <hyperlink ref="AM860" r:id="rId12951" display="https://www.daloopa.com/src/44619155" xr:uid="{50CAFC9B-B932-43C6-8A6A-0B2B02B6B0A8}"/>
    <hyperlink ref="AN860" r:id="rId12952" display="https://www.daloopa.com/src/51587438" xr:uid="{6BBECA6A-1ED6-42E3-97C5-35D02A0521A9}"/>
    <hyperlink ref="AO860" r:id="rId12953" display="https://www.daloopa.com/src/57345886" xr:uid="{C7794688-E8C4-4D4B-B772-A3864DE50326}"/>
    <hyperlink ref="AP860" r:id="rId12954" display="https://www.daloopa.com/src/62020242" xr:uid="{DF5CB389-D4E4-4965-BE80-1399A6F7B89D}"/>
    <hyperlink ref="A861" r:id="rId12955" xr:uid="{3E19EA4B-FF8B-4800-892D-F0316ACECF45}"/>
    <hyperlink ref="C861" r:id="rId12956" xr:uid="{BAF4916C-223B-40B4-AA19-A49107FB4082}"/>
    <hyperlink ref="AF861" r:id="rId12957" display="https://www.daloopa.com/src/44106017" xr:uid="{A94D18C4-85AB-4126-B502-CC32E8939D6F}"/>
    <hyperlink ref="AG861" r:id="rId12958" display="https://www.daloopa.com/src/44106013" xr:uid="{B57AC4C8-9523-4635-8773-E143F6548B9F}"/>
    <hyperlink ref="AH861" r:id="rId12959" display="https://www.daloopa.com/src/44105972" xr:uid="{6BC711A8-D08A-4E88-8A58-C543D0FCC0DF}"/>
    <hyperlink ref="AI861" r:id="rId12960" display="https://www.daloopa.com/src/44109985" xr:uid="{FA333067-2630-4826-95AB-34C2E2EDDC59}"/>
    <hyperlink ref="AJ861" r:id="rId12961" display="https://www.daloopa.com/src/44105881" xr:uid="{B81A5812-050B-4134-9255-A22C5B7872CD}"/>
    <hyperlink ref="AK861" r:id="rId12962" display="https://www.daloopa.com/src/44105789" xr:uid="{312DED43-D946-4A5D-AFE5-34C8073F04A6}"/>
    <hyperlink ref="AL861" r:id="rId12963" display="https://www.daloopa.com/src/44105729" xr:uid="{FDD3D921-F969-4FE1-AB8E-20C5232AB560}"/>
    <hyperlink ref="AM861" r:id="rId12964" display="https://www.daloopa.com/src/44619156" xr:uid="{AFCC11F2-F270-4338-AC2E-E8BE739D1D5E}"/>
    <hyperlink ref="AN861" r:id="rId12965" display="https://www.daloopa.com/src/51587434" xr:uid="{6FF6FB6B-EB3D-4D51-8C8B-685DB14F39BE}"/>
    <hyperlink ref="AO861" r:id="rId12966" display="https://www.daloopa.com/src/57345896" xr:uid="{E1E29D88-045C-4D34-9B5B-4CFC5CC0A39D}"/>
    <hyperlink ref="AP861" r:id="rId12967" display="https://www.daloopa.com/src/62020247" xr:uid="{7683197B-21D3-4AA1-989B-163C75F66A3D}"/>
    <hyperlink ref="A863" r:id="rId12968" xr:uid="{97179A81-CB8D-4B25-9980-328DFCC090EB}"/>
    <hyperlink ref="C863" r:id="rId12969" xr:uid="{B036DD46-CCAF-445C-9DDE-34FC35DCFCFF}"/>
    <hyperlink ref="AN863" r:id="rId12970" display="https://www.daloopa.com/src/51587440" xr:uid="{31A0F4F1-BBFD-48A5-AE55-58F15EFD1A57}"/>
    <hyperlink ref="AO863" r:id="rId12971" display="https://www.daloopa.com/src/57345888" xr:uid="{EA2BCE4D-3055-4193-AAAA-32CA8DC66431}"/>
    <hyperlink ref="A864" r:id="rId12972" xr:uid="{8DD6F148-AFF8-4582-BA5F-423446896774}"/>
    <hyperlink ref="C864" r:id="rId12973" xr:uid="{F60D0CCE-F6BA-456B-968D-ECAB18E4CF73}"/>
    <hyperlink ref="AN864" r:id="rId12974" display="https://www.daloopa.com/src/51587444" xr:uid="{13C8BD7C-3392-477B-A428-A5FA46D7BF18}"/>
    <hyperlink ref="AO864" r:id="rId12975" display="https://www.daloopa.com/src/57345890" xr:uid="{D09CC1FD-4415-449E-B473-0AE71D1CC1D9}"/>
    <hyperlink ref="A865" r:id="rId12976" xr:uid="{0DA5C344-27F9-4D03-A481-983AF485171A}"/>
    <hyperlink ref="C865" r:id="rId12977" xr:uid="{575F8066-D0AE-41B4-BB7C-B93FED677CCB}"/>
    <hyperlink ref="AN865" r:id="rId12978" display="https://www.daloopa.com/src/51587439" xr:uid="{B95337F6-0BE6-428F-8CA6-1E79F8DE3FD8}"/>
    <hyperlink ref="AO865" r:id="rId12979" display="https://www.daloopa.com/src/57345891" xr:uid="{76577DC8-D44B-46A0-95AD-72F660889AE3}"/>
    <hyperlink ref="AP865" r:id="rId12980" display="https://www.daloopa.com/src/62020243" xr:uid="{8700CFC5-8016-4B36-BFC4-D0CEC7F77397}"/>
    <hyperlink ref="A869" r:id="rId12981" xr:uid="{2D7CDD33-6130-4B42-A8A5-9D8FD41EB33C}"/>
    <hyperlink ref="C869" r:id="rId12982" xr:uid="{1C4F9052-1ACF-4C9B-99CC-829841918283}"/>
    <hyperlink ref="AE869" r:id="rId12983" display="https://www.daloopa.com/src/18206758" xr:uid="{1386DAB9-23F0-4AC5-8F4E-2177BAC11E58}"/>
    <hyperlink ref="A870" r:id="rId12984" xr:uid="{B682250D-F696-4581-B725-D04F229B9FA2}"/>
    <hyperlink ref="C870" r:id="rId12985" xr:uid="{0A6DF47F-CAE2-4327-892A-67507527BAA5}"/>
    <hyperlink ref="AE870" r:id="rId12986" display="https://www.daloopa.com/src/18206761" xr:uid="{AE8B060F-A702-4ECB-AC54-9CDCA94EF47F}"/>
    <hyperlink ref="A871" r:id="rId12987" xr:uid="{99D840CD-8E0C-4E1E-8517-F60C7D43680C}"/>
    <hyperlink ref="C871" r:id="rId12988" xr:uid="{40E21031-08DC-4DDF-8248-36AB4FB7046F}"/>
    <hyperlink ref="AE871" r:id="rId12989" display="https://www.daloopa.com/src/18206757" xr:uid="{DAB97EE9-C72F-4DDB-8779-BAAC984370A2}"/>
    <hyperlink ref="A872" r:id="rId12990" xr:uid="{79AB45B5-97FA-41D1-86D4-8F6931A64A03}"/>
    <hyperlink ref="C872" r:id="rId12991" xr:uid="{E189C0B7-4724-4EE3-9D1D-BCCFE9EABF55}"/>
    <hyperlink ref="AE872" r:id="rId12992" display="https://www.daloopa.com/src/18206756" xr:uid="{3667703A-5157-4AD5-8EBA-8C45AEDB5C67}"/>
    <hyperlink ref="A875" r:id="rId12993" xr:uid="{715B39CE-FB3C-4838-A80A-CA717E2BB357}"/>
    <hyperlink ref="C875" r:id="rId12994" xr:uid="{3DCA5470-8135-4AA3-BCD3-A4C48572AE75}"/>
    <hyperlink ref="AA875" r:id="rId12995" display="https://www.daloopa.com/src/18208014" xr:uid="{D50EBE11-31C1-42FF-AE80-C4B22C5F81BB}"/>
    <hyperlink ref="A876" r:id="rId12996" xr:uid="{70CB4ED8-C972-403E-B64D-797D03A65EC1}"/>
    <hyperlink ref="C876" r:id="rId12997" xr:uid="{E3B1CD66-FC8B-445E-81A8-5E4B3BBDDE4F}"/>
    <hyperlink ref="G876" r:id="rId12998" display="https://www.daloopa.com/src/18211718" xr:uid="{87C3BE7D-D210-4B69-AB6B-FEE42244F021}"/>
    <hyperlink ref="K876" r:id="rId12999" display="https://www.daloopa.com/src/18211541" xr:uid="{C05EEA5A-EC64-4A55-B275-DE24C113D5DF}"/>
    <hyperlink ref="O876" r:id="rId13000" display="https://www.daloopa.com/src/18210633" xr:uid="{8C682C14-EAFC-4087-914F-B1203B69337E}"/>
    <hyperlink ref="S876" r:id="rId13001" display="https://www.daloopa.com/src/18210362" xr:uid="{D3ABD95E-CEE7-43B4-8502-2B4467C134E1}"/>
    <hyperlink ref="W876" r:id="rId13002" display="https://www.daloopa.com/src/18209834" xr:uid="{423BF148-1FC1-46BA-B677-0486CA0DC27C}"/>
    <hyperlink ref="AA876" r:id="rId13003" display="https://www.daloopa.com/src/18208015" xr:uid="{97EA98AA-D34D-426B-830D-230AB2174304}"/>
    <hyperlink ref="AE876" r:id="rId13004" display="https://www.daloopa.com/src/18206759" xr:uid="{708FCFA9-B39E-455B-82F8-B81D0F6F70FE}"/>
    <hyperlink ref="A877" r:id="rId13005" xr:uid="{E3885192-61F7-4058-B922-EA4749258CAC}"/>
    <hyperlink ref="C877" r:id="rId13006" xr:uid="{1EA2B2AC-7538-4888-B04B-A80704483AB4}"/>
    <hyperlink ref="K877" r:id="rId13007" display="https://www.daloopa.com/src/18211538" xr:uid="{B26BB607-84AD-489E-B8A1-FC8B8EA99B57}"/>
    <hyperlink ref="O877" r:id="rId13008" display="https://www.daloopa.com/src/18210631" xr:uid="{212E4849-FAF7-4181-BBC0-DE42F0A9611C}"/>
    <hyperlink ref="S877" r:id="rId13009" display="https://www.daloopa.com/src/18210364" xr:uid="{E1602D45-3E39-4DEE-B6FA-64A61EC5B19D}"/>
    <hyperlink ref="W877" r:id="rId13010" display="https://www.daloopa.com/src/18209835" xr:uid="{B214E73D-60CB-4663-8976-E67102192F02}"/>
    <hyperlink ref="AA877" r:id="rId13011" display="https://www.daloopa.com/src/18208017" xr:uid="{AF8AE25E-DD46-4340-86A8-1E01539811F5}"/>
    <hyperlink ref="A878" r:id="rId13012" xr:uid="{B41DE812-50BF-465A-AF27-9E6884AB4A15}"/>
    <hyperlink ref="C878" r:id="rId13013" xr:uid="{10CAB866-5DD8-4362-8592-570E51F91D2B}"/>
    <hyperlink ref="AE878" r:id="rId13014" display="https://www.daloopa.com/src/18206762" xr:uid="{86261568-95E2-4F4C-935A-4BDFDC200439}"/>
    <hyperlink ref="A880" r:id="rId13015" xr:uid="{D07E2559-2080-4F24-B2EA-5F32DE5CAB9D}"/>
    <hyperlink ref="C880" r:id="rId13016" xr:uid="{3A3FB45C-BFC8-409F-8DDE-1EBB6BED50C6}"/>
    <hyperlink ref="K880" r:id="rId13017" display="https://www.daloopa.com/src/18211543" xr:uid="{1800D3D7-43E7-49FF-8967-34278351C138}"/>
    <hyperlink ref="O880" r:id="rId13018" display="https://www.daloopa.com/src/18210632" xr:uid="{CB49814E-E8F6-4FD3-BE62-B9A2BF5F7418}"/>
    <hyperlink ref="S880" r:id="rId13019" display="https://www.daloopa.com/src/18210363" xr:uid="{79E966FA-7AE1-4D05-AAB3-A5BF31B76378}"/>
    <hyperlink ref="W880" r:id="rId13020" display="https://www.daloopa.com/src/18209833" xr:uid="{7F4C0793-2F8E-4949-9B78-94225CBBF059}"/>
    <hyperlink ref="AA880" r:id="rId13021" display="https://www.daloopa.com/src/18208016" xr:uid="{3A91B0B2-85CB-4396-8EC7-A70F645EA332}"/>
    <hyperlink ref="AE880" r:id="rId13022" display="https://www.daloopa.com/src/18206760" xr:uid="{E0C06E09-99CB-4142-8AA3-05B9433836CB}"/>
    <hyperlink ref="A882" r:id="rId13023" xr:uid="{65A1B32C-FC98-489D-9017-DC3F7A30CEF1}"/>
    <hyperlink ref="C882" r:id="rId13024" xr:uid="{99F304A3-EAD7-4F56-88AD-39DB6AB35EB8}"/>
    <hyperlink ref="G882" r:id="rId13025" display="https://www.daloopa.com/src/18211716" xr:uid="{5938E20A-42FD-48D1-B3B0-4C05D7D939B0}"/>
    <hyperlink ref="K882" r:id="rId13026" display="https://www.daloopa.com/src/18211540" xr:uid="{BC8B63F2-9D49-4040-9D53-3E909BAB8B08}"/>
    <hyperlink ref="A883" r:id="rId13027" xr:uid="{C117BC0F-1D77-4D77-BD19-CA50628E1DE2}"/>
    <hyperlink ref="C883" r:id="rId13028" xr:uid="{7C6ADCA7-035E-43B9-8128-FA9AE658327E}"/>
    <hyperlink ref="G883" r:id="rId13029" display="https://www.daloopa.com/src/18211719" xr:uid="{D5DA9286-B301-47BD-B6E8-D7A67D33194C}"/>
    <hyperlink ref="K883" r:id="rId13030" display="https://www.daloopa.com/src/18211542" xr:uid="{6A637424-D0A7-4D2B-A00D-3B722166935E}"/>
    <hyperlink ref="O883" r:id="rId13031" display="https://www.daloopa.com/src/18210634" xr:uid="{66D73E6A-B6E6-4FA7-A8E2-8FB9FD875B7A}"/>
    <hyperlink ref="A885" r:id="rId13032" xr:uid="{AAEF9367-5D0C-470E-B9B8-BC045FAB50DB}"/>
    <hyperlink ref="C885" r:id="rId13033" xr:uid="{F8624D58-D502-4ABC-B26A-43538659F32C}"/>
    <hyperlink ref="G885" r:id="rId13034" display="https://www.daloopa.com/src/18211717" xr:uid="{8FA2FBAC-5D46-455A-B462-8CF1A4C42946}"/>
    <hyperlink ref="K885" r:id="rId13035" display="https://www.daloopa.com/src/18211537" xr:uid="{B5C21176-C908-4685-AAE5-B20170409B75}"/>
    <hyperlink ref="A886" r:id="rId13036" xr:uid="{149CFC75-6AA9-4CE3-8266-778DCE9D06E1}"/>
    <hyperlink ref="C886" r:id="rId13037" xr:uid="{ACBBBF0C-CAEC-46EB-BB85-68E303C3A277}"/>
    <hyperlink ref="G886" r:id="rId13038" display="https://www.daloopa.com/src/18211715" xr:uid="{BFA5EB8D-9604-4FF0-8A9D-CF43D188D0ED}"/>
    <hyperlink ref="K886" r:id="rId13039" display="https://www.daloopa.com/src/18211539" xr:uid="{60644673-F5A8-433F-BB9B-A6FDD8E8057F}"/>
    <hyperlink ref="O886" r:id="rId13040" display="https://www.daloopa.com/src/18210635" xr:uid="{74FB99CB-79A1-4CCB-BC61-6F4CAAA3ED0A}"/>
    <hyperlink ref="A889" r:id="rId13041" xr:uid="{3CD53FDA-00A3-4A52-AA76-E3C00ACB83AE}"/>
    <hyperlink ref="C889" r:id="rId13042" xr:uid="{0BFFDE3F-1AF3-41C0-94C4-A3D2ADACA1E9}"/>
    <hyperlink ref="BA889" r:id="rId13043" display="https://www.daloopa.com/src/18204825" xr:uid="{62BBF262-DEE1-4846-A5B9-3814D05B8D90}"/>
    <hyperlink ref="BB889" r:id="rId13044" display="https://www.daloopa.com/src/18204773" xr:uid="{63EBBBDE-F1D4-4BCB-A496-1864C6A61BA4}"/>
    <hyperlink ref="BC889" r:id="rId13045" display="https://www.daloopa.com/src/18203475" xr:uid="{A28DC4FF-3D86-47A2-926B-F9D43361D24B}"/>
    <hyperlink ref="BD889" r:id="rId13046" display="https://www.daloopa.com/src/18203077" xr:uid="{31526D38-DCA0-45CB-BD37-A657DF565861}"/>
    <hyperlink ref="BE889" r:id="rId13047" display="https://www.daloopa.com/src/18202929" xr:uid="{0B3179E6-33F3-4B35-937A-7CBE433BE56A}"/>
    <hyperlink ref="BF889" r:id="rId13048" display="https://www.daloopa.com/src/18202384" xr:uid="{0A6D0DC0-1E66-4731-A0CB-529F7AEDBE09}"/>
    <hyperlink ref="BG889" r:id="rId13049" display="https://www.daloopa.com/src/18197683" xr:uid="{B5ECC904-787E-441C-BDFA-D1897CA426EE}"/>
    <hyperlink ref="BH889" r:id="rId13050" display="https://www.daloopa.com/src/18200365" xr:uid="{898ABCDB-CE3A-4021-B29C-3B125AB8AAA8}"/>
    <hyperlink ref="BI889" r:id="rId13051" display="https://www.daloopa.com/src/44617788" xr:uid="{17211B94-C459-498C-A0D1-D6335AB0E82E}"/>
    <hyperlink ref="A890" r:id="rId13052" xr:uid="{50292717-774A-4120-B164-514C9F0F8EAA}"/>
    <hyperlink ref="C890" r:id="rId13053" xr:uid="{CF55CED3-7865-4FFA-B943-9A33F3B9728B}"/>
    <hyperlink ref="BA890" r:id="rId13054" display="https://www.daloopa.com/src/18204826" xr:uid="{BFFED73B-BF54-4AAD-B31C-874A582D6150}"/>
    <hyperlink ref="BB890" r:id="rId13055" display="https://www.daloopa.com/src/18204771" xr:uid="{D8D3C434-7479-4D33-9D35-5FF3F8208DC3}"/>
    <hyperlink ref="BC890" r:id="rId13056" display="https://www.daloopa.com/src/18203473" xr:uid="{09D7C48F-D38E-473A-A8BC-27B8CE46D6BA}"/>
    <hyperlink ref="BD890" r:id="rId13057" display="https://www.daloopa.com/src/18203078" xr:uid="{5B33B862-0D65-418C-B5EF-2667AAE4EFD8}"/>
    <hyperlink ref="BE890" r:id="rId13058" display="https://www.daloopa.com/src/18202930" xr:uid="{29501A2D-F32D-4F8C-A946-B05B46402E3E}"/>
    <hyperlink ref="BF890" r:id="rId13059" display="https://www.daloopa.com/src/18202382" xr:uid="{03C32DB5-5FC1-4BED-A60C-D7C32D5E25E1}"/>
    <hyperlink ref="BG890" r:id="rId13060" display="https://www.daloopa.com/src/18197682" xr:uid="{240F2694-FE32-44B6-B30C-F91ABD87C963}"/>
    <hyperlink ref="BH890" r:id="rId13061" display="https://www.daloopa.com/src/18200364" xr:uid="{0B8BFE20-8070-43EE-9B12-59BFB74A13E5}"/>
    <hyperlink ref="BI890" r:id="rId13062" display="https://www.daloopa.com/src/44617790" xr:uid="{A5417A72-99DC-4CCB-BEFE-C643A28FC79A}"/>
    <hyperlink ref="A891" r:id="rId13063" xr:uid="{873C6B50-1620-432E-BF47-6957F5EF0DB8}"/>
    <hyperlink ref="C891" r:id="rId13064" xr:uid="{C3789118-9E0C-413B-A878-128897C51FD1}"/>
    <hyperlink ref="BA891" r:id="rId13065" display="https://www.daloopa.com/src/18204824" xr:uid="{1197A19E-9493-402D-8B2E-F352E39E2366}"/>
    <hyperlink ref="BB891" r:id="rId13066" display="https://www.daloopa.com/src/18204772" xr:uid="{60DB8E09-6283-4790-B21B-4A46E119B7C3}"/>
    <hyperlink ref="BC891" r:id="rId13067" display="https://www.daloopa.com/src/18203474" xr:uid="{2F305372-B270-481B-9DA8-FCB6E4BC7FCE}"/>
    <hyperlink ref="BD891" r:id="rId13068" display="https://www.daloopa.com/src/18203079" xr:uid="{8FCC183C-7620-4D59-9FA4-243B2FEA3DE3}"/>
    <hyperlink ref="BE891" r:id="rId13069" display="https://www.daloopa.com/src/18202931" xr:uid="{27DFD29A-B791-4CFA-AB92-63A8F5B51852}"/>
    <hyperlink ref="BF891" r:id="rId13070" display="https://www.daloopa.com/src/18202383" xr:uid="{8ADA1242-9A86-4082-8CC1-5F1E8894EA9F}"/>
    <hyperlink ref="BG891" r:id="rId13071" display="https://www.daloopa.com/src/18197681" xr:uid="{12158398-B529-410C-9700-1B404D8C309E}"/>
    <hyperlink ref="BH891" r:id="rId13072" display="https://www.daloopa.com/src/18200363" xr:uid="{F1CBE286-AEE6-43F4-AD13-9895440175C3}"/>
    <hyperlink ref="BI891" r:id="rId13073" display="https://www.daloopa.com/src/44617787" xr:uid="{6A1C0DCB-D2D6-4ED3-8FD0-F61C115A5B22}"/>
    <hyperlink ref="A892" r:id="rId13074" xr:uid="{469D5232-CEB8-4A3E-B0D4-1B5247D6E1C6}"/>
    <hyperlink ref="C892" r:id="rId13075" xr:uid="{BAA90057-15C7-4F0E-A974-7B1C4F93DAAF}"/>
    <hyperlink ref="BH892" r:id="rId13076" display="https://www.daloopa.com/src/18200362" xr:uid="{11E5F3FD-B72C-455B-971C-2F065DC2EAB9}"/>
    <hyperlink ref="BI892" r:id="rId13077" display="https://www.daloopa.com/src/44617789" xr:uid="{E06AF827-C54C-4F48-B317-29703387AD8B}"/>
    <hyperlink ref="A896" r:id="rId13078" xr:uid="{66481B05-3225-4E19-9BFC-256A6506C4CB}"/>
    <hyperlink ref="C896" r:id="rId13079" xr:uid="{35BC7F01-B0A9-4408-B18B-7C41DEF32BAE}"/>
    <hyperlink ref="G896" r:id="rId13080" display="https://www.daloopa.com/src/18301703" xr:uid="{0D3687C9-5C02-4125-A772-B49680731D8C}"/>
    <hyperlink ref="K896" r:id="rId13081" display="https://www.daloopa.com/src/18301480" xr:uid="{18C9865D-4CD9-49BA-A7ED-EA0BE7B87805}"/>
    <hyperlink ref="O896" r:id="rId13082" display="https://www.daloopa.com/src/18301341" xr:uid="{1DC49D5F-0833-4CB8-BFD1-0C621AE97262}"/>
    <hyperlink ref="S896" r:id="rId13083" display="https://www.daloopa.com/src/18301242" xr:uid="{2A4C27A8-7274-4F74-AF59-54CD2197A241}"/>
    <hyperlink ref="W896" r:id="rId13084" display="https://www.daloopa.com/src/18300978" xr:uid="{CFFD78DE-3EF1-4812-81E9-7996302EF480}"/>
    <hyperlink ref="AA896" r:id="rId13085" display="https://www.daloopa.com/src/18203346" xr:uid="{ACFF4072-83D5-4786-A241-DF4410A2A3F0}"/>
    <hyperlink ref="AE896" r:id="rId13086" display="https://www.daloopa.com/src/18200082" xr:uid="{C90E00E8-70F4-48E2-8349-0E46DA21B028}"/>
    <hyperlink ref="A897" r:id="rId13087" xr:uid="{FE547E12-0BD9-4719-B044-0C3777291531}"/>
    <hyperlink ref="C897" r:id="rId13088" xr:uid="{42C96BDE-6F15-4D89-BF5B-35A694CE4EA2}"/>
    <hyperlink ref="G897" r:id="rId13089" display="https://www.daloopa.com/src/18301701" xr:uid="{B7D18659-CBD9-4EEB-823C-63A29E7FFC13}"/>
    <hyperlink ref="K897" r:id="rId13090" display="https://www.daloopa.com/src/18301482" xr:uid="{4B373DCD-33DD-48AB-8319-BA0D4F263743}"/>
    <hyperlink ref="O897" r:id="rId13091" display="https://www.daloopa.com/src/18301340" xr:uid="{29158BEF-62C5-4A9B-B389-E8DB923FA9B5}"/>
    <hyperlink ref="S897" r:id="rId13092" display="https://www.daloopa.com/src/18301241" xr:uid="{5EB6E3D0-A414-45FF-B0BA-AB15D432C061}"/>
    <hyperlink ref="W897" r:id="rId13093" display="https://www.daloopa.com/src/18300976" xr:uid="{A274D402-1AD6-4FCE-885E-92E47710C66A}"/>
    <hyperlink ref="A898" r:id="rId13094" xr:uid="{C33E6967-8B8F-4D8F-A828-2C22622F2F97}"/>
    <hyperlink ref="C898" r:id="rId13095" xr:uid="{91B8D038-B374-43C6-B05B-FCB8C000DD9E}"/>
    <hyperlink ref="G898" r:id="rId13096" display="https://www.daloopa.com/src/18301700" xr:uid="{B2B6E2CB-8183-43A5-ACE3-2D3B6083E14A}"/>
    <hyperlink ref="K898" r:id="rId13097" display="https://www.daloopa.com/src/18301479" xr:uid="{4E806BC3-2550-4E7C-B9FA-43F32B3389CE}"/>
    <hyperlink ref="O898" r:id="rId13098" display="https://www.daloopa.com/src/18301338" xr:uid="{832BC92A-B01A-4151-A004-E9B387E1F08A}"/>
    <hyperlink ref="S898" r:id="rId13099" display="https://www.daloopa.com/src/18301240" xr:uid="{1F77CD04-C134-4284-A8C6-2E4398943F1E}"/>
    <hyperlink ref="W898" r:id="rId13100" display="https://www.daloopa.com/src/18300975" xr:uid="{941DE91D-A605-4FCE-A7A5-1D0E035AC364}"/>
    <hyperlink ref="A899" r:id="rId13101" xr:uid="{D6A3C194-62C1-419A-B9E5-B7FFE4EEB5C0}"/>
    <hyperlink ref="C899" r:id="rId13102" xr:uid="{EE03603C-987A-4D6F-95DC-F5ADB3E3D589}"/>
    <hyperlink ref="AA899" r:id="rId13103" display="https://www.daloopa.com/src/18203348" xr:uid="{02D841DA-F8B4-4336-9C7B-0953F487DE26}"/>
    <hyperlink ref="AE899" r:id="rId13104" display="https://www.daloopa.com/src/18200081" xr:uid="{BDA79B06-3D57-467C-887F-56AAEEE999EA}"/>
    <hyperlink ref="A900" r:id="rId13105" xr:uid="{ABF41EE4-7418-44AF-8176-79587D1A8919}"/>
    <hyperlink ref="C900" r:id="rId13106" xr:uid="{F62D4A3C-336A-441C-B3D6-20CDD84F7F36}"/>
    <hyperlink ref="AA900" r:id="rId13107" display="https://www.daloopa.com/src/18203345" xr:uid="{E5DF1B73-D209-47A8-BFA5-04D7411D0FC9}"/>
    <hyperlink ref="AE900" r:id="rId13108" display="https://www.daloopa.com/src/18200083" xr:uid="{1A9D2E19-66B1-474A-861F-FD54A7BF67C1}"/>
    <hyperlink ref="A901" r:id="rId13109" xr:uid="{2DDC3B8A-6A4C-4BFB-B44A-EEAF9362861C}"/>
    <hyperlink ref="C901" r:id="rId13110" xr:uid="{FAACB802-886C-473B-A346-93B589B5A3ED}"/>
    <hyperlink ref="G901" r:id="rId13111" display="https://www.daloopa.com/src/18301702" xr:uid="{5F10E50A-1AFA-49F3-A07A-5D9C97063AE6}"/>
    <hyperlink ref="K901" r:id="rId13112" display="https://www.daloopa.com/src/18301481" xr:uid="{633B1507-BE67-42D5-9AFE-D8DA177E224E}"/>
    <hyperlink ref="O901" r:id="rId13113" display="https://www.daloopa.com/src/18301339" xr:uid="{2049B33C-1152-49AA-87AA-73755CCC445D}"/>
    <hyperlink ref="S901" r:id="rId13114" display="https://www.daloopa.com/src/18301243" xr:uid="{AB78FA66-8286-40D1-8F20-C20E4A69956D}"/>
    <hyperlink ref="W901" r:id="rId13115" display="https://www.daloopa.com/src/18300977" xr:uid="{DA6FFE31-590D-44AC-9204-CA7476E53E89}"/>
    <hyperlink ref="AA901" r:id="rId13116" display="https://www.daloopa.com/src/18203347" xr:uid="{DE1C0E5E-85CE-4372-ACE9-69B883DDE0F0}"/>
    <hyperlink ref="AE901" r:id="rId13117" display="https://www.daloopa.com/src/18200080" xr:uid="{8F922A5E-6EFE-4FFC-BA41-AA5FBFB5C996}"/>
    <hyperlink ref="A904" r:id="rId13118" xr:uid="{2B115562-80D7-4305-9EE1-4720CB65B86C}"/>
    <hyperlink ref="C904" r:id="rId13119" xr:uid="{D14CD6C5-BA34-415C-B921-F61958A9EE94}"/>
    <hyperlink ref="G904" r:id="rId13120" display="https://www.daloopa.com/src/44117655" xr:uid="{4AB5CADE-700A-4DF9-84FD-EE6150E8C409}"/>
    <hyperlink ref="K904" r:id="rId13121" display="https://www.daloopa.com/src/44117608" xr:uid="{0F8B0D21-45F4-4AF1-934C-33DA99C334B6}"/>
    <hyperlink ref="O904" r:id="rId13122" display="https://www.daloopa.com/src/44117394" xr:uid="{5F631C24-5FCA-4AD3-A27A-982B20FB3A49}"/>
    <hyperlink ref="S904" r:id="rId13123" display="https://www.daloopa.com/src/44117348" xr:uid="{3F4A523F-887D-4B31-B067-8682C2585184}"/>
    <hyperlink ref="W904" r:id="rId13124" display="https://www.daloopa.com/src/44117116" xr:uid="{A0A053D7-0B98-4856-BDBB-CDCE0B419294}"/>
    <hyperlink ref="AA904" r:id="rId13125" display="https://www.daloopa.com/src/44117081" xr:uid="{9E4889FC-774C-498F-8FF4-7296D3E2C8F7}"/>
    <hyperlink ref="AE904" r:id="rId13126" display="https://www.daloopa.com/src/44116851" xr:uid="{8AD0558A-E591-485E-8368-116B56ACF66E}"/>
    <hyperlink ref="AI904" r:id="rId13127" display="https://www.daloopa.com/src/44116781" xr:uid="{037A4CDE-A435-4517-8E50-AFD956AE33C3}"/>
    <hyperlink ref="AM904" r:id="rId13128" display="https://www.daloopa.com/src/44619225" xr:uid="{95B8F92C-3040-4078-A123-39CC2E607DFE}"/>
    <hyperlink ref="A905" r:id="rId13129" xr:uid="{CCFF323F-D152-4BCC-BF76-F448043BADB7}"/>
    <hyperlink ref="C905" r:id="rId13130" xr:uid="{E0ED0C90-07F6-4316-8BEE-DC78B68F5A60}"/>
    <hyperlink ref="G905" r:id="rId13131" display="https://www.daloopa.com/src/44117653" xr:uid="{873C61D3-0B1A-462A-B55B-C61640883902}"/>
    <hyperlink ref="K905" r:id="rId13132" display="https://www.daloopa.com/src/44117607" xr:uid="{470F9BB6-2586-4C05-95EC-687F71BCF1E2}"/>
    <hyperlink ref="O905" r:id="rId13133" display="https://www.daloopa.com/src/44117393" xr:uid="{8CE3D6DB-6F3D-42F6-B570-1C9147E69421}"/>
    <hyperlink ref="S905" r:id="rId13134" display="https://www.daloopa.com/src/44117350" xr:uid="{F3886950-8CB5-417A-A2BC-894CE0A3682B}"/>
    <hyperlink ref="W905" r:id="rId13135" display="https://www.daloopa.com/src/44117115" xr:uid="{6E41D0FB-3446-4CCE-B26E-F479D09ED638}"/>
    <hyperlink ref="A906" r:id="rId13136" xr:uid="{304800DE-A6C2-438C-9E60-C4DB86905185}"/>
    <hyperlink ref="C906" r:id="rId13137" xr:uid="{7208EC92-9213-4F69-963A-FFC7C333572D}"/>
    <hyperlink ref="G906" r:id="rId13138" display="https://www.daloopa.com/src/44117656" xr:uid="{6AA09AE0-02EC-4FA4-8194-3F0DFC5F17BD}"/>
    <hyperlink ref="K906" r:id="rId13139" display="https://www.daloopa.com/src/44117605" xr:uid="{A05E7D31-9561-4531-9250-17026A7C4218}"/>
    <hyperlink ref="O906" r:id="rId13140" display="https://www.daloopa.com/src/44117395" xr:uid="{B4B02A9B-D089-44DC-9EEF-2C699AA60BAF}"/>
    <hyperlink ref="S906" r:id="rId13141" display="https://www.daloopa.com/src/44117351" xr:uid="{C5320909-31C5-4815-A52A-F3758CDC4984}"/>
    <hyperlink ref="W906" r:id="rId13142" display="https://www.daloopa.com/src/44117118" xr:uid="{32C1B98B-6B3A-4E6E-8C2C-F0AF9F809185}"/>
    <hyperlink ref="A907" r:id="rId13143" xr:uid="{9533E4E9-3450-4B44-888D-18F81DF66909}"/>
    <hyperlink ref="C907" r:id="rId13144" xr:uid="{9037C879-1317-4161-86E1-79B325415614}"/>
    <hyperlink ref="AA907" r:id="rId13145" display="https://www.daloopa.com/src/44117080" xr:uid="{22177E15-3570-46F9-91D9-A4FA6AE98778}"/>
    <hyperlink ref="AE907" r:id="rId13146" display="https://www.daloopa.com/src/44116850" xr:uid="{6FD6A767-A28A-4F48-9F72-AE426FAF1E98}"/>
    <hyperlink ref="AI907" r:id="rId13147" display="https://www.daloopa.com/src/44116782" xr:uid="{C6BF8420-D2F0-4741-9512-2A1A7E854166}"/>
    <hyperlink ref="AM907" r:id="rId13148" display="https://www.daloopa.com/src/44619224" xr:uid="{F4B23ED0-3062-464C-8147-7D40B94507C2}"/>
    <hyperlink ref="A908" r:id="rId13149" xr:uid="{E910BBFC-8C8F-40ED-8EFA-2DBB4D61FA19}"/>
    <hyperlink ref="C908" r:id="rId13150" xr:uid="{D22DE608-39EB-4182-B917-A9E93A39224E}"/>
    <hyperlink ref="AI908" r:id="rId13151" display="https://www.daloopa.com/src/44116779" xr:uid="{A061FDA9-CD6B-4243-89BF-8CFF107736E6}"/>
    <hyperlink ref="AM908" r:id="rId13152" display="https://www.daloopa.com/src/44619223" xr:uid="{70EC96E4-26DE-4DCB-A79C-388A77E9E448}"/>
    <hyperlink ref="A909" r:id="rId13153" xr:uid="{A50B55D0-9B4D-48F0-971E-2D3AEF9AB960}"/>
    <hyperlink ref="C909" r:id="rId13154" xr:uid="{8B9FB3B7-7104-4844-A131-2C6CCB50EF3C}"/>
    <hyperlink ref="AA909" r:id="rId13155" display="https://www.daloopa.com/src/44117079" xr:uid="{575C1138-A4B4-4343-B942-5AF3B1B417FA}"/>
    <hyperlink ref="AE909" r:id="rId13156" display="https://www.daloopa.com/src/44116852" xr:uid="{159DBEAD-3D2F-4FC4-9083-9B8D94120E13}"/>
    <hyperlink ref="A910" r:id="rId13157" xr:uid="{F407E174-F79C-4649-8813-7B2F048D78BA}"/>
    <hyperlink ref="C910" r:id="rId13158" xr:uid="{7F7E8FDC-1BA6-4C9D-BDFC-2D4282C11883}"/>
    <hyperlink ref="G910" r:id="rId13159" display="https://www.daloopa.com/src/44117654" xr:uid="{F17190A8-1489-4B72-B64B-25A85517C96C}"/>
    <hyperlink ref="K910" r:id="rId13160" display="https://www.daloopa.com/src/44117606" xr:uid="{444A939B-8FBF-46A4-9ED0-AD434911A8E5}"/>
    <hyperlink ref="O910" r:id="rId13161" display="https://www.daloopa.com/src/44117392" xr:uid="{573B8498-C307-4163-B452-04C721B93D4C}"/>
    <hyperlink ref="S910" r:id="rId13162" display="https://www.daloopa.com/src/44117349" xr:uid="{AA36D969-AA79-4DAB-8731-E84AEE9DF344}"/>
    <hyperlink ref="W910" r:id="rId13163" display="https://www.daloopa.com/src/44117117" xr:uid="{36B838DA-5734-4B43-A6D3-398344153A93}"/>
    <hyperlink ref="AA910" r:id="rId13164" display="https://www.daloopa.com/src/44117078" xr:uid="{6AD09BA7-0E3F-4C81-8111-9E6D025F35C7}"/>
    <hyperlink ref="AE910" r:id="rId13165" display="https://www.daloopa.com/src/44116853" xr:uid="{FEF0A9DC-BCA7-40A5-9946-6C29DF1881BE}"/>
    <hyperlink ref="AI910" r:id="rId13166" display="https://www.daloopa.com/src/44116780" xr:uid="{B6F53413-5BFB-4F21-8825-CED8C98210CF}"/>
    <hyperlink ref="AM910" r:id="rId13167" display="https://www.daloopa.com/src/44619226" xr:uid="{8CBA3864-8CDB-4655-80CB-86F87E45017B}"/>
    <hyperlink ref="A913" r:id="rId13168" xr:uid="{FE23D37E-11E8-4662-AE08-277AB34656B0}"/>
    <hyperlink ref="C913" r:id="rId13169" xr:uid="{BA9EFA85-A236-4754-BA05-6075BEE6624B}"/>
    <hyperlink ref="BA913" r:id="rId13170" display="https://www.daloopa.com/src/18211029" xr:uid="{3200F9E3-137A-425B-9DB1-F7ECE4DA10EC}"/>
    <hyperlink ref="BB913" r:id="rId13171" display="https://www.daloopa.com/src/18210775" xr:uid="{00EC6938-01D4-492F-B451-66D1760E4162}"/>
    <hyperlink ref="BC913" r:id="rId13172" display="https://www.daloopa.com/src/18210501" xr:uid="{082FA14D-1C9C-4BC9-A771-37CC8B7CA38A}"/>
    <hyperlink ref="BD913" r:id="rId13173" display="https://www.daloopa.com/src/18210329" xr:uid="{63BA6563-5DD4-42E8-B862-95CC15787CAF}"/>
    <hyperlink ref="BE913" r:id="rId13174" display="https://www.daloopa.com/src/18209789" xr:uid="{4E6FE786-6BB1-4140-84B1-B727C01706EB}"/>
    <hyperlink ref="BF913" r:id="rId13175" display="https://www.daloopa.com/src/18208114" xr:uid="{D1F20737-DCEA-40E0-86F6-1451CCD323A0}"/>
    <hyperlink ref="BG913" r:id="rId13176" display="https://www.daloopa.com/src/18206128" xr:uid="{7830DBBB-A5FE-445F-8E1D-D388D56FEE85}"/>
    <hyperlink ref="BH913" r:id="rId13177" display="https://www.daloopa.com/src/18206334" xr:uid="{99C979DC-6C41-4467-9A8D-68582F30EBB8}"/>
    <hyperlink ref="BI913" r:id="rId13178" display="https://www.daloopa.com/src/44617868" xr:uid="{CAF5A830-33EC-4FAA-9073-9DC9C07A0072}"/>
    <hyperlink ref="A914" r:id="rId13179" xr:uid="{1B6BF943-6CF0-422D-9A37-D683A1660649}"/>
    <hyperlink ref="C914" r:id="rId13180" xr:uid="{CAE5443B-DCE1-4ACC-82A0-0DDF6A08DC25}"/>
    <hyperlink ref="BA914" r:id="rId13181" display="https://www.daloopa.com/src/18211028" xr:uid="{BAD62246-5342-49CE-8828-CD7479F0CF9F}"/>
    <hyperlink ref="BB914" r:id="rId13182" display="https://www.daloopa.com/src/18210776" xr:uid="{E6F9D677-BA0E-44AB-A710-7BACA0992A20}"/>
    <hyperlink ref="BC914" r:id="rId13183" display="https://www.daloopa.com/src/18210500" xr:uid="{4AFBBA99-D9EF-4BF9-8300-02380E49F188}"/>
    <hyperlink ref="BD914" r:id="rId13184" display="https://www.daloopa.com/src/18210327" xr:uid="{3B41F769-C3EB-4D54-AD1A-D5BE1811D3F0}"/>
    <hyperlink ref="BE914" r:id="rId13185" display="https://www.daloopa.com/src/18209790" xr:uid="{0D9DA032-6688-4547-A367-8532757E5306}"/>
    <hyperlink ref="BF914" r:id="rId13186" display="https://www.daloopa.com/src/18208111" xr:uid="{1BF8A83C-0D5D-4204-82F5-3AF7326EB4ED}"/>
    <hyperlink ref="BG914" r:id="rId13187" display="https://www.daloopa.com/src/18206129" xr:uid="{BF06B645-3600-44E6-8511-2380644D9805}"/>
    <hyperlink ref="BH914" r:id="rId13188" display="https://www.daloopa.com/src/18206333" xr:uid="{30ED06A4-ABB2-4C48-8662-079968B053BC}"/>
    <hyperlink ref="BI914" r:id="rId13189" display="https://www.daloopa.com/src/44617866" xr:uid="{0D5B86F8-3C0C-494A-BC53-02C40F3C8B7C}"/>
    <hyperlink ref="A915" r:id="rId13190" xr:uid="{5300B4E5-5950-4318-85CB-68596356E4EC}"/>
    <hyperlink ref="C915" r:id="rId13191" xr:uid="{4CDA0882-F1A1-4356-9B8E-ACDBC6C98E30}"/>
    <hyperlink ref="BA915" r:id="rId13192" display="https://www.daloopa.com/src/18211027" xr:uid="{9F0BFC21-8A4B-420B-A1F9-32E2B8C891D1}"/>
    <hyperlink ref="BB915" r:id="rId13193" display="https://www.daloopa.com/src/18210774" xr:uid="{5771A053-74EB-4D76-928B-0CEBEDD384C2}"/>
    <hyperlink ref="BC915" r:id="rId13194" display="https://www.daloopa.com/src/18210502" xr:uid="{9C768D6B-427A-4AB9-9037-7AFE6A010BCB}"/>
    <hyperlink ref="BD915" r:id="rId13195" display="https://www.daloopa.com/src/18210317" xr:uid="{170DDADB-DF65-4FBD-B78E-390DFB9C640C}"/>
    <hyperlink ref="BE915" r:id="rId13196" display="https://www.daloopa.com/src/18209791" xr:uid="{FA764E29-4A2A-4747-8B5E-63B21FC6AE35}"/>
    <hyperlink ref="BF915" r:id="rId13197" display="https://www.daloopa.com/src/18208110" xr:uid="{E172723C-421D-4DBF-8DE1-69BFA4865F69}"/>
    <hyperlink ref="BG915" r:id="rId13198" display="https://www.daloopa.com/src/18206130" xr:uid="{DF325908-50E6-4FFC-8FFF-C255D470ECC9}"/>
    <hyperlink ref="BH915" r:id="rId13199" display="https://www.daloopa.com/src/18206332" xr:uid="{E401C70C-DBFC-451B-8FE5-8E871F23E8EC}"/>
    <hyperlink ref="BI915" r:id="rId13200" display="https://www.daloopa.com/src/44617862" xr:uid="{DF223983-2FA7-4C34-BC41-1B81CA665019}"/>
    <hyperlink ref="A919" r:id="rId13201" xr:uid="{AA255FBE-33C1-4BAF-A3E8-493D8D4061A3}"/>
    <hyperlink ref="C919" r:id="rId13202" xr:uid="{67C797B9-2930-4B20-A980-80B700C942A8}"/>
    <hyperlink ref="BA919" r:id="rId13203" display="https://www.daloopa.com/src/18211030" xr:uid="{B900139C-7EE7-42A7-A3AE-4FDB7C18A3E3}"/>
    <hyperlink ref="BB919" r:id="rId13204" display="https://www.daloopa.com/src/18210798" xr:uid="{E9ECD39B-7663-4834-A67D-D968A5FB7D7B}"/>
    <hyperlink ref="BC919" r:id="rId13205" display="https://www.daloopa.com/src/18210508" xr:uid="{25C5DFF1-B83B-4A82-8AA9-51D31DDD4D0A}"/>
    <hyperlink ref="BD919" r:id="rId13206" display="https://www.daloopa.com/src/18210323" xr:uid="{F2643511-BF84-4914-8BC7-EEDF3A38E6A1}"/>
    <hyperlink ref="BE919" r:id="rId13207" display="https://www.daloopa.com/src/18209792" xr:uid="{FFB8CAA2-7E34-4A38-AB6E-60B00F57AA8A}"/>
    <hyperlink ref="BF919" r:id="rId13208" display="https://www.daloopa.com/src/18208107" xr:uid="{C242C4A8-B966-4325-82EE-CFBE35FC75A6}"/>
    <hyperlink ref="BG919" r:id="rId13209" display="https://www.daloopa.com/src/18206137" xr:uid="{C7376B8B-1679-43C9-B077-F8F91DD069AC}"/>
    <hyperlink ref="BH919" r:id="rId13210" display="https://www.daloopa.com/src/18206328" xr:uid="{FEBEE852-CE15-491C-A1F2-536E336D08D6}"/>
    <hyperlink ref="BI919" r:id="rId13211" display="https://www.daloopa.com/src/44617861" xr:uid="{046134ED-410E-4C67-A4EA-279053030092}"/>
    <hyperlink ref="A920" r:id="rId13212" xr:uid="{BE55648D-0069-450C-AF4F-399B9C271702}"/>
    <hyperlink ref="C920" r:id="rId13213" xr:uid="{3A738F82-47B1-4719-AC3C-4B8E6C8546BB}"/>
    <hyperlink ref="BA920" r:id="rId13214" display="https://www.daloopa.com/src/18211031" xr:uid="{CF36D709-9848-427A-9BAC-5028A99D0CA2}"/>
    <hyperlink ref="BB920" r:id="rId13215" display="https://www.daloopa.com/src/18210797" xr:uid="{E8E9D0E8-3F39-47A8-9B4B-45CA17D4676B}"/>
    <hyperlink ref="BC920" r:id="rId13216" display="https://www.daloopa.com/src/18210507" xr:uid="{387E96E1-99ED-4081-BBFC-2FC81F54C822}"/>
    <hyperlink ref="BD920" r:id="rId13217" display="https://www.daloopa.com/src/18210322" xr:uid="{DFFA5D2E-B62E-44BA-8CC0-ABDDF3AE3BB6}"/>
    <hyperlink ref="BE920" r:id="rId13218" display="https://www.daloopa.com/src/18209797" xr:uid="{2ADCB628-24F0-43AC-99BB-2057B248B5A7}"/>
    <hyperlink ref="BF920" r:id="rId13219" display="https://www.daloopa.com/src/18208105" xr:uid="{A95CEB11-ECEA-44E9-99AB-198E675AD775}"/>
    <hyperlink ref="BG920" r:id="rId13220" display="https://www.daloopa.com/src/18206131" xr:uid="{A743C838-A518-4502-9E7E-9440D36FA5F1}"/>
    <hyperlink ref="BH920" r:id="rId13221" display="https://www.daloopa.com/src/18206327" xr:uid="{D95725E8-B87E-47F3-8BC6-32C0570C7551}"/>
    <hyperlink ref="BI920" r:id="rId13222" display="https://www.daloopa.com/src/44617859" xr:uid="{7C17FBF3-3C05-4B9D-B56F-A45E83C9FC6F}"/>
    <hyperlink ref="A921" r:id="rId13223" xr:uid="{7A6B71CB-48C4-4378-9974-7C7A7C90352E}"/>
    <hyperlink ref="C921" r:id="rId13224" xr:uid="{0727EFB4-825E-41FE-AECB-ED64059BF5D0}"/>
    <hyperlink ref="BA921" r:id="rId13225" display="https://www.daloopa.com/src/18211037" xr:uid="{495B0F71-A6D2-4C90-9810-97430D0F664D}"/>
    <hyperlink ref="BB921" r:id="rId13226" display="https://www.daloopa.com/src/18210800" xr:uid="{CD4778A2-805D-4378-B48F-F1DAA792E7A5}"/>
    <hyperlink ref="BC921" r:id="rId13227" display="https://www.daloopa.com/src/18210505" xr:uid="{4859576F-9298-41E1-A331-91945C5611C4}"/>
    <hyperlink ref="BD921" r:id="rId13228" display="https://www.daloopa.com/src/18210321" xr:uid="{C23BBA1E-F9F9-429A-9EF3-8EDB80BA897D}"/>
    <hyperlink ref="BE921" r:id="rId13229" display="https://www.daloopa.com/src/18209799" xr:uid="{5740B91D-4216-46BF-B86A-05A9C933FA5A}"/>
    <hyperlink ref="BF921" r:id="rId13230" display="https://www.daloopa.com/src/18208106" xr:uid="{802F7453-F12D-41F4-A451-655E1B2028D8}"/>
    <hyperlink ref="BG921" r:id="rId13231" display="https://www.daloopa.com/src/18206132" xr:uid="{367C782D-B830-4889-9466-88123467B3B8}"/>
    <hyperlink ref="BH921" r:id="rId13232" display="https://www.daloopa.com/src/18206324" xr:uid="{FB38454A-01BC-4AEA-B5B3-A5503CAE61EA}"/>
    <hyperlink ref="BI921" r:id="rId13233" display="https://www.daloopa.com/src/44617870" xr:uid="{87C862E7-1BE7-4A2C-B51E-6ABB8907EE2F}"/>
    <hyperlink ref="A922" r:id="rId13234" xr:uid="{95FD0356-1968-40FF-B275-BD4EFF8FC4C6}"/>
    <hyperlink ref="C922" r:id="rId13235" xr:uid="{0C7340A6-E4D5-47D1-B118-871BBCF61705}"/>
    <hyperlink ref="BA922" r:id="rId13236" display="https://www.daloopa.com/src/18211038" xr:uid="{720623B1-3B9B-408B-BC13-A0F76AF31F8B}"/>
    <hyperlink ref="BB922" r:id="rId13237" display="https://www.daloopa.com/src/18210794" xr:uid="{B5F7C876-8FC3-48B1-AA6E-F18B0316C16C}"/>
    <hyperlink ref="BC922" r:id="rId13238" display="https://www.daloopa.com/src/18210509" xr:uid="{A6D1C2C6-F160-492A-BE61-A948D76E7463}"/>
    <hyperlink ref="BD922" r:id="rId13239" display="https://www.daloopa.com/src/18210319" xr:uid="{B08FDEFE-6BAE-4164-9EB5-BD61E55EEA81}"/>
    <hyperlink ref="BE922" r:id="rId13240" display="https://www.daloopa.com/src/18209793" xr:uid="{64A39DDD-0E3A-4125-9DFF-B12B4682885D}"/>
    <hyperlink ref="BF922" r:id="rId13241" display="https://www.daloopa.com/src/18208108" xr:uid="{2213770B-0D6A-4689-804D-8E0B90B54B99}"/>
    <hyperlink ref="BG922" r:id="rId13242" display="https://www.daloopa.com/src/18206133" xr:uid="{CF95DD15-8ECF-464C-9606-8BC8E1E94E07}"/>
    <hyperlink ref="BH922" r:id="rId13243" display="https://www.daloopa.com/src/18206329" xr:uid="{331C8BAF-DE42-4D0C-A870-8DDCA60EEF85}"/>
    <hyperlink ref="BI922" r:id="rId13244" display="https://www.daloopa.com/src/44617860" xr:uid="{25C07F57-4133-4E1D-A4FC-434259879A11}"/>
    <hyperlink ref="A925" r:id="rId13245" xr:uid="{8E9282F9-8657-4353-BE6A-2F0B86F664A3}"/>
    <hyperlink ref="C925" r:id="rId13246" xr:uid="{5CB65DD9-C02B-4913-8E8D-DD7FF76327D4}"/>
    <hyperlink ref="BA925" r:id="rId13247" display="https://www.daloopa.com/src/18211033" xr:uid="{B39E7149-F887-4D5C-B19B-FC19D0B1FF95}"/>
    <hyperlink ref="BB925" r:id="rId13248" display="https://www.daloopa.com/src/18210802" xr:uid="{802C4C00-6D5A-42EA-BCF8-86135A79D674}"/>
    <hyperlink ref="BC925" r:id="rId13249" display="https://www.daloopa.com/src/18210504" xr:uid="{FDEC69F9-BE79-4F18-A0ED-FCEC284935ED}"/>
    <hyperlink ref="BD925" r:id="rId13250" display="https://www.daloopa.com/src/18210320" xr:uid="{656C9660-2821-41FC-8F0D-871B808D89F0}"/>
    <hyperlink ref="BE925" r:id="rId13251" display="https://www.daloopa.com/src/18209798" xr:uid="{22164281-9C11-4314-9E6F-54D331D8FDF1}"/>
    <hyperlink ref="BF925" r:id="rId13252" display="https://www.daloopa.com/src/18208109" xr:uid="{7BFA4148-8231-4FF3-89C9-BCAA68698AE5}"/>
    <hyperlink ref="BG925" r:id="rId13253" display="https://www.daloopa.com/src/18206134" xr:uid="{9AA909A7-EEE6-4809-B98A-12580D9FD5E4}"/>
    <hyperlink ref="BH925" r:id="rId13254" display="https://www.daloopa.com/src/18206323" xr:uid="{FB121B89-4AF6-453C-8206-F9767FD91F1C}"/>
    <hyperlink ref="BI925" r:id="rId13255" display="https://www.daloopa.com/src/44617863" xr:uid="{FD5DEEC2-DC27-48E1-8F2B-5E96210BCECC}"/>
    <hyperlink ref="A926" r:id="rId13256" xr:uid="{21EC5D9C-BC5C-4C38-BCCB-1B15FC0261EE}"/>
    <hyperlink ref="C926" r:id="rId13257" xr:uid="{513EFF29-81CE-4752-86C5-F8E5640AABBF}"/>
    <hyperlink ref="BA926" r:id="rId13258" display="https://www.daloopa.com/src/18211032" xr:uid="{1B2B4B50-1A28-47B2-8DC8-61A63EB9F674}"/>
    <hyperlink ref="BB926" r:id="rId13259" display="https://www.daloopa.com/src/18210801" xr:uid="{80BD52A0-7D75-41A4-A063-9DD2FA8DC1CD}"/>
    <hyperlink ref="BC926" r:id="rId13260" display="https://www.daloopa.com/src/18210512" xr:uid="{C18003DB-8058-4F3F-9D5C-050DDEF08ED3}"/>
    <hyperlink ref="BD926" r:id="rId13261" display="https://www.daloopa.com/src/18210326" xr:uid="{AC0FA85A-2A49-41F2-B7B1-D7EE7A9FA8D3}"/>
    <hyperlink ref="BE926" r:id="rId13262" display="https://www.daloopa.com/src/18209796" xr:uid="{5D9B4E16-2B82-42C3-9C16-A351E3B4328B}"/>
    <hyperlink ref="BF926" r:id="rId13263" display="https://www.daloopa.com/src/18208103" xr:uid="{BD6B602E-CE0E-471E-84C2-C9E79E4C1D27}"/>
    <hyperlink ref="BG926" r:id="rId13264" display="https://www.daloopa.com/src/18206138" xr:uid="{F02CE3D8-1134-42E3-A96B-E1CDD823FF47}"/>
    <hyperlink ref="BH926" r:id="rId13265" display="https://www.daloopa.com/src/18206325" xr:uid="{251921A9-4DB0-4EF4-8935-95C81C85EFFE}"/>
    <hyperlink ref="BI926" r:id="rId13266" display="https://www.daloopa.com/src/44617864" xr:uid="{8C260D77-42E1-4E9F-91EF-D72996A03C76}"/>
    <hyperlink ref="A927" r:id="rId13267" xr:uid="{4BC1D208-A245-4044-A9FC-D819D33B30F4}"/>
    <hyperlink ref="C927" r:id="rId13268" xr:uid="{34B84A3E-52AF-48D8-89F5-3BBBCE26C9FA}"/>
    <hyperlink ref="BA927" r:id="rId13269" display="https://www.daloopa.com/src/18211036" xr:uid="{E7142195-782E-4818-BC93-2A2667CFE450}"/>
    <hyperlink ref="BB927" r:id="rId13270" display="https://www.daloopa.com/src/18210799" xr:uid="{A7156CC8-22E3-4623-867A-DFA083591001}"/>
    <hyperlink ref="BC927" r:id="rId13271" display="https://www.daloopa.com/src/18210503" xr:uid="{9AB2159E-11F8-4D29-89AC-17A6F0F80443}"/>
    <hyperlink ref="BD927" r:id="rId13272" display="https://www.daloopa.com/src/18210324" xr:uid="{50F85A2F-94EA-4475-A817-12A4784B2D1E}"/>
    <hyperlink ref="BE927" r:id="rId13273" display="https://www.daloopa.com/src/18209788" xr:uid="{78C1C4E1-56ED-43D3-A6DC-C5005C241C14}"/>
    <hyperlink ref="BF927" r:id="rId13274" display="https://www.daloopa.com/src/18208104" xr:uid="{BAFD05DE-C221-42CA-A10E-235CD2B6CF26}"/>
    <hyperlink ref="BG927" r:id="rId13275" display="https://www.daloopa.com/src/18206139" xr:uid="{1D43F460-6E7B-4789-BAED-8592360D1B81}"/>
    <hyperlink ref="BH927" r:id="rId13276" display="https://www.daloopa.com/src/18206331" xr:uid="{6002BD8D-FCCD-400C-8C98-6F2DF75C6BE4}"/>
    <hyperlink ref="BI927" r:id="rId13277" display="https://www.daloopa.com/src/44617865" xr:uid="{E56D79EC-28EC-47C7-A5C0-A87E2BEACD6B}"/>
    <hyperlink ref="A928" r:id="rId13278" xr:uid="{F019DE68-CE4C-4319-984B-4CB4BB601D2D}"/>
    <hyperlink ref="C928" r:id="rId13279" xr:uid="{1B13B926-26AB-49C4-A125-82FFAE243B24}"/>
    <hyperlink ref="BA928" r:id="rId13280" display="https://www.daloopa.com/src/18211034" xr:uid="{F4A95BB3-93C0-4939-A29E-87A4AAA8BE59}"/>
    <hyperlink ref="BB928" r:id="rId13281" display="https://www.daloopa.com/src/18210803" xr:uid="{38C8CB13-6625-4E57-8147-870F93A56476}"/>
    <hyperlink ref="BC928" r:id="rId13282" display="https://www.daloopa.com/src/18210511" xr:uid="{7A2CEB1B-E34B-4888-BA2B-3A7A4CB1CA22}"/>
    <hyperlink ref="BD928" r:id="rId13283" display="https://www.daloopa.com/src/18210328" xr:uid="{6F1C80DB-33A1-4727-95BD-B807662121ED}"/>
    <hyperlink ref="BE928" r:id="rId13284" display="https://www.daloopa.com/src/18209795" xr:uid="{DA3B1F6E-B013-407C-90CF-C5F80F5AC845}"/>
    <hyperlink ref="BF928" r:id="rId13285" display="https://www.daloopa.com/src/18208113" xr:uid="{5B595E58-2AFB-46D6-88C9-9ECA06661B62}"/>
    <hyperlink ref="BG928" r:id="rId13286" display="https://www.daloopa.com/src/18206136" xr:uid="{8CD918D1-EF62-4462-83EF-251E9417D946}"/>
    <hyperlink ref="BH928" r:id="rId13287" display="https://www.daloopa.com/src/18206330" xr:uid="{C0697C23-F09C-45CB-8EE7-989FA4D2A3FF}"/>
    <hyperlink ref="BI928" r:id="rId13288" display="https://www.daloopa.com/src/44617867" xr:uid="{E05A698B-ECD8-428E-8C25-30763E5081D6}"/>
    <hyperlink ref="A930" r:id="rId13289" xr:uid="{6493606D-8226-43FC-8373-A5EB76CE0DFF}"/>
    <hyperlink ref="C930" r:id="rId13290" xr:uid="{900272AC-AE3A-44E7-965B-5A56D07997D7}"/>
    <hyperlink ref="BA930" r:id="rId13291" display="https://www.daloopa.com/src/18211035" xr:uid="{7CA78612-5884-401D-AF58-B37A3FB3F6F8}"/>
    <hyperlink ref="BB930" r:id="rId13292" display="https://www.daloopa.com/src/18210796" xr:uid="{C57C11DE-2FC7-42D5-AC29-3AA781BAE424}"/>
    <hyperlink ref="BC930" r:id="rId13293" display="https://www.daloopa.com/src/18210506" xr:uid="{75B09A06-88E4-4554-9F58-A66741AE9368}"/>
    <hyperlink ref="BD930" r:id="rId13294" display="https://www.daloopa.com/src/18210325" xr:uid="{9D32E459-7748-4542-AF21-BBF105F5AA14}"/>
    <hyperlink ref="A931" r:id="rId13295" xr:uid="{7BEA1038-35FE-4878-8193-5A50223ED706}"/>
    <hyperlink ref="C931" r:id="rId13296" xr:uid="{47E794DE-06C2-4250-AE1D-DE0B3DD3F477}"/>
    <hyperlink ref="BA931" r:id="rId13297" display="https://www.daloopa.com/src/18211039" xr:uid="{BF795906-FB82-4692-A0B1-5D7A7A62D237}"/>
    <hyperlink ref="BB931" r:id="rId13298" display="https://www.daloopa.com/src/18210795" xr:uid="{B1B73CC8-B4DB-4F60-9368-B958EA54F2AF}"/>
    <hyperlink ref="BC931" r:id="rId13299" display="https://www.daloopa.com/src/18210510" xr:uid="{F7DE002E-3F9C-4944-A34C-2DBE7627EAB2}"/>
    <hyperlink ref="BD931" r:id="rId13300" display="https://www.daloopa.com/src/18210318" xr:uid="{6843A46F-6323-4987-8F89-838F2E110CAC}"/>
    <hyperlink ref="BE931" r:id="rId13301" display="https://www.daloopa.com/src/18209794" xr:uid="{111B5ACE-3BCC-41AA-B8BF-BCE54D49E5C1}"/>
    <hyperlink ref="BF931" r:id="rId13302" display="https://www.daloopa.com/src/18208112" xr:uid="{C35E804C-92BC-4A74-B7DB-D0598B5A8E35}"/>
    <hyperlink ref="BG931" r:id="rId13303" display="https://www.daloopa.com/src/18206135" xr:uid="{5506DEEE-0E81-4C29-B587-EA2407EEDBF3}"/>
    <hyperlink ref="BH931" r:id="rId13304" display="https://www.daloopa.com/src/18206326" xr:uid="{3130AAF0-001B-45CA-8B5E-6E24DA85FF5F}"/>
    <hyperlink ref="BI931" r:id="rId13305" display="https://www.daloopa.com/src/44617869" xr:uid="{71BB4C20-12C5-44AD-A2A3-B9E9246E0FF5}"/>
    <hyperlink ref="A934" r:id="rId13306" xr:uid="{B978C2E5-226C-474F-A343-807278BCCEB8}"/>
    <hyperlink ref="C934" r:id="rId13307" xr:uid="{B90CBB51-89AC-4ABA-9E5F-9AABD914758C}"/>
    <hyperlink ref="BA934" r:id="rId13308" display="https://www.daloopa.com/src/44122230" xr:uid="{44036FC6-F428-46FA-A31E-060C047D7AFC}"/>
    <hyperlink ref="BB934" r:id="rId13309" display="https://www.daloopa.com/src/44122056" xr:uid="{F81C6A4C-9837-4301-8CA2-AAB72488EC25}"/>
    <hyperlink ref="BC934" r:id="rId13310" display="https://www.daloopa.com/src/44121976" xr:uid="{E1F44BD7-B4E1-4EFA-B0AF-571CDFB70A09}"/>
    <hyperlink ref="BD934" r:id="rId13311" display="https://www.daloopa.com/src/44121844" xr:uid="{5DC7AE04-F45D-4143-831A-09D511F6E36B}"/>
    <hyperlink ref="BE934" r:id="rId13312" display="https://www.daloopa.com/src/44121016" xr:uid="{FFF3AC0D-7657-4F88-A04E-D6D9932172FC}"/>
    <hyperlink ref="BF934" r:id="rId13313" display="https://www.daloopa.com/src/44120619" xr:uid="{CFA2E2D6-0B64-4E56-8E59-0284E503EAEB}"/>
    <hyperlink ref="BG934" r:id="rId13314" display="https://www.daloopa.com/src/44120308" xr:uid="{4AED9690-3166-44B0-89C9-6E9852FA96FE}"/>
    <hyperlink ref="BH934" r:id="rId13315" display="https://www.daloopa.com/src/44120258" xr:uid="{F0B4C0A9-147C-43ED-BB8B-59BF8C5A64A4}"/>
    <hyperlink ref="BI934" r:id="rId13316" display="https://www.daloopa.com/src/44619410" xr:uid="{4A360538-99A2-4ABB-AB04-D27D127C1216}"/>
    <hyperlink ref="A935" r:id="rId13317" xr:uid="{66484ACC-15AC-4C1C-B672-B75F940B94B8}"/>
    <hyperlink ref="C935" r:id="rId13318" xr:uid="{5D04F255-4CE7-492E-AD96-C4DA772FABB5}"/>
    <hyperlink ref="BA935" r:id="rId13319" display="https://www.daloopa.com/src/44122235" xr:uid="{F36428DB-90E0-4586-A720-DC68309AE238}"/>
    <hyperlink ref="BB935" r:id="rId13320" display="https://www.daloopa.com/src/44122057" xr:uid="{0D4843A4-48AC-43F7-9522-BF6B9E55E2AA}"/>
    <hyperlink ref="BC935" r:id="rId13321" display="https://www.daloopa.com/src/44121979" xr:uid="{A905E36C-E346-44F3-AADE-7D1466A0762B}"/>
    <hyperlink ref="BD935" r:id="rId13322" display="https://www.daloopa.com/src/44121848" xr:uid="{9E571E92-267F-4503-99E3-3825F90CD273}"/>
    <hyperlink ref="BE935" r:id="rId13323" display="https://www.daloopa.com/src/44121014" xr:uid="{47796376-CA99-4E28-9773-E4F3BF28F817}"/>
    <hyperlink ref="BF935" r:id="rId13324" display="https://www.daloopa.com/src/44120624" xr:uid="{47B4E7C2-F424-418B-B174-30BB4AA73F4F}"/>
    <hyperlink ref="BG935" r:id="rId13325" display="https://www.daloopa.com/src/44120311" xr:uid="{C40609A3-B88B-462D-A9C6-CFEF52B521AE}"/>
    <hyperlink ref="BH935" r:id="rId13326" display="https://www.daloopa.com/src/44120259" xr:uid="{97AA57EE-584B-4F7B-9647-8589C1F664D1}"/>
    <hyperlink ref="BI935" r:id="rId13327" display="https://www.daloopa.com/src/44619405" xr:uid="{8779588D-6529-4367-AB2E-FCB006413FE5}"/>
    <hyperlink ref="A936" r:id="rId13328" xr:uid="{F1947BFA-E6AA-44E4-A976-38C9BFBA578E}"/>
    <hyperlink ref="C936" r:id="rId13329" xr:uid="{C6EA144B-EF1C-4023-A177-430F6B23FF00}"/>
    <hyperlink ref="BH936" r:id="rId13330" display="https://www.daloopa.com/src/44120257" xr:uid="{4D2FB58B-9966-461B-896D-099D87564EF2}"/>
    <hyperlink ref="A937" r:id="rId13331" xr:uid="{5723C5BC-306D-45E8-A0C8-8091C26A8012}"/>
    <hyperlink ref="C937" r:id="rId13332" xr:uid="{5CB3FB90-30BD-4DEA-838F-F3A1995A9CFF}"/>
    <hyperlink ref="BA937" r:id="rId13333" display="https://www.daloopa.com/src/44122232" xr:uid="{0E344948-3D15-462B-9552-01D954EFD9A3}"/>
    <hyperlink ref="BB937" r:id="rId13334" display="https://www.daloopa.com/src/44122061" xr:uid="{682E290A-2FEC-4716-B10A-006E83BA0137}"/>
    <hyperlink ref="BC937" r:id="rId13335" display="https://www.daloopa.com/src/44121978" xr:uid="{F5CF2CE8-9147-489D-9EB6-EC2D57A89584}"/>
    <hyperlink ref="BD937" r:id="rId13336" display="https://www.daloopa.com/src/44121845" xr:uid="{32005624-6F4B-474B-8207-F7518A8D61C6}"/>
    <hyperlink ref="BE937" r:id="rId13337" display="https://www.daloopa.com/src/44121013" xr:uid="{5E499582-23A1-479A-A474-325C405E3524}"/>
    <hyperlink ref="BF937" r:id="rId13338" display="https://www.daloopa.com/src/44120620" xr:uid="{0017A027-DCFD-4C09-A0E4-AA0BE5ECDF3C}"/>
    <hyperlink ref="BG937" r:id="rId13339" display="https://www.daloopa.com/src/44120312" xr:uid="{82F37D11-80DE-4ED3-A58C-796A3A243145}"/>
    <hyperlink ref="BH937" r:id="rId13340" display="https://www.daloopa.com/src/44120256" xr:uid="{5F988CD2-684C-44F2-A2E0-DD7B3B754915}"/>
    <hyperlink ref="BI937" r:id="rId13341" display="https://www.daloopa.com/src/44619407" xr:uid="{12FB6726-B3B2-4561-B9DA-0B5D82B40503}"/>
    <hyperlink ref="A938" r:id="rId13342" xr:uid="{4D14E367-00B8-45F3-A402-22FF19F419D6}"/>
    <hyperlink ref="C938" r:id="rId13343" xr:uid="{060E7D3A-FE1F-4333-AF45-AA77E8856625}"/>
    <hyperlink ref="BA938" r:id="rId13344" display="https://www.daloopa.com/src/44122231" xr:uid="{71DF7493-A059-44AE-8BA1-EAEC23786732}"/>
    <hyperlink ref="BB938" r:id="rId13345" display="https://www.daloopa.com/src/44122063" xr:uid="{B5D0B797-804E-4C0D-9DB3-C3E0EF01E28F}"/>
    <hyperlink ref="BC938" r:id="rId13346" display="https://www.daloopa.com/src/44121977" xr:uid="{0C768C0C-AA06-4104-96AD-8B7B37471B46}"/>
    <hyperlink ref="BD938" r:id="rId13347" display="https://www.daloopa.com/src/44121840" xr:uid="{220A7BA3-17F2-472A-B311-FF8972408124}"/>
    <hyperlink ref="BE938" r:id="rId13348" display="https://www.daloopa.com/src/44121012" xr:uid="{41392563-BD06-4013-A365-A7664E5D48B0}"/>
    <hyperlink ref="BF938" r:id="rId13349" display="https://www.daloopa.com/src/44120621" xr:uid="{F93F2D73-0E7F-469E-AA16-A152FDA4558E}"/>
    <hyperlink ref="A939" r:id="rId13350" xr:uid="{A6B583AB-76B2-433D-9A7C-FBB2A3BAA589}"/>
    <hyperlink ref="C939" r:id="rId13351" xr:uid="{8D49261F-06A1-4F10-ADD7-19BF3E5F6EC4}"/>
    <hyperlink ref="BA939" r:id="rId13352" display="https://www.daloopa.com/src/44122229" xr:uid="{98C3C4D3-8F77-41F1-8ECF-AFB1437742CA}"/>
    <hyperlink ref="A940" r:id="rId13353" xr:uid="{59E48A99-A373-48FF-AA29-21267317D007}"/>
    <hyperlink ref="C940" r:id="rId13354" xr:uid="{939270D5-A6DB-4C82-BA7C-FA8C64096E37}"/>
    <hyperlink ref="BG940" r:id="rId13355" display="https://www.daloopa.com/src/44120307" xr:uid="{CC38FD4A-1F25-4264-936D-40F904D0CE55}"/>
    <hyperlink ref="BH940" r:id="rId13356" display="https://www.daloopa.com/src/44120260" xr:uid="{60215FFE-499C-45CF-A0F9-FF84901AA19E}"/>
    <hyperlink ref="BI940" r:id="rId13357" display="https://www.daloopa.com/src/44619409" xr:uid="{DCBCC0A6-ED57-4A4E-8A07-6327D51F5BC7}"/>
    <hyperlink ref="A941" r:id="rId13358" xr:uid="{280F10C5-9B74-4FC4-9B92-CE789D9F0347}"/>
    <hyperlink ref="C941" r:id="rId13359" xr:uid="{D1C544F1-D167-4A21-ACA8-EB37CB93228C}"/>
    <hyperlink ref="BA941" r:id="rId13360" display="https://www.daloopa.com/src/44122228" xr:uid="{B38F54AC-E66E-488C-8BD5-272D8AD79948}"/>
    <hyperlink ref="BB941" r:id="rId13361" display="https://www.daloopa.com/src/44122062" xr:uid="{692E8809-2E8D-4EFA-AF3E-90F479FC4DD2}"/>
    <hyperlink ref="BC941" r:id="rId13362" display="https://www.daloopa.com/src/44121982" xr:uid="{A498EDD7-6550-4759-8F99-0F571851A97D}"/>
    <hyperlink ref="BD941" r:id="rId13363" display="https://www.daloopa.com/src/44121846" xr:uid="{B6839158-1DB4-402E-BCC4-5E11D74072E6}"/>
    <hyperlink ref="BE941" r:id="rId13364" display="https://www.daloopa.com/src/44121011" xr:uid="{7424EAE9-99AD-47EB-8B3C-914D66C52F8F}"/>
    <hyperlink ref="BF941" r:id="rId13365" display="https://www.daloopa.com/src/44120615" xr:uid="{0758D92A-A079-4727-BE59-47F9711F6CEE}"/>
    <hyperlink ref="BG941" r:id="rId13366" display="https://www.daloopa.com/src/44120313" xr:uid="{BC691C22-D3CE-43AB-8F6A-5D3EB1C4B885}"/>
    <hyperlink ref="BH941" r:id="rId13367" display="https://www.daloopa.com/src/44120261" xr:uid="{E3202E10-752A-4789-A7CC-E35B4A2131BD}"/>
    <hyperlink ref="BI941" r:id="rId13368" display="https://www.daloopa.com/src/44619408" xr:uid="{1B155E7D-91CC-47BB-B7C1-2F1A7DA3BE0B}"/>
    <hyperlink ref="A942" r:id="rId13369" xr:uid="{8055120C-9499-4913-9F00-E1C4EBB2D42D}"/>
    <hyperlink ref="C942" r:id="rId13370" xr:uid="{5B9E0E6C-175D-4D25-93FB-F6AEDC1DA4F4}"/>
    <hyperlink ref="BA942" r:id="rId13371" display="https://www.daloopa.com/src/44122238" xr:uid="{CF14B89F-9615-405F-B276-769DE335CCB9}"/>
    <hyperlink ref="BB942" r:id="rId13372" display="https://www.daloopa.com/src/44122060" xr:uid="{C3C4B353-1DC9-4246-B71D-9A8A2D1151DF}"/>
    <hyperlink ref="BC942" r:id="rId13373" display="https://www.daloopa.com/src/44121981" xr:uid="{C9F552CC-BC21-4B55-B80C-1EBC34F80592}"/>
    <hyperlink ref="BD942" r:id="rId13374" display="https://www.daloopa.com/src/44121841" xr:uid="{F8C1F952-82EE-4C99-BA48-9A491F575B9E}"/>
    <hyperlink ref="BE942" r:id="rId13375" display="https://www.daloopa.com/src/44121015" xr:uid="{FB41D9C7-4B16-486F-B4F0-9E42AE91AB5A}"/>
    <hyperlink ref="BF942" r:id="rId13376" display="https://www.daloopa.com/src/44120616" xr:uid="{C467AC87-55B4-4A30-A0B9-12AF9A519D7A}"/>
    <hyperlink ref="BG942" r:id="rId13377" display="https://www.daloopa.com/src/44120314" xr:uid="{45288C4B-C83E-4F6F-97A9-039BD22EDD1F}"/>
    <hyperlink ref="BH942" r:id="rId13378" display="https://www.daloopa.com/src/44120262" xr:uid="{C2531EB5-DB29-431D-BFEA-C94B891957DA}"/>
    <hyperlink ref="BI942" r:id="rId13379" display="https://www.daloopa.com/src/44619406" xr:uid="{87E2BD73-908E-4D54-844B-9FC306F6DD58}"/>
    <hyperlink ref="A943" r:id="rId13380" xr:uid="{A82AACF9-FCDF-4DFC-BCF8-82759F3E3DC9}"/>
    <hyperlink ref="C943" r:id="rId13381" xr:uid="{A39C862F-D56A-43B3-919D-BF44187B2E63}"/>
    <hyperlink ref="BA943" r:id="rId13382" display="https://www.daloopa.com/src/44122236" xr:uid="{B256F0E9-35A0-4E32-8472-53B53BB243BF}"/>
    <hyperlink ref="BB943" r:id="rId13383" display="https://www.daloopa.com/src/44122058" xr:uid="{79E76DB6-E258-4B42-B71C-AE1768FCA6D0}"/>
    <hyperlink ref="BC943" r:id="rId13384" display="https://www.daloopa.com/src/44121980" xr:uid="{72DC7175-A97C-4E18-8FE3-8BA973E5F68C}"/>
    <hyperlink ref="BD943" r:id="rId13385" display="https://www.daloopa.com/src/44121843" xr:uid="{877EE9E9-DDF7-4866-AD28-D9898E595EC4}"/>
    <hyperlink ref="BE943" r:id="rId13386" display="https://www.daloopa.com/src/44121017" xr:uid="{0D162957-45AF-452F-88DC-838550AF479F}"/>
    <hyperlink ref="BF943" r:id="rId13387" display="https://www.daloopa.com/src/44120622" xr:uid="{326204CE-121F-40AD-9925-3E77620A73A7}"/>
    <hyperlink ref="A944" r:id="rId13388" xr:uid="{1A482F94-5932-49FC-9AA0-6E6A1A785B8A}"/>
    <hyperlink ref="C944" r:id="rId13389" xr:uid="{14C3774D-97B0-4808-B360-589152F5CD9A}"/>
    <hyperlink ref="BA944" r:id="rId13390" display="https://www.daloopa.com/src/44122234" xr:uid="{026F4CD3-9B5F-453A-ADCD-A23B0F362389}"/>
    <hyperlink ref="BC944" r:id="rId13391" display="https://www.daloopa.com/src/44121983" xr:uid="{2B012B0B-96F9-4860-BA3A-58B4CACDEFCB}"/>
    <hyperlink ref="BD944" r:id="rId13392" display="https://www.daloopa.com/src/44121839" xr:uid="{14264890-6843-485F-9E1C-E7DBAFD7A997}"/>
    <hyperlink ref="BE944" r:id="rId13393" display="https://www.daloopa.com/src/44121018" xr:uid="{E88A926C-7715-4851-8E9A-248FA01A6C54}"/>
    <hyperlink ref="A945" r:id="rId13394" xr:uid="{7896DA8B-A011-466A-8E20-A83512445142}"/>
    <hyperlink ref="C945" r:id="rId13395" xr:uid="{2E6F9D72-FC07-4608-92BC-985AFB05B149}"/>
    <hyperlink ref="BF945" r:id="rId13396" display="https://www.daloopa.com/src/44120618" xr:uid="{E2C050A5-0275-4773-8296-892C82C7C927}"/>
    <hyperlink ref="BG945" r:id="rId13397" display="https://www.daloopa.com/src/44120309" xr:uid="{197F36FB-3CC6-4D79-A1F4-8B23DBA526FB}"/>
    <hyperlink ref="A946" r:id="rId13398" xr:uid="{6A14E3B6-3E0E-40D4-83D6-BC2FFD05DB85}"/>
    <hyperlink ref="C946" r:id="rId13399" xr:uid="{94131E19-1E29-4A04-8B15-1DFACD2E5658}"/>
    <hyperlink ref="BA946" r:id="rId13400" display="https://www.daloopa.com/src/44122237" xr:uid="{3D8C546B-27A3-4BDE-9BAA-5CB50E8D24FF}"/>
    <hyperlink ref="BB946" r:id="rId13401" display="https://www.daloopa.com/src/44122064" xr:uid="{C45B0A1B-0B6E-454A-9FB6-F10236D6733C}"/>
    <hyperlink ref="BC946" r:id="rId13402" display="https://www.daloopa.com/src/44121984" xr:uid="{03A948D0-1604-4F97-AB21-5107D8115829}"/>
    <hyperlink ref="BD946" r:id="rId13403" display="https://www.daloopa.com/src/44121847" xr:uid="{9EB71698-0BA4-4F73-80EA-041C527DA2B2}"/>
    <hyperlink ref="BE946" r:id="rId13404" display="https://www.daloopa.com/src/44121009" xr:uid="{04C1E97F-3077-4F3A-826B-3911C2AD3B32}"/>
    <hyperlink ref="BF946" r:id="rId13405" display="https://www.daloopa.com/src/44120623" xr:uid="{53B807CA-1A1B-4D72-80E7-0D83C11BB96C}"/>
    <hyperlink ref="BG946" r:id="rId13406" display="https://www.daloopa.com/src/44120306" xr:uid="{D69B951D-B997-451C-B881-022AB2095F08}"/>
    <hyperlink ref="BH946" r:id="rId13407" display="https://www.daloopa.com/src/44120264" xr:uid="{EF3153E1-6916-4FB9-8FAE-6C465C25945E}"/>
    <hyperlink ref="BI946" r:id="rId13408" display="https://www.daloopa.com/src/44619404" xr:uid="{28F9A263-68F8-43ED-96B3-B978D01436C5}"/>
    <hyperlink ref="A947" r:id="rId13409" xr:uid="{797CB7AD-F8C4-4457-8AF4-B2B8A0B90C1B}"/>
    <hyperlink ref="C947" r:id="rId13410" xr:uid="{7051B408-B0C0-4291-A65B-BD20B0BCEDF1}"/>
    <hyperlink ref="BA947" r:id="rId13411" display="https://www.daloopa.com/src/44122233" xr:uid="{3D4398C4-8DD6-4440-9372-3B71AF5D8A5F}"/>
    <hyperlink ref="BB947" r:id="rId13412" display="https://www.daloopa.com/src/44122059" xr:uid="{079DC37B-FCEA-41CB-BAF9-43DE90B820DD}"/>
    <hyperlink ref="BC947" r:id="rId13413" display="https://www.daloopa.com/src/44121975" xr:uid="{C6D71112-89D8-4627-BE4E-6AED2DA62769}"/>
    <hyperlink ref="BD947" r:id="rId13414" display="https://www.daloopa.com/src/44121842" xr:uid="{C59D1120-3327-4C19-B8F0-36BD17411947}"/>
    <hyperlink ref="BE947" r:id="rId13415" display="https://www.daloopa.com/src/44121010" xr:uid="{4FABDF2E-49A3-42EA-AD2F-01A3696F4FC2}"/>
    <hyperlink ref="BF947" r:id="rId13416" display="https://www.daloopa.com/src/44120617" xr:uid="{352233EE-FED8-4D8A-85B8-6C925ACB914F}"/>
    <hyperlink ref="BG947" r:id="rId13417" display="https://www.daloopa.com/src/44120310" xr:uid="{F7342E68-5241-4E3C-ADDC-7246E0A6F17C}"/>
    <hyperlink ref="BH947" r:id="rId13418" display="https://www.daloopa.com/src/44120263" xr:uid="{F2E2280A-0F3F-4CCB-A573-E755C7512D5D}"/>
    <hyperlink ref="BI947" r:id="rId13419" display="https://www.daloopa.com/src/44619411" xr:uid="{57C1C7B0-216D-4C01-BCA9-B56367E41D85}"/>
    <hyperlink ref="A950" r:id="rId13420" xr:uid="{1788EADE-BE2A-47CC-AF66-0A7B7AC70524}"/>
    <hyperlink ref="C950" r:id="rId13421" xr:uid="{8752F923-8B3D-48F3-94AB-738F7FD8554E}"/>
    <hyperlink ref="D950" r:id="rId13422" display="https://www.daloopa.com/src/44058882" xr:uid="{8ACD5A6F-E3E4-4A24-98BC-66ECF3FC83DD}"/>
    <hyperlink ref="E950" r:id="rId13423" display="https://www.daloopa.com/src/44058812" xr:uid="{6FBADB68-E235-4723-ACA9-A9DC05364569}"/>
    <hyperlink ref="F950" r:id="rId13424" display="https://www.daloopa.com/src/44058775" xr:uid="{7BA8C758-83BE-43D1-917D-5631E96F4056}"/>
    <hyperlink ref="G950" r:id="rId13425" display="https://www.daloopa.com/src/44058914" xr:uid="{56C1C435-368B-425F-A30B-B11E9419C36C}"/>
    <hyperlink ref="H950" r:id="rId13426" display="https://www.daloopa.com/src/44058724" xr:uid="{8F914EFE-EDAE-40C7-A6BD-BA9D0B34AF24}"/>
    <hyperlink ref="I950" r:id="rId13427" display="https://www.daloopa.com/src/44058678" xr:uid="{6DF95CF0-79FE-4E0D-9005-6428039E363F}"/>
    <hyperlink ref="J950" r:id="rId13428" display="https://www.daloopa.com/src/44058612" xr:uid="{5BC41B07-981D-41A7-ACD5-7CF0845150A6}"/>
    <hyperlink ref="K950" r:id="rId13429" display="https://www.daloopa.com/src/44058981" xr:uid="{EED17FAD-74C4-4363-BC47-E5E1991488A5}"/>
    <hyperlink ref="L950" r:id="rId13430" display="https://www.daloopa.com/src/44058588" xr:uid="{010FA59D-9085-42DE-AE08-3557095E637E}"/>
    <hyperlink ref="M950" r:id="rId13431" display="https://www.daloopa.com/src/44058552" xr:uid="{E9178E0F-00DA-4AB6-947D-E910621FD5FD}"/>
    <hyperlink ref="N950" r:id="rId13432" display="https://www.daloopa.com/src/44057980" xr:uid="{456BE63F-484B-4BAE-B66C-DDBB07A9C96D}"/>
    <hyperlink ref="O950" r:id="rId13433" display="https://www.daloopa.com/src/44059060" xr:uid="{65B0B32A-B4E4-4142-93E5-621FB414D519}"/>
    <hyperlink ref="P950" r:id="rId13434" display="https://www.daloopa.com/src/44057851" xr:uid="{2A28FD56-920B-4351-8101-37B575B73394}"/>
    <hyperlink ref="Q950" r:id="rId13435" display="https://www.daloopa.com/src/44057840" xr:uid="{06DE7D51-18C5-4F4F-ADE9-0B4DC26E52E1}"/>
    <hyperlink ref="R950" r:id="rId13436" display="https://www.daloopa.com/src/44057810" xr:uid="{3E04DE33-1244-47F0-A651-1A84AE3DA381}"/>
    <hyperlink ref="S950" r:id="rId13437" display="https://www.daloopa.com/src/44059151" xr:uid="{A97E6709-93EF-4E64-9FAE-67C772883677}"/>
    <hyperlink ref="T950" r:id="rId13438" display="https://www.daloopa.com/src/44057799" xr:uid="{4F50B860-7267-4F4F-9300-5215812A3DBC}"/>
    <hyperlink ref="U950" r:id="rId13439" display="https://www.daloopa.com/src/44057765" xr:uid="{FA2A5B0B-90BF-4B7F-B3FA-B477BE81B686}"/>
    <hyperlink ref="V950" r:id="rId13440" display="https://www.daloopa.com/src/44057752" xr:uid="{AB985BAF-2320-4682-88AF-9D4BE4BD9673}"/>
    <hyperlink ref="W950" r:id="rId13441" display="https://www.daloopa.com/src/44059218" xr:uid="{901FA059-0074-4F02-BBFE-60C026B1EAF3}"/>
    <hyperlink ref="X950" r:id="rId13442" display="https://www.daloopa.com/src/44057697" xr:uid="{F1B30564-6AAD-4EA2-A23D-2D23AF79F396}"/>
    <hyperlink ref="Y950" r:id="rId13443" display="https://www.daloopa.com/src/44057695" xr:uid="{0D7479C9-C094-4AF8-ABB3-34E605F7A5A9}"/>
    <hyperlink ref="Z950" r:id="rId13444" display="https://www.daloopa.com/src/44057671" xr:uid="{C27BD1EC-1533-4E00-953D-E16D1A8A032A}"/>
    <hyperlink ref="AA950" r:id="rId13445" display="https://www.daloopa.com/src/44059324" xr:uid="{38366931-B991-4DE6-A05E-0594593A1C0B}"/>
    <hyperlink ref="AB950" r:id="rId13446" display="https://www.daloopa.com/src/44057643" xr:uid="{273C57EB-2565-4FC1-9EEB-6C4E72BD7C88}"/>
    <hyperlink ref="AC950" r:id="rId13447" display="https://www.daloopa.com/src/44057615" xr:uid="{B2CE00FE-EC58-4426-AD9F-2D32EF4FCB1C}"/>
    <hyperlink ref="AD950" r:id="rId13448" display="https://www.daloopa.com/src/44057598" xr:uid="{117653E9-8BC2-4ECA-9D45-B6CE2334FB6E}"/>
    <hyperlink ref="AE950" r:id="rId13449" display="https://www.daloopa.com/src/44059346" xr:uid="{DCB3EDB9-E618-49ED-B8CB-81EAD8E85A6A}"/>
    <hyperlink ref="AF950" r:id="rId13450" display="https://www.daloopa.com/src/44057401" xr:uid="{F8AA6278-03A2-4589-BA70-4A11A134F50D}"/>
    <hyperlink ref="AG950" r:id="rId13451" display="https://www.daloopa.com/src/44057390" xr:uid="{73B9D4D6-C184-4E0A-B55B-5A4FEE1EEB24}"/>
    <hyperlink ref="AH950" r:id="rId13452" display="https://www.daloopa.com/src/44057368" xr:uid="{DAC4A813-0665-4086-A503-87FF8EA5AB6E}"/>
    <hyperlink ref="AI950" r:id="rId13453" display="https://www.daloopa.com/src/44059432" xr:uid="{3D21AC80-1B08-4EB1-89B1-661DBE050374}"/>
    <hyperlink ref="AJ950" r:id="rId13454" display="https://www.daloopa.com/src/44057245" xr:uid="{4D56618D-54F1-4240-ACAB-E2EEADDAA4C5}"/>
    <hyperlink ref="AK950" r:id="rId13455" display="https://www.daloopa.com/src/44057222" xr:uid="{328F83B6-8CD3-457E-A4F6-6F2380D3E3CB}"/>
    <hyperlink ref="AL950" r:id="rId13456" display="https://www.daloopa.com/src/44057044" xr:uid="{204060F8-37D8-4512-88E1-D2B4C30EA20B}"/>
    <hyperlink ref="AM950" r:id="rId13457" display="https://www.daloopa.com/src/44618533" xr:uid="{EA692E00-0944-4C74-B01B-AA7BE63BACC6}"/>
    <hyperlink ref="AN950" r:id="rId13458" display="https://www.daloopa.com/src/51587406" xr:uid="{C0BF5D7D-96B1-4D7C-9E2D-BB1CA3BF572F}"/>
    <hyperlink ref="AP950" r:id="rId13459" display="https://www.daloopa.com/src/62020214" xr:uid="{D10EEF6F-DED9-4356-88C5-F378292843F2}"/>
    <hyperlink ref="A951" r:id="rId13460" xr:uid="{68C50594-2B29-459B-BDAF-D803EE9E4C88}"/>
    <hyperlink ref="C951" r:id="rId13461" xr:uid="{45A6918B-A624-4197-B075-E3B19047EA16}"/>
    <hyperlink ref="AN951" r:id="rId13462" display="https://www.daloopa.com/src/51587405" xr:uid="{DDAE3EA8-92C2-4B57-A010-1D68321B641F}"/>
    <hyperlink ref="AP951" r:id="rId13463" display="https://www.daloopa.com/src/62020213" xr:uid="{1948DC33-D0D2-4BD3-807C-9343D0DE3854}"/>
    <hyperlink ref="A952" r:id="rId13464" xr:uid="{AEF7B212-7257-4C3C-BABF-B0542F829720}"/>
    <hyperlink ref="C952" r:id="rId13465" xr:uid="{7BFE5B62-BFC5-434A-A549-18D265CCAD81}"/>
    <hyperlink ref="D952" r:id="rId13466" display="https://www.daloopa.com/src/44058883" xr:uid="{D218119C-2BB8-4BDB-A78F-450E3B0B3131}"/>
    <hyperlink ref="F952" r:id="rId13467" display="https://www.daloopa.com/src/44058772" xr:uid="{0140CACB-D704-4A12-B091-88C7F8E6CA31}"/>
    <hyperlink ref="G952" r:id="rId13468" display="https://www.daloopa.com/src/44058917" xr:uid="{70377AA5-619B-4E61-A009-C7164EF17A1F}"/>
    <hyperlink ref="H952" r:id="rId13469" display="https://www.daloopa.com/src/44058726" xr:uid="{81408CC0-2FD7-4EDE-8AA4-1F41AFB18646}"/>
    <hyperlink ref="I952" r:id="rId13470" display="https://www.daloopa.com/src/44058680" xr:uid="{51B1BA58-C32D-4A28-86AF-365F9374CD57}"/>
    <hyperlink ref="J952" r:id="rId13471" display="https://www.daloopa.com/src/44058611" xr:uid="{A5E77793-B236-4604-81EA-273567096E10}"/>
    <hyperlink ref="K952" r:id="rId13472" display="https://www.daloopa.com/src/44058982" xr:uid="{3B2FCED6-9B95-4372-BC18-DFF1F3DDE52D}"/>
    <hyperlink ref="L952" r:id="rId13473" display="https://www.daloopa.com/src/44058589" xr:uid="{77859ED2-14A1-42D7-BC2C-05FA12BD97B6}"/>
    <hyperlink ref="M952" r:id="rId13474" display="https://www.daloopa.com/src/44058554" xr:uid="{0F3D05EF-DF4D-4A0A-8F96-8B86F63E2F87}"/>
    <hyperlink ref="N952" r:id="rId13475" display="https://www.daloopa.com/src/44057982" xr:uid="{15404F4F-4997-456C-9549-4C58C498EB41}"/>
    <hyperlink ref="O952" r:id="rId13476" display="https://www.daloopa.com/src/44059057" xr:uid="{C97C01A6-80EA-45CF-AAE5-A781A23315BA}"/>
    <hyperlink ref="P952" r:id="rId13477" display="https://www.daloopa.com/src/44057854" xr:uid="{E822EEE8-AE9C-4A12-8DEF-079DDAA29376}"/>
    <hyperlink ref="Q952" r:id="rId13478" display="https://www.daloopa.com/src/44057838" xr:uid="{6D2E79BE-8E30-4991-96E3-50E23393CF27}"/>
    <hyperlink ref="R952" r:id="rId13479" display="https://www.daloopa.com/src/44057812" xr:uid="{96C869BB-35B0-4AD8-98D2-4C8627F072E7}"/>
    <hyperlink ref="S952" r:id="rId13480" display="https://www.daloopa.com/src/44059149" xr:uid="{AABADE00-C9E4-4C9A-90B3-D39D0C4D03FE}"/>
    <hyperlink ref="T952" r:id="rId13481" display="https://www.daloopa.com/src/44057798" xr:uid="{4194CB1A-FE41-463A-A886-40F9B5535136}"/>
    <hyperlink ref="U952" r:id="rId13482" display="https://www.daloopa.com/src/44057766" xr:uid="{06E92029-AB0A-485D-AEFE-D7FDF9CC279A}"/>
    <hyperlink ref="V952" r:id="rId13483" display="https://www.daloopa.com/src/44057751" xr:uid="{CF54EDD8-D71C-48F2-B170-0D1AB2C22726}"/>
    <hyperlink ref="W952" r:id="rId13484" display="https://www.daloopa.com/src/44059219" xr:uid="{7CFE44DE-37E5-4DB8-8134-661688FF9E40}"/>
    <hyperlink ref="X952" r:id="rId13485" display="https://www.daloopa.com/src/44057698" xr:uid="{F149F656-A56F-4D63-8ECB-80AFE5776E3C}"/>
    <hyperlink ref="Y952" r:id="rId13486" display="https://www.daloopa.com/src/44057693" xr:uid="{A93CB4CD-5A60-4BF0-B6FF-FA079AC59635}"/>
    <hyperlink ref="Z952" r:id="rId13487" display="https://www.daloopa.com/src/44057668" xr:uid="{9FBF0A61-E705-464B-AB60-33AC941DEBAC}"/>
    <hyperlink ref="AB952" r:id="rId13488" display="https://www.daloopa.com/src/44057642" xr:uid="{A5C680AE-8482-4C68-AC86-B0F20DBB48CB}"/>
    <hyperlink ref="AC952" r:id="rId13489" display="https://www.daloopa.com/src/44057612" xr:uid="{0DD7DA45-99CF-4E34-8BE8-457C236D33C3}"/>
    <hyperlink ref="AD952" r:id="rId13490" display="https://www.daloopa.com/src/44057599" xr:uid="{41605F66-3177-43BB-8437-51A47FD00CF1}"/>
    <hyperlink ref="AE952" r:id="rId13491" display="https://www.daloopa.com/src/44059344" xr:uid="{77F80BE7-5B7F-4A9B-BA18-0A4EFCAF5E58}"/>
    <hyperlink ref="AF952" r:id="rId13492" display="https://www.daloopa.com/src/44057398" xr:uid="{D5292F51-26AE-498A-BC20-C7721BD50E84}"/>
    <hyperlink ref="AG952" r:id="rId13493" display="https://www.daloopa.com/src/44057392" xr:uid="{F3848F10-1E42-4271-B645-9C96662623CE}"/>
    <hyperlink ref="AH952" r:id="rId13494" display="https://www.daloopa.com/src/44057369" xr:uid="{C34DE995-FD72-4B3E-A4C5-F84A90CE9277}"/>
    <hyperlink ref="AI952" r:id="rId13495" display="https://www.daloopa.com/src/44059434" xr:uid="{EAC1FD1C-0DFA-42DE-963E-12533D2DC308}"/>
    <hyperlink ref="AJ952" r:id="rId13496" display="https://www.daloopa.com/src/44057247" xr:uid="{311241EC-2970-43A6-A9D8-24D391558800}"/>
    <hyperlink ref="AK952" r:id="rId13497" display="https://www.daloopa.com/src/44057225" xr:uid="{87107798-8CC3-4C1F-9074-4EF888812FA9}"/>
    <hyperlink ref="AL952" r:id="rId13498" display="https://www.daloopa.com/src/44057045" xr:uid="{5063D02E-A7E9-479C-B7DD-F2A542EEBD98}"/>
    <hyperlink ref="AM952" r:id="rId13499" display="https://www.daloopa.com/src/44618535" xr:uid="{AF3B9333-232A-4313-A3D7-820D76F3C455}"/>
    <hyperlink ref="AO952" r:id="rId13500" display="https://www.daloopa.com/src/57345789" xr:uid="{4CBFA696-5F9E-475F-81CB-3241EBCC3352}"/>
    <hyperlink ref="AP952" r:id="rId13501" display="https://www.daloopa.com/src/62020215" xr:uid="{4C59356C-4780-4AF3-B7E9-EB4F990F37AA}"/>
    <hyperlink ref="A953" r:id="rId13502" xr:uid="{6EE1C2D0-4223-45C2-B098-A9454A678691}"/>
    <hyperlink ref="C953" r:id="rId13503" xr:uid="{6138889A-86B7-4890-B3E6-1E70980449AC}"/>
    <hyperlink ref="D953" r:id="rId13504" display="https://www.daloopa.com/src/44058884" xr:uid="{42726551-36EF-4D2D-A8DF-77D31EF2B711}"/>
    <hyperlink ref="E953" r:id="rId13505" display="https://www.daloopa.com/src/44058813" xr:uid="{91B35474-A906-460E-9E90-132A16D97098}"/>
    <hyperlink ref="F953" r:id="rId13506" display="https://www.daloopa.com/src/44058773" xr:uid="{E3BAD707-39AD-4CFA-8FBC-38B78AC7444B}"/>
    <hyperlink ref="G953" r:id="rId13507" display="https://www.daloopa.com/src/44058915" xr:uid="{584C5698-C10B-42A4-B31B-F19EF61E515F}"/>
    <hyperlink ref="H953" r:id="rId13508" display="https://www.daloopa.com/src/44058725" xr:uid="{6669C915-8461-440D-B1D3-560EB5EE12B7}"/>
    <hyperlink ref="I953" r:id="rId13509" display="https://www.daloopa.com/src/44058679" xr:uid="{EAC6F7DC-50B4-45B0-91A9-975BE762A0E2}"/>
    <hyperlink ref="J953" r:id="rId13510" display="https://www.daloopa.com/src/44058609" xr:uid="{FFA7703D-19F2-47E7-90EA-0884DC7F1374}"/>
    <hyperlink ref="K953" r:id="rId13511" display="https://www.daloopa.com/src/44058983" xr:uid="{659F19DA-B17F-48EB-A116-7D6CDDDE2A44}"/>
    <hyperlink ref="L953" r:id="rId13512" display="https://www.daloopa.com/src/44058587" xr:uid="{FB3F2FCF-5406-4680-BBA8-BB28D892195C}"/>
    <hyperlink ref="M953" r:id="rId13513" display="https://www.daloopa.com/src/44058553" xr:uid="{6C3C630C-7948-48A2-99CD-22F8859B8CC7}"/>
    <hyperlink ref="N953" r:id="rId13514" display="https://www.daloopa.com/src/44057983" xr:uid="{8E96E6D5-F9F2-47A7-BDCB-78B93B4E0611}"/>
    <hyperlink ref="O953" r:id="rId13515" display="https://www.daloopa.com/src/44059058" xr:uid="{916961FA-56F7-4056-89D2-E675AB1B5D3E}"/>
    <hyperlink ref="P953" r:id="rId13516" display="https://www.daloopa.com/src/44057853" xr:uid="{B30924BB-DADD-4242-A7DB-BFFACC624774}"/>
    <hyperlink ref="Q953" r:id="rId13517" display="https://www.daloopa.com/src/44057837" xr:uid="{993F59DF-37D5-4A83-A537-96D3842A060C}"/>
    <hyperlink ref="R953" r:id="rId13518" display="https://www.daloopa.com/src/44057811" xr:uid="{BF13F258-CF9E-4AAC-89F9-9BD3BCE802C8}"/>
    <hyperlink ref="S953" r:id="rId13519" display="https://www.daloopa.com/src/44059150" xr:uid="{218AB9BB-D89C-4170-808E-05CC9F17F4B4}"/>
    <hyperlink ref="T953" r:id="rId13520" display="https://www.daloopa.com/src/44057796" xr:uid="{8E51A3F4-EB54-4675-9DFC-6BC9A0DEE433}"/>
    <hyperlink ref="U953" r:id="rId13521" display="https://www.daloopa.com/src/44057767" xr:uid="{3E7EA1AE-D909-4836-87E3-0C30390780FA}"/>
    <hyperlink ref="V953" r:id="rId13522" display="https://www.daloopa.com/src/44057750" xr:uid="{9B635073-29E8-4231-B49B-026F1B81D8F1}"/>
    <hyperlink ref="W953" r:id="rId13523" display="https://www.daloopa.com/src/44059220" xr:uid="{41C00FA1-5B9F-4FEC-AE9A-ABF1A0F20E5C}"/>
    <hyperlink ref="X953" r:id="rId13524" display="https://www.daloopa.com/src/44057699" xr:uid="{D8794CD3-DF01-4010-9EBE-46662108D134}"/>
    <hyperlink ref="Y953" r:id="rId13525" display="https://www.daloopa.com/src/44057692" xr:uid="{16FD3447-5182-4567-B9C6-B44E58B96B96}"/>
    <hyperlink ref="Z953" r:id="rId13526" display="https://www.daloopa.com/src/44057669" xr:uid="{BF1958CD-C5C6-455F-B819-0808CF1D4367}"/>
    <hyperlink ref="AA953" r:id="rId13527" display="https://www.daloopa.com/src/44059325" xr:uid="{7C58B9D2-E2E6-4A03-84FB-B408CA2E335A}"/>
    <hyperlink ref="AB953" r:id="rId13528" display="https://www.daloopa.com/src/44057641" xr:uid="{07DE7D28-956E-4E58-8F32-7AE912E60B3B}"/>
    <hyperlink ref="AC953" r:id="rId13529" display="https://www.daloopa.com/src/44057613" xr:uid="{4D40369F-5B39-46B8-8A7F-5B29DD4A3585}"/>
    <hyperlink ref="AD953" r:id="rId13530" display="https://www.daloopa.com/src/44057600" xr:uid="{5605A0C0-FC43-42C4-A43A-ED07D028EBC9}"/>
    <hyperlink ref="AE953" r:id="rId13531" display="https://www.daloopa.com/src/44059345" xr:uid="{BBEF4CDD-6E09-449F-A872-3B8011D4DDA5}"/>
    <hyperlink ref="AF953" r:id="rId13532" display="https://www.daloopa.com/src/44057400" xr:uid="{FF188170-B2A7-4814-A8B8-FB9C311118C2}"/>
    <hyperlink ref="AG953" r:id="rId13533" display="https://www.daloopa.com/src/44057391" xr:uid="{ADF7505C-E218-46B3-B56C-13132E368C58}"/>
    <hyperlink ref="AH953" r:id="rId13534" display="https://www.daloopa.com/src/44057370" xr:uid="{6EB5D009-D1DC-481B-848D-37F129337029}"/>
    <hyperlink ref="AI953" r:id="rId13535" display="https://www.daloopa.com/src/44059433" xr:uid="{3E4FC7B8-2B9C-4A7A-B4D0-5145EC4342A7}"/>
    <hyperlink ref="AJ953" r:id="rId13536" display="https://www.daloopa.com/src/44057244" xr:uid="{522401E3-D91B-4072-95B4-1B9400224E2C}"/>
    <hyperlink ref="AK953" r:id="rId13537" display="https://www.daloopa.com/src/44057223" xr:uid="{87B7D890-7971-4631-99BA-40F403DD0261}"/>
    <hyperlink ref="AL953" r:id="rId13538" display="https://www.daloopa.com/src/44057043" xr:uid="{DB2A73C9-C61A-49BC-840E-4A599276A1A6}"/>
    <hyperlink ref="AM953" r:id="rId13539" display="https://www.daloopa.com/src/44618534" xr:uid="{EF195864-3BFC-448F-B7FA-554BDED6AC3C}"/>
    <hyperlink ref="AO953" r:id="rId13540" display="https://www.daloopa.com/src/57345788" xr:uid="{9D432578-0C99-47F9-A9C2-ADD62E62CA1B}"/>
    <hyperlink ref="AP953" r:id="rId13541" display="https://www.daloopa.com/src/62020211" xr:uid="{25B353D8-E770-412F-903B-2A835F81B319}"/>
    <hyperlink ref="A954" r:id="rId13542" xr:uid="{60E26862-F2F4-4DE1-80C0-B55EA225EE58}"/>
    <hyperlink ref="C954" r:id="rId13543" xr:uid="{515501D4-2854-4E72-82A3-AFD560447C58}"/>
    <hyperlink ref="D954" r:id="rId13544" display="https://www.daloopa.com/src/44058885" xr:uid="{EE1B2B08-C176-4863-B364-4779BA4A382A}"/>
    <hyperlink ref="E954" r:id="rId13545" display="https://www.daloopa.com/src/44058814" xr:uid="{936AE2D5-0A80-4762-84F1-857D94C13FCC}"/>
    <hyperlink ref="F954" r:id="rId13546" display="https://www.daloopa.com/src/44058774" xr:uid="{615F1404-791E-4BD8-B66A-E1D36E4B07C5}"/>
    <hyperlink ref="G954" r:id="rId13547" display="https://www.daloopa.com/src/44058916" xr:uid="{D49E6C42-2EE1-4850-8BAD-D77E27539DF1}"/>
    <hyperlink ref="H954" r:id="rId13548" display="https://www.daloopa.com/src/44058723" xr:uid="{0D1B5932-E7AC-4C3A-A879-C1C3A7C33ED1}"/>
    <hyperlink ref="I954" r:id="rId13549" display="https://www.daloopa.com/src/44058677" xr:uid="{8130FBD6-565D-46AD-BADD-80E29C79E85D}"/>
    <hyperlink ref="J954" r:id="rId13550" display="https://www.daloopa.com/src/44058610" xr:uid="{F2C0B725-81E1-4A28-9F1E-38DC17FD601E}"/>
    <hyperlink ref="K954" r:id="rId13551" display="https://www.daloopa.com/src/44058984" xr:uid="{01A204B2-77C5-4886-A9EA-983DF4046DD1}"/>
    <hyperlink ref="L954" r:id="rId13552" display="https://www.daloopa.com/src/44058590" xr:uid="{1FC7976B-0A56-4DF8-A75D-9F4DF20CD850}"/>
    <hyperlink ref="M954" r:id="rId13553" display="https://www.daloopa.com/src/44058555" xr:uid="{1ADCDB9E-3601-4934-9C06-CD6A56EA8D67}"/>
    <hyperlink ref="N954" r:id="rId13554" display="https://www.daloopa.com/src/44057981" xr:uid="{B766C6CE-9A44-4A2E-A9DC-CB0A4A97B478}"/>
    <hyperlink ref="O954" r:id="rId13555" display="https://www.daloopa.com/src/44059059" xr:uid="{2B50FAF5-91A6-4FA9-88F6-6833848272AC}"/>
    <hyperlink ref="P954" r:id="rId13556" display="https://www.daloopa.com/src/44057852" xr:uid="{41D0436A-9EE7-45D8-9832-4D92B48590A7}"/>
    <hyperlink ref="Q954" r:id="rId13557" display="https://www.daloopa.com/src/44057839" xr:uid="{1A36AB7B-99AD-40D0-8AEF-DF07DB5A5C60}"/>
    <hyperlink ref="R954" r:id="rId13558" display="https://www.daloopa.com/src/44057813" xr:uid="{0F30CCE4-1119-4C23-A457-BB4C0A82B18A}"/>
    <hyperlink ref="S954" r:id="rId13559" display="https://www.daloopa.com/src/44059148" xr:uid="{4177682F-D389-472A-A7E9-285DCE3F88A5}"/>
    <hyperlink ref="T954" r:id="rId13560" display="https://www.daloopa.com/src/44057797" xr:uid="{9165C0DD-CD56-432F-BA14-F488D50466D6}"/>
    <hyperlink ref="U954" r:id="rId13561" display="https://www.daloopa.com/src/44057768" xr:uid="{4CAC89CF-F9D9-4FC3-9408-02F0A4524F2E}"/>
    <hyperlink ref="V954" r:id="rId13562" display="https://www.daloopa.com/src/44057753" xr:uid="{43BE0E13-0916-407F-9C0C-7042A402ED01}"/>
    <hyperlink ref="W954" r:id="rId13563" display="https://www.daloopa.com/src/44059217" xr:uid="{2E72EB44-E7C0-49F3-B765-02420D359A40}"/>
    <hyperlink ref="X954" r:id="rId13564" display="https://www.daloopa.com/src/44057700" xr:uid="{F6CAF295-CE6F-4584-96AF-20F988AC037E}"/>
    <hyperlink ref="Y954" r:id="rId13565" display="https://www.daloopa.com/src/44057694" xr:uid="{73A08E04-56A3-4EB2-9D73-EB46FE56414F}"/>
    <hyperlink ref="Z954" r:id="rId13566" display="https://www.daloopa.com/src/44057670" xr:uid="{48A74B75-7A2B-462F-9006-004E0DC689EF}"/>
    <hyperlink ref="AA954" r:id="rId13567" display="https://www.daloopa.com/src/44059323" xr:uid="{F866C77C-5581-456E-A731-F10BC6F9EADB}"/>
    <hyperlink ref="AB954" r:id="rId13568" display="https://www.daloopa.com/src/44057644" xr:uid="{C1957AD8-C677-46AA-978D-FAE93714D774}"/>
    <hyperlink ref="AC954" r:id="rId13569" display="https://www.daloopa.com/src/44057614" xr:uid="{2AEB2A1C-5161-4180-A18A-A36B27205FDC}"/>
    <hyperlink ref="AD954" r:id="rId13570" display="https://www.daloopa.com/src/44057601" xr:uid="{F2D657CD-5C85-48E8-AA47-6D1C35BDB972}"/>
    <hyperlink ref="AE954" r:id="rId13571" display="https://www.daloopa.com/src/44059347" xr:uid="{AA136A53-B0E2-4838-A060-182E5450BF98}"/>
    <hyperlink ref="AF954" r:id="rId13572" display="https://www.daloopa.com/src/44057399" xr:uid="{011C9A5C-C047-4D05-974F-21A665E9E755}"/>
    <hyperlink ref="AG954" r:id="rId13573" display="https://www.daloopa.com/src/44057389" xr:uid="{D8EFB881-4E1D-45C3-8B71-D0C929C28840}"/>
    <hyperlink ref="AH954" r:id="rId13574" display="https://www.daloopa.com/src/44057371" xr:uid="{E31D7FF4-AE81-4A85-82E7-5E6CE9570B68}"/>
    <hyperlink ref="AI954" r:id="rId13575" display="https://www.daloopa.com/src/44059431" xr:uid="{DE3F819E-5211-4AFA-9CC4-2F9250D07A10}"/>
    <hyperlink ref="AJ954" r:id="rId13576" display="https://www.daloopa.com/src/44057246" xr:uid="{473E5871-2068-461B-B9EB-71A445369AE5}"/>
    <hyperlink ref="AK954" r:id="rId13577" display="https://www.daloopa.com/src/44057224" xr:uid="{7CD91CA2-A679-45A9-9FBB-97E6AC2FC6A6}"/>
    <hyperlink ref="AL954" r:id="rId13578" display="https://www.daloopa.com/src/44057046" xr:uid="{FFC7293E-A9C6-48CD-B583-0BF1365E5A15}"/>
    <hyperlink ref="AM954" r:id="rId13579" display="https://www.daloopa.com/src/44618536" xr:uid="{AD4ECD7D-22C0-4D0B-980F-A66CA0960804}"/>
    <hyperlink ref="AN954" r:id="rId13580" display="https://www.daloopa.com/src/51587404" xr:uid="{BAB3A591-CE26-486A-BF3F-83D43C4D7FDE}"/>
    <hyperlink ref="AO954" r:id="rId13581" display="https://www.daloopa.com/src/57345787" xr:uid="{0F390AE9-50B1-4619-ADD6-CE4D023CF63F}"/>
    <hyperlink ref="AP954" r:id="rId13582" display="https://www.daloopa.com/src/62020212" xr:uid="{812DDEAF-DFD6-49A7-A229-D5144DE5CC0D}"/>
    <hyperlink ref="A957" r:id="rId13583" xr:uid="{BFDB698A-3557-446B-8293-53B5110266FE}"/>
    <hyperlink ref="C957" r:id="rId13584" xr:uid="{FE5837D1-EECA-4280-859F-093EEF67DC48}"/>
    <hyperlink ref="D957" r:id="rId13585" display="https://www.daloopa.com/src/44058870" xr:uid="{8220A011-316C-4091-81D1-24CECBE29667}"/>
    <hyperlink ref="E957" r:id="rId13586" display="https://www.daloopa.com/src/44058855" xr:uid="{E14F06B7-6F1A-4903-99A1-272BE8E3DE4C}"/>
    <hyperlink ref="F957" r:id="rId13587" display="https://www.daloopa.com/src/44058761" xr:uid="{76B2E792-352F-4430-ACE7-24877D03F029}"/>
    <hyperlink ref="G957" r:id="rId13588" display="https://www.daloopa.com/src/44058937" xr:uid="{DF12697A-4FA4-4381-84F1-89479DF85740}"/>
    <hyperlink ref="H957" r:id="rId13589" display="https://www.daloopa.com/src/44058737" xr:uid="{495A07E9-39CA-4E5F-940F-ACC104DB6868}"/>
    <hyperlink ref="I957" r:id="rId13590" display="https://www.daloopa.com/src/44058671" xr:uid="{C00A8BCF-4A75-4CAA-ADDC-AC40410528F5}"/>
    <hyperlink ref="J957" r:id="rId13591" display="https://www.daloopa.com/src/44058652" xr:uid="{EEB6E691-B7A2-495C-8E06-EE7A3E85DC62}"/>
    <hyperlink ref="K957" r:id="rId13592" display="https://www.daloopa.com/src/44058955" xr:uid="{CD36930E-F150-42EF-B499-7B0B965622AB}"/>
    <hyperlink ref="L957" r:id="rId13593" display="https://www.daloopa.com/src/44058586" xr:uid="{BF155111-6128-43BD-8A87-EC47DF1CEF88}"/>
    <hyperlink ref="M957" r:id="rId13594" display="https://www.daloopa.com/src/44058560" xr:uid="{28CEA4B2-AB20-4F52-935B-D7BE42B152AA}"/>
    <hyperlink ref="N957" r:id="rId13595" display="https://www.daloopa.com/src/44057939" xr:uid="{AB69E635-7A02-4381-A789-F87BDCD5D46A}"/>
    <hyperlink ref="O957" r:id="rId13596" display="https://www.daloopa.com/src/44059099" xr:uid="{06D823DC-9D8D-41C0-843E-A5345BD9CCF3}"/>
    <hyperlink ref="P957" r:id="rId13597" display="https://www.daloopa.com/src/44057868" xr:uid="{BC39CB9A-7781-48FC-BA13-6F8A1AD0D93C}"/>
    <hyperlink ref="Q957" r:id="rId13598" display="https://www.daloopa.com/src/44057828" xr:uid="{63EB311C-E5F0-4F76-B202-56414003232E}"/>
    <hyperlink ref="R957" r:id="rId13599" display="https://www.daloopa.com/src/44057819" xr:uid="{67E82060-1AB1-46BD-979C-DB107747708C}"/>
    <hyperlink ref="S957" r:id="rId13600" display="https://www.daloopa.com/src/44059128" xr:uid="{C9C4320B-7F70-47B4-87BF-D45433629B9C}"/>
    <hyperlink ref="T957" r:id="rId13601" display="https://www.daloopa.com/src/44057788" xr:uid="{97CDBCC3-C9F3-496D-B447-1949E893A414}"/>
    <hyperlink ref="U957" r:id="rId13602" display="https://www.daloopa.com/src/44057770" xr:uid="{D5A1A937-2906-4262-9788-4F8E67D97AEB}"/>
    <hyperlink ref="V957" r:id="rId13603" display="https://www.daloopa.com/src/44057723" xr:uid="{ED306D58-A607-49B5-B6AB-C34D6B0489A6}"/>
    <hyperlink ref="W957" r:id="rId13604" display="https://www.daloopa.com/src/44059232" xr:uid="{5513CDA6-8D73-4992-B7AD-23C48845C799}"/>
    <hyperlink ref="X957" r:id="rId13605" display="https://www.daloopa.com/src/44057715" xr:uid="{63D84DF8-9FC1-49F8-AF0E-53C2BCBB7259}"/>
    <hyperlink ref="Y957" r:id="rId13606" display="https://www.daloopa.com/src/44057684" xr:uid="{51C4DD69-1B70-4748-BAB5-82312AB4BCA5}"/>
    <hyperlink ref="Z957" r:id="rId13607" display="https://www.daloopa.com/src/44057672" xr:uid="{6C600B7F-EE25-4ABE-A3FB-1BA6E703D1F9}"/>
    <hyperlink ref="AA957" r:id="rId13608" display="https://www.daloopa.com/src/44059308" xr:uid="{E8C1A45A-D2A9-4838-8A5B-364979B00DDA}"/>
    <hyperlink ref="AB957" r:id="rId13609" display="https://www.daloopa.com/src/44057636" xr:uid="{0A61A03B-7A00-4994-B329-172D0BC8C5EE}"/>
    <hyperlink ref="AC957" r:id="rId13610" display="https://www.daloopa.com/src/44057625" xr:uid="{2E52389B-344D-4579-B8C8-6946EBBF0520}"/>
    <hyperlink ref="AD957" r:id="rId13611" display="https://www.daloopa.com/src/44057483" xr:uid="{B55068E9-6AE4-4CE8-A27B-C690786314D8}"/>
    <hyperlink ref="AE957" r:id="rId13612" display="https://www.daloopa.com/src/44059349" xr:uid="{C6D33725-A8E7-4800-8A1B-F66D548B106D}"/>
    <hyperlink ref="AF957" r:id="rId13613" display="https://www.daloopa.com/src/44057409" xr:uid="{7B1A52EF-C0C9-4605-B4F7-D4A095EDE453}"/>
    <hyperlink ref="AG957" r:id="rId13614" display="https://www.daloopa.com/src/44057386" xr:uid="{F88947B1-B338-45C4-9F45-83333D334EA8}"/>
    <hyperlink ref="AH957" r:id="rId13615" display="https://www.daloopa.com/src/44057374" xr:uid="{913101DF-3B53-412D-AE85-D3AB3586A7EC}"/>
    <hyperlink ref="AI957" r:id="rId13616" display="https://www.daloopa.com/src/44059391" xr:uid="{D654A27C-51EF-4739-B7EF-510AC7EAA6C3}"/>
    <hyperlink ref="AJ957" r:id="rId13617" display="https://www.daloopa.com/src/44057241" xr:uid="{08E246BF-FA64-4C93-9331-EE479297FC08}"/>
    <hyperlink ref="AK957" r:id="rId13618" display="https://www.daloopa.com/src/44057233" xr:uid="{5DCB6019-95FC-41E2-86AB-0EC99F4A41E7}"/>
    <hyperlink ref="AL957" r:id="rId13619" display="https://www.daloopa.com/src/44057079" xr:uid="{4B732FBE-6309-482A-96E1-FB2BA70CF353}"/>
    <hyperlink ref="AM957" r:id="rId13620" display="https://www.daloopa.com/src/44618580" xr:uid="{E56B2186-B7D0-4E65-A0C6-B85DC6EC998C}"/>
    <hyperlink ref="AN957" r:id="rId13621" display="https://www.daloopa.com/src/51587407" xr:uid="{3D949CDD-86E2-4B6E-9D0C-2B86841C5AF2}"/>
    <hyperlink ref="AP957" r:id="rId13622" display="https://www.daloopa.com/src/62020218" xr:uid="{94723255-6122-420F-AD50-EFDFE1F2AD6F}"/>
    <hyperlink ref="A958" r:id="rId13623" xr:uid="{0F6F8D2A-CFFF-429C-9541-1A4EAFCA1263}"/>
    <hyperlink ref="C958" r:id="rId13624" xr:uid="{6EA2A8C0-475B-4F42-9317-BC1C7A399B16}"/>
    <hyperlink ref="D958" r:id="rId13625" display="https://www.daloopa.com/src/44058871" xr:uid="{8EFD25AC-DDC5-496B-ADE4-5A241EEF23B6}"/>
    <hyperlink ref="F958" r:id="rId13626" display="https://www.daloopa.com/src/44058760" xr:uid="{29EAD8E6-A7E0-4ACE-B583-1AFC192D0A7D}"/>
    <hyperlink ref="G958" r:id="rId13627" display="https://www.daloopa.com/src/44058936" xr:uid="{34642A8A-A9CC-4C47-B6CD-DF9430CFB973}"/>
    <hyperlink ref="H958" r:id="rId13628" display="https://www.daloopa.com/src/44058739" xr:uid="{C07B10B7-8AA1-4E66-984D-7416D65A1E1C}"/>
    <hyperlink ref="I958" r:id="rId13629" display="https://www.daloopa.com/src/44058672" xr:uid="{9737AC7A-C902-49DB-BB11-7BF9F780DE8A}"/>
    <hyperlink ref="J958" r:id="rId13630" display="https://www.daloopa.com/src/44058654" xr:uid="{E736D94E-2DD8-4F15-9BF2-E15003FBE55A}"/>
    <hyperlink ref="K958" r:id="rId13631" display="https://www.daloopa.com/src/44058954" xr:uid="{6F61C3FD-B5C8-45DA-A1A5-C1C48D0DC62B}"/>
    <hyperlink ref="L958" r:id="rId13632" display="https://www.daloopa.com/src/44058584" xr:uid="{612C2A5D-C7AA-4006-95FF-97ADBF5CC7DD}"/>
    <hyperlink ref="M958" r:id="rId13633" display="https://www.daloopa.com/src/44058562" xr:uid="{D34966C1-84B3-4C61-8B2C-24B0E1412719}"/>
    <hyperlink ref="N958" r:id="rId13634" display="https://www.daloopa.com/src/44057938" xr:uid="{FD741749-1C25-49E9-89FE-D18A63CAAE2D}"/>
    <hyperlink ref="O958" r:id="rId13635" display="https://www.daloopa.com/src/44059101" xr:uid="{586F11BB-97C2-4207-9412-28B60A35470A}"/>
    <hyperlink ref="P958" r:id="rId13636" display="https://www.daloopa.com/src/44057867" xr:uid="{751D79D8-F167-4DAC-BBA6-27E82BF89E06}"/>
    <hyperlink ref="Q958" r:id="rId13637" display="https://www.daloopa.com/src/44057826" xr:uid="{FC2A91EA-8D11-4050-B767-698AB6E5D9DC}"/>
    <hyperlink ref="R958" r:id="rId13638" display="https://www.daloopa.com/src/44057818" xr:uid="{1B79A1B0-ACB9-4FBA-BB96-D06A10A0BCA3}"/>
    <hyperlink ref="S958" r:id="rId13639" display="https://www.daloopa.com/src/44059129" xr:uid="{7705A6CA-DDE0-405E-85C7-FF88C6493CA7}"/>
    <hyperlink ref="T958" r:id="rId13640" display="https://www.daloopa.com/src/44057790" xr:uid="{9678E210-3E02-4E00-9F44-65E49E8421AE}"/>
    <hyperlink ref="U958" r:id="rId13641" display="https://www.daloopa.com/src/44057771" xr:uid="{C19D82B8-6843-4C97-9E6B-F014D501AA44}"/>
    <hyperlink ref="V958" r:id="rId13642" display="https://www.daloopa.com/src/44057722" xr:uid="{E47AA52F-E66C-496A-B0D9-DBDF0F707AB3}"/>
    <hyperlink ref="W958" r:id="rId13643" display="https://www.daloopa.com/src/44059231" xr:uid="{2C620364-2E03-4B99-AC02-18E3BEBDCA6A}"/>
    <hyperlink ref="X958" r:id="rId13644" display="https://www.daloopa.com/src/44057714" xr:uid="{217AE579-4158-4A22-8210-9242A4002898}"/>
    <hyperlink ref="Y958" r:id="rId13645" display="https://www.daloopa.com/src/44057686" xr:uid="{76D51E49-6BA6-47FC-8EB8-56D9C7A6E3B0}"/>
    <hyperlink ref="Z958" r:id="rId13646" display="https://www.daloopa.com/src/44057673" xr:uid="{E44B7620-34D0-4160-9168-09ACBE367E54}"/>
    <hyperlink ref="AB958" r:id="rId13647" display="https://www.daloopa.com/src/44057635" xr:uid="{3FDB7A92-CB2C-45C6-8190-1D8192750795}"/>
    <hyperlink ref="AC958" r:id="rId13648" display="https://www.daloopa.com/src/44057626" xr:uid="{6A940083-AA23-46D0-B4C5-F7D151E26286}"/>
    <hyperlink ref="AD958" r:id="rId13649" display="https://www.daloopa.com/src/44057482" xr:uid="{10C0E367-FA06-43AF-99F9-6F0315AEFBCF}"/>
    <hyperlink ref="AE958" r:id="rId13650" display="https://www.daloopa.com/src/44059351" xr:uid="{E9CE7C06-484F-431B-B06E-623691E557BC}"/>
    <hyperlink ref="AF958" r:id="rId13651" display="https://www.daloopa.com/src/44057407" xr:uid="{47DC41EF-CE38-4F7F-B0F1-4F60CB83B696}"/>
    <hyperlink ref="AG958" r:id="rId13652" display="https://www.daloopa.com/src/44057387" xr:uid="{22B3C1C2-99B1-4436-BDF0-F3B7695CE6EA}"/>
    <hyperlink ref="AH958" r:id="rId13653" display="https://www.daloopa.com/src/44057373" xr:uid="{9293B0A6-C488-4983-838E-7521EB8EE770}"/>
    <hyperlink ref="AI958" r:id="rId13654" display="https://www.daloopa.com/src/44059392" xr:uid="{E0868F4B-8ABF-4553-95CA-7D54ADECCC36}"/>
    <hyperlink ref="AJ958" r:id="rId13655" display="https://www.daloopa.com/src/44057240" xr:uid="{D4B9FF61-197E-4A23-B14D-0EFA5E70B201}"/>
    <hyperlink ref="AK958" r:id="rId13656" display="https://www.daloopa.com/src/44057234" xr:uid="{710A7433-884C-4566-A2EA-6BDB1895F947}"/>
    <hyperlink ref="AL958" r:id="rId13657" display="https://www.daloopa.com/src/44057078" xr:uid="{C942C45D-071A-4F80-9D9B-910A02D18E26}"/>
    <hyperlink ref="AM958" r:id="rId13658" display="https://www.daloopa.com/src/44618581" xr:uid="{9D69D231-9A9D-4E4D-B2C2-E440C12A3EA8}"/>
    <hyperlink ref="AO958" r:id="rId13659" display="https://www.daloopa.com/src/57345797" xr:uid="{D609BCA3-6731-4166-A96F-B835EB83CDC0}"/>
    <hyperlink ref="AP958" r:id="rId13660" display="https://www.daloopa.com/src/62020217" xr:uid="{012C7273-AC27-4C61-AD3D-C04F623FE1BA}"/>
    <hyperlink ref="A959" r:id="rId13661" xr:uid="{71EE3FD0-9005-4984-A7B4-A2F7828865C4}"/>
    <hyperlink ref="C959" r:id="rId13662" xr:uid="{F910D095-CD83-4E27-A7EC-D52DE086160F}"/>
    <hyperlink ref="D959" r:id="rId13663" display="https://www.daloopa.com/src/44058872" xr:uid="{30623C0F-7AE1-4110-BFE3-8C73DFF1391E}"/>
    <hyperlink ref="E959" r:id="rId13664" display="https://www.daloopa.com/src/44058856" xr:uid="{69273166-601F-4FC2-96DD-4F6D31908B8E}"/>
    <hyperlink ref="F959" r:id="rId13665" display="https://www.daloopa.com/src/44058762" xr:uid="{DCFFDE71-C28E-41BA-9BFA-3FB10E07B6AB}"/>
    <hyperlink ref="G959" r:id="rId13666" display="https://www.daloopa.com/src/44058935" xr:uid="{C2A7AF40-9C4C-4388-93A6-ABFDCD1279E6}"/>
    <hyperlink ref="H959" r:id="rId13667" display="https://www.daloopa.com/src/44058738" xr:uid="{87913736-F059-488B-B169-E9B9ECC2DEB4}"/>
    <hyperlink ref="I959" r:id="rId13668" display="https://www.daloopa.com/src/44058670" xr:uid="{FCFC23E2-49F8-4448-9936-FAF7AC1306B4}"/>
    <hyperlink ref="J959" r:id="rId13669" display="https://www.daloopa.com/src/44058653" xr:uid="{D0FE6044-FB14-4627-9FF1-94AF02B2E924}"/>
    <hyperlink ref="K959" r:id="rId13670" display="https://www.daloopa.com/src/44058956" xr:uid="{5E96573E-36BF-419C-8751-403B6CA88031}"/>
    <hyperlink ref="L959" r:id="rId13671" display="https://www.daloopa.com/src/44058585" xr:uid="{2FF68F13-F97D-4812-B728-262F5645FA70}"/>
    <hyperlink ref="M959" r:id="rId13672" display="https://www.daloopa.com/src/44058561" xr:uid="{24250FC5-4012-4C50-90F1-D049AA10C7B9}"/>
    <hyperlink ref="N959" r:id="rId13673" display="https://www.daloopa.com/src/44057937" xr:uid="{ECFA2274-7881-4FE2-8540-20E4F0D8C71C}"/>
    <hyperlink ref="O959" r:id="rId13674" display="https://www.daloopa.com/src/44059100" xr:uid="{00956431-FF6F-4AF5-A275-1E6171AE5439}"/>
    <hyperlink ref="P959" r:id="rId13675" display="https://www.daloopa.com/src/44057869" xr:uid="{F53B77A1-A783-4A10-9FEB-59E2629C25F4}"/>
    <hyperlink ref="Q959" r:id="rId13676" display="https://www.daloopa.com/src/44057827" xr:uid="{2FD04F4C-17C0-41C6-AF5B-1D6EEB2728EE}"/>
    <hyperlink ref="R959" r:id="rId13677" display="https://www.daloopa.com/src/44057817" xr:uid="{288EAE10-FAD5-41C3-AFF3-393278E4EE58}"/>
    <hyperlink ref="S959" r:id="rId13678" display="https://www.daloopa.com/src/44059127" xr:uid="{124850BF-3DCC-411D-9C6C-303343969688}"/>
    <hyperlink ref="T959" r:id="rId13679" display="https://www.daloopa.com/src/44057789" xr:uid="{21A282F5-D88F-4F33-9E54-9E334C29F417}"/>
    <hyperlink ref="U959" r:id="rId13680" display="https://www.daloopa.com/src/44057769" xr:uid="{8FD1233F-14CC-4A01-96F3-4AC2D753487A}"/>
    <hyperlink ref="V959" r:id="rId13681" display="https://www.daloopa.com/src/44057724" xr:uid="{62E68AE4-9714-46E1-AE81-CFEC0F7FE821}"/>
    <hyperlink ref="W959" r:id="rId13682" display="https://www.daloopa.com/src/44059233" xr:uid="{FE409C24-CA94-4713-ADA8-7BA27AB084AB}"/>
    <hyperlink ref="X959" r:id="rId13683" display="https://www.daloopa.com/src/44057713" xr:uid="{E58D828E-9614-454D-97EB-476541AC6B3C}"/>
    <hyperlink ref="Y959" r:id="rId13684" display="https://www.daloopa.com/src/44057685" xr:uid="{EC8E9ACF-37F5-4E4C-9955-A76955C4F2E2}"/>
    <hyperlink ref="Z959" r:id="rId13685" display="https://www.daloopa.com/src/44057674" xr:uid="{48153BF0-D118-4857-8E7D-189737BABD08}"/>
    <hyperlink ref="AA959" r:id="rId13686" display="https://www.daloopa.com/src/44059307" xr:uid="{0EAF7682-774E-4A73-9F52-2D433BCD434E}"/>
    <hyperlink ref="AB959" r:id="rId13687" display="https://www.daloopa.com/src/44057637" xr:uid="{5503CF7A-D5DF-487F-9B2A-4ED763BA95F1}"/>
    <hyperlink ref="AC959" r:id="rId13688" display="https://www.daloopa.com/src/44057627" xr:uid="{EB5D46C1-7CF9-4B61-8096-396754126EC1}"/>
    <hyperlink ref="AD959" r:id="rId13689" display="https://www.daloopa.com/src/44057481" xr:uid="{FDB5C6DF-2E4A-4C06-82F8-F8356210EFBB}"/>
    <hyperlink ref="AE959" r:id="rId13690" display="https://www.daloopa.com/src/44059350" xr:uid="{400C97FB-11E5-4C53-A89B-FBC28A8FC7C7}"/>
    <hyperlink ref="AF959" r:id="rId13691" display="https://www.daloopa.com/src/44057408" xr:uid="{C3D54449-D43C-4097-BB46-620AA71352AE}"/>
    <hyperlink ref="AG959" r:id="rId13692" display="https://www.daloopa.com/src/44057388" xr:uid="{EF7C90C3-855E-4BE1-8831-911F7BB2937E}"/>
    <hyperlink ref="AH959" r:id="rId13693" display="https://www.daloopa.com/src/44057372" xr:uid="{2E877EDD-1178-45C5-996A-4E97D30B26B8}"/>
    <hyperlink ref="AI959" r:id="rId13694" display="https://www.daloopa.com/src/44059393" xr:uid="{ECC906BB-4EBF-458D-B5D4-E18BAE890BC0}"/>
    <hyperlink ref="AJ959" r:id="rId13695" display="https://www.daloopa.com/src/44057242" xr:uid="{28C397E2-7FAE-4BF5-B480-10AA0D7E286B}"/>
    <hyperlink ref="AK959" r:id="rId13696" display="https://www.daloopa.com/src/44057235" xr:uid="{75835BF9-C31D-42F8-BED5-BA1EAFA54942}"/>
    <hyperlink ref="AL959" r:id="rId13697" display="https://www.daloopa.com/src/44057077" xr:uid="{A49BD87E-3EF0-41E4-9687-42E63192A01E}"/>
    <hyperlink ref="AM959" r:id="rId13698" display="https://www.daloopa.com/src/44618579" xr:uid="{10E748F6-99CB-45AC-AC76-6D108C7E18A9}"/>
    <hyperlink ref="AO959" r:id="rId13699" display="https://www.daloopa.com/src/57345796" xr:uid="{060713FF-1D76-48F7-A9BA-4E05B7E0331B}"/>
    <hyperlink ref="AP959" r:id="rId13700" display="https://www.daloopa.com/src/62020216" xr:uid="{6C3BFAFE-1010-4AF6-9B68-445CDBB2E7D7}"/>
    <hyperlink ref="A962" r:id="rId13701" xr:uid="{40893A35-EE97-42EB-83BC-8765F74D838F}"/>
    <hyperlink ref="C962" r:id="rId13702" xr:uid="{25BDA94F-91EB-4AE3-9599-6D277DEB9720}"/>
    <hyperlink ref="D962" r:id="rId13703" display="https://www.daloopa.com/src/44067259" xr:uid="{BC66CA14-DE96-4D9F-8257-C98BD8E5A1C7}"/>
    <hyperlink ref="E962" r:id="rId13704" display="https://www.daloopa.com/src/44067225" xr:uid="{9597DE7A-FDAC-487E-9827-EF2095D5C9C5}"/>
    <hyperlink ref="F962" r:id="rId13705" display="https://www.daloopa.com/src/44067196" xr:uid="{8652F015-C0A4-4FEE-A003-6BE18DC27FA2}"/>
    <hyperlink ref="G962" r:id="rId13706" display="https://www.daloopa.com/src/44067329" xr:uid="{211230F8-2DA6-4975-A998-8B7BB9ABC9A1}"/>
    <hyperlink ref="H962" r:id="rId13707" display="https://www.daloopa.com/src/44066790" xr:uid="{9125A8E1-B22D-4BB0-872A-7FF138D5A9E2}"/>
    <hyperlink ref="I962" r:id="rId13708" display="https://www.daloopa.com/src/44066752" xr:uid="{26D9B81E-E49D-428D-B3F7-86DB08022AFE}"/>
    <hyperlink ref="J962" r:id="rId13709" display="https://www.daloopa.com/src/44066722" xr:uid="{7782B988-65ED-400C-9283-8F7FD9AC8389}"/>
    <hyperlink ref="K962" r:id="rId13710" display="https://www.daloopa.com/src/44067427" xr:uid="{0A7AD931-E28A-4C47-BBB4-A67BAD4F2992}"/>
    <hyperlink ref="L962" r:id="rId13711" display="https://www.daloopa.com/src/44066687" xr:uid="{C3258136-212A-46D6-B8B8-92DFCF7EDA8C}"/>
    <hyperlink ref="M962" r:id="rId13712" display="https://www.daloopa.com/src/44066636" xr:uid="{D37663C2-AFF5-4A71-936D-1EB3F9F46964}"/>
    <hyperlink ref="N962" r:id="rId13713" display="https://www.daloopa.com/src/44066620" xr:uid="{85EB85C7-25A5-4599-8E94-E18971A5DDD6}"/>
    <hyperlink ref="O962" r:id="rId13714" display="https://www.daloopa.com/src/44067522" xr:uid="{26D9EC52-0967-4512-93F8-DFDD2A7567AC}"/>
    <hyperlink ref="P962" r:id="rId13715" display="https://www.daloopa.com/src/44066595" xr:uid="{17C420F6-F09D-4EC6-8BA0-1A5D704726B3}"/>
    <hyperlink ref="Q962" r:id="rId13716" display="https://www.daloopa.com/src/44066478" xr:uid="{99F0CE1C-A468-4574-9CFC-59ECCBD91044}"/>
    <hyperlink ref="R962" r:id="rId13717" display="https://www.daloopa.com/src/44066433" xr:uid="{3C17D650-AD3E-4885-9831-A05DC121DB9A}"/>
    <hyperlink ref="S962" r:id="rId13718" display="https://www.daloopa.com/src/44067640" xr:uid="{E50C510E-58A6-48F1-8E1C-79D3E4AEAB95}"/>
    <hyperlink ref="T962" r:id="rId13719" display="https://www.daloopa.com/src/44066424" xr:uid="{054F6050-E05C-47DE-B221-D941989BAD12}"/>
    <hyperlink ref="U962" r:id="rId13720" display="https://www.daloopa.com/src/44066194" xr:uid="{B5B93253-F34A-44C6-AC50-314F8E1F4825}"/>
    <hyperlink ref="V962" r:id="rId13721" display="https://www.daloopa.com/src/44066136" xr:uid="{E03F851D-FBE8-455A-AD2A-FF10A352A30A}"/>
    <hyperlink ref="W962" r:id="rId13722" display="https://www.daloopa.com/src/44067696" xr:uid="{B7BBBFDD-B0D7-466D-A2E8-9450FA3F3839}"/>
    <hyperlink ref="X962" r:id="rId13723" display="https://www.daloopa.com/src/44066113" xr:uid="{BCAC154E-834E-4C16-B935-9A49DDDE6A94}"/>
    <hyperlink ref="Y962" r:id="rId13724" display="https://www.daloopa.com/src/44066028" xr:uid="{F7C1965B-15B2-48A6-A419-10A6C7048AC4}"/>
    <hyperlink ref="Z962" r:id="rId13725" display="https://www.daloopa.com/src/44065747" xr:uid="{7D3FFAE8-87FD-4B92-B419-C7E720764694}"/>
    <hyperlink ref="AA962" r:id="rId13726" display="https://www.daloopa.com/src/44067750" xr:uid="{EC85C7B2-0045-4AFF-BFFF-0888C2DAF980}"/>
    <hyperlink ref="AB962" r:id="rId13727" display="https://www.daloopa.com/src/44064898" xr:uid="{C52A813C-C564-419E-91BC-F05953743266}"/>
    <hyperlink ref="AC962" r:id="rId13728" display="https://www.daloopa.com/src/44064791" xr:uid="{1A7EE111-559A-4240-B50A-62415BC2527C}"/>
    <hyperlink ref="AD962" r:id="rId13729" display="https://www.daloopa.com/src/44064557" xr:uid="{BB5896D9-467B-46EA-A20A-CA87367A5842}"/>
    <hyperlink ref="AE962" r:id="rId13730" display="https://www.daloopa.com/src/44067800" xr:uid="{32981ED2-16E3-459B-B16E-6C3908FB8C24}"/>
    <hyperlink ref="AF962" r:id="rId13731" display="https://www.daloopa.com/src/44064508" xr:uid="{121AE686-62F7-4F56-9105-2AF4C5A5DAC3}"/>
    <hyperlink ref="AG962" r:id="rId13732" display="https://www.daloopa.com/src/44064448" xr:uid="{2E6CB1E9-8A6A-40A7-89A7-F7E9A5C44E54}"/>
    <hyperlink ref="AH962" r:id="rId13733" display="https://www.daloopa.com/src/44064431" xr:uid="{E532A62E-C6AA-4ACB-AD73-E35C3B0BAB50}"/>
    <hyperlink ref="AI962" r:id="rId13734" display="https://www.daloopa.com/src/44067860" xr:uid="{88B66FD7-9CC7-4F1F-9B5B-6EB741E831D3}"/>
    <hyperlink ref="AJ962" r:id="rId13735" display="https://www.daloopa.com/src/44064395" xr:uid="{B9004CA5-E607-4946-831A-D325376AF232}"/>
    <hyperlink ref="AK962" r:id="rId13736" display="https://www.daloopa.com/src/44064341" xr:uid="{A4E02216-C37D-40FC-BF21-D7FDE357B914}"/>
    <hyperlink ref="AL962" r:id="rId13737" display="https://www.daloopa.com/src/44064211" xr:uid="{98B17FD8-BFAB-4336-A7BA-9D223D9F298F}"/>
    <hyperlink ref="AM962" r:id="rId13738" display="https://www.daloopa.com/src/44618670" xr:uid="{6D495471-6CC2-4EEE-B385-66D7D35A8F23}"/>
    <hyperlink ref="AN962" r:id="rId13739" display="https://www.daloopa.com/src/51587416" xr:uid="{F035C221-7EF0-42A9-8C70-82A19D83556F}"/>
    <hyperlink ref="AO962" r:id="rId13740" display="https://www.daloopa.com/src/57345833" xr:uid="{47DB1EF6-8424-4C40-B1B5-0E8E63FB8081}"/>
    <hyperlink ref="AP962" r:id="rId13741" display="https://www.daloopa.com/src/62020221" xr:uid="{53FA83F5-A1DE-43A0-A8C6-5A73E43EBFFC}"/>
    <hyperlink ref="A963" r:id="rId13742" xr:uid="{19FF06B4-5CF0-4C0B-B051-4B2F660746A9}"/>
    <hyperlink ref="C963" r:id="rId13743" xr:uid="{AC5E7200-FAA8-42AA-AC17-B456ECAD7422}"/>
    <hyperlink ref="AA963" r:id="rId13744" display="https://www.daloopa.com/src/44067749" xr:uid="{B56F861B-C156-41A9-9C17-B4194BF5A799}"/>
    <hyperlink ref="AB963" r:id="rId13745" display="https://www.daloopa.com/src/44064894" xr:uid="{C382B861-C467-4BF9-A521-CCE9C44A2155}"/>
    <hyperlink ref="AC963" r:id="rId13746" display="https://www.daloopa.com/src/44064794" xr:uid="{5EE47D88-A37F-4FAF-9BFE-8C8C53685CC1}"/>
    <hyperlink ref="AD963" r:id="rId13747" display="https://www.daloopa.com/src/44064556" xr:uid="{D401E78F-60D6-4D2A-B1FE-630627537214}"/>
    <hyperlink ref="AE963" r:id="rId13748" display="https://www.daloopa.com/src/44067799" xr:uid="{7CE5C16A-30FC-4CF5-9595-A7629186A3C6}"/>
    <hyperlink ref="AF963" r:id="rId13749" display="https://www.daloopa.com/src/44064510" xr:uid="{A39D583A-AC0F-4398-8394-A65AC29549E6}"/>
    <hyperlink ref="AG963" r:id="rId13750" display="https://www.daloopa.com/src/44064446" xr:uid="{F006D554-B0A8-4A58-AB2E-39D1671626BC}"/>
    <hyperlink ref="AH963" r:id="rId13751" display="https://www.daloopa.com/src/44064430" xr:uid="{8F170458-CC3E-4A86-A1FE-857E0D6DD108}"/>
    <hyperlink ref="AI963" r:id="rId13752" display="https://www.daloopa.com/src/44067859" xr:uid="{0F66514E-9FDB-4A97-920D-D36EC227ECEE}"/>
    <hyperlink ref="AJ963" r:id="rId13753" display="https://www.daloopa.com/src/44064397" xr:uid="{15761E35-7C53-41D7-97D2-CE2D6D536DE2}"/>
    <hyperlink ref="AK963" r:id="rId13754" display="https://www.daloopa.com/src/44064342" xr:uid="{812862DE-8CCA-4E2E-A4EA-8A5F81EDD00D}"/>
    <hyperlink ref="AL963" r:id="rId13755" display="https://www.daloopa.com/src/44064218" xr:uid="{8D6AFEBB-70D0-4CCF-8EBA-3E95977441F2}"/>
    <hyperlink ref="AM963" r:id="rId13756" display="https://www.daloopa.com/src/44618671" xr:uid="{ECC41A22-7A0D-48CB-95AE-9D4417829B53}"/>
    <hyperlink ref="AN963" r:id="rId13757" display="https://www.daloopa.com/src/51587415" xr:uid="{FA4A87F4-8D85-47E8-8975-6B1464AF0EEC}"/>
    <hyperlink ref="AO963" r:id="rId13758" display="https://www.daloopa.com/src/57345832" xr:uid="{0C22018A-BE37-4A6C-BD5A-27BCDD9CA8D3}"/>
    <hyperlink ref="AP963" r:id="rId13759" display="https://www.daloopa.com/src/62020222" xr:uid="{2F41DCDD-19F1-4BA0-8D24-3110285643FA}"/>
    <hyperlink ref="A964" r:id="rId13760" xr:uid="{2FEBFD7E-760C-4135-A5D8-C74CCC752D82}"/>
    <hyperlink ref="C964" r:id="rId13761" xr:uid="{7A1B8312-46A7-492E-8DD5-D8D9FA811E40}"/>
    <hyperlink ref="AF964" r:id="rId13762" display="https://www.daloopa.com/src/44064509" xr:uid="{3E3FC8F7-4723-441B-9424-1B4CB914C368}"/>
    <hyperlink ref="AG964" r:id="rId13763" display="https://www.daloopa.com/src/44064442" xr:uid="{F31331B7-ECA1-4AA2-9B13-DEE4F1BEAAF6}"/>
    <hyperlink ref="AH964" r:id="rId13764" display="https://www.daloopa.com/src/44064433" xr:uid="{3510B72F-C4AA-4449-991D-6A3FB7CA1140}"/>
    <hyperlink ref="AI964" r:id="rId13765" display="https://www.daloopa.com/src/44067861" xr:uid="{E1697FA0-5A33-4DC5-B32E-978E7FF43D14}"/>
    <hyperlink ref="AJ964" r:id="rId13766" display="https://www.daloopa.com/src/44064392" xr:uid="{F4DD8DB0-CBB2-4455-B18D-E50DA83BC7BC}"/>
    <hyperlink ref="AK964" r:id="rId13767" display="https://www.daloopa.com/src/44064340" xr:uid="{9C0FF970-3C90-4D2B-9C14-A6616E304293}"/>
    <hyperlink ref="AL964" r:id="rId13768" display="https://www.daloopa.com/src/44064212" xr:uid="{83BB0E07-B5F4-425B-9850-8F5B28634A5E}"/>
    <hyperlink ref="AM964" r:id="rId13769" display="https://www.daloopa.com/src/44618673" xr:uid="{B174CB6D-D7BC-4F6B-8342-AE35079C00F8}"/>
    <hyperlink ref="AN964" r:id="rId13770" display="https://www.daloopa.com/src/51587413" xr:uid="{F27EACF2-D264-4D5A-8696-E9A9B3A5C605}"/>
    <hyperlink ref="A965" r:id="rId13771" xr:uid="{26170154-C4E5-4DDE-BEC4-ED11C9355893}"/>
    <hyperlink ref="C965" r:id="rId13772" xr:uid="{3D2FC632-B886-4D68-B9C2-C18239572CCF}"/>
    <hyperlink ref="V965" r:id="rId13773" display="https://www.daloopa.com/src/44066135" xr:uid="{977EDB3F-1486-40EE-B712-A9B7E13225D9}"/>
    <hyperlink ref="W965" r:id="rId13774" display="https://www.daloopa.com/src/44067694" xr:uid="{7B19AA1A-59B5-4653-83D3-C202EA74E658}"/>
    <hyperlink ref="X965" r:id="rId13775" display="https://www.daloopa.com/src/44066116" xr:uid="{8AF88D78-F202-49BF-B3A0-6954B07C439D}"/>
    <hyperlink ref="Y965" r:id="rId13776" display="https://www.daloopa.com/src/44066030" xr:uid="{41ED25AA-85C1-4FC6-86B9-5A5FB1429719}"/>
    <hyperlink ref="Z965" r:id="rId13777" display="https://www.daloopa.com/src/44065748" xr:uid="{9BEA0D5B-44A0-49EF-AF7E-6B60DFEE4248}"/>
    <hyperlink ref="AA965" r:id="rId13778" display="https://www.daloopa.com/src/44067752" xr:uid="{637AB716-23EF-48E2-829F-A18505F35483}"/>
    <hyperlink ref="AB965" r:id="rId13779" display="https://www.daloopa.com/src/44064892" xr:uid="{559F188F-C7A3-45DD-8578-C7C356F917BD}"/>
    <hyperlink ref="AC965" r:id="rId13780" display="https://www.daloopa.com/src/44064793" xr:uid="{8CDCD784-FDCA-497E-83B0-4BF0EFB2078C}"/>
    <hyperlink ref="AD965" r:id="rId13781" display="https://www.daloopa.com/src/44064554" xr:uid="{5B0A1C4B-2E00-4327-A933-07215EF010DD}"/>
    <hyperlink ref="AE965" r:id="rId13782" display="https://www.daloopa.com/src/44067801" xr:uid="{A0C74ED0-E0AE-435F-915D-478831FDEE02}"/>
    <hyperlink ref="AF965" r:id="rId13783" display="https://www.daloopa.com/src/44064511" xr:uid="{BD2C31E7-F665-4ABE-99BA-4065B597BA99}"/>
    <hyperlink ref="AG965" r:id="rId13784" display="https://www.daloopa.com/src/44064444" xr:uid="{597C4E30-3E0B-42D9-9DA8-17BCD9DDD31C}"/>
    <hyperlink ref="AH965" r:id="rId13785" display="https://www.daloopa.com/src/44064434" xr:uid="{DCF0454E-9A02-4A4D-8099-08868D9A81BD}"/>
    <hyperlink ref="AI965" r:id="rId13786" display="https://www.daloopa.com/src/44067863" xr:uid="{D5186CDB-0407-4DF6-8ED2-1D76AA724D1B}"/>
    <hyperlink ref="A966" r:id="rId13787" xr:uid="{6D992EE4-868D-4F5D-9EB5-75A124B7A135}"/>
    <hyperlink ref="C966" r:id="rId13788" xr:uid="{0F889DB4-039E-462A-9B47-85FF8C360370}"/>
    <hyperlink ref="D966" r:id="rId13789" display="https://www.daloopa.com/src/44067265" xr:uid="{B0628A13-F592-4800-811F-3D58AB5A66C6}"/>
    <hyperlink ref="E966" r:id="rId13790" display="https://www.daloopa.com/src/44067224" xr:uid="{DB6F47ED-B8B8-4AFF-BDBC-1FEFDD56858E}"/>
    <hyperlink ref="F966" r:id="rId13791" display="https://www.daloopa.com/src/44067195" xr:uid="{898CCEF1-7D4C-4AF1-AF80-5F7309D9BA0C}"/>
    <hyperlink ref="G966" r:id="rId13792" display="https://www.daloopa.com/src/44067332" xr:uid="{18AB4B94-3838-4E06-B03E-1982817ACEB9}"/>
    <hyperlink ref="H966" r:id="rId13793" display="https://www.daloopa.com/src/44066791" xr:uid="{5F1040E2-A0E0-437A-9634-ABB354416F20}"/>
    <hyperlink ref="I966" r:id="rId13794" display="https://www.daloopa.com/src/44066750" xr:uid="{177221F0-4617-43AC-90F6-C4826C9CB466}"/>
    <hyperlink ref="J966" r:id="rId13795" display="https://www.daloopa.com/src/44066719" xr:uid="{53987D2C-0374-4DF1-9945-D3D3770E4B45}"/>
    <hyperlink ref="K966" r:id="rId13796" display="https://www.daloopa.com/src/44067432" xr:uid="{AD00DCA7-D781-4AA9-9483-9326B0CE795E}"/>
    <hyperlink ref="L966" r:id="rId13797" display="https://www.daloopa.com/src/44066693" xr:uid="{339BAF11-4E15-4AC2-A351-8F2CD714F5AB}"/>
    <hyperlink ref="M966" r:id="rId13798" display="https://www.daloopa.com/src/44066634" xr:uid="{4C593FDB-3594-4A28-893A-C5567E89495A}"/>
    <hyperlink ref="N966" r:id="rId13799" display="https://www.daloopa.com/src/44066625" xr:uid="{071A32EC-5827-4020-845B-BAC3969D5A63}"/>
    <hyperlink ref="O966" r:id="rId13800" display="https://www.daloopa.com/src/44067527" xr:uid="{0F16D09A-04C6-44BF-A33B-121E0385783C}"/>
    <hyperlink ref="P966" r:id="rId13801" display="https://www.daloopa.com/src/44066596" xr:uid="{61998DD2-6CE6-47DF-8F7B-B04CD0950117}"/>
    <hyperlink ref="Q966" r:id="rId13802" display="https://www.daloopa.com/src/44066471" xr:uid="{9BABC43C-8ED1-41E4-BB99-A50DB5491773}"/>
    <hyperlink ref="R966" r:id="rId13803" display="https://www.daloopa.com/src/44066434" xr:uid="{63291469-5A45-4A66-A189-0692E261FDCC}"/>
    <hyperlink ref="S966" r:id="rId13804" display="https://www.daloopa.com/src/44067644" xr:uid="{7C132F15-0D0D-42CF-A305-14E03F6D801E}"/>
    <hyperlink ref="T966" r:id="rId13805" display="https://www.daloopa.com/src/44066425" xr:uid="{8D13B76E-B6BE-4638-90C3-AFE0FF436941}"/>
    <hyperlink ref="U966" r:id="rId13806" display="https://www.daloopa.com/src/44066195" xr:uid="{219B4627-F53C-43C4-93EA-2614338B5629}"/>
    <hyperlink ref="V966" r:id="rId13807" display="https://www.daloopa.com/src/44066137" xr:uid="{3D7D224F-D3AE-46E9-AC51-DACAB90B327F}"/>
    <hyperlink ref="W966" r:id="rId13808" display="https://www.daloopa.com/src/44067695" xr:uid="{0F840676-DE32-4F2A-A178-509D972A70AE}"/>
    <hyperlink ref="X966" r:id="rId13809" display="https://www.daloopa.com/src/44066109" xr:uid="{2B1F5512-2C4A-4844-9D13-408A6E9CED9F}"/>
    <hyperlink ref="Y966" r:id="rId13810" display="https://www.daloopa.com/src/44066031" xr:uid="{6514E053-91AD-4C4D-89D0-FB388297647A}"/>
    <hyperlink ref="Z966" r:id="rId13811" display="https://www.daloopa.com/src/44065749" xr:uid="{190D53E3-FC79-4159-8ADC-CAD0669B2C62}"/>
    <hyperlink ref="AA966" r:id="rId13812" display="https://www.daloopa.com/src/44067754" xr:uid="{9E150D1C-9C87-4844-A791-3ED80C1346D7}"/>
    <hyperlink ref="AB966" r:id="rId13813" display="https://www.daloopa.com/src/44064891" xr:uid="{228F0F7E-FFD2-4E45-BB32-7AD8E0EC7F1F}"/>
    <hyperlink ref="AC966" r:id="rId13814" display="https://www.daloopa.com/src/44064785" xr:uid="{C59089D4-936D-40CB-AF06-B8AF13D74AB8}"/>
    <hyperlink ref="AD966" r:id="rId13815" display="https://www.daloopa.com/src/44064553" xr:uid="{49DDA07C-F09E-4664-8459-116F50FA33BE}"/>
    <hyperlink ref="AE966" r:id="rId13816" display="https://www.daloopa.com/src/44067793" xr:uid="{35F570AC-4413-46CA-951B-576C093FEA5C}"/>
    <hyperlink ref="A967" r:id="rId13817" xr:uid="{D831F063-8DA6-4D8B-9AEC-DC676C0C8D99}"/>
    <hyperlink ref="C967" r:id="rId13818" xr:uid="{B8D704F5-84C0-45ED-829D-E00D53095938}"/>
    <hyperlink ref="D967" r:id="rId13819" display="https://www.daloopa.com/src/44067260" xr:uid="{D112D50E-1890-4DCC-9214-D5BEFBB2EB0A}"/>
    <hyperlink ref="E967" r:id="rId13820" display="https://www.daloopa.com/src/44067223" xr:uid="{492F2A84-0A97-41F9-A72B-D8D92A6D9CDF}"/>
    <hyperlink ref="F967" r:id="rId13821" display="https://www.daloopa.com/src/44067194" xr:uid="{1C91854E-6329-4CAE-8A1A-6912F831673B}"/>
    <hyperlink ref="G967" r:id="rId13822" display="https://www.daloopa.com/src/44067335" xr:uid="{AF95E83D-2375-41E0-A70A-62D895104B68}"/>
    <hyperlink ref="H967" r:id="rId13823" display="https://www.daloopa.com/src/44066793" xr:uid="{A393A799-459F-4B2C-94D1-8278C3CF2372}"/>
    <hyperlink ref="I967" r:id="rId13824" display="https://www.daloopa.com/src/44066753" xr:uid="{4C55E44F-6831-4D7A-AE07-8F65AF9918C0}"/>
    <hyperlink ref="J967" r:id="rId13825" display="https://www.daloopa.com/src/44066718" xr:uid="{78B8325E-8CDB-48F0-A1EF-4E9971CE94E6}"/>
    <hyperlink ref="K967" r:id="rId13826" display="https://www.daloopa.com/src/44067431" xr:uid="{563870CD-99FA-4995-9A09-E1C87FB10C0F}"/>
    <hyperlink ref="L967" r:id="rId13827" display="https://www.daloopa.com/src/44066686" xr:uid="{9B97A75F-15A7-4F97-8C4C-9B526060E04F}"/>
    <hyperlink ref="M967" r:id="rId13828" display="https://www.daloopa.com/src/44066633" xr:uid="{B5949BF6-6B64-4400-A14B-459C94BE4D46}"/>
    <hyperlink ref="N967" r:id="rId13829" display="https://www.daloopa.com/src/44066621" xr:uid="{AB42EB53-C7D1-4FFB-ABF9-BCDC366A1A58}"/>
    <hyperlink ref="O967" r:id="rId13830" display="https://www.daloopa.com/src/44067528" xr:uid="{B0F37C1B-50E7-4D7F-AC5E-6EE5FFD149E4}"/>
    <hyperlink ref="P967" r:id="rId13831" display="https://www.daloopa.com/src/44066602" xr:uid="{DB317FDA-3775-4AF2-BE94-A990FEAF7893}"/>
    <hyperlink ref="Q967" r:id="rId13832" display="https://www.daloopa.com/src/44066472" xr:uid="{FA6C5F3D-1BF2-42BE-BDD5-6320F8CE4447}"/>
    <hyperlink ref="R967" r:id="rId13833" display="https://www.daloopa.com/src/44066436" xr:uid="{A6EBBE8B-1297-4B5B-A969-75BC27024230}"/>
    <hyperlink ref="S967" r:id="rId13834" display="https://www.daloopa.com/src/44067645" xr:uid="{2C3A1CF1-EE06-4ADF-BFD5-7DDDFD317E51}"/>
    <hyperlink ref="T967" r:id="rId13835" display="https://www.daloopa.com/src/44066429" xr:uid="{6C1700D4-8394-4C57-BBF5-E7404FF61E88}"/>
    <hyperlink ref="U967" r:id="rId13836" display="https://www.daloopa.com/src/44066200" xr:uid="{F08C2409-5F9A-4283-A501-2A6E7DBA0DE7}"/>
    <hyperlink ref="V967" r:id="rId13837" display="https://www.daloopa.com/src/44066139" xr:uid="{9DA153BC-8312-45C1-A0A2-AE535139D0A8}"/>
    <hyperlink ref="W967" r:id="rId13838" display="https://www.daloopa.com/src/44067690" xr:uid="{9C3777CC-1FFF-4AA1-8276-1028CB04C3FF}"/>
    <hyperlink ref="X967" r:id="rId13839" display="https://www.daloopa.com/src/44066110" xr:uid="{6F846793-0602-4525-BD6C-9BA717F28E4F}"/>
    <hyperlink ref="Y967" r:id="rId13840" display="https://www.daloopa.com/src/44066029" xr:uid="{B6AD0A48-734B-4266-AA35-2A87CC7AB47E}"/>
    <hyperlink ref="Z967" r:id="rId13841" display="https://www.daloopa.com/src/44065750" xr:uid="{A9FF8C7C-6B5A-48E1-9392-8F8383F30379}"/>
    <hyperlink ref="AA967" r:id="rId13842" display="https://www.daloopa.com/src/44067753" xr:uid="{8E3065BF-82B9-40C1-9FB0-F16E355B8EF9}"/>
    <hyperlink ref="AB967" r:id="rId13843" display="https://www.daloopa.com/src/44064890" xr:uid="{BC140C69-95D8-46E2-9A03-37184AED229F}"/>
    <hyperlink ref="AC967" r:id="rId13844" display="https://www.daloopa.com/src/44064795" xr:uid="{3D484354-918A-4185-816B-341A842F0ED3}"/>
    <hyperlink ref="AD967" r:id="rId13845" display="https://www.daloopa.com/src/44064558" xr:uid="{1AA42A94-4D05-478B-9D96-4D5E48AF3CBA}"/>
    <hyperlink ref="AE967" r:id="rId13846" display="https://www.daloopa.com/src/44067792" xr:uid="{40B7FD6A-A5C5-409B-96FC-3A5E9DCEEDF1}"/>
    <hyperlink ref="AF967" r:id="rId13847" display="https://www.daloopa.com/src/44064512" xr:uid="{26CF53D0-1DC6-4041-B0FF-2AFC3F64262F}"/>
    <hyperlink ref="AG967" r:id="rId13848" display="https://www.daloopa.com/src/44064443" xr:uid="{067948CE-083B-4D4A-A02F-85870328D55D}"/>
    <hyperlink ref="AH967" r:id="rId13849" display="https://www.daloopa.com/src/44064432" xr:uid="{38D0118F-7096-48F4-8EEC-13110D12494A}"/>
    <hyperlink ref="AI967" r:id="rId13850" display="https://www.daloopa.com/src/44067866" xr:uid="{BAB57E5D-8E75-460E-BE69-2590665C9E32}"/>
    <hyperlink ref="AJ967" r:id="rId13851" display="https://www.daloopa.com/src/44064398" xr:uid="{4FFDC8FE-697E-4002-9FC8-BF66E118C7DF}"/>
    <hyperlink ref="AK967" r:id="rId13852" display="https://www.daloopa.com/src/44064347" xr:uid="{2AB3E9AE-6338-43EF-B923-1B0383B20D82}"/>
    <hyperlink ref="AL967" r:id="rId13853" display="https://www.daloopa.com/src/44064215" xr:uid="{AF565467-9F53-41BB-A53B-594DD324AD50}"/>
    <hyperlink ref="AM967" r:id="rId13854" display="https://www.daloopa.com/src/44618674" xr:uid="{B2CE43B4-A17C-4F06-9916-87C72D7DF79D}"/>
    <hyperlink ref="AN967" r:id="rId13855" display="https://www.daloopa.com/src/51587409" xr:uid="{C4F89471-6B3B-4451-8FE7-5DFDBF6AB99E}"/>
    <hyperlink ref="AO967" r:id="rId13856" display="https://www.daloopa.com/src/57345837" xr:uid="{B1287C18-BB32-4797-90D0-11B81ECC12F5}"/>
    <hyperlink ref="AP967" r:id="rId13857" display="https://www.daloopa.com/src/62020219" xr:uid="{7E7D01C9-FA68-48A4-A280-334A250ED2F1}"/>
    <hyperlink ref="A968" r:id="rId13858" xr:uid="{0A72EC20-846E-48D8-918E-982CEE3F6A00}"/>
    <hyperlink ref="C968" r:id="rId13859" xr:uid="{B8743EA1-4F75-4A46-B008-00115EF4A205}"/>
    <hyperlink ref="AB968" r:id="rId13860" display="https://www.daloopa.com/src/44064889" xr:uid="{B3E7F21D-A323-4286-915B-AE70947A6443}"/>
    <hyperlink ref="AC968" r:id="rId13861" display="https://www.daloopa.com/src/44064789" xr:uid="{F334D6B8-C45E-41D8-9488-071F4EC45A85}"/>
    <hyperlink ref="AD968" r:id="rId13862" display="https://www.daloopa.com/src/44064548" xr:uid="{BD8C99D8-4F7B-4323-9B88-83FC01360E3D}"/>
    <hyperlink ref="AE968" r:id="rId13863" display="https://www.daloopa.com/src/44067790" xr:uid="{15BE4840-0525-4F3B-A851-57274C4B072C}"/>
    <hyperlink ref="A969" r:id="rId13864" xr:uid="{BB980C8C-3EE3-49E0-B8AB-A9913E6A35A0}"/>
    <hyperlink ref="C969" r:id="rId13865" xr:uid="{0DC4903C-330B-49C4-9AC5-477F776F5222}"/>
    <hyperlink ref="D969" r:id="rId13866" display="https://www.daloopa.com/src/44067262" xr:uid="{36DDDDF9-9AAC-4389-96C4-FC926CDFA64E}"/>
    <hyperlink ref="E969" r:id="rId13867" display="https://www.daloopa.com/src/44067222" xr:uid="{A0178F3F-8A1A-464E-AE08-BD1425E97790}"/>
    <hyperlink ref="F969" r:id="rId13868" display="https://www.daloopa.com/src/44067193" xr:uid="{75CF5123-2461-4825-A793-E95C0787E567}"/>
    <hyperlink ref="G969" r:id="rId13869" display="https://www.daloopa.com/src/44067328" xr:uid="{926858AB-02E6-4877-9222-57867CB5EC6E}"/>
    <hyperlink ref="H969" r:id="rId13870" display="https://www.daloopa.com/src/44066792" xr:uid="{57F7E9E7-5766-4CED-B3F4-31FB3FDD23A8}"/>
    <hyperlink ref="I969" r:id="rId13871" display="https://www.daloopa.com/src/44066751" xr:uid="{263B0E60-F516-47EE-9DEB-6EE213D1ED5B}"/>
    <hyperlink ref="J969" r:id="rId13872" display="https://www.daloopa.com/src/44066720" xr:uid="{8ECEFC28-3DB4-4F8F-BCD4-EDB36A6D3C07}"/>
    <hyperlink ref="K969" r:id="rId13873" display="https://www.daloopa.com/src/44067433" xr:uid="{4C291731-7D9B-43C8-A4D5-FF564BA62872}"/>
    <hyperlink ref="L969" r:id="rId13874" display="https://www.daloopa.com/src/44066692" xr:uid="{656D5366-686F-4A42-AA61-182B721F41DB}"/>
    <hyperlink ref="M969" r:id="rId13875" display="https://www.daloopa.com/src/44066638" xr:uid="{42F815D4-57AF-44C6-820D-084A13708569}"/>
    <hyperlink ref="N969" r:id="rId13876" display="https://www.daloopa.com/src/44066622" xr:uid="{2506DDFB-342F-4ED1-BFC2-DDD366D20FDE}"/>
    <hyperlink ref="O969" r:id="rId13877" display="https://www.daloopa.com/src/44067524" xr:uid="{A649CB9E-8DE5-438A-B44A-26009577F0B9}"/>
    <hyperlink ref="P969" r:id="rId13878" display="https://www.daloopa.com/src/44066597" xr:uid="{C3CE2E75-62D0-41E3-9FF4-E7D912D526B0}"/>
    <hyperlink ref="Q969" r:id="rId13879" display="https://www.daloopa.com/src/44066473" xr:uid="{2FFCD298-4FC1-4F6E-8216-58DB8FDD6EAE}"/>
    <hyperlink ref="R969" r:id="rId13880" display="https://www.daloopa.com/src/44066437" xr:uid="{DF2BA112-CD0E-4AB9-BD76-F13E6D7FE187}"/>
    <hyperlink ref="S969" r:id="rId13881" display="https://www.daloopa.com/src/44067647" xr:uid="{3BC2421A-F733-4EBD-9F4D-E42AC2743259}"/>
    <hyperlink ref="T969" r:id="rId13882" display="https://www.daloopa.com/src/44066426" xr:uid="{03C4F85E-4962-4C4F-AAF7-BF9E57C605F1}"/>
    <hyperlink ref="U969" r:id="rId13883" display="https://www.daloopa.com/src/44066199" xr:uid="{B7D196D1-213A-4214-8C20-3012450886D4}"/>
    <hyperlink ref="V969" r:id="rId13884" display="https://www.daloopa.com/src/44066141" xr:uid="{D7415A9E-7EAE-43AC-BBB1-4509E43347A8}"/>
    <hyperlink ref="W969" r:id="rId13885" display="https://www.daloopa.com/src/44067697" xr:uid="{C6EADA89-6076-4A55-9EA8-CB3CF458D370}"/>
    <hyperlink ref="X969" r:id="rId13886" display="https://www.daloopa.com/src/44066111" xr:uid="{97A2AE42-0EE8-4EC8-8A66-B160071EB7B2}"/>
    <hyperlink ref="Y969" r:id="rId13887" display="https://www.daloopa.com/src/44066032" xr:uid="{562E4B27-BE57-4AAC-AC58-34AA91A92895}"/>
    <hyperlink ref="Z969" r:id="rId13888" display="https://www.daloopa.com/src/44065742" xr:uid="{712738D2-ABBE-46E1-A587-3BB0CF4E7263}"/>
    <hyperlink ref="AA969" r:id="rId13889" display="https://www.daloopa.com/src/44067751" xr:uid="{BE6896D4-A6E4-4282-92AA-AADD51015EA8}"/>
    <hyperlink ref="AB969" r:id="rId13890" display="https://www.daloopa.com/src/44064895" xr:uid="{8919AAD6-F473-475D-B194-8541766DF855}"/>
    <hyperlink ref="AC969" r:id="rId13891" display="https://www.daloopa.com/src/44064787" xr:uid="{E2DF963B-171D-4F8A-B19E-4AD53FAC6AB1}"/>
    <hyperlink ref="AD969" r:id="rId13892" display="https://www.daloopa.com/src/44064549" xr:uid="{119C7E29-31DE-4E88-85F4-ED3816B1A0D9}"/>
    <hyperlink ref="AE969" r:id="rId13893" display="https://www.daloopa.com/src/44067791" xr:uid="{2937DA35-3927-4CB8-AE42-0FCC1DC27C11}"/>
    <hyperlink ref="AF969" r:id="rId13894" display="https://www.daloopa.com/src/44064518" xr:uid="{ECE2CAAB-A47B-4A5A-BA92-6DC89D18E832}"/>
    <hyperlink ref="AG969" r:id="rId13895" display="https://www.daloopa.com/src/44064440" xr:uid="{18190026-76A5-489C-B9FA-F8307FC2FCA8}"/>
    <hyperlink ref="AH969" r:id="rId13896" display="https://www.daloopa.com/src/44064424" xr:uid="{A7B0D3F9-6C71-4270-9E2E-FFC513231358}"/>
    <hyperlink ref="AI969" r:id="rId13897" display="https://www.daloopa.com/src/44067865" xr:uid="{EDBC3CCD-4783-4B6D-937F-5820D0624F21}"/>
    <hyperlink ref="AJ969" r:id="rId13898" display="https://www.daloopa.com/src/44064396" xr:uid="{C1E10BFA-B990-490D-83DA-E0FA7BE60681}"/>
    <hyperlink ref="AK969" r:id="rId13899" display="https://www.daloopa.com/src/44064343" xr:uid="{74D0F875-BA73-459F-A22D-86C137A514A3}"/>
    <hyperlink ref="AL969" r:id="rId13900" display="https://www.daloopa.com/src/44064219" xr:uid="{23E94EE8-0B4D-4250-8420-8E640F728D46}"/>
    <hyperlink ref="AM969" r:id="rId13901" display="https://www.daloopa.com/src/44618672" xr:uid="{1133A112-3812-41B4-AA09-5534C9943F98}"/>
    <hyperlink ref="AN969" r:id="rId13902" display="https://www.daloopa.com/src/51587414" xr:uid="{D8272F44-267A-4D4F-A5FD-53743EEDB5A7}"/>
    <hyperlink ref="AO969" r:id="rId13903" display="https://www.daloopa.com/src/57345835" xr:uid="{0BC0E044-11C5-4C45-B161-B6D602E25CC7}"/>
    <hyperlink ref="AP969" r:id="rId13904" display="https://www.daloopa.com/src/62020220" xr:uid="{77DE02C4-A865-450F-BD32-2EA64E89223D}"/>
    <hyperlink ref="A970" r:id="rId13905" xr:uid="{77A75045-321E-402C-9D3E-9A588F536234}"/>
    <hyperlink ref="C970" r:id="rId13906" xr:uid="{60A8C1A4-88DD-402E-92C4-8026B98E670B}"/>
    <hyperlink ref="AP970" r:id="rId13907" display="https://www.daloopa.com/src/62020225" xr:uid="{55421DDF-BBCE-420D-B4FD-889BE65208BC}"/>
    <hyperlink ref="A971" r:id="rId13908" xr:uid="{978F02A6-DF7E-4311-9652-6EF80134A9DF}"/>
    <hyperlink ref="C971" r:id="rId13909" xr:uid="{A48DCDA4-E114-4663-8A8E-7E1104E6E858}"/>
    <hyperlink ref="AD971" r:id="rId13910" display="https://www.daloopa.com/src/44064550" xr:uid="{8E4639F9-5910-4854-B55B-C27896F62C7D}"/>
    <hyperlink ref="AE971" r:id="rId13911" display="https://www.daloopa.com/src/44067795" xr:uid="{2FFD08A0-1E4B-4EAE-8673-EA996B00F1BC}"/>
    <hyperlink ref="AF971" r:id="rId13912" display="https://www.daloopa.com/src/44064513" xr:uid="{AF956358-E760-41FD-8EE1-52BCA17A0228}"/>
    <hyperlink ref="AG971" r:id="rId13913" display="https://www.daloopa.com/src/44064439" xr:uid="{5E866C54-8727-44E4-B6B9-82B1AE1BB441}"/>
    <hyperlink ref="AH971" r:id="rId13914" display="https://www.daloopa.com/src/44064427" xr:uid="{3B61291F-A30C-4624-86BE-01D377CA0CC9}"/>
    <hyperlink ref="AI971" r:id="rId13915" display="https://www.daloopa.com/src/44067862" xr:uid="{216376B8-4665-4D41-A61A-132A124BFBD5}"/>
    <hyperlink ref="A972" r:id="rId13916" xr:uid="{B5209368-7A5A-4CBF-A4AE-0FD792D031FA}"/>
    <hyperlink ref="C972" r:id="rId13917" xr:uid="{4F25D835-C034-4420-970A-8654EE9087FC}"/>
    <hyperlink ref="AI972" r:id="rId13918" display="https://www.daloopa.com/src/44067867" xr:uid="{53FF7151-842B-4A15-91E7-977D8AC9AF07}"/>
    <hyperlink ref="AJ972" r:id="rId13919" display="https://www.daloopa.com/src/44064401" xr:uid="{FF88A866-5517-48BC-B0CA-3A1FF4F171A7}"/>
    <hyperlink ref="AK972" r:id="rId13920" display="https://www.daloopa.com/src/44064338" xr:uid="{8233C341-47DC-4F67-8ED8-14CA2433526E}"/>
    <hyperlink ref="AL972" r:id="rId13921" display="https://www.daloopa.com/src/44064213" xr:uid="{7A92001B-E99C-4EDD-BC6C-DA082FD85AF1}"/>
    <hyperlink ref="AM972" r:id="rId13922" display="https://www.daloopa.com/src/44618667" xr:uid="{ED161112-7D5F-480C-9DE5-2DA484AAB85D}"/>
    <hyperlink ref="AN972" r:id="rId13923" display="https://www.daloopa.com/src/51587417" xr:uid="{55C0FA1B-82CB-4A34-A594-7EA0F02CE43E}"/>
    <hyperlink ref="A973" r:id="rId13924" xr:uid="{B83E3AF1-9461-4738-90BD-53742DBCE271}"/>
    <hyperlink ref="C973" r:id="rId13925" xr:uid="{FE806E52-AB1D-4B40-ABEA-FB1CB13D1AB5}"/>
    <hyperlink ref="D973" r:id="rId13926" display="https://www.daloopa.com/src/44067264" xr:uid="{D6C04564-41EA-459A-BE5E-4ED4D153C9B1}"/>
    <hyperlink ref="E973" r:id="rId13927" display="https://www.daloopa.com/src/44067226" xr:uid="{ABD00DE0-BD52-4682-9B3D-4BC1B6ECFBDD}"/>
    <hyperlink ref="F973" r:id="rId13928" display="https://www.daloopa.com/src/44067192" xr:uid="{4C731AB9-C7B1-43A3-B682-B698FB49D0FD}"/>
    <hyperlink ref="G973" r:id="rId13929" display="https://www.daloopa.com/src/44067333" xr:uid="{D69C155F-392D-4CC3-9F2C-2E1E4581680C}"/>
    <hyperlink ref="H973" r:id="rId13930" display="https://www.daloopa.com/src/44066794" xr:uid="{6CAD4AD7-BBFA-493D-A59A-2863976F4552}"/>
    <hyperlink ref="I973" r:id="rId13931" display="https://www.daloopa.com/src/44066754" xr:uid="{2FADD5BD-C9C6-4BFD-94E7-52F77EA1B5C2}"/>
    <hyperlink ref="J973" r:id="rId13932" display="https://www.daloopa.com/src/44066723" xr:uid="{02A2353F-98B4-4F7F-85CD-3D413BD36F68}"/>
    <hyperlink ref="K973" r:id="rId13933" display="https://www.daloopa.com/src/44067434" xr:uid="{30EF67A9-81FE-4072-BCEE-D3A012885400}"/>
    <hyperlink ref="L973" r:id="rId13934" display="https://www.daloopa.com/src/44066691" xr:uid="{1DEF91FD-6AC6-4AD4-AE50-02AC175DD17C}"/>
    <hyperlink ref="M973" r:id="rId13935" display="https://www.daloopa.com/src/44066639" xr:uid="{34FC780B-6868-4A34-8259-5ACB26D0CA09}"/>
    <hyperlink ref="N973" r:id="rId13936" display="https://www.daloopa.com/src/44066624" xr:uid="{DEB76184-05AE-4448-920C-5D40936A1FDD}"/>
    <hyperlink ref="O973" r:id="rId13937" display="https://www.daloopa.com/src/44067526" xr:uid="{8D92387A-70A6-4602-A17A-19760973C06A}"/>
    <hyperlink ref="P973" r:id="rId13938" display="https://www.daloopa.com/src/44066600" xr:uid="{0A351B8A-703B-4C21-B7D0-3A586CC364D2}"/>
    <hyperlink ref="Q973" r:id="rId13939" display="https://www.daloopa.com/src/44066476" xr:uid="{6D0B6DB3-FFE0-4D53-901D-BEDCA4FC0A22}"/>
    <hyperlink ref="R973" r:id="rId13940" display="https://www.daloopa.com/src/44066438" xr:uid="{A4639145-8759-4590-879A-39AD6843F51B}"/>
    <hyperlink ref="S973" r:id="rId13941" display="https://www.daloopa.com/src/44067643" xr:uid="{F85FD87B-5628-4D0F-B048-A6FF59CC06F2}"/>
    <hyperlink ref="T973" r:id="rId13942" display="https://www.daloopa.com/src/44066427" xr:uid="{B6402C9F-43BA-4DE1-AFB8-B9969C4D2AB9}"/>
    <hyperlink ref="U973" r:id="rId13943" display="https://www.daloopa.com/src/44066198" xr:uid="{FD8D5BAE-D900-4D72-B8DC-6A1BC2031683}"/>
    <hyperlink ref="V973" r:id="rId13944" display="https://www.daloopa.com/src/44066140" xr:uid="{675F305E-C854-4E46-92CC-D721D5FE8904}"/>
    <hyperlink ref="W973" r:id="rId13945" display="https://www.daloopa.com/src/44067692" xr:uid="{127EE28C-D92B-45DA-97AD-1156C926E139}"/>
    <hyperlink ref="X973" r:id="rId13946" display="https://www.daloopa.com/src/44066108" xr:uid="{0FAD7056-2A98-4BBA-8633-6CDA2B9DB47E}"/>
    <hyperlink ref="Y973" r:id="rId13947" display="https://www.daloopa.com/src/44066024" xr:uid="{3A480149-45A1-4A2B-8476-360F8B852F48}"/>
    <hyperlink ref="Z973" r:id="rId13948" display="https://www.daloopa.com/src/44065743" xr:uid="{2B1E5D80-1DD8-4751-938A-3D03315C2943}"/>
    <hyperlink ref="AA973" r:id="rId13949" display="https://www.daloopa.com/src/44067756" xr:uid="{37BDB7D8-D844-4F28-88AE-B93F00F293D4}"/>
    <hyperlink ref="AB973" r:id="rId13950" display="https://www.daloopa.com/src/44064888" xr:uid="{9BA5D62D-14C9-4DD2-9A29-DBB591B3329C}"/>
    <hyperlink ref="AC973" r:id="rId13951" display="https://www.daloopa.com/src/44064786" xr:uid="{4EB15937-CA2A-4A4C-BDF9-C1EDC7CBA5A0}"/>
    <hyperlink ref="AD973" r:id="rId13952" display="https://www.daloopa.com/src/44064551" xr:uid="{6DAFC569-EA94-41BB-A59B-F3ABD489E57B}"/>
    <hyperlink ref="AE973" r:id="rId13953" display="https://www.daloopa.com/src/44067794" xr:uid="{D5584F70-4BC9-4347-9759-33AC3A1875FF}"/>
    <hyperlink ref="AF973" r:id="rId13954" display="https://www.daloopa.com/src/44064515" xr:uid="{833EA310-E768-4DDD-A342-BDF376081D06}"/>
    <hyperlink ref="AG973" r:id="rId13955" display="https://www.daloopa.com/src/44064449" xr:uid="{5EBC713B-B98E-44FF-A5AB-22EBDB278630}"/>
    <hyperlink ref="AH973" r:id="rId13956" display="https://www.daloopa.com/src/44064429" xr:uid="{6CA4EE5B-EC82-455C-B7B8-F13338A57559}"/>
    <hyperlink ref="AI973" r:id="rId13957" display="https://www.daloopa.com/src/44067868" xr:uid="{47108D28-366D-4E9F-A511-53DC2C1C3AED}"/>
    <hyperlink ref="AJ973" r:id="rId13958" display="https://www.daloopa.com/src/44064400" xr:uid="{05174D28-9ED1-4628-AAFC-AC3A196401C5}"/>
    <hyperlink ref="AK973" r:id="rId13959" display="https://www.daloopa.com/src/44064339" xr:uid="{C5EEDDCB-64E5-49D4-879D-0B63712C3611}"/>
    <hyperlink ref="AL973" r:id="rId13960" display="https://www.daloopa.com/src/44064214" xr:uid="{BD2C0820-0D66-4AF4-A334-3C0023F5DB03}"/>
    <hyperlink ref="AM973" r:id="rId13961" display="https://www.daloopa.com/src/44618675" xr:uid="{7B56F42C-FF7B-4457-B645-3B3D64981877}"/>
    <hyperlink ref="AN973" r:id="rId13962" display="https://www.daloopa.com/src/51587410" xr:uid="{02D58852-907B-492C-B565-983073B68549}"/>
    <hyperlink ref="A974" r:id="rId13963" xr:uid="{1899E932-C112-4457-A901-E557F766D391}"/>
    <hyperlink ref="C974" r:id="rId13964" xr:uid="{FF3BF3BB-B215-4421-B333-2B7035067C36}"/>
    <hyperlink ref="D974" r:id="rId13965" display="https://www.daloopa.com/src/44067263" xr:uid="{83247C1D-B821-4B54-8B34-5054913B6A9E}"/>
    <hyperlink ref="E974" r:id="rId13966" display="https://www.daloopa.com/src/44067221" xr:uid="{9F133664-12A8-45B5-B350-D680CF4D9E9A}"/>
    <hyperlink ref="F974" r:id="rId13967" display="https://www.daloopa.com/src/44067191" xr:uid="{DAEE21D0-FBCE-4D6A-AE68-7E07B05176B6}"/>
    <hyperlink ref="G974" r:id="rId13968" display="https://www.daloopa.com/src/44067334" xr:uid="{76CEC26C-6C46-494B-A195-5D6C8030FC63}"/>
    <hyperlink ref="H974" r:id="rId13969" display="https://www.daloopa.com/src/44066796" xr:uid="{A84DFE8E-4631-4A23-BBDD-0F8F339D2C3E}"/>
    <hyperlink ref="I974" r:id="rId13970" display="https://www.daloopa.com/src/44066757" xr:uid="{5DBD3351-A7AB-4416-BA38-AFF781D5B204}"/>
    <hyperlink ref="J974" r:id="rId13971" display="https://www.daloopa.com/src/44066716" xr:uid="{E4A1016E-008D-45FE-9D2C-4CD5A3E46A62}"/>
    <hyperlink ref="K974" r:id="rId13972" display="https://www.daloopa.com/src/44067430" xr:uid="{C613BF39-AC88-4AD1-A91E-9249AB5D94E9}"/>
    <hyperlink ref="L974" r:id="rId13973" display="https://www.daloopa.com/src/44066690" xr:uid="{4B441C17-93BA-49A8-B3BE-2524A3DC3EE4}"/>
    <hyperlink ref="M974" r:id="rId13974" display="https://www.daloopa.com/src/44066640" xr:uid="{59C6FD77-FC5E-431E-BB21-509EFE67C420}"/>
    <hyperlink ref="N974" r:id="rId13975" display="https://www.daloopa.com/src/44066623" xr:uid="{9872C836-55E8-40D9-8EDB-7E4344863DAC}"/>
    <hyperlink ref="O974" r:id="rId13976" display="https://www.daloopa.com/src/44067525" xr:uid="{EDAABBC8-0204-4BBF-B0F8-3F894E703E36}"/>
    <hyperlink ref="P974" r:id="rId13977" display="https://www.daloopa.com/src/44066601" xr:uid="{28E67FBF-4F70-4AC1-B331-503C58647A50}"/>
    <hyperlink ref="Q974" r:id="rId13978" display="https://www.daloopa.com/src/44066477" xr:uid="{555C4EF0-2EE8-4610-ACE5-C866615A71C8}"/>
    <hyperlink ref="R974" r:id="rId13979" display="https://www.daloopa.com/src/44066435" xr:uid="{4E224622-1D8F-4684-9ADD-08E779169A0D}"/>
    <hyperlink ref="S974" r:id="rId13980" display="https://www.daloopa.com/src/44067642" xr:uid="{6459D379-D98A-468B-971A-DD801B5603EF}"/>
    <hyperlink ref="T974" r:id="rId13981" display="https://www.daloopa.com/src/44066430" xr:uid="{87109244-6182-460B-A2C5-334B034E2F60}"/>
    <hyperlink ref="U974" r:id="rId13982" display="https://www.daloopa.com/src/44066197" xr:uid="{FB3B2D82-9E00-4E71-ACDC-B0134F253EE8}"/>
    <hyperlink ref="V974" r:id="rId13983" display="https://www.daloopa.com/src/44066138" xr:uid="{FEA04EA7-A733-4592-B9E4-A03C88928164}"/>
    <hyperlink ref="W974" r:id="rId13984" display="https://www.daloopa.com/src/44067698" xr:uid="{9A9D4E34-1564-4D90-A9DE-886883939D40}"/>
    <hyperlink ref="X974" r:id="rId13985" display="https://www.daloopa.com/src/44066112" xr:uid="{791CB54C-321F-4586-A945-F42275FD0974}"/>
    <hyperlink ref="Y974" r:id="rId13986" display="https://www.daloopa.com/src/44066025" xr:uid="{454ECDA8-B63E-4A6F-BCAA-E0E20AA037D4}"/>
    <hyperlink ref="Z974" r:id="rId13987" display="https://www.daloopa.com/src/44065744" xr:uid="{D509D12E-9D5A-4E58-87C5-E7647434A7B2}"/>
    <hyperlink ref="AA974" r:id="rId13988" display="https://www.daloopa.com/src/44067757" xr:uid="{950DCBF8-125A-4EAF-8542-39CD6E836652}"/>
    <hyperlink ref="AB974" r:id="rId13989" display="https://www.daloopa.com/src/44064893" xr:uid="{D415771E-69B4-4C25-8E85-FC88A2C1152B}"/>
    <hyperlink ref="AC974" r:id="rId13990" display="https://www.daloopa.com/src/44064788" xr:uid="{967BB7DF-B373-424D-94F5-E818599CBE48}"/>
    <hyperlink ref="AD974" r:id="rId13991" display="https://www.daloopa.com/src/44064552" xr:uid="{211FD176-7C6F-4D32-833A-E09C3C624051}"/>
    <hyperlink ref="AE974" r:id="rId13992" display="https://www.daloopa.com/src/44067796" xr:uid="{35D92760-8BBC-47A3-B9AB-E70CF7496AC0}"/>
    <hyperlink ref="AF974" r:id="rId13993" display="https://www.daloopa.com/src/44064514" xr:uid="{B0AF1DBD-79BE-4FC7-ADD8-05451023B87D}"/>
    <hyperlink ref="AG974" r:id="rId13994" display="https://www.daloopa.com/src/44064441" xr:uid="{C25EA2E2-B8DD-40F8-B665-C879092A05CF}"/>
    <hyperlink ref="AH974" r:id="rId13995" display="https://www.daloopa.com/src/44064426" xr:uid="{46C8E2B6-254E-4E9A-829B-7CC47202D125}"/>
    <hyperlink ref="AI974" r:id="rId13996" display="https://www.daloopa.com/src/44067869" xr:uid="{E7496998-F830-4793-BC1D-81FACA88408B}"/>
    <hyperlink ref="AJ974" r:id="rId13997" display="https://www.daloopa.com/src/44064399" xr:uid="{BA455ACB-0F91-4693-AB08-46FC5BB0C80E}"/>
    <hyperlink ref="AK974" r:id="rId13998" display="https://www.daloopa.com/src/44064345" xr:uid="{4DFAE2BD-C7EE-4ABD-86DF-CC58A7DE253F}"/>
    <hyperlink ref="AL974" r:id="rId13999" display="https://www.daloopa.com/src/44064216" xr:uid="{A531882B-FF16-4B32-9417-023BE3C43660}"/>
    <hyperlink ref="AM974" r:id="rId14000" display="https://www.daloopa.com/src/44618668" xr:uid="{53CEAC1F-60B0-41E6-9103-F2D3846F3C63}"/>
    <hyperlink ref="AN974" r:id="rId14001" display="https://www.daloopa.com/src/51587411" xr:uid="{463D8DE6-12A7-4EC5-8583-5E8867D16EAB}"/>
    <hyperlink ref="A975" r:id="rId14002" xr:uid="{6D44946B-731B-46AA-8FEA-550A44FD5BE2}"/>
    <hyperlink ref="C975" r:id="rId14003" xr:uid="{1B8B3704-69A3-4462-8A01-0DD4ECEF98C3}"/>
    <hyperlink ref="D975" r:id="rId14004" display="https://www.daloopa.com/src/44067261" xr:uid="{250CB4FF-8785-438F-A4C7-3A8B694B2894}"/>
    <hyperlink ref="E975" r:id="rId14005" display="https://www.daloopa.com/src/44067220" xr:uid="{77E1E2A2-FD70-4AAD-BF59-83EE0B286D5F}"/>
    <hyperlink ref="F975" r:id="rId14006" display="https://www.daloopa.com/src/44067190" xr:uid="{370F8A40-D234-43ED-B5FB-045A8064BA58}"/>
    <hyperlink ref="G975" r:id="rId14007" display="https://www.daloopa.com/src/44067330" xr:uid="{C2432AF1-0CE4-42BF-81FB-67BD984A8EAD}"/>
    <hyperlink ref="H975" r:id="rId14008" display="https://www.daloopa.com/src/44066795" xr:uid="{367F2065-A3DF-44DC-A693-F61801D39418}"/>
    <hyperlink ref="I975" r:id="rId14009" display="https://www.daloopa.com/src/44066755" xr:uid="{059FFA47-310A-464B-BD0B-F714F366D029}"/>
    <hyperlink ref="J975" r:id="rId14010" display="https://www.daloopa.com/src/44066721" xr:uid="{25A3DDBC-888A-4BBB-89B2-7DA0DD3D7CCE}"/>
    <hyperlink ref="K975" r:id="rId14011" display="https://www.daloopa.com/src/44067429" xr:uid="{DE98DF47-C6BB-45DD-9ACF-0D1BF010F18C}"/>
    <hyperlink ref="L975" r:id="rId14012" display="https://www.daloopa.com/src/44066688" xr:uid="{E1B9EBAB-9B93-4C97-8F03-ED96C5CFFC38}"/>
    <hyperlink ref="M975" r:id="rId14013" display="https://www.daloopa.com/src/44066637" xr:uid="{13DCDEA7-FA33-49A8-98C4-99BAED397C93}"/>
    <hyperlink ref="N975" r:id="rId14014" display="https://www.daloopa.com/src/44066626" xr:uid="{99FE72B1-BC66-4364-B21D-D200224CDB18}"/>
    <hyperlink ref="O975" r:id="rId14015" display="https://www.daloopa.com/src/44067523" xr:uid="{75530CEB-FD74-45CB-9471-37526ED84AB4}"/>
    <hyperlink ref="P975" r:id="rId14016" display="https://www.daloopa.com/src/44066598" xr:uid="{C3C64EAB-8FA2-40C0-9E02-E5FA436FC530}"/>
    <hyperlink ref="Q975" r:id="rId14017" display="https://www.daloopa.com/src/44066475" xr:uid="{468FCF3D-102F-41CA-8047-671C62A3D100}"/>
    <hyperlink ref="R975" r:id="rId14018" display="https://www.daloopa.com/src/44066439" xr:uid="{A400B23C-450B-4F0E-B377-690E4FF3EAE4}"/>
    <hyperlink ref="S975" r:id="rId14019" display="https://www.daloopa.com/src/44067646" xr:uid="{AA3E22DA-736F-49FB-BA85-1D85F2802AA7}"/>
    <hyperlink ref="T975" r:id="rId14020" display="https://www.daloopa.com/src/44066428" xr:uid="{587BF9C1-63FD-4D1B-92F1-C6AB625A71AE}"/>
    <hyperlink ref="U975" r:id="rId14021" display="https://www.daloopa.com/src/44066196" xr:uid="{3B89DF91-F436-4617-B096-BB9507A15C7F}"/>
    <hyperlink ref="V975" r:id="rId14022" display="https://www.daloopa.com/src/44066142" xr:uid="{CB9F2519-E629-450C-885F-C0C47A374FB4}"/>
    <hyperlink ref="W975" r:id="rId14023" display="https://www.daloopa.com/src/44067693" xr:uid="{49F4771B-A1A2-4839-91F0-406041194CE0}"/>
    <hyperlink ref="X975" r:id="rId14024" display="https://www.daloopa.com/src/44066115" xr:uid="{37566FD3-B603-477F-9DB5-5AB89FC8CBC4}"/>
    <hyperlink ref="Y975" r:id="rId14025" display="https://www.daloopa.com/src/44066026" xr:uid="{87B2DA12-2583-4D79-ABA6-16B8B6A7C2B5}"/>
    <hyperlink ref="Z975" r:id="rId14026" display="https://www.daloopa.com/src/44065745" xr:uid="{E1CA9628-9DEF-4902-B45A-33395D5A4E2A}"/>
    <hyperlink ref="AA975" r:id="rId14027" display="https://www.daloopa.com/src/44067755" xr:uid="{51BB4B19-B46F-4FBE-8EE3-7D50A0A4710B}"/>
    <hyperlink ref="AB975" r:id="rId14028" display="https://www.daloopa.com/src/44064896" xr:uid="{A9A90CB9-A47E-4754-85C9-7880ED3602D4}"/>
    <hyperlink ref="AC975" r:id="rId14029" display="https://www.daloopa.com/src/44064792" xr:uid="{AB5B2B3D-1680-48DB-8D18-544C97C17B28}"/>
    <hyperlink ref="AD975" r:id="rId14030" display="https://www.daloopa.com/src/44064555" xr:uid="{3107F5E1-4D18-45E2-AB75-71B8BC8C8818}"/>
    <hyperlink ref="AE975" r:id="rId14031" display="https://www.daloopa.com/src/44067798" xr:uid="{F8B1E333-E3DB-471E-8768-E7F31594F1A5}"/>
    <hyperlink ref="AF975" r:id="rId14032" display="https://www.daloopa.com/src/44064516" xr:uid="{C6ED7301-EBB7-4148-A4FB-C21746994235}"/>
    <hyperlink ref="AG975" r:id="rId14033" display="https://www.daloopa.com/src/44064447" xr:uid="{D8867CFF-C28F-4E16-B35E-F93D6D6AEFBD}"/>
    <hyperlink ref="AH975" r:id="rId14034" display="https://www.daloopa.com/src/44064428" xr:uid="{0BB44C6F-8EFA-4694-8E6D-3025F4853AD5}"/>
    <hyperlink ref="AI975" r:id="rId14035" display="https://www.daloopa.com/src/44067870" xr:uid="{D0226B4E-60E0-425E-8598-9E4A132D4E5B}"/>
    <hyperlink ref="AJ975" r:id="rId14036" display="https://www.daloopa.com/src/44064393" xr:uid="{8EBC00EC-E95A-48E4-B843-7ED34D61E1CA}"/>
    <hyperlink ref="AK975" r:id="rId14037" display="https://www.daloopa.com/src/44064344" xr:uid="{4E2F272A-B001-4552-8330-23893D0E8291}"/>
    <hyperlink ref="AL975" r:id="rId14038" display="https://www.daloopa.com/src/44064217" xr:uid="{3856A75E-FE50-45E4-B790-F02820C9F379}"/>
    <hyperlink ref="AM975" r:id="rId14039" display="https://www.daloopa.com/src/44618669" xr:uid="{8191B24F-6F30-433E-8DBF-21160AD6FF0A}"/>
    <hyperlink ref="AN975" r:id="rId14040" display="https://www.daloopa.com/src/51587412" xr:uid="{0E29A01E-D4A4-46A9-A27E-BC6355C61C33}"/>
    <hyperlink ref="AO975" r:id="rId14041" display="https://www.daloopa.com/src/57345836" xr:uid="{5D885145-158B-471B-B05B-A15CAF9F3556}"/>
    <hyperlink ref="AP975" r:id="rId14042" display="https://www.daloopa.com/src/62020223" xr:uid="{FF79763D-1DBB-476A-B4D9-211D72DE3367}"/>
    <hyperlink ref="A976" r:id="rId14043" xr:uid="{9C7920E1-A3A2-4139-9696-BD5F7F4A3A37}"/>
    <hyperlink ref="C976" r:id="rId14044" xr:uid="{EA95D515-850D-4766-911D-38DDA33F5766}"/>
    <hyperlink ref="D976" r:id="rId14045" display="https://www.daloopa.com/src/44067266" xr:uid="{39035047-A179-4FC4-A3E7-BC1B692FA6C5}"/>
    <hyperlink ref="E976" r:id="rId14046" display="https://www.daloopa.com/src/44067219" xr:uid="{5D27EFAE-D6E2-4053-98F0-016645AA586E}"/>
    <hyperlink ref="F976" r:id="rId14047" display="https://www.daloopa.com/src/44067189" xr:uid="{EB6D4F92-0D5D-4115-9ADD-312DBB2AD3E5}"/>
    <hyperlink ref="G976" r:id="rId14048" display="https://www.daloopa.com/src/44067331" xr:uid="{AD51F832-79EE-46A3-9ED2-394FB6B38452}"/>
    <hyperlink ref="H976" r:id="rId14049" display="https://www.daloopa.com/src/44066797" xr:uid="{3807C764-E67E-48A0-B701-19282B1B9C2B}"/>
    <hyperlink ref="I976" r:id="rId14050" display="https://www.daloopa.com/src/44066756" xr:uid="{8D12DCA8-918C-44C5-A712-36856F2597DA}"/>
    <hyperlink ref="J976" r:id="rId14051" display="https://www.daloopa.com/src/44066717" xr:uid="{3B65296B-67E6-4F33-8E29-096512286C3B}"/>
    <hyperlink ref="K976" r:id="rId14052" display="https://www.daloopa.com/src/44067428" xr:uid="{90A253FC-B2DE-421E-9D74-1694B75A81FE}"/>
    <hyperlink ref="L976" r:id="rId14053" display="https://www.daloopa.com/src/44066689" xr:uid="{1628B85E-182D-48BE-8D13-F2B65D8CA01C}"/>
    <hyperlink ref="M976" r:id="rId14054" display="https://www.daloopa.com/src/44066635" xr:uid="{226D23A9-E8DE-4FF1-A138-BA261F3C6496}"/>
    <hyperlink ref="N976" r:id="rId14055" display="https://www.daloopa.com/src/44066627" xr:uid="{203C882A-DCE2-4C51-9460-F0AAAF684B8D}"/>
    <hyperlink ref="O976" r:id="rId14056" display="https://www.daloopa.com/src/44067521" xr:uid="{B15969F8-4DD9-41DC-8ADD-60AFABBF9471}"/>
    <hyperlink ref="P976" r:id="rId14057" display="https://www.daloopa.com/src/44066599" xr:uid="{AB0BF15B-C6D4-4DC9-8506-37718A65C7A4}"/>
    <hyperlink ref="Q976" r:id="rId14058" display="https://www.daloopa.com/src/44066474" xr:uid="{6F707367-90AC-4D13-9D01-1CE6139813A3}"/>
    <hyperlink ref="R976" r:id="rId14059" display="https://www.daloopa.com/src/44066440" xr:uid="{33B7D0E7-71C9-4B5C-8D36-0AAD816BA37F}"/>
    <hyperlink ref="S976" r:id="rId14060" display="https://www.daloopa.com/src/44067641" xr:uid="{F87202A4-D963-4B47-AB88-9F747E7B505B}"/>
    <hyperlink ref="T976" r:id="rId14061" display="https://www.daloopa.com/src/44066431" xr:uid="{5C13E355-CCF0-430A-BEDF-134375AD587C}"/>
    <hyperlink ref="U976" r:id="rId14062" display="https://www.daloopa.com/src/44066193" xr:uid="{5AD35743-C7BA-44E4-BC3A-3A58E48ABB14}"/>
    <hyperlink ref="V976" r:id="rId14063" display="https://www.daloopa.com/src/44066134" xr:uid="{264C6FBC-FE0B-460D-AB9C-D48531C65BB1}"/>
    <hyperlink ref="W976" r:id="rId14064" display="https://www.daloopa.com/src/44067691" xr:uid="{02B99D88-E4F9-4A30-A59E-3EA821C7D570}"/>
    <hyperlink ref="X976" r:id="rId14065" display="https://www.daloopa.com/src/44066114" xr:uid="{B4D82BE0-95BE-494D-8DB2-E646C28731FC}"/>
    <hyperlink ref="Y976" r:id="rId14066" display="https://www.daloopa.com/src/44066027" xr:uid="{A83AB496-15D7-4215-BF62-01345112A30F}"/>
    <hyperlink ref="Z976" r:id="rId14067" display="https://www.daloopa.com/src/44065746" xr:uid="{CB300222-F61B-4E9C-B98E-8E8BA165FDC9}"/>
    <hyperlink ref="AA976" r:id="rId14068" display="https://www.daloopa.com/src/44067748" xr:uid="{96CFB486-EFAA-4F7C-9C57-C93CB6C99444}"/>
    <hyperlink ref="AB976" r:id="rId14069" display="https://www.daloopa.com/src/44064897" xr:uid="{899E4190-2384-43DB-A367-8616457C3C21}"/>
    <hyperlink ref="AC976" r:id="rId14070" display="https://www.daloopa.com/src/44064790" xr:uid="{24182115-E6EF-42BF-B635-4499DEE2639D}"/>
    <hyperlink ref="AD976" r:id="rId14071" display="https://www.daloopa.com/src/44064559" xr:uid="{C06CFD4B-E912-4A43-9DBA-764F1B5F7E0A}"/>
    <hyperlink ref="AE976" r:id="rId14072" display="https://www.daloopa.com/src/44067797" xr:uid="{0570FAF3-6772-4271-BCFD-C7447E218F9E}"/>
    <hyperlink ref="AF976" r:id="rId14073" display="https://www.daloopa.com/src/44064517" xr:uid="{2E81E5A0-B867-43BD-8D8C-2058ACF6D3C9}"/>
    <hyperlink ref="AG976" r:id="rId14074" display="https://www.daloopa.com/src/44064445" xr:uid="{A67F303E-D1B0-4D9A-AC0F-833FE1D45206}"/>
    <hyperlink ref="AH976" r:id="rId14075" display="https://www.daloopa.com/src/44064425" xr:uid="{106A3FA7-B10F-4B47-BCF1-BB1C7CB0EB41}"/>
    <hyperlink ref="AI976" r:id="rId14076" display="https://www.daloopa.com/src/44067864" xr:uid="{6585BA99-D101-4E53-998F-3D5F288F7ADD}"/>
    <hyperlink ref="AJ976" r:id="rId14077" display="https://www.daloopa.com/src/44064394" xr:uid="{4092A892-61CB-47EC-A5B2-ACF072E2524E}"/>
    <hyperlink ref="AK976" r:id="rId14078" display="https://www.daloopa.com/src/44064346" xr:uid="{179F9B48-D9E2-4962-9832-07627A14566C}"/>
    <hyperlink ref="AL976" r:id="rId14079" display="https://www.daloopa.com/src/44064220" xr:uid="{FC6C19A8-ABDA-4499-9FF6-614B2B14A877}"/>
    <hyperlink ref="AM976" r:id="rId14080" display="https://www.daloopa.com/src/44618676" xr:uid="{A6E61E5D-3475-4857-826E-F204CCC8B228}"/>
    <hyperlink ref="AN976" r:id="rId14081" display="https://www.daloopa.com/src/51587408" xr:uid="{A84199C8-0F26-4966-978A-29846DE30869}"/>
    <hyperlink ref="AO976" r:id="rId14082" display="https://www.daloopa.com/src/57345834" xr:uid="{48162CE9-C9DC-4594-AD0D-8923DED74542}"/>
    <hyperlink ref="AP976" r:id="rId14083" display="https://www.daloopa.com/src/62020224" xr:uid="{490CE21D-3AF5-4B4D-ACAE-BD26BAC122E9}"/>
    <hyperlink ref="A979" r:id="rId14084" xr:uid="{A2E2F3C0-5B60-499D-AAC4-F287E0992E03}"/>
    <hyperlink ref="C979" r:id="rId14085" xr:uid="{EC3D85D6-2027-4222-AFF6-DE2A41D6BA87}"/>
    <hyperlink ref="BA979" r:id="rId14086" display="https://www.daloopa.com/src/44072058" xr:uid="{95A3A538-9A4F-4875-9D2E-B1FCD548A4AD}"/>
    <hyperlink ref="BB979" r:id="rId14087" display="https://www.daloopa.com/src/44072036" xr:uid="{3AB80AD3-5A0A-4B3A-88B4-A5C7CBFF817B}"/>
    <hyperlink ref="BC979" r:id="rId14088" display="https://www.daloopa.com/src/44072018" xr:uid="{E63787DB-967F-4F12-989B-033A733EBD99}"/>
    <hyperlink ref="BD979" r:id="rId14089" display="https://www.daloopa.com/src/44071965" xr:uid="{A00AB476-1C9B-48C3-A31B-17D868B36CE2}"/>
    <hyperlink ref="BE979" r:id="rId14090" display="https://www.daloopa.com/src/44071872" xr:uid="{9F837DF8-E27C-40FC-9F4D-BCB9118261A5}"/>
    <hyperlink ref="BF979" r:id="rId14091" display="https://www.daloopa.com/src/44071771" xr:uid="{2F893DB3-4D70-4E71-82DE-0D5F842CE81D}"/>
    <hyperlink ref="BG979" r:id="rId14092" display="https://www.daloopa.com/src/44071667" xr:uid="{A54AB3D0-7AF7-48D4-9291-6E9ECC94FA4A}"/>
    <hyperlink ref="BH979" r:id="rId14093" display="https://www.daloopa.com/src/44071561" xr:uid="{12F6DA73-D0B6-4616-9727-6E2DDABD08AB}"/>
    <hyperlink ref="BI979" r:id="rId14094" display="https://www.daloopa.com/src/44618884" xr:uid="{2C01BF5A-9F19-405E-A10D-249A1E655B3F}"/>
    <hyperlink ref="A981" r:id="rId14095" xr:uid="{9DB6413E-DEFF-467A-B451-52ECC32FD7EC}"/>
    <hyperlink ref="C981" r:id="rId14096" xr:uid="{AC97E198-8212-4A95-AFDB-6179D6B2E727}"/>
    <hyperlink ref="BA981" r:id="rId14097" display="https://www.daloopa.com/src/44072064" xr:uid="{D1A27857-CCB9-41DD-8C19-E25D5AFCB33E}"/>
    <hyperlink ref="BB981" r:id="rId14098" display="https://www.daloopa.com/src/44072033" xr:uid="{81BC79AB-3563-46B9-862B-1CC35EA44731}"/>
    <hyperlink ref="BC981" r:id="rId14099" display="https://www.daloopa.com/src/44072023" xr:uid="{1D11EDC1-9F9E-4895-A262-426995F19A68}"/>
    <hyperlink ref="BD981" r:id="rId14100" display="https://www.daloopa.com/src/44071963" xr:uid="{255A7196-A73D-4E8F-BDA6-EDF8A85BB5DE}"/>
    <hyperlink ref="BE981" r:id="rId14101" display="https://www.daloopa.com/src/44071874" xr:uid="{9BE94052-085D-4E31-A144-372679762172}"/>
    <hyperlink ref="BF981" r:id="rId14102" display="https://www.daloopa.com/src/44071769" xr:uid="{3D4C0FC8-7677-4230-AC63-F4CF3EBB1E0B}"/>
    <hyperlink ref="BG981" r:id="rId14103" display="https://www.daloopa.com/src/44071668" xr:uid="{50547A25-4C10-4E66-B52E-E69EDA677124}"/>
    <hyperlink ref="BH981" r:id="rId14104" display="https://www.daloopa.com/src/44071560" xr:uid="{22C2F696-1D3B-4172-830B-749375F42A18}"/>
    <hyperlink ref="BI981" r:id="rId14105" display="https://www.daloopa.com/src/44618888" xr:uid="{F0632BB9-858E-46C6-BF39-738E9681655B}"/>
    <hyperlink ref="A982" r:id="rId14106" xr:uid="{13F04F9E-B06A-46D3-AB14-A211F7516341}"/>
    <hyperlink ref="C982" r:id="rId14107" xr:uid="{9DF90A86-BBFE-49AD-A534-38929235E333}"/>
    <hyperlink ref="BA982" r:id="rId14108" display="https://www.daloopa.com/src/44072063" xr:uid="{08198C2F-7BB0-4E6D-ACBD-B8DE2372B820}"/>
    <hyperlink ref="BB982" r:id="rId14109" display="https://www.daloopa.com/src/44072034" xr:uid="{DE03A686-1CEC-4C73-9FBA-033424947083}"/>
    <hyperlink ref="BC982" r:id="rId14110" display="https://www.daloopa.com/src/44072024" xr:uid="{5E150671-82CB-4433-9429-DBF37734ACE4}"/>
    <hyperlink ref="BD982" r:id="rId14111" display="https://www.daloopa.com/src/44071962" xr:uid="{F2E2C61F-7973-4CA0-849F-DBB49C8F5DAA}"/>
    <hyperlink ref="BE982" r:id="rId14112" display="https://www.daloopa.com/src/44071875" xr:uid="{5D775A81-D505-4ED4-A6F4-5C3019E9DC5F}"/>
    <hyperlink ref="BF982" r:id="rId14113" display="https://www.daloopa.com/src/44071774" xr:uid="{75BB06A9-2493-4286-9322-075E71A915EB}"/>
    <hyperlink ref="BG982" r:id="rId14114" display="https://www.daloopa.com/src/44071664" xr:uid="{1EA09C3C-A3DA-4A20-A0A1-FD222476D4A8}"/>
    <hyperlink ref="BH982" r:id="rId14115" display="https://www.daloopa.com/src/44071555" xr:uid="{9805D511-17BE-418C-B2B8-D0A72909B1C1}"/>
    <hyperlink ref="BI982" r:id="rId14116" display="https://www.daloopa.com/src/44618886" xr:uid="{8265162B-FBD5-4E5F-87D3-80A676E2F041}"/>
    <hyperlink ref="A983" r:id="rId14117" xr:uid="{41120179-5862-4E74-9024-B5C627FE6C17}"/>
    <hyperlink ref="C983" r:id="rId14118" xr:uid="{43687229-CFE3-4D71-8265-B60FDD2AB430}"/>
    <hyperlink ref="BA983" r:id="rId14119" display="https://www.daloopa.com/src/44072062" xr:uid="{4A84585E-DD08-4858-90F7-861E28C1CC99}"/>
    <hyperlink ref="BB983" r:id="rId14120" display="https://www.daloopa.com/src/44072040" xr:uid="{67618D85-C932-4B92-86E8-0B6F8F8466E5}"/>
    <hyperlink ref="BC983" r:id="rId14121" display="https://www.daloopa.com/src/44072025" xr:uid="{A440F48A-F9D8-47B7-9E60-35698C2076E5}"/>
    <hyperlink ref="BD983" r:id="rId14122" display="https://www.daloopa.com/src/44071968" xr:uid="{A6DB1DD0-9E5A-4983-9D56-AF92986CF90D}"/>
    <hyperlink ref="BE983" r:id="rId14123" display="https://www.daloopa.com/src/44071878" xr:uid="{10024C8E-57BE-41BB-825F-39BCD2058B46}"/>
    <hyperlink ref="BF983" r:id="rId14124" display="https://www.daloopa.com/src/44071777" xr:uid="{49764B0E-CA9C-4361-8338-97C0FAA09B2A}"/>
    <hyperlink ref="BG983" r:id="rId14125" display="https://www.daloopa.com/src/44071663" xr:uid="{E421BD14-E93E-432E-BDE8-F9D1E0C717DA}"/>
    <hyperlink ref="BH983" r:id="rId14126" display="https://www.daloopa.com/src/44071556" xr:uid="{069D288B-9E02-412D-B351-3AA05C940FA1}"/>
    <hyperlink ref="A984" r:id="rId14127" xr:uid="{9A005053-B362-4203-A461-C9A21D4397C2}"/>
    <hyperlink ref="C984" r:id="rId14128" xr:uid="{F6966612-B280-4AF3-997A-2A120742947E}"/>
    <hyperlink ref="BA984" r:id="rId14129" display="https://www.daloopa.com/src/44072061" xr:uid="{044FA8B8-0BBC-4F4B-BE69-388698E28555}"/>
    <hyperlink ref="BB984" r:id="rId14130" display="https://www.daloopa.com/src/44072031" xr:uid="{66CF93EA-06E3-4B4E-ADB4-EA74C9BB7837}"/>
    <hyperlink ref="BC984" r:id="rId14131" display="https://www.daloopa.com/src/44072014" xr:uid="{63F196E8-9ED1-4A7F-BAC5-D01C0286A9C9}"/>
    <hyperlink ref="BD984" r:id="rId14132" display="https://www.daloopa.com/src/44071969" xr:uid="{0CC70D00-E5AE-44DA-9CF9-A445C4D8640E}"/>
    <hyperlink ref="BE984" r:id="rId14133" display="https://www.daloopa.com/src/44071877" xr:uid="{480D327F-365E-4009-9737-C7917ED1FB45}"/>
    <hyperlink ref="BF984" r:id="rId14134" display="https://www.daloopa.com/src/44071775" xr:uid="{B2168364-4E74-4636-BC6B-A8E9B5473DD6}"/>
    <hyperlink ref="BG984" r:id="rId14135" display="https://www.daloopa.com/src/44071662" xr:uid="{C817E8C1-B24C-4E3A-BD48-C65901258D4A}"/>
    <hyperlink ref="A985" r:id="rId14136" xr:uid="{E4079324-699B-42EE-8447-2793C05C64D8}"/>
    <hyperlink ref="C985" r:id="rId14137" xr:uid="{9F6817D9-072F-47EF-83C0-BD3CC82A067E}"/>
    <hyperlink ref="BA985" r:id="rId14138" display="https://www.daloopa.com/src/44072060" xr:uid="{AE83D495-BC6C-4642-8113-97B328D5297F}"/>
    <hyperlink ref="BB985" r:id="rId14139" display="https://www.daloopa.com/src/44072032" xr:uid="{F4AD5DC2-4411-45FF-9DA8-1A3448B1103F}"/>
    <hyperlink ref="BC985" r:id="rId14140" display="https://www.daloopa.com/src/44072019" xr:uid="{52ED46D1-097E-4CD0-851F-FA12202B02E5}"/>
    <hyperlink ref="BD985" r:id="rId14141" display="https://www.daloopa.com/src/44071959" xr:uid="{7EF45F8B-58D6-4C5B-97E8-4DF752F73121}"/>
    <hyperlink ref="BE985" r:id="rId14142" display="https://www.daloopa.com/src/44071870" xr:uid="{88E3BA00-AC0B-4873-8DED-BF0546386644}"/>
    <hyperlink ref="BF985" r:id="rId14143" display="https://www.daloopa.com/src/44071778" xr:uid="{1B5D1E14-C265-4C1A-8122-B94DD6D5BF1E}"/>
    <hyperlink ref="BG985" r:id="rId14144" display="https://www.daloopa.com/src/44071661" xr:uid="{0A8E6744-B002-49A3-81EA-3B9AFBE6A536}"/>
    <hyperlink ref="A986" r:id="rId14145" xr:uid="{7130468C-7B6B-4912-8404-BBAC446EA703}"/>
    <hyperlink ref="C986" r:id="rId14146" xr:uid="{5BCD87F4-4DDF-4447-B5B3-608FE257C603}"/>
    <hyperlink ref="BA986" r:id="rId14147" display="https://www.daloopa.com/src/44072069" xr:uid="{CDF05749-9025-46E7-824D-CACBC4305F27}"/>
    <hyperlink ref="BB986" r:id="rId14148" display="https://www.daloopa.com/src/44072038" xr:uid="{E8A80A49-BE11-4DAD-B1BA-0D05778BD5A6}"/>
    <hyperlink ref="BC986" r:id="rId14149" display="https://www.daloopa.com/src/44072015" xr:uid="{59546085-7EA4-40FF-A241-0C65008F46F3}"/>
    <hyperlink ref="BD986" r:id="rId14150" display="https://www.daloopa.com/src/44071967" xr:uid="{7CEE52B8-8698-4CE8-B4B7-82D5D357BFA3}"/>
    <hyperlink ref="BE986" r:id="rId14151" display="https://www.daloopa.com/src/44071871" xr:uid="{FEF01EA3-BF8E-454B-8747-280EC5EEA8B8}"/>
    <hyperlink ref="BF986" r:id="rId14152" display="https://www.daloopa.com/src/44071772" xr:uid="{1C7FC269-E76A-46B3-940C-EE1099AD91BC}"/>
    <hyperlink ref="BG986" r:id="rId14153" display="https://www.daloopa.com/src/44071666" xr:uid="{30B23261-2F9B-40A4-9B51-08B2F615DCCF}"/>
    <hyperlink ref="BH986" r:id="rId14154" display="https://www.daloopa.com/src/44071558" xr:uid="{677A3D91-A961-460C-BB22-83D6ED16ADBD}"/>
    <hyperlink ref="A989" r:id="rId14155" xr:uid="{AB7F3395-39DD-46E1-9C98-1CD17A5F3F94}"/>
    <hyperlink ref="C989" r:id="rId14156" xr:uid="{E67AAD12-89D1-496C-B4D4-17F41EC9083D}"/>
    <hyperlink ref="BA989" r:id="rId14157" display="https://www.daloopa.com/src/44072068" xr:uid="{CBB277EA-B59F-4371-B593-71E322D07C1A}"/>
    <hyperlink ref="BB989" r:id="rId14158" display="https://www.daloopa.com/src/44072041" xr:uid="{81016667-B397-4AEB-B132-5E64C31003B7}"/>
    <hyperlink ref="BC989" r:id="rId14159" display="https://www.daloopa.com/src/44072020" xr:uid="{80742390-B6D3-442C-802B-AA0708456452}"/>
    <hyperlink ref="BD989" r:id="rId14160" display="https://www.daloopa.com/src/44071966" xr:uid="{609824D7-6E89-4697-A14E-C812B22F622C}"/>
    <hyperlink ref="BE989" r:id="rId14161" display="https://www.daloopa.com/src/44071876" xr:uid="{AF523E14-B93A-4C74-A08F-C84B845440FE}"/>
    <hyperlink ref="BF989" r:id="rId14162" display="https://www.daloopa.com/src/44071768" xr:uid="{6222E47A-2E5F-48BE-97F0-42B213768B0A}"/>
    <hyperlink ref="BG989" r:id="rId14163" display="https://www.daloopa.com/src/44071671" xr:uid="{73B18C52-A07C-4ED1-8916-92B041293E92}"/>
    <hyperlink ref="BH989" r:id="rId14164" display="https://www.daloopa.com/src/44071559" xr:uid="{7AFB63D6-A16A-49DC-9947-D7F22F575FC4}"/>
    <hyperlink ref="BI989" r:id="rId14165" display="https://www.daloopa.com/src/44618883" xr:uid="{0AD507BD-5D99-4414-9727-90C29A68D44C}"/>
    <hyperlink ref="A990" r:id="rId14166" xr:uid="{41A553AF-F279-471D-A264-CC3EEC904793}"/>
    <hyperlink ref="C990" r:id="rId14167" xr:uid="{F70F3F8B-1882-43AB-8E0F-37CD5FC9CADE}"/>
    <hyperlink ref="BA990" r:id="rId14168" display="https://www.daloopa.com/src/44072065" xr:uid="{1B509B4D-F8C0-46E6-9FBE-43DF54A0242E}"/>
    <hyperlink ref="BB990" r:id="rId14169" display="https://www.daloopa.com/src/44072030" xr:uid="{53643942-8419-40C4-8D5E-96365AA92A3D}"/>
    <hyperlink ref="BC990" r:id="rId14170" display="https://www.daloopa.com/src/44072016" xr:uid="{AB168493-5F8B-4D03-BDA2-52E0F28F577B}"/>
    <hyperlink ref="BD990" r:id="rId14171" display="https://www.daloopa.com/src/44071958" xr:uid="{94561967-282A-4258-8FD2-D02BF34C752D}"/>
    <hyperlink ref="BE990" r:id="rId14172" display="https://www.daloopa.com/src/44071879" xr:uid="{B49F5D02-F6FB-474B-80FC-42DC7A895CD5}"/>
    <hyperlink ref="BF990" r:id="rId14173" display="https://www.daloopa.com/src/44071776" xr:uid="{9DB3ED09-D2CB-49FA-ADD1-291A1B13A7EF}"/>
    <hyperlink ref="BG990" r:id="rId14174" display="https://www.daloopa.com/src/44071665" xr:uid="{C36E5800-974B-44CF-AA51-A26807A60464}"/>
    <hyperlink ref="BH990" r:id="rId14175" display="https://www.daloopa.com/src/44071563" xr:uid="{29568AD3-E61D-4146-9580-6040E947BA4D}"/>
    <hyperlink ref="BI990" r:id="rId14176" display="https://www.daloopa.com/src/44618885" xr:uid="{AB980005-583C-42A1-8E6D-54CB6A465768}"/>
    <hyperlink ref="A991" r:id="rId14177" xr:uid="{91E9E6C3-D15C-4A17-A365-9644A80FDB08}"/>
    <hyperlink ref="C991" r:id="rId14178" xr:uid="{CF6B2F07-0C4E-4293-9715-CFF4CBE93E98}"/>
    <hyperlink ref="BA991" r:id="rId14179" display="https://www.daloopa.com/src/44072066" xr:uid="{293D1DFA-A620-4827-897E-8654CCBB6ED7}"/>
    <hyperlink ref="BB991" r:id="rId14180" display="https://www.daloopa.com/src/44072037" xr:uid="{F749B045-9948-452F-B39C-C11AB037A64C}"/>
    <hyperlink ref="BC991" r:id="rId14181" display="https://www.daloopa.com/src/44072021" xr:uid="{E7ADE268-DE1F-4D60-B820-ADE5E73B7E09}"/>
    <hyperlink ref="BD991" r:id="rId14182" display="https://www.daloopa.com/src/44071960" xr:uid="{032C1563-1A61-4546-AB02-BAE3A1DBB43A}"/>
    <hyperlink ref="BG991" r:id="rId14183" display="https://www.daloopa.com/src/44071660" xr:uid="{2ACA25D1-4107-470A-990E-B5633AAC167D}"/>
    <hyperlink ref="BH991" r:id="rId14184" display="https://www.daloopa.com/src/44071564" xr:uid="{3DA5B70D-F1A8-4666-A34D-6E55408E4422}"/>
    <hyperlink ref="A992" r:id="rId14185" xr:uid="{657997DB-E579-455C-AD36-813D4F556383}"/>
    <hyperlink ref="C992" r:id="rId14186" xr:uid="{714307EC-4762-4AEF-B0C2-5928685A031F}"/>
    <hyperlink ref="BA992" r:id="rId14187" display="https://www.daloopa.com/src/44072067" xr:uid="{36E1544E-E551-46F0-BEAE-98623C02464C}"/>
    <hyperlink ref="BB992" r:id="rId14188" display="https://www.daloopa.com/src/44072039" xr:uid="{67F432A2-5260-4E31-A681-CC36887C468A}"/>
    <hyperlink ref="BC992" r:id="rId14189" display="https://www.daloopa.com/src/44072022" xr:uid="{97A881C6-298B-4094-92F4-6E13F36C682B}"/>
    <hyperlink ref="BD992" r:id="rId14190" display="https://www.daloopa.com/src/44071961" xr:uid="{C273E248-9767-4B94-9786-3994D9926006}"/>
    <hyperlink ref="BE992" r:id="rId14191" display="https://www.daloopa.com/src/44071880" xr:uid="{BACF658D-0C1B-4593-8D4F-551812B0FC7E}"/>
    <hyperlink ref="BF992" r:id="rId14192" display="https://www.daloopa.com/src/44071770" xr:uid="{AA3E15D4-30B8-42AD-88AC-53BA4E1C6A7C}"/>
    <hyperlink ref="BG992" r:id="rId14193" display="https://www.daloopa.com/src/44071670" xr:uid="{7876647F-6890-4598-B34D-6D734203DED5}"/>
    <hyperlink ref="BH992" r:id="rId14194" display="https://www.daloopa.com/src/44071557" xr:uid="{2002C093-B816-43CE-947C-8DAC7B54EEFD}"/>
    <hyperlink ref="BI992" r:id="rId14195" display="https://www.daloopa.com/src/44618889" xr:uid="{D8E7E2D9-2C36-45E6-B2EC-04F93E71BBDD}"/>
    <hyperlink ref="A994" r:id="rId14196" xr:uid="{803BF6FF-35D3-4900-9BE6-07B42445335F}"/>
    <hyperlink ref="C994" r:id="rId14197" xr:uid="{11C73720-F8EF-4276-A55B-65CDBE0A60B6}"/>
    <hyperlink ref="BA994" r:id="rId14198" display="https://www.daloopa.com/src/44072059" xr:uid="{CC80FBF6-B7B0-4F0F-9D56-892622FA0F92}"/>
    <hyperlink ref="BB994" r:id="rId14199" display="https://www.daloopa.com/src/44072035" xr:uid="{75C79BD5-8F8C-48FF-B91C-0A6AE7E0E897}"/>
    <hyperlink ref="BC994" r:id="rId14200" display="https://www.daloopa.com/src/44072017" xr:uid="{30552119-5168-4642-BEC2-610DCAABC159}"/>
    <hyperlink ref="BD994" r:id="rId14201" display="https://www.daloopa.com/src/44071964" xr:uid="{758779C5-9713-4EB9-A955-046069E47187}"/>
    <hyperlink ref="BE994" r:id="rId14202" display="https://www.daloopa.com/src/44071873" xr:uid="{CB4C5FEA-0B83-4FFD-A4DC-DE64F93C2E31}"/>
    <hyperlink ref="BF994" r:id="rId14203" display="https://www.daloopa.com/src/44071773" xr:uid="{345C7AD4-D539-4F64-AB3B-9EF81912C85C}"/>
    <hyperlink ref="BG994" r:id="rId14204" display="https://www.daloopa.com/src/44071669" xr:uid="{5EFE560A-0316-43DE-8D5C-95957F7D793E}"/>
    <hyperlink ref="BH994" r:id="rId14205" display="https://www.daloopa.com/src/44071562" xr:uid="{A86BBA06-EC27-40B5-852D-9EE4BD9D831F}"/>
    <hyperlink ref="BI994" r:id="rId14206" display="https://www.daloopa.com/src/44618887" xr:uid="{B678C252-1BD4-42BC-8E29-01806D588397}"/>
    <hyperlink ref="A998" r:id="rId14207" xr:uid="{030FAD8B-235F-4AD5-829A-E157CC898E34}"/>
    <hyperlink ref="C998" r:id="rId14208" xr:uid="{8082831C-2D82-4963-8F2D-BEDE9E81FAA1}"/>
    <hyperlink ref="D998" r:id="rId14209" display="https://www.daloopa.com/src/44095148" xr:uid="{F1BF76EE-E0C8-49C6-9E3D-F368DC14518A}"/>
    <hyperlink ref="E998" r:id="rId14210" display="https://www.daloopa.com/src/44095124" xr:uid="{2A5BB275-5041-436F-B3C5-A80071A36F19}"/>
    <hyperlink ref="F998" r:id="rId14211" display="https://www.daloopa.com/src/44095001" xr:uid="{717AFA49-B38D-44A0-A4D8-F427CE08BA84}"/>
    <hyperlink ref="G998" r:id="rId14212" display="https://www.daloopa.com/src/44095273" xr:uid="{BC4B9FE9-5344-4F21-A1B4-D4810B9CFC35}"/>
    <hyperlink ref="H998" r:id="rId14213" display="https://www.daloopa.com/src/44094979" xr:uid="{13D1F251-DBFB-40CA-8EC5-F7B9113A5076}"/>
    <hyperlink ref="I998" r:id="rId14214" display="https://www.daloopa.com/src/44094870" xr:uid="{3D54FD9B-37E8-45B1-924D-8F4F6763BE04}"/>
    <hyperlink ref="J998" r:id="rId14215" display="https://www.daloopa.com/src/44094819" xr:uid="{086A1B74-3909-4C59-9437-0F2D8BFC3629}"/>
    <hyperlink ref="K998" r:id="rId14216" display="https://www.daloopa.com/src/44095330" xr:uid="{F20785AF-45F9-450D-801F-0F95D41CB0AB}"/>
    <hyperlink ref="L998" r:id="rId14217" display="https://www.daloopa.com/src/44094650" xr:uid="{7F26DB0B-A12F-4660-900C-338318245493}"/>
    <hyperlink ref="M998" r:id="rId14218" display="https://www.daloopa.com/src/44094625" xr:uid="{A681E53E-B9ED-4FB2-93BE-F55530DE8A29}"/>
    <hyperlink ref="N998" r:id="rId14219" display="https://www.daloopa.com/src/44093293" xr:uid="{AA26DA07-948E-4059-A04D-3E1E96586675}"/>
    <hyperlink ref="O998" r:id="rId14220" display="https://www.daloopa.com/src/44095424" xr:uid="{F7901368-A89F-46E3-A2E0-D63AC4121664}"/>
    <hyperlink ref="P998" r:id="rId14221" display="https://www.daloopa.com/src/44093266" xr:uid="{40D7E275-E079-4F4E-B74F-2CAAC194DEF9}"/>
    <hyperlink ref="Q998" r:id="rId14222" display="https://www.daloopa.com/src/44093108" xr:uid="{72B028C7-1B98-4DA4-9B9D-4BD43F44573F}"/>
    <hyperlink ref="R998" r:id="rId14223" display="https://www.daloopa.com/src/44093049" xr:uid="{32F15B6B-BBE1-45C8-8C51-D356AC77DFB8}"/>
    <hyperlink ref="S998" r:id="rId14224" display="https://www.daloopa.com/src/44095473" xr:uid="{FD3589B3-4238-4684-AB13-DC15CBFE744F}"/>
    <hyperlink ref="T998" r:id="rId14225" display="https://www.daloopa.com/src/44092907" xr:uid="{5CCD8D0C-D31D-4069-A66E-3E0AE81E773B}"/>
    <hyperlink ref="U998" r:id="rId14226" display="https://www.daloopa.com/src/44092878" xr:uid="{70C8C65E-69ED-40AE-B421-FDF4B9353ACB}"/>
    <hyperlink ref="V998" r:id="rId14227" display="https://www.daloopa.com/src/44092713" xr:uid="{B3DCF3CE-F255-4E87-B2C9-968FBAAE23FF}"/>
    <hyperlink ref="W998" r:id="rId14228" display="https://www.daloopa.com/src/44095628" xr:uid="{8E50F980-7E5B-44BA-9C31-D51E06D5E410}"/>
    <hyperlink ref="X998" r:id="rId14229" display="https://www.daloopa.com/src/44092506" xr:uid="{00CAB6DE-2346-4254-B9F8-AADA6A42AA2C}"/>
    <hyperlink ref="Y998" r:id="rId14230" display="https://www.daloopa.com/src/44092397" xr:uid="{5FF1946F-28D9-475B-AB0A-5D3E3CAB28FB}"/>
    <hyperlink ref="Z998" r:id="rId14231" display="https://www.daloopa.com/src/44092360" xr:uid="{CF204107-FB7B-4E22-A57D-40B785F2EF38}"/>
    <hyperlink ref="AA998" r:id="rId14232" display="https://www.daloopa.com/src/44095687" xr:uid="{DCAE5A9D-0CA4-412D-A2CE-0DCA3A701753}"/>
    <hyperlink ref="AB998" r:id="rId14233" display="https://www.daloopa.com/src/44092233" xr:uid="{1CE320BA-DDC1-42D2-BEA0-5C55EB719656}"/>
    <hyperlink ref="AC998" r:id="rId14234" display="https://www.daloopa.com/src/44092194" xr:uid="{6209B721-53EC-466A-B262-5D17CAE9B547}"/>
    <hyperlink ref="AD998" r:id="rId14235" display="https://www.daloopa.com/src/44091933" xr:uid="{8FE4C99B-8501-4FC2-8D65-49DF177BFB62}"/>
    <hyperlink ref="AE998" r:id="rId14236" display="https://www.daloopa.com/src/44096259" xr:uid="{63A4D8BC-5012-4811-A49C-96EC3D3BD4F8}"/>
    <hyperlink ref="AF998" r:id="rId14237" display="https://www.daloopa.com/src/44091802" xr:uid="{8CE6F7FE-6709-452C-A4D2-5C26A209FECF}"/>
    <hyperlink ref="AG998" r:id="rId14238" display="https://www.daloopa.com/src/44091529" xr:uid="{A2CB3B01-25CE-40A5-B6BC-623CB918E32D}"/>
    <hyperlink ref="AH998" r:id="rId14239" display="https://www.daloopa.com/src/44091480" xr:uid="{E3E6AFCD-9807-4FCA-AD12-D75549B5AEC9}"/>
    <hyperlink ref="AI998" r:id="rId14240" display="https://www.daloopa.com/src/44096339" xr:uid="{A0675EDB-7AC3-4233-B568-C6D3E10D86F8}"/>
    <hyperlink ref="AJ998" r:id="rId14241" display="https://www.daloopa.com/src/44091342" xr:uid="{8DE507CB-1156-47B7-BE8A-91FC13D23B2B}"/>
    <hyperlink ref="AK998" r:id="rId14242" display="https://www.daloopa.com/src/44091330" xr:uid="{D91452EA-3B52-4DD5-94D1-6464DC3361C8}"/>
    <hyperlink ref="AL998" r:id="rId14243" display="https://www.daloopa.com/src/44091056" xr:uid="{14ACDC69-BF32-4AE7-931D-47D41F80628D}"/>
    <hyperlink ref="AM998" r:id="rId14244" display="https://www.daloopa.com/src/44618939" xr:uid="{303F5AE5-0F61-487B-BD9D-11AEE6C3CCBE}"/>
    <hyperlink ref="AN998" r:id="rId14245" display="https://www.daloopa.com/src/51587421" xr:uid="{FCA6EAA3-B164-4489-9F9C-30E176D2D624}"/>
    <hyperlink ref="AO998" r:id="rId14246" display="https://www.daloopa.com/src/57345868" xr:uid="{FD1DF50A-70B3-4438-BEAA-D5337B687AC6}"/>
    <hyperlink ref="AP998" r:id="rId14247" display="https://www.daloopa.com/src/62020229" xr:uid="{3A4F6B78-2F7B-417F-9E18-126BF3572FB9}"/>
    <hyperlink ref="A999" r:id="rId14248" xr:uid="{746B798D-9B99-4ABD-B1ED-32F19EF882FF}"/>
    <hyperlink ref="C999" r:id="rId14249" xr:uid="{37857B17-60D6-4DC6-93BA-BEF76BD62187}"/>
    <hyperlink ref="D999" r:id="rId14250" display="https://www.daloopa.com/src/44095152" xr:uid="{29A671DE-82C4-403A-BDD9-8ED3471437CB}"/>
    <hyperlink ref="E999" r:id="rId14251" display="https://www.daloopa.com/src/44095127" xr:uid="{A8363ED4-C074-4F12-809D-7EEA4A400362}"/>
    <hyperlink ref="F999" r:id="rId14252" display="https://www.daloopa.com/src/44095000" xr:uid="{74643685-CA5D-48AD-BD1B-9A286192E038}"/>
    <hyperlink ref="G999" r:id="rId14253" display="https://www.daloopa.com/src/44095277" xr:uid="{3BC495BF-E49A-4DDA-9077-3AEE3D222117}"/>
    <hyperlink ref="H999" r:id="rId14254" display="https://www.daloopa.com/src/44094977" xr:uid="{993A5809-7C84-4EC3-9C2A-A9006F4DF880}"/>
    <hyperlink ref="I999" r:id="rId14255" display="https://www.daloopa.com/src/44094871" xr:uid="{F9C3B29E-58F5-4C9D-B0B9-BE263DF07021}"/>
    <hyperlink ref="J999" r:id="rId14256" display="https://www.daloopa.com/src/44094818" xr:uid="{0B30305E-3F78-4059-AC2B-55ABD7856416}"/>
    <hyperlink ref="K999" r:id="rId14257" display="https://www.daloopa.com/src/44095329" xr:uid="{B9646358-9310-44D3-86CA-31F260010CAE}"/>
    <hyperlink ref="L999" r:id="rId14258" display="https://www.daloopa.com/src/44094651" xr:uid="{442C984D-20CB-4576-9F05-17C91D70CD5E}"/>
    <hyperlink ref="M999" r:id="rId14259" display="https://www.daloopa.com/src/44094626" xr:uid="{329DA9C9-49BA-4043-A9F6-091991F6F90E}"/>
    <hyperlink ref="N999" r:id="rId14260" display="https://www.daloopa.com/src/44093294" xr:uid="{A63B5E7C-320D-40E6-9D76-55559BA62C89}"/>
    <hyperlink ref="O999" r:id="rId14261" display="https://www.daloopa.com/src/44095426" xr:uid="{B04BB449-927D-48C5-9403-D0427C4CF6FD}"/>
    <hyperlink ref="P999" r:id="rId14262" display="https://www.daloopa.com/src/44093267" xr:uid="{75189F0C-0C69-4082-A0F1-04A25B298713}"/>
    <hyperlink ref="Q999" r:id="rId14263" display="https://www.daloopa.com/src/44093109" xr:uid="{0EAC95FC-FA33-48A1-8A9C-82320A7A01D7}"/>
    <hyperlink ref="R999" r:id="rId14264" display="https://www.daloopa.com/src/44093051" xr:uid="{39B4CF9C-5EF8-47A5-9AEA-493D3BFD30DA}"/>
    <hyperlink ref="S999" r:id="rId14265" display="https://www.daloopa.com/src/44095468" xr:uid="{21DF05B2-0C2C-4247-93AD-B66288380B53}"/>
    <hyperlink ref="T999" r:id="rId14266" display="https://www.daloopa.com/src/44092909" xr:uid="{229D2477-846F-4688-BF8A-712BD2B5CBEB}"/>
    <hyperlink ref="U999" r:id="rId14267" display="https://www.daloopa.com/src/44092877" xr:uid="{8C993394-01DD-43E2-9B58-F94E44E94639}"/>
    <hyperlink ref="V999" r:id="rId14268" display="https://www.daloopa.com/src/44092714" xr:uid="{6CCCDD7F-B90C-48A0-917D-9F3A4CD84AFE}"/>
    <hyperlink ref="W999" r:id="rId14269" display="https://www.daloopa.com/src/44095627" xr:uid="{33682E91-4F26-4606-AB8A-74F891D76F80}"/>
    <hyperlink ref="X999" r:id="rId14270" display="https://www.daloopa.com/src/44092507" xr:uid="{7FC69F70-C7BF-4F63-B37A-BD3C5C0A3E51}"/>
    <hyperlink ref="Y999" r:id="rId14271" display="https://www.daloopa.com/src/44092391" xr:uid="{ECC4949E-34F3-43FE-93B5-86C5D4D7E7A0}"/>
    <hyperlink ref="Z999" r:id="rId14272" display="https://www.daloopa.com/src/44092357" xr:uid="{EF8F3D5D-A91A-4BFA-9911-F8ADCAAAB461}"/>
    <hyperlink ref="AA999" r:id="rId14273" display="https://www.daloopa.com/src/44095686" xr:uid="{0C480F05-23D2-4C49-A46D-6758A8CB227D}"/>
    <hyperlink ref="AB999" r:id="rId14274" display="https://www.daloopa.com/src/44092231" xr:uid="{F0FCD254-CF05-4D68-BDF5-C805C7045696}"/>
    <hyperlink ref="AC999" r:id="rId14275" display="https://www.daloopa.com/src/44092193" xr:uid="{F524DDB1-BF3D-4681-8179-B3B9C52A01F4}"/>
    <hyperlink ref="AD999" r:id="rId14276" display="https://www.daloopa.com/src/44091934" xr:uid="{2CD74009-096E-4674-9C7A-A972A4BB3B15}"/>
    <hyperlink ref="AE999" r:id="rId14277" display="https://www.daloopa.com/src/44096258" xr:uid="{32DF8A39-7D2E-4ECE-8181-87C37CF9DD71}"/>
    <hyperlink ref="AF999" r:id="rId14278" display="https://www.daloopa.com/src/44091801" xr:uid="{FC198063-519D-42C0-855E-4FF0828B21D3}"/>
    <hyperlink ref="AG999" r:id="rId14279" display="https://www.daloopa.com/src/44091528" xr:uid="{B2D6E19B-B89C-4C13-9201-75E20D894D62}"/>
    <hyperlink ref="AH999" r:id="rId14280" display="https://www.daloopa.com/src/44091478" xr:uid="{942F7897-597D-4AE0-9B5B-743471905C5E}"/>
    <hyperlink ref="AI999" r:id="rId14281" display="https://www.daloopa.com/src/44096340" xr:uid="{9DCC40E2-4FB6-4348-A780-C1F8B627DFB6}"/>
    <hyperlink ref="AJ999" r:id="rId14282" display="https://www.daloopa.com/src/44091340" xr:uid="{B1580690-0F69-47FB-94C0-F63273B7E215}"/>
    <hyperlink ref="AK999" r:id="rId14283" display="https://www.daloopa.com/src/44091329" xr:uid="{854DC7B1-A990-4562-8E95-AF3AD256778E}"/>
    <hyperlink ref="AL999" r:id="rId14284" display="https://www.daloopa.com/src/44091057" xr:uid="{164B5E39-42CE-421D-8CD4-2EBD69F97D4C}"/>
    <hyperlink ref="AM999" r:id="rId14285" display="https://www.daloopa.com/src/44618938" xr:uid="{2CADF93F-2F76-4BD4-861D-34F7ED62E691}"/>
    <hyperlink ref="AN999" r:id="rId14286" display="https://www.daloopa.com/src/51587422" xr:uid="{EB61EFFE-C39D-43BB-BD0F-A1E08DF39A79}"/>
    <hyperlink ref="AO999" r:id="rId14287" display="https://www.daloopa.com/src/57345869" xr:uid="{00AEABE7-4853-4EA7-8AC7-83BBEC84E428}"/>
    <hyperlink ref="AP999" r:id="rId14288" display="https://www.daloopa.com/src/62020226" xr:uid="{73D1693F-CFD8-49AA-AA10-0E30FDD28692}"/>
    <hyperlink ref="A1000" r:id="rId14289" xr:uid="{48686CDA-B419-4658-BD05-1E2A9F1B2AC1}"/>
    <hyperlink ref="C1000" r:id="rId14290" xr:uid="{44B68400-4344-45C4-AF07-05DF0317912E}"/>
    <hyperlink ref="D1000" r:id="rId14291" display="https://www.daloopa.com/src/44095149" xr:uid="{36B2194D-BBC8-422A-BA7C-88EB57EFD73D}"/>
    <hyperlink ref="E1000" r:id="rId14292" display="https://www.daloopa.com/src/44095128" xr:uid="{08A339E4-9192-46B3-B9C7-5FBBC4D49E3E}"/>
    <hyperlink ref="F1000" r:id="rId14293" display="https://www.daloopa.com/src/44094998" xr:uid="{F07133FD-472F-4381-B6EF-8EF7D3CC2545}"/>
    <hyperlink ref="G1000" r:id="rId14294" display="https://www.daloopa.com/src/44095271" xr:uid="{A18637B8-FF15-4163-A068-6713CF3C983A}"/>
    <hyperlink ref="H1000" r:id="rId14295" display="https://www.daloopa.com/src/44094976" xr:uid="{5D9B62F0-BEB2-47F7-8FD7-C8F7F58C5FC9}"/>
    <hyperlink ref="I1000" r:id="rId14296" display="https://www.daloopa.com/src/44094872" xr:uid="{DD3A6DE8-AD9A-4F99-A965-5B1BD3175C69}"/>
    <hyperlink ref="J1000" r:id="rId14297" display="https://www.daloopa.com/src/44094817" xr:uid="{D063226B-3216-491D-9307-344C4E6868E6}"/>
    <hyperlink ref="K1000" r:id="rId14298" display="https://www.daloopa.com/src/44095328" xr:uid="{F864BE57-786E-42E0-8C3B-9C5D491B4D71}"/>
    <hyperlink ref="L1000" r:id="rId14299" display="https://www.daloopa.com/src/44094654" xr:uid="{042253AF-DA63-49CD-B29A-C0A5B4CD280D}"/>
    <hyperlink ref="M1000" r:id="rId14300" display="https://www.daloopa.com/src/44094627" xr:uid="{5EA51A7F-12CF-4134-9654-0056DEE3A788}"/>
    <hyperlink ref="N1000" r:id="rId14301" display="https://www.daloopa.com/src/44093295" xr:uid="{B07CBD02-D768-40ED-BE71-EEBEC9048073}"/>
    <hyperlink ref="O1000" r:id="rId14302" display="https://www.daloopa.com/src/44095429" xr:uid="{C4A30C3B-2AD3-46E9-A690-861520C0DCDA}"/>
    <hyperlink ref="P1000" r:id="rId14303" display="https://www.daloopa.com/src/44093273" xr:uid="{188B8D94-21E2-4058-8160-3976B61E3AA0}"/>
    <hyperlink ref="Q1000" r:id="rId14304" display="https://www.daloopa.com/src/44093110" xr:uid="{EE17B5A4-E946-4B60-84B1-6A71EDE6C52A}"/>
    <hyperlink ref="R1000" r:id="rId14305" display="https://www.daloopa.com/src/44093052" xr:uid="{22412BC2-8DD8-48E1-B799-64467C14BFBB}"/>
    <hyperlink ref="S1000" r:id="rId14306" display="https://www.daloopa.com/src/44095472" xr:uid="{473ED0FA-CBA3-4328-AB11-0765F5C99F72}"/>
    <hyperlink ref="T1000" r:id="rId14307" display="https://www.daloopa.com/src/44092912" xr:uid="{2635C332-C415-4071-B3C5-2D244E60494B}"/>
    <hyperlink ref="U1000" r:id="rId14308" display="https://www.daloopa.com/src/44092876" xr:uid="{FF278CBF-68DA-4834-A5AF-A8AF762C9AF1}"/>
    <hyperlink ref="V1000" r:id="rId14309" display="https://www.daloopa.com/src/44092720" xr:uid="{AF3E9579-DEC7-4773-A468-087E8A47B59C}"/>
    <hyperlink ref="W1000" r:id="rId14310" display="https://www.daloopa.com/src/44095630" xr:uid="{6442FE6E-DD0A-4C41-9C43-A2B47D2E05CD}"/>
    <hyperlink ref="X1000" r:id="rId14311" display="https://www.daloopa.com/src/44092505" xr:uid="{638A6082-FCAE-4022-9720-7BC096882D2E}"/>
    <hyperlink ref="Y1000" r:id="rId14312" display="https://www.daloopa.com/src/44092396" xr:uid="{43AD61CC-94B1-4827-8BE1-1D4C4B6B523E}"/>
    <hyperlink ref="Z1000" r:id="rId14313" display="https://www.daloopa.com/src/44092362" xr:uid="{32686894-5657-4BB3-939B-8E2299AC8B05}"/>
    <hyperlink ref="AA1000" r:id="rId14314" display="https://www.daloopa.com/src/44095685" xr:uid="{F238B87E-5C5B-4D96-98BB-240F178F233D}"/>
    <hyperlink ref="AB1000" r:id="rId14315" display="https://www.daloopa.com/src/44092232" xr:uid="{79587477-6995-493F-8229-63DBF6355958}"/>
    <hyperlink ref="AC1000" r:id="rId14316" display="https://www.daloopa.com/src/44092192" xr:uid="{7D2B6DBC-FD9C-43BC-B0BE-19859678A40A}"/>
    <hyperlink ref="AD1000" r:id="rId14317" display="https://www.daloopa.com/src/44091938" xr:uid="{D786855F-E6EB-4F78-B996-7C5595F80184}"/>
    <hyperlink ref="AE1000" r:id="rId14318" display="https://www.daloopa.com/src/44096255" xr:uid="{7588BABC-8B3C-4D01-90E5-AF41E64E9930}"/>
    <hyperlink ref="AF1000" r:id="rId14319" display="https://www.daloopa.com/src/44091803" xr:uid="{29AC7CD1-9111-4563-B2C4-FA167FAFAF07}"/>
    <hyperlink ref="AG1000" r:id="rId14320" display="https://www.daloopa.com/src/44091530" xr:uid="{843352EB-F126-41D1-8A3E-C7010B227BF8}"/>
    <hyperlink ref="AH1000" r:id="rId14321" display="https://www.daloopa.com/src/44091479" xr:uid="{62BD67CF-4DC1-4784-B0F4-3CB88B8592A8}"/>
    <hyperlink ref="AI1000" r:id="rId14322" display="https://www.daloopa.com/src/44096338" xr:uid="{101363E2-A69C-411D-A2DE-EA55A1EBFEEE}"/>
    <hyperlink ref="AJ1000" r:id="rId14323" display="https://www.daloopa.com/src/44091343" xr:uid="{85F44D1A-F436-4CF8-8D9D-05A48CB81F40}"/>
    <hyperlink ref="AK1000" r:id="rId14324" display="https://www.daloopa.com/src/44091331" xr:uid="{4EC61719-B7C9-4A78-A92D-56BA202D72C7}"/>
    <hyperlink ref="AL1000" r:id="rId14325" display="https://www.daloopa.com/src/44091058" xr:uid="{642D9861-1EDB-444B-BC9C-3B956F7CC672}"/>
    <hyperlink ref="AM1000" r:id="rId14326" display="https://www.daloopa.com/src/44618936" xr:uid="{3BB7E0F0-49CA-45BF-BF21-8F2778F10597}"/>
    <hyperlink ref="AN1000" r:id="rId14327" display="https://www.daloopa.com/src/51587419" xr:uid="{FDF3B0EE-FB6B-4687-89CF-DD4CAE085749}"/>
    <hyperlink ref="AO1000" r:id="rId14328" display="https://www.daloopa.com/src/57345872" xr:uid="{4BC973D9-730D-43E3-8716-B57DEB7A8B2C}"/>
    <hyperlink ref="AP1000" r:id="rId14329" display="https://www.daloopa.com/src/62020230" xr:uid="{36265417-4598-41B2-8912-D494CA8406C4}"/>
    <hyperlink ref="A1001" r:id="rId14330" xr:uid="{142FDCA3-F79D-4CFF-8D1E-538B7439A791}"/>
    <hyperlink ref="C1001" r:id="rId14331" xr:uid="{C2F8121F-5E7B-4D79-A9B7-FF288C43C560}"/>
    <hyperlink ref="D1001" r:id="rId14332" display="https://www.daloopa.com/src/44095147" xr:uid="{BFB63A4D-A053-4332-B03B-01C3C062D1E1}"/>
    <hyperlink ref="E1001" r:id="rId14333" display="https://www.daloopa.com/src/44095126" xr:uid="{2AEA6D22-DB4D-4C1E-B36E-16BC6B9D7D52}"/>
    <hyperlink ref="F1001" r:id="rId14334" display="https://www.daloopa.com/src/44095004" xr:uid="{DC5CD7AC-1869-42A6-9B64-F6161C2FFDFD}"/>
    <hyperlink ref="G1001" r:id="rId14335" display="https://www.daloopa.com/src/44095274" xr:uid="{8C2ACCB2-E6F2-4675-B6C4-8D012DD00133}"/>
    <hyperlink ref="H1001" r:id="rId14336" display="https://www.daloopa.com/src/44094980" xr:uid="{D09BE708-C8D1-4D34-9EB3-268F7ECF8EAC}"/>
    <hyperlink ref="I1001" r:id="rId14337" display="https://www.daloopa.com/src/44094874" xr:uid="{9015120E-2D15-4377-B5AB-210A7D2342F8}"/>
    <hyperlink ref="J1001" r:id="rId14338" display="https://www.daloopa.com/src/44094820" xr:uid="{AF3FFE66-880E-440D-AB3A-11DB0A286C8E}"/>
    <hyperlink ref="K1001" r:id="rId14339" display="https://www.daloopa.com/src/44095327" xr:uid="{679527F4-4D6C-48E1-9370-9AD0A3ABF58E}"/>
    <hyperlink ref="L1001" r:id="rId14340" display="https://www.daloopa.com/src/44094653" xr:uid="{8A4BDEA6-8B1C-4847-ACEF-92D203180F70}"/>
    <hyperlink ref="M1001" r:id="rId14341" display="https://www.daloopa.com/src/44094628" xr:uid="{10946DE3-36D0-439C-8133-BD629156C8F4}"/>
    <hyperlink ref="N1001" r:id="rId14342" display="https://www.daloopa.com/src/44093296" xr:uid="{AF17ADE0-E8B3-4F88-909F-4CC35FC75932}"/>
    <hyperlink ref="O1001" r:id="rId14343" display="https://www.daloopa.com/src/44095427" xr:uid="{D2029587-1A87-4274-B8C3-CD51527E68D0}"/>
    <hyperlink ref="P1001" r:id="rId14344" display="https://www.daloopa.com/src/44093269" xr:uid="{3CF304B0-2A8E-4513-9BB5-E417BE2DC9BA}"/>
    <hyperlink ref="Q1001" r:id="rId14345" display="https://www.daloopa.com/src/44093111" xr:uid="{0099DC30-0410-42A4-8C1F-DCA420FA15C3}"/>
    <hyperlink ref="R1001" r:id="rId14346" display="https://www.daloopa.com/src/44093053" xr:uid="{FEA44185-66DF-41FA-9821-E6EFCCCD27DC}"/>
    <hyperlink ref="S1001" r:id="rId14347" display="https://www.daloopa.com/src/44095471" xr:uid="{9EFD97DB-0A63-463E-877D-2B30A9B21FA2}"/>
    <hyperlink ref="T1001" r:id="rId14348" display="https://www.daloopa.com/src/44092910" xr:uid="{7668E691-6C42-45EA-9E1D-B56BFA595BDA}"/>
    <hyperlink ref="U1001" r:id="rId14349" display="https://www.daloopa.com/src/44092879" xr:uid="{10936E14-49E3-41FB-A5C4-8DC36660452C}"/>
    <hyperlink ref="V1001" r:id="rId14350" display="https://www.daloopa.com/src/44092719" xr:uid="{4316DDB1-EA51-4963-ABDC-0CF4B69B8136}"/>
    <hyperlink ref="W1001" r:id="rId14351" display="https://www.daloopa.com/src/44095629" xr:uid="{D7089AAC-872B-4716-9F53-00DEF81FB1A9}"/>
    <hyperlink ref="X1001" r:id="rId14352" display="https://www.daloopa.com/src/44092504" xr:uid="{660EA206-831C-423C-A8E8-88EB64A1135B}"/>
    <hyperlink ref="Y1001" r:id="rId14353" display="https://www.daloopa.com/src/44092395" xr:uid="{31647C8E-4C87-4CCF-A0B2-A123EF9EFFE4}"/>
    <hyperlink ref="Z1001" r:id="rId14354" display="https://www.daloopa.com/src/44092363" xr:uid="{01D77711-43F8-45AC-AEA5-1E4E5210A5A4}"/>
    <hyperlink ref="AA1001" r:id="rId14355" display="https://www.daloopa.com/src/44095684" xr:uid="{CFC6E7DF-9A3D-44F9-9A9A-6C7A69A5BA74}"/>
    <hyperlink ref="AB1001" r:id="rId14356" display="https://www.daloopa.com/src/44092234" xr:uid="{77CA90C3-8C05-4195-BF86-68B11B70DA57}"/>
    <hyperlink ref="AC1001" r:id="rId14357" display="https://www.daloopa.com/src/44092195" xr:uid="{9A386662-9D57-45B3-AB53-2BDDF1252367}"/>
    <hyperlink ref="AD1001" r:id="rId14358" display="https://www.daloopa.com/src/44091935" xr:uid="{F47B7FDD-5541-494F-9166-B24C1578D155}"/>
    <hyperlink ref="AE1001" r:id="rId14359" display="https://www.daloopa.com/src/44096253" xr:uid="{C7C002EF-A678-4A7D-85EF-D21712624DB2}"/>
    <hyperlink ref="A1002" r:id="rId14360" xr:uid="{1F7B8125-51DF-4F39-B8D6-CA8FA70839C5}"/>
    <hyperlink ref="C1002" r:id="rId14361" xr:uid="{3F852B2D-889C-4C09-9109-A7BEA9D30608}"/>
    <hyperlink ref="D1002" r:id="rId14362" display="https://www.daloopa.com/src/44095150" xr:uid="{489BBF39-923E-4D55-BD02-42845C530347}"/>
    <hyperlink ref="E1002" r:id="rId14363" display="https://www.daloopa.com/src/44095125" xr:uid="{4DFA9A6F-3451-48BD-82E6-EEE7F782265B}"/>
    <hyperlink ref="F1002" r:id="rId14364" display="https://www.daloopa.com/src/44095002" xr:uid="{D8315512-4D0E-407F-B8FF-A842E73344E2}"/>
    <hyperlink ref="G1002" r:id="rId14365" display="https://www.daloopa.com/src/44095276" xr:uid="{D3045816-37F5-4AE0-AC9C-4BD25587E97A}"/>
    <hyperlink ref="H1002" r:id="rId14366" display="https://www.daloopa.com/src/44094975" xr:uid="{103C04A2-87A1-436B-A600-002C3D5D704D}"/>
    <hyperlink ref="I1002" r:id="rId14367" display="https://www.daloopa.com/src/44094873" xr:uid="{51EDF6F8-84F6-48FE-A2B9-8BF724FA4DFB}"/>
    <hyperlink ref="J1002" r:id="rId14368" display="https://www.daloopa.com/src/44094821" xr:uid="{C80D8BCE-06F6-4ED4-AF4C-E46D5ED8FAE0}"/>
    <hyperlink ref="K1002" r:id="rId14369" display="https://www.daloopa.com/src/44095326" xr:uid="{5F470112-2FFA-444A-BC52-486B79A42D56}"/>
    <hyperlink ref="L1002" r:id="rId14370" display="https://www.daloopa.com/src/44094655" xr:uid="{D76CD599-E89C-48A3-BE44-DDF48E02AA3E}"/>
    <hyperlink ref="M1002" r:id="rId14371" display="https://www.daloopa.com/src/44094629" xr:uid="{91E883CE-92EA-45CD-8719-0F09B2661FA5}"/>
    <hyperlink ref="N1002" r:id="rId14372" display="https://www.daloopa.com/src/44093289" xr:uid="{C7B4F12C-D2F1-4136-A818-8DF3C59C6916}"/>
    <hyperlink ref="O1002" r:id="rId14373" display="https://www.daloopa.com/src/44095430" xr:uid="{FEE58F18-B3B4-42E9-9038-FF19C4032373}"/>
    <hyperlink ref="P1002" r:id="rId14374" display="https://www.daloopa.com/src/44093272" xr:uid="{E906B3C4-4B81-49F4-80DA-E2DD215D9EB4}"/>
    <hyperlink ref="Q1002" r:id="rId14375" display="https://www.daloopa.com/src/44093107" xr:uid="{B3E11AA3-B0FC-453A-BBB9-CE8F983EA478}"/>
    <hyperlink ref="R1002" r:id="rId14376" display="https://www.daloopa.com/src/44093050" xr:uid="{5C59E8AC-8226-459C-8DEA-5592455B3F69}"/>
    <hyperlink ref="S1002" r:id="rId14377" display="https://www.daloopa.com/src/44095470" xr:uid="{C29B45E5-B9C6-4D0F-9CA4-3E83E2EB76C9}"/>
    <hyperlink ref="T1002" r:id="rId14378" display="https://www.daloopa.com/src/44092911" xr:uid="{572EB775-C530-41DA-8760-0AAC8AF490FD}"/>
    <hyperlink ref="U1002" r:id="rId14379" display="https://www.daloopa.com/src/44092880" xr:uid="{804C6F7C-B2AD-4903-BD4D-9F88A4D17AA0}"/>
    <hyperlink ref="V1002" r:id="rId14380" display="https://www.daloopa.com/src/44092717" xr:uid="{3AE55D62-0DD0-48EB-BD7A-EBE8739E9A86}"/>
    <hyperlink ref="W1002" r:id="rId14381" display="https://www.daloopa.com/src/44095631" xr:uid="{2DB8610C-B19C-4728-A4E5-9D24874BDD6E}"/>
    <hyperlink ref="X1002" r:id="rId14382" display="https://www.daloopa.com/src/44092503" xr:uid="{DBAA5C28-00F4-48FB-8840-31234381F8E9}"/>
    <hyperlink ref="Y1002" r:id="rId14383" display="https://www.daloopa.com/src/44092393" xr:uid="{4E823D03-1096-46E0-AB1D-A76B5006CD9E}"/>
    <hyperlink ref="A1003" r:id="rId14384" xr:uid="{41869498-C1EA-40DC-B6E1-58D1569EB0DA}"/>
    <hyperlink ref="C1003" r:id="rId14385" xr:uid="{0DF02E8A-5B7C-478A-A08B-E541498C15ED}"/>
    <hyperlink ref="AA1003" r:id="rId14386" display="https://www.daloopa.com/src/44095683" xr:uid="{9FF52B12-2D50-4505-BC2F-07AD0E6C36B5}"/>
    <hyperlink ref="AB1003" r:id="rId14387" display="https://www.daloopa.com/src/44092235" xr:uid="{444B75CA-E3FA-4008-BD01-7F89B0C39876}"/>
    <hyperlink ref="AC1003" r:id="rId14388" display="https://www.daloopa.com/src/44092196" xr:uid="{E91A0EEC-C8DE-4146-9DC7-3CEC5F84DED5}"/>
    <hyperlink ref="AD1003" r:id="rId14389" display="https://www.daloopa.com/src/44091939" xr:uid="{97ADEE49-7075-4EC1-AE1F-14CFA04021A7}"/>
    <hyperlink ref="AE1003" r:id="rId14390" display="https://www.daloopa.com/src/44096256" xr:uid="{4F8683CA-A7BA-4501-B693-D51E9197F955}"/>
    <hyperlink ref="A1004" r:id="rId14391" xr:uid="{4EE34B96-EFCD-408E-B282-1B213F032C12}"/>
    <hyperlink ref="C1004" r:id="rId14392" xr:uid="{83617B26-5A48-44DC-B318-4DEE01C02181}"/>
    <hyperlink ref="D1004" r:id="rId14393" display="https://www.daloopa.com/src/44095151" xr:uid="{A7558BBC-BC6E-473A-9944-2A168167D563}"/>
    <hyperlink ref="E1004" r:id="rId14394" display="https://www.daloopa.com/src/44095129" xr:uid="{4AD85786-9E39-4B4E-9A4E-D5BF48D0D4D7}"/>
    <hyperlink ref="F1004" r:id="rId14395" display="https://www.daloopa.com/src/44095003" xr:uid="{DF65C52D-D0AD-4A6A-BDD9-2324DF5F785F}"/>
    <hyperlink ref="G1004" r:id="rId14396" display="https://www.daloopa.com/src/44095275" xr:uid="{80B89124-E317-4C0D-9677-75E0D97FD726}"/>
    <hyperlink ref="H1004" r:id="rId14397" display="https://www.daloopa.com/src/44094978" xr:uid="{D8749A0F-6884-48C3-A231-902B3064EA68}"/>
    <hyperlink ref="I1004" r:id="rId14398" display="https://www.daloopa.com/src/44094875" xr:uid="{A3CABD70-0A97-4459-BF3D-72D1149BFEA6}"/>
    <hyperlink ref="J1004" r:id="rId14399" display="https://www.daloopa.com/src/44094822" xr:uid="{4B255088-24E2-45E9-ADB6-927CDDB18628}"/>
    <hyperlink ref="K1004" r:id="rId14400" display="https://www.daloopa.com/src/44095325" xr:uid="{375962D3-C241-464F-ADC6-4B9BA564164A}"/>
    <hyperlink ref="L1004" r:id="rId14401" display="https://www.daloopa.com/src/44094649" xr:uid="{FD48D569-C69E-4605-8CA9-468E7FA7A021}"/>
    <hyperlink ref="M1004" r:id="rId14402" display="https://www.daloopa.com/src/44094622" xr:uid="{DF4C8990-6BF6-4622-9C02-2EE4687178CA}"/>
    <hyperlink ref="N1004" r:id="rId14403" display="https://www.daloopa.com/src/44093290" xr:uid="{D4157D2B-5B8F-4A68-AF57-946448792F13}"/>
    <hyperlink ref="O1004" r:id="rId14404" display="https://www.daloopa.com/src/44095428" xr:uid="{A3FEE52C-D560-421A-A464-C3CCCCAD8D28}"/>
    <hyperlink ref="P1004" r:id="rId14405" display="https://www.daloopa.com/src/44093271" xr:uid="{880C4F81-8DF8-40D2-AC68-15D4CB07F9D0}"/>
    <hyperlink ref="Q1004" r:id="rId14406" display="https://www.daloopa.com/src/44093106" xr:uid="{3C81C977-DE90-435C-BB08-EF7EC6464923}"/>
    <hyperlink ref="R1004" r:id="rId14407" display="https://www.daloopa.com/src/44093048" xr:uid="{29F84259-DAAC-4E9F-8508-0AF0922A6156}"/>
    <hyperlink ref="S1004" r:id="rId14408" display="https://www.daloopa.com/src/44095469" xr:uid="{BAA72129-527A-4F00-A609-5AECB7A210B5}"/>
    <hyperlink ref="T1004" r:id="rId14409" display="https://www.daloopa.com/src/44092914" xr:uid="{19E8F060-ECD6-4DFD-8ACF-9ED284D8425A}"/>
    <hyperlink ref="U1004" r:id="rId14410" display="https://www.daloopa.com/src/44092882" xr:uid="{7CBFFB9E-F0F3-47FD-8359-9119AD15540C}"/>
    <hyperlink ref="V1004" r:id="rId14411" display="https://www.daloopa.com/src/44092718" xr:uid="{90129C3E-01BB-4E73-8642-7E6907AA309B}"/>
    <hyperlink ref="W1004" r:id="rId14412" display="https://www.daloopa.com/src/44095632" xr:uid="{86C70F9C-F9DC-4CEB-9C48-ED0A81697CF1}"/>
    <hyperlink ref="X1004" r:id="rId14413" display="https://www.daloopa.com/src/44092502" xr:uid="{E1C07C43-84B3-4444-BA53-BC24D7DA5753}"/>
    <hyperlink ref="Y1004" r:id="rId14414" display="https://www.daloopa.com/src/44092392" xr:uid="{7B969F17-A324-4060-BAEB-2B3CFE0164EA}"/>
    <hyperlink ref="Z1004" r:id="rId14415" display="https://www.daloopa.com/src/44092359" xr:uid="{A959AA4D-6C23-4A8B-A1E8-DE572F55BC6D}"/>
    <hyperlink ref="AA1004" r:id="rId14416" display="https://www.daloopa.com/src/44095682" xr:uid="{91AA7440-334C-4A5A-A8A7-9479050E9914}"/>
    <hyperlink ref="AB1004" r:id="rId14417" display="https://www.daloopa.com/src/44092236" xr:uid="{E07F1349-2571-44E3-917D-E6313AD0D358}"/>
    <hyperlink ref="AC1004" r:id="rId14418" display="https://www.daloopa.com/src/44092198" xr:uid="{D631672A-3E3D-48A7-8ED0-8925300549D0}"/>
    <hyperlink ref="AD1004" r:id="rId14419" display="https://www.daloopa.com/src/44091936" xr:uid="{4B9781D6-27C7-468C-86E3-99D97202401C}"/>
    <hyperlink ref="AE1004" r:id="rId14420" display="https://www.daloopa.com/src/44096254" xr:uid="{7527FA20-B6EE-45EB-AE52-5D44EDC20EFD}"/>
    <hyperlink ref="AF1004" r:id="rId14421" display="https://www.daloopa.com/src/44091804" xr:uid="{49EC0BF7-B8C6-4F01-809F-8C514C78362A}"/>
    <hyperlink ref="AG1004" r:id="rId14422" display="https://www.daloopa.com/src/44091531" xr:uid="{9427BF85-0B58-46C6-A3BC-75F6DCAA3906}"/>
    <hyperlink ref="AH1004" r:id="rId14423" display="https://www.daloopa.com/src/44091477" xr:uid="{7E230BF4-3A17-4F34-A6D7-3CE80D4F9431}"/>
    <hyperlink ref="AI1004" r:id="rId14424" display="https://www.daloopa.com/src/44096337" xr:uid="{E6E334AA-3396-48FE-A51C-C74089A1F90A}"/>
    <hyperlink ref="AJ1004" r:id="rId14425" display="https://www.daloopa.com/src/44091341" xr:uid="{7D297841-5A20-45E8-9E96-6B33A6E8974A}"/>
    <hyperlink ref="AK1004" r:id="rId14426" display="https://www.daloopa.com/src/44091332" xr:uid="{A7EBF610-4C4F-4CCD-9FC7-B3ECA78E4125}"/>
    <hyperlink ref="AL1004" r:id="rId14427" display="https://www.daloopa.com/src/44091059" xr:uid="{34154F44-F2F7-4649-82F4-8C2744F683C2}"/>
    <hyperlink ref="AM1004" r:id="rId14428" display="https://www.daloopa.com/src/44618937" xr:uid="{3F471950-6477-4097-9F4B-CAD4702EF185}"/>
    <hyperlink ref="AN1004" r:id="rId14429" display="https://www.daloopa.com/src/51587418" xr:uid="{411320C7-DC52-4FFF-A992-A35BD12E94AA}"/>
    <hyperlink ref="AO1004" r:id="rId14430" display="https://www.daloopa.com/src/57345870" xr:uid="{4A545267-94A7-43B8-8492-CED567620A3F}"/>
    <hyperlink ref="AP1004" r:id="rId14431" display="https://www.daloopa.com/src/62020228" xr:uid="{EB0D912A-7DBC-41FC-858A-30E6B5BF0BCE}"/>
    <hyperlink ref="A1005" r:id="rId14432" xr:uid="{C68A39BF-E187-48FB-BF78-FEFBF5B0CDDA}"/>
    <hyperlink ref="C1005" r:id="rId14433" xr:uid="{B9D95211-1248-4636-89EE-80C6C173BC92}"/>
    <hyperlink ref="D1005" r:id="rId14434" display="https://www.daloopa.com/src/44095153" xr:uid="{B1D7B1BA-7071-4E43-8627-37A0F10BD860}"/>
    <hyperlink ref="E1005" r:id="rId14435" display="https://www.daloopa.com/src/44095130" xr:uid="{7F193C1E-73EA-462F-989C-EC06C2B2CBE4}"/>
    <hyperlink ref="F1005" r:id="rId14436" display="https://www.daloopa.com/src/44094999" xr:uid="{A0FA7F48-C3A4-4EA1-94A2-1408FA7ACFAD}"/>
    <hyperlink ref="G1005" r:id="rId14437" display="https://www.daloopa.com/src/44095272" xr:uid="{A1B33C26-8367-421A-8597-781FC56E1574}"/>
    <hyperlink ref="H1005" r:id="rId14438" display="https://www.daloopa.com/src/44094974" xr:uid="{11142D17-3158-456F-8E23-6CB159C4EC57}"/>
    <hyperlink ref="I1005" r:id="rId14439" display="https://www.daloopa.com/src/44094876" xr:uid="{75A88878-0D55-4346-8C14-16B7B1BDDC74}"/>
    <hyperlink ref="J1005" r:id="rId14440" display="https://www.daloopa.com/src/44094823" xr:uid="{A2D6531A-E774-4A8C-85F1-709C35B311E1}"/>
    <hyperlink ref="K1005" r:id="rId14441" display="https://www.daloopa.com/src/44095324" xr:uid="{05CB9DA7-5F8A-42A2-B3BC-386A8101AC2D}"/>
    <hyperlink ref="L1005" r:id="rId14442" display="https://www.daloopa.com/src/44094652" xr:uid="{C8AFECF9-C3A0-4F05-A543-F69986CB109C}"/>
    <hyperlink ref="M1005" r:id="rId14443" display="https://www.daloopa.com/src/44094623" xr:uid="{C5F01616-80FC-4C6B-A6A7-BE3E0728BA6C}"/>
    <hyperlink ref="N1005" r:id="rId14444" display="https://www.daloopa.com/src/44093291" xr:uid="{8074EAF2-FAF1-4AFC-8C2C-5B4D4E47621D}"/>
    <hyperlink ref="O1005" r:id="rId14445" display="https://www.daloopa.com/src/44095423" xr:uid="{E95E9ADB-3ECC-42E4-A2AB-C9ED4CCB053C}"/>
    <hyperlink ref="P1005" r:id="rId14446" display="https://www.daloopa.com/src/44093270" xr:uid="{172251F4-795D-4670-84FD-81985843ABD9}"/>
    <hyperlink ref="Q1005" r:id="rId14447" display="https://www.daloopa.com/src/44093112" xr:uid="{837F90A0-8423-4583-9083-88522C282436}"/>
    <hyperlink ref="R1005" r:id="rId14448" display="https://www.daloopa.com/src/44093047" xr:uid="{948C1A49-A353-4B4C-8C19-67AFDDB1EF41}"/>
    <hyperlink ref="S1005" r:id="rId14449" display="https://www.daloopa.com/src/44095467" xr:uid="{0AE5B5A3-E50B-4961-8B53-1ED57858F58A}"/>
    <hyperlink ref="T1005" r:id="rId14450" display="https://www.daloopa.com/src/44092908" xr:uid="{E0CDC59A-6A14-4837-B8F2-3DFCDE8ED337}"/>
    <hyperlink ref="U1005" r:id="rId14451" display="https://www.daloopa.com/src/44092881" xr:uid="{82B09121-9147-4A9D-9106-4F47D750D0BE}"/>
    <hyperlink ref="V1005" r:id="rId14452" display="https://www.daloopa.com/src/44092715" xr:uid="{96DA2961-D18E-472D-BD61-24B14C8F1CFC}"/>
    <hyperlink ref="W1005" r:id="rId14453" display="https://www.daloopa.com/src/44095626" xr:uid="{9BFE28EC-F5CD-485D-A1EC-3837D93EAE78}"/>
    <hyperlink ref="X1005" r:id="rId14454" display="https://www.daloopa.com/src/44092501" xr:uid="{2349887E-2015-48D3-A1C0-4290FE2DE9BA}"/>
    <hyperlink ref="Y1005" r:id="rId14455" display="https://www.daloopa.com/src/44092394" xr:uid="{25E36EBE-0336-4948-A577-9AABF3DDD142}"/>
    <hyperlink ref="Z1005" r:id="rId14456" display="https://www.daloopa.com/src/44092361" xr:uid="{4F074138-93D7-4232-97A0-7C8C2E6CCA64}"/>
    <hyperlink ref="AA1005" r:id="rId14457" display="https://www.daloopa.com/src/44095681" xr:uid="{ECAA3A0A-DBBF-4DE7-A709-64BB5BBF5B30}"/>
    <hyperlink ref="AB1005" r:id="rId14458" display="https://www.daloopa.com/src/44092237" xr:uid="{CE8D6E6E-9603-4215-8FB4-71F7E0884827}"/>
    <hyperlink ref="AC1005" r:id="rId14459" display="https://www.daloopa.com/src/44092197" xr:uid="{B08E0772-8915-48F6-BC00-44B6DF7FC0D2}"/>
    <hyperlink ref="AD1005" r:id="rId14460" display="https://www.daloopa.com/src/44091940" xr:uid="{AED1D873-CC8D-421A-81A4-89D27E0B7516}"/>
    <hyperlink ref="A1007" r:id="rId14461" xr:uid="{D6010E87-CEBE-4CC8-A3AE-96D56C788399}"/>
    <hyperlink ref="C1007" r:id="rId14462" xr:uid="{A38C6B2E-72A5-4391-AE95-91D6E1B44E61}"/>
    <hyperlink ref="D1007" r:id="rId14463" display="https://www.daloopa.com/src/44095154" xr:uid="{4D5BD00D-9BE7-43E6-9904-D236193CD38A}"/>
    <hyperlink ref="E1007" r:id="rId14464" display="https://www.daloopa.com/src/44095131" xr:uid="{414D5ADE-13CF-429D-B130-2043D3D7B1C5}"/>
    <hyperlink ref="F1007" r:id="rId14465" display="https://www.daloopa.com/src/44094997" xr:uid="{98D59E8F-B514-41D0-ACF6-C71A75BB95B0}"/>
    <hyperlink ref="G1007" r:id="rId14466" display="https://www.daloopa.com/src/44095278" xr:uid="{47FAB938-6D32-4424-BFF7-D2D5259758D4}"/>
    <hyperlink ref="H1007" r:id="rId14467" display="https://www.daloopa.com/src/44094973" xr:uid="{1C2698B7-1DC0-4626-B2DE-7EB22C69ED23}"/>
    <hyperlink ref="I1007" r:id="rId14468" display="https://www.daloopa.com/src/44094869" xr:uid="{2E2D747E-2C3B-40B8-B17A-6A325CB674A5}"/>
    <hyperlink ref="J1007" r:id="rId14469" display="https://www.daloopa.com/src/44094816" xr:uid="{0B9BC432-8054-4EFF-9238-B1777A9B4203}"/>
    <hyperlink ref="K1007" r:id="rId14470" display="https://www.daloopa.com/src/44095323" xr:uid="{6DC26317-29D2-4387-B508-D9497054B7AB}"/>
    <hyperlink ref="L1007" r:id="rId14471" display="https://www.daloopa.com/src/44094656" xr:uid="{543F7A14-871F-4000-A134-E63A193F2460}"/>
    <hyperlink ref="M1007" r:id="rId14472" display="https://www.daloopa.com/src/44094624" xr:uid="{8D8FBA3C-005E-4537-B739-87C24EB2DFC6}"/>
    <hyperlink ref="N1007" r:id="rId14473" display="https://www.daloopa.com/src/44093292" xr:uid="{2A548914-F08C-4F92-AE55-BD0539804918}"/>
    <hyperlink ref="O1007" r:id="rId14474" display="https://www.daloopa.com/src/44095425" xr:uid="{80E5095D-1F47-4398-8060-54DFD2ED454B}"/>
    <hyperlink ref="P1007" r:id="rId14475" display="https://www.daloopa.com/src/44093268" xr:uid="{CDBFF06D-7383-4485-A562-EE7AAB31E376}"/>
    <hyperlink ref="Q1007" r:id="rId14476" display="https://www.daloopa.com/src/44093113" xr:uid="{78E14B2E-54EC-416A-AB6B-797804252432}"/>
    <hyperlink ref="R1007" r:id="rId14477" display="https://www.daloopa.com/src/44093046" xr:uid="{24F13D5D-A867-4643-9001-9A931B5765E2}"/>
    <hyperlink ref="S1007" r:id="rId14478" display="https://www.daloopa.com/src/44095466" xr:uid="{88679C94-A10E-407A-A55C-5E6107AB1047}"/>
    <hyperlink ref="T1007" r:id="rId14479" display="https://www.daloopa.com/src/44092913" xr:uid="{EC8C2099-64E1-4EAB-8B99-DF8262483CAB}"/>
    <hyperlink ref="U1007" r:id="rId14480" display="https://www.daloopa.com/src/44092883" xr:uid="{BC92B792-C325-4395-B6A0-2FD5A0AF013A}"/>
    <hyperlink ref="V1007" r:id="rId14481" display="https://www.daloopa.com/src/44092716" xr:uid="{19CC0662-DF72-4BED-B11B-F6D2EDA1B022}"/>
    <hyperlink ref="W1007" r:id="rId14482" display="https://www.daloopa.com/src/44095625" xr:uid="{A43FDA8D-946E-4E14-9788-A8E201C03AF7}"/>
    <hyperlink ref="X1007" r:id="rId14483" display="https://www.daloopa.com/src/44092500" xr:uid="{CEC5CB17-6860-4D62-8C10-73B7C6D6DC4D}"/>
    <hyperlink ref="Y1007" r:id="rId14484" display="https://www.daloopa.com/src/44092398" xr:uid="{06105834-78C5-403A-ABF1-2E49179E4DC5}"/>
    <hyperlink ref="Z1007" r:id="rId14485" display="https://www.daloopa.com/src/44092358" xr:uid="{C0EB6987-6ABC-416D-B0A4-FD9F5877FF3F}"/>
    <hyperlink ref="AA1007" r:id="rId14486" display="https://www.daloopa.com/src/44095680" xr:uid="{A15AD06F-D23C-4E15-A886-1CE68FB83B5C}"/>
    <hyperlink ref="AB1007" r:id="rId14487" display="https://www.daloopa.com/src/44092230" xr:uid="{2D2E5D63-159D-450B-B5AD-86DA58DC5048}"/>
    <hyperlink ref="AC1007" r:id="rId14488" display="https://www.daloopa.com/src/44092199" xr:uid="{84E6072A-2E58-4A52-B31B-EAFE04F7710E}"/>
    <hyperlink ref="AD1007" r:id="rId14489" display="https://www.daloopa.com/src/44091937" xr:uid="{2E243424-A10F-4A51-9D4E-1072C45B651F}"/>
    <hyperlink ref="AE1007" r:id="rId14490" display="https://www.daloopa.com/src/44096257" xr:uid="{1CA68C00-C561-4D1A-8DE9-C7209A4DF0CE}"/>
    <hyperlink ref="AF1007" r:id="rId14491" display="https://www.daloopa.com/src/44091805" xr:uid="{35820824-D4BA-497B-B43A-ED037EED5CF2}"/>
    <hyperlink ref="AG1007" r:id="rId14492" display="https://www.daloopa.com/src/44091532" xr:uid="{E43C87AD-955F-4F77-AD53-750DB1964DD6}"/>
    <hyperlink ref="AH1007" r:id="rId14493" display="https://www.daloopa.com/src/44091481" xr:uid="{AC47EA08-12D1-40A0-B2E4-BB5CC6B72F12}"/>
    <hyperlink ref="AI1007" r:id="rId14494" display="https://www.daloopa.com/src/44096336" xr:uid="{66878565-0F13-4EED-83F7-CB2DBE724EE8}"/>
    <hyperlink ref="AJ1007" r:id="rId14495" display="https://www.daloopa.com/src/44091339" xr:uid="{B017984C-BE08-44F2-9E3B-B75758DE21E3}"/>
    <hyperlink ref="AK1007" r:id="rId14496" display="https://www.daloopa.com/src/44091333" xr:uid="{A2C696CB-B3CF-49C7-8E8F-8CAE9B2E9472}"/>
    <hyperlink ref="AL1007" r:id="rId14497" display="https://www.daloopa.com/src/44091060" xr:uid="{8C435F98-2920-401A-9B75-BFA1934028C6}"/>
    <hyperlink ref="AM1007" r:id="rId14498" display="https://www.daloopa.com/src/44618940" xr:uid="{576FEDB8-B6CB-4790-9622-5840E9E6F611}"/>
    <hyperlink ref="AN1007" r:id="rId14499" display="https://www.daloopa.com/src/51587420" xr:uid="{B14470AC-BD48-44E0-B996-6A92F574EEA3}"/>
    <hyperlink ref="AO1007" r:id="rId14500" display="https://www.daloopa.com/src/57345871" xr:uid="{30361217-E994-4D65-901C-56D48CAE7790}"/>
    <hyperlink ref="AP1007" r:id="rId14501" display="https://www.daloopa.com/src/62020227" xr:uid="{9279C4E7-1EA1-47CC-A56A-A89A822A152C}"/>
    <hyperlink ref="A1010" r:id="rId14502" xr:uid="{0185E82B-AD00-4B75-859B-35418D8308EA}"/>
    <hyperlink ref="C1010" r:id="rId14503" xr:uid="{FB4899BA-3650-4A99-9B9E-06324D2DDC3F}"/>
    <hyperlink ref="D1010" r:id="rId14504" display="https://www.daloopa.com/src/44095165" xr:uid="{24F23C59-680E-4D63-9AFC-502FE69837EE}"/>
    <hyperlink ref="E1010" r:id="rId14505" display="https://www.daloopa.com/src/44095115" xr:uid="{0C38210F-6623-4E94-A05C-D2E6D53331D8}"/>
    <hyperlink ref="F1010" r:id="rId14506" display="https://www.daloopa.com/src/44095042" xr:uid="{87116437-D1B3-4B68-839A-411D02E2DEA1}"/>
    <hyperlink ref="G1010" r:id="rId14507" display="https://www.daloopa.com/src/44095269" xr:uid="{BADD709D-1BC1-424B-B00A-D3FF2B407510}"/>
    <hyperlink ref="H1010" r:id="rId14508" display="https://www.daloopa.com/src/44094968" xr:uid="{40AA3519-0944-4C0D-AAAA-AF27F18FAD6C}"/>
    <hyperlink ref="I1010" r:id="rId14509" display="https://www.daloopa.com/src/44094886" xr:uid="{76C354E7-D795-43B2-BB4F-FC169EF09000}"/>
    <hyperlink ref="J1010" r:id="rId14510" display="https://www.daloopa.com/src/44094796" xr:uid="{8CF3B481-0A88-49A7-B7F7-765764FEEEF3}"/>
    <hyperlink ref="K1010" r:id="rId14511" display="https://www.daloopa.com/src/44095341" xr:uid="{F743BF53-0F1F-4969-8354-FC87ACC9B634}"/>
    <hyperlink ref="L1010" r:id="rId14512" display="https://www.daloopa.com/src/44094668" xr:uid="{05961053-D83A-4690-9D43-A263F994AE8D}"/>
    <hyperlink ref="M1010" r:id="rId14513" display="https://www.daloopa.com/src/44094614" xr:uid="{1EB4C4C7-4131-4B3E-94AA-15A2A701BD68}"/>
    <hyperlink ref="N1010" r:id="rId14514" display="https://www.daloopa.com/src/44093335" xr:uid="{3328B59E-C696-4121-9A81-6AEAD39CEC56}"/>
    <hyperlink ref="O1010" r:id="rId14515" display="https://www.daloopa.com/src/44095400" xr:uid="{0B5D7553-676F-4494-95FF-6754BE85CD2C}"/>
    <hyperlink ref="P1010" r:id="rId14516" display="https://www.daloopa.com/src/44093259" xr:uid="{CCA25245-890D-477A-9061-E5481B0E3536}"/>
    <hyperlink ref="Q1010" r:id="rId14517" display="https://www.daloopa.com/src/44093147" xr:uid="{611EBFA9-7C28-40C6-B9F5-C12C71949B16}"/>
    <hyperlink ref="R1010" r:id="rId14518" display="https://www.daloopa.com/src/44093034" xr:uid="{558D00B7-82E8-496F-82DB-1083F1C6DDA7}"/>
    <hyperlink ref="S1010" r:id="rId14519" display="https://www.daloopa.com/src/44095516" xr:uid="{AC3F4B94-1362-4398-8653-A21B77030EFA}"/>
    <hyperlink ref="T1010" r:id="rId14520" display="https://www.daloopa.com/src/44092924" xr:uid="{3FFE4261-49D2-47D3-A73F-2D16DAB1F352}"/>
    <hyperlink ref="U1010" r:id="rId14521" display="https://www.daloopa.com/src/44092857" xr:uid="{DD47650C-7679-4246-A27A-F1147DD5605D}"/>
    <hyperlink ref="V1010" r:id="rId14522" display="https://www.daloopa.com/src/44092769" xr:uid="{14EE54C6-4B22-4809-8867-7335611EC27A}"/>
    <hyperlink ref="W1010" r:id="rId14523" display="https://www.daloopa.com/src/44095605" xr:uid="{44B71BDB-5375-4092-A6E6-582A6F0262AF}"/>
    <hyperlink ref="X1010" r:id="rId14524" display="https://www.daloopa.com/src/44092489" xr:uid="{47A1E610-77C1-4FB1-8552-ABCF977C371F}"/>
    <hyperlink ref="Y1010" r:id="rId14525" display="https://www.daloopa.com/src/44092402" xr:uid="{6DBA8F6E-F552-4E60-8244-F43F811CDBA5}"/>
    <hyperlink ref="Z1010" r:id="rId14526" display="https://www.daloopa.com/src/44092350" xr:uid="{D0C12BCD-4525-44FB-ADA9-8F7B94BB7893}"/>
    <hyperlink ref="AA1010" r:id="rId14527" display="https://www.daloopa.com/src/44095697" xr:uid="{D38CD9F5-7122-437F-84B3-CFEEC3AC02C6}"/>
    <hyperlink ref="AB1010" r:id="rId14528" display="https://www.daloopa.com/src/44092273" xr:uid="{0E96B4E8-9648-4994-BFD8-7A7BF1AD2DFA}"/>
    <hyperlink ref="AC1010" r:id="rId14529" display="https://www.daloopa.com/src/44092179" xr:uid="{CCF13892-F4B9-4E5F-AF92-F6D09088D048}"/>
    <hyperlink ref="AD1010" r:id="rId14530" display="https://www.daloopa.com/src/44092021" xr:uid="{E961CFA1-F40C-41A6-8784-4E66016C62ED}"/>
    <hyperlink ref="AE1010" r:id="rId14531" display="https://www.daloopa.com/src/44096222" xr:uid="{49354CFC-402A-49F4-B67E-BF32255F757D}"/>
    <hyperlink ref="AF1010" r:id="rId14532" display="https://www.daloopa.com/src/44091777" xr:uid="{E87973F4-F8B6-43DA-8EBB-ACAE080AB3D2}"/>
    <hyperlink ref="AG1010" r:id="rId14533" display="https://www.daloopa.com/src/44091600" xr:uid="{DB6D319B-B0E1-4F7C-910D-6EC14023693D}"/>
    <hyperlink ref="AH1010" r:id="rId14534" display="https://www.daloopa.com/src/44091444" xr:uid="{C285593D-7CCF-475D-B383-364EFC80CA59}"/>
    <hyperlink ref="AI1010" r:id="rId14535" display="https://www.daloopa.com/src/44096355" xr:uid="{EFC038D2-706C-4F88-BEA2-612B5664E864}"/>
    <hyperlink ref="AJ1010" r:id="rId14536" display="https://www.daloopa.com/src/44091383" xr:uid="{4ACF70EC-9F42-4EFA-8A9C-1AE32EDCDB99}"/>
    <hyperlink ref="AK1010" r:id="rId14537" display="https://www.daloopa.com/src/44091313" xr:uid="{65E392AB-57F4-470A-9F22-5C7BFC6C08FB}"/>
    <hyperlink ref="AL1010" r:id="rId14538" display="https://www.daloopa.com/src/44091151" xr:uid="{06438DC1-DA24-4E55-B006-A923B4AB4995}"/>
    <hyperlink ref="AM1010" r:id="rId14539" display="https://www.daloopa.com/src/44618942" xr:uid="{AEFAF35F-784D-473E-89E2-D27F09E7690B}"/>
    <hyperlink ref="AN1010" r:id="rId14540" display="https://www.daloopa.com/src/51587424" xr:uid="{0A443031-B02D-4A7B-9644-7B1317E7AF80}"/>
    <hyperlink ref="AO1010" r:id="rId14541" display="https://www.daloopa.com/src/57345877" xr:uid="{FB83C975-F6BC-4502-9C4E-24D27684B0E9}"/>
    <hyperlink ref="AP1010" r:id="rId14542" display="https://www.daloopa.com/src/62020235" xr:uid="{A658ECF6-1E4F-45A7-9392-6372228601C3}"/>
    <hyperlink ref="A1011" r:id="rId14543" xr:uid="{B1F464BD-062E-462C-A378-749D7E75281B}"/>
    <hyperlink ref="C1011" r:id="rId14544" xr:uid="{8AB5A7B0-3C5A-4D8D-84E2-6EA2BFF927B4}"/>
    <hyperlink ref="D1011" r:id="rId14545" display="https://www.daloopa.com/src/44095164" xr:uid="{5A859200-7006-4744-872E-6DE26963C497}"/>
    <hyperlink ref="E1011" r:id="rId14546" display="https://www.daloopa.com/src/44095116" xr:uid="{B8E85B18-2FDC-4C27-83F2-FD5E38CCE2E4}"/>
    <hyperlink ref="F1011" r:id="rId14547" display="https://www.daloopa.com/src/44095043" xr:uid="{E9E2704F-9A0F-4335-93F7-02635AF985AE}"/>
    <hyperlink ref="G1011" r:id="rId14548" display="https://www.daloopa.com/src/44095268" xr:uid="{CA956F46-0927-45DF-BA67-EA44A04E0BCC}"/>
    <hyperlink ref="H1011" r:id="rId14549" display="https://www.daloopa.com/src/44094966" xr:uid="{3727C673-7BA8-4CFA-B1ED-E36347B5323D}"/>
    <hyperlink ref="I1011" r:id="rId14550" display="https://www.daloopa.com/src/44094887" xr:uid="{02DD22F7-3DCB-42A7-8014-0371B5909BCE}"/>
    <hyperlink ref="J1011" r:id="rId14551" display="https://www.daloopa.com/src/44094801" xr:uid="{26830DED-CD66-4D05-897B-59407028EF1B}"/>
    <hyperlink ref="K1011" r:id="rId14552" display="https://www.daloopa.com/src/44095340" xr:uid="{375258F3-1E76-4C68-854A-44B5E70EE874}"/>
    <hyperlink ref="L1011" r:id="rId14553" display="https://www.daloopa.com/src/44094667" xr:uid="{DA3C4B19-9324-4FFA-8AA7-4F1AC88F5AF3}"/>
    <hyperlink ref="M1011" r:id="rId14554" display="https://www.daloopa.com/src/44094616" xr:uid="{7AB45EF4-6D91-4595-BB58-3AED6553E4FB}"/>
    <hyperlink ref="N1011" r:id="rId14555" display="https://www.daloopa.com/src/44093336" xr:uid="{18B07AFA-D724-4F7C-9EC5-017B4189C689}"/>
    <hyperlink ref="O1011" r:id="rId14556" display="https://www.daloopa.com/src/44095399" xr:uid="{B4C03BB2-6CE6-4340-B1EB-AD6DC1FE0685}"/>
    <hyperlink ref="P1011" r:id="rId14557" display="https://www.daloopa.com/src/44093260" xr:uid="{D80D5D2B-03E1-46E9-AC77-26A0073ADE95}"/>
    <hyperlink ref="Q1011" r:id="rId14558" display="https://www.daloopa.com/src/44093146" xr:uid="{3A25C6FD-B642-4021-AF61-F48E1DF39CF5}"/>
    <hyperlink ref="R1011" r:id="rId14559" display="https://www.daloopa.com/src/44093036" xr:uid="{DE4A59F0-F589-475B-AADD-9422DA3871B9}"/>
    <hyperlink ref="S1011" r:id="rId14560" display="https://www.daloopa.com/src/44095514" xr:uid="{23FB58AC-75BB-4B7F-B320-27B1B84A9462}"/>
    <hyperlink ref="T1011" r:id="rId14561" display="https://www.daloopa.com/src/44092926" xr:uid="{A56D0FBF-25F9-4C0A-BC14-C4EC259BBDE8}"/>
    <hyperlink ref="U1011" r:id="rId14562" display="https://www.daloopa.com/src/44092853" xr:uid="{55E2F136-1A95-4925-971D-D5AC91ED6498}"/>
    <hyperlink ref="V1011" r:id="rId14563" display="https://www.daloopa.com/src/44092772" xr:uid="{E90AB3D3-6BBC-4F57-9075-CF8B82B7344E}"/>
    <hyperlink ref="W1011" r:id="rId14564" display="https://www.daloopa.com/src/44095608" xr:uid="{2C8F172C-CFA1-49B2-830E-209EDB92C718}"/>
    <hyperlink ref="X1011" r:id="rId14565" display="https://www.daloopa.com/src/44092484" xr:uid="{62AFCFD8-5111-44E9-A1EA-AAD57A0EC6FE}"/>
    <hyperlink ref="Y1011" r:id="rId14566" display="https://www.daloopa.com/src/44092399" xr:uid="{064903DF-351D-449C-B951-F7F9BCCF0DDD}"/>
    <hyperlink ref="Z1011" r:id="rId14567" display="https://www.daloopa.com/src/44092353" xr:uid="{6837EE9F-1BA9-4075-9AE6-373F78F80E43}"/>
    <hyperlink ref="AA1011" r:id="rId14568" display="https://www.daloopa.com/src/44095698" xr:uid="{A75D4951-1D68-4138-BA03-DE139F91F542}"/>
    <hyperlink ref="AB1011" r:id="rId14569" display="https://www.daloopa.com/src/44092272" xr:uid="{BBE64DED-FEBC-4021-B257-AF52D89EDDC6}"/>
    <hyperlink ref="AC1011" r:id="rId14570" display="https://www.daloopa.com/src/44092173" xr:uid="{ADB63B42-733B-4EC0-B757-BE9FA08F06A1}"/>
    <hyperlink ref="AD1011" r:id="rId14571" display="https://www.daloopa.com/src/44092022" xr:uid="{36F443A2-9E70-46CA-8578-E04D1DDBE2C1}"/>
    <hyperlink ref="AE1011" r:id="rId14572" display="https://www.daloopa.com/src/44096221" xr:uid="{79F12194-79E8-4D5D-A54B-3D3343EA272E}"/>
    <hyperlink ref="AF1011" r:id="rId14573" display="https://www.daloopa.com/src/44091778" xr:uid="{78AAC8F9-BB8D-479F-9D89-508DC4A50385}"/>
    <hyperlink ref="AG1011" r:id="rId14574" display="https://www.daloopa.com/src/44091597" xr:uid="{51334481-4E48-4FF7-87DD-1CDEF036058D}"/>
    <hyperlink ref="AH1011" r:id="rId14575" display="https://www.daloopa.com/src/44091445" xr:uid="{5D1959F0-9D27-4748-8B1C-D8D98B03573B}"/>
    <hyperlink ref="AI1011" r:id="rId14576" display="https://www.daloopa.com/src/44096353" xr:uid="{6A096ED3-E75A-4A74-BECC-31D5BEABCE9C}"/>
    <hyperlink ref="AJ1011" r:id="rId14577" display="https://www.daloopa.com/src/44091384" xr:uid="{DF9A5DF8-F1CF-4F3A-9F5C-EDF42C9C094D}"/>
    <hyperlink ref="AK1011" r:id="rId14578" display="https://www.daloopa.com/src/44091314" xr:uid="{AD2F6123-AEC7-4DF9-BAC4-E35BC427B285}"/>
    <hyperlink ref="AL1011" r:id="rId14579" display="https://www.daloopa.com/src/44091153" xr:uid="{FE248195-F28C-4D65-8CF1-012F6AA857AF}"/>
    <hyperlink ref="AM1011" r:id="rId14580" display="https://www.daloopa.com/src/44618941" xr:uid="{9623E80C-984E-41A1-BBE4-A387B75873BA}"/>
    <hyperlink ref="AN1011" r:id="rId14581" display="https://www.daloopa.com/src/51587425" xr:uid="{7E90FF8E-B906-4524-84D5-8B8029097497}"/>
    <hyperlink ref="AO1011" r:id="rId14582" display="https://www.daloopa.com/src/57345873" xr:uid="{F5567A5E-40A1-4E6C-AB3F-819DDD6DD411}"/>
    <hyperlink ref="AP1011" r:id="rId14583" display="https://www.daloopa.com/src/62020233" xr:uid="{9D2B268C-CAF3-4A2E-B5A1-383111F3504C}"/>
    <hyperlink ref="A1012" r:id="rId14584" xr:uid="{4EFDC562-8CA1-4C4F-AFAC-F93FC08E31BE}"/>
    <hyperlink ref="C1012" r:id="rId14585" xr:uid="{72E30B2F-1246-4779-96C7-2D114BDDEC15}"/>
    <hyperlink ref="D1012" r:id="rId14586" display="https://www.daloopa.com/src/44095160" xr:uid="{DEF84B81-0102-44E7-B910-C250369DD16F}"/>
    <hyperlink ref="E1012" r:id="rId14587" display="https://www.daloopa.com/src/44095122" xr:uid="{23C53884-B7E8-43EA-92FD-F98CE2CD4E45}"/>
    <hyperlink ref="F1012" r:id="rId14588" display="https://www.daloopa.com/src/44095044" xr:uid="{478915DE-A8E0-4A35-A932-D65862847A1A}"/>
    <hyperlink ref="G1012" r:id="rId14589" display="https://www.daloopa.com/src/44095270" xr:uid="{044194E7-43D2-4CD9-81EB-1B13855E84E5}"/>
    <hyperlink ref="H1012" r:id="rId14590" display="https://www.daloopa.com/src/44094965" xr:uid="{8388031F-E0C8-44D4-A463-88C7FE2EDE42}"/>
    <hyperlink ref="I1012" r:id="rId14591" display="https://www.daloopa.com/src/44094888" xr:uid="{5D6A27FF-E712-4837-AAFB-0F2C5BF22AA3}"/>
    <hyperlink ref="J1012" r:id="rId14592" display="https://www.daloopa.com/src/44094800" xr:uid="{4CF2B81C-BB12-4BE8-A8D8-072FDFCA85C1}"/>
    <hyperlink ref="K1012" r:id="rId14593" display="https://www.daloopa.com/src/44095346" xr:uid="{54E7B604-7A16-4F1C-9635-5CCF9A38AE12}"/>
    <hyperlink ref="L1012" r:id="rId14594" display="https://www.daloopa.com/src/44094666" xr:uid="{50147F65-999E-433E-9397-F6A25C1F1D7E}"/>
    <hyperlink ref="M1012" r:id="rId14595" display="https://www.daloopa.com/src/44094609" xr:uid="{F15A7DC2-41AE-4634-8BAE-6757BF3A899B}"/>
    <hyperlink ref="N1012" r:id="rId14596" display="https://www.daloopa.com/src/44093330" xr:uid="{2DE2F5B9-94E1-48DF-837E-3C144A9E86FE}"/>
    <hyperlink ref="O1012" r:id="rId14597" display="https://www.daloopa.com/src/44095403" xr:uid="{6CF6CD72-DFBF-463F-9065-862CF2BA6AFF}"/>
    <hyperlink ref="P1012" r:id="rId14598" display="https://www.daloopa.com/src/44093258" xr:uid="{D826F5A4-7300-4A05-99C2-315F6217A8DD}"/>
    <hyperlink ref="Q1012" r:id="rId14599" display="https://www.daloopa.com/src/44093150" xr:uid="{3F8E9F05-C607-45A2-AEDB-177EA7A4F6DD}"/>
    <hyperlink ref="R1012" r:id="rId14600" display="https://www.daloopa.com/src/44093033" xr:uid="{B0BEA5BA-DBE9-488F-B3B1-F070408F0C38}"/>
    <hyperlink ref="S1012" r:id="rId14601" display="https://www.daloopa.com/src/44095519" xr:uid="{E376037E-3BBE-40AD-9F30-5A687E758EBF}"/>
    <hyperlink ref="T1012" r:id="rId14602" display="https://www.daloopa.com/src/44092925" xr:uid="{E6B6894A-381B-4D2D-898F-9286ED57ADC9}"/>
    <hyperlink ref="U1012" r:id="rId14603" display="https://www.daloopa.com/src/44092860" xr:uid="{7073C38F-5583-47EA-B6B3-4DC468C936D9}"/>
    <hyperlink ref="V1012" r:id="rId14604" display="https://www.daloopa.com/src/44092767" xr:uid="{34065048-3FC5-480A-B169-9916C03B9A34}"/>
    <hyperlink ref="W1012" r:id="rId14605" display="https://www.daloopa.com/src/44095603" xr:uid="{83B17E77-03D7-47C8-B64C-BA77D814DBD4}"/>
    <hyperlink ref="X1012" r:id="rId14606" display="https://www.daloopa.com/src/44092485" xr:uid="{D657E975-D09C-4969-A882-F29783A041F7}"/>
    <hyperlink ref="Y1012" r:id="rId14607" display="https://www.daloopa.com/src/44092406" xr:uid="{F0DEB2F1-8226-4E1B-A102-71C9CF6EEAD0}"/>
    <hyperlink ref="Z1012" r:id="rId14608" display="https://www.daloopa.com/src/44092354" xr:uid="{6D613E68-1773-4A82-9052-A05C40816EA4}"/>
    <hyperlink ref="AA1012" r:id="rId14609" display="https://www.daloopa.com/src/44095699" xr:uid="{EF8C00F9-1070-46AA-8115-202DC3E77996}"/>
    <hyperlink ref="AB1012" r:id="rId14610" display="https://www.daloopa.com/src/44092270" xr:uid="{15FCFF5A-E40A-4E5C-8A93-8F2136AF25B6}"/>
    <hyperlink ref="AC1012" r:id="rId14611" display="https://www.daloopa.com/src/44092176" xr:uid="{3F9D8EB0-A032-4C44-9FDB-265AF0CD06B7}"/>
    <hyperlink ref="AD1012" r:id="rId14612" display="https://www.daloopa.com/src/44092016" xr:uid="{0491ACC4-3ADC-45AC-8357-23C98FFD7827}"/>
    <hyperlink ref="AE1012" r:id="rId14613" display="https://www.daloopa.com/src/44096223" xr:uid="{F6C7769D-EFBF-41E9-8723-74811B755ED3}"/>
    <hyperlink ref="AF1012" r:id="rId14614" display="https://www.daloopa.com/src/44091779" xr:uid="{E0DF0915-4063-412E-BECC-12C91CADAE5A}"/>
    <hyperlink ref="AG1012" r:id="rId14615" display="https://www.daloopa.com/src/44091601" xr:uid="{0734F960-925D-4E59-AED4-A85C9680541E}"/>
    <hyperlink ref="AH1012" r:id="rId14616" display="https://www.daloopa.com/src/44091443" xr:uid="{6E150A41-97FE-4925-8882-A6E4E7B9D352}"/>
    <hyperlink ref="AI1012" r:id="rId14617" display="https://www.daloopa.com/src/44096354" xr:uid="{659101B0-5A17-4E9F-8F08-DC9860814D72}"/>
    <hyperlink ref="AJ1012" r:id="rId14618" display="https://www.daloopa.com/src/44091382" xr:uid="{A2B9E072-3802-4F0D-BA06-ED9B69E630AE}"/>
    <hyperlink ref="AK1012" r:id="rId14619" display="https://www.daloopa.com/src/44091312" xr:uid="{1993296F-8A99-430A-B34F-80D4AF11BFD3}"/>
    <hyperlink ref="AL1012" r:id="rId14620" display="https://www.daloopa.com/src/44091150" xr:uid="{0EDAE4A9-4E47-49B3-8F58-882188BEB1B6}"/>
    <hyperlink ref="AM1012" r:id="rId14621" display="https://www.daloopa.com/src/44618943" xr:uid="{A8970BD7-39BD-458F-8411-587D952C4960}"/>
    <hyperlink ref="AN1012" r:id="rId14622" display="https://www.daloopa.com/src/51587426" xr:uid="{0CE2C394-4BE4-46E8-962B-13B7A0F81A50}"/>
    <hyperlink ref="AO1012" r:id="rId14623" display="https://www.daloopa.com/src/57345874" xr:uid="{43E60EED-70D1-4A58-9F9F-E5146388628E}"/>
    <hyperlink ref="AP1012" r:id="rId14624" display="https://www.daloopa.com/src/62020234" xr:uid="{E55AB996-A779-4A91-B4E9-FE05D0EFAFA6}"/>
    <hyperlink ref="A1013" r:id="rId14625" xr:uid="{2361452B-CB32-4550-9765-F1F69FDB9E07}"/>
    <hyperlink ref="C1013" r:id="rId14626" xr:uid="{BEE3FB6C-4BD6-4DE8-A5A2-D64E9FCDEA7B}"/>
    <hyperlink ref="D1013" r:id="rId14627" display="https://www.daloopa.com/src/44095161" xr:uid="{81EE3618-35CC-445E-BD74-E828050AFCFB}"/>
    <hyperlink ref="E1013" r:id="rId14628" display="https://www.daloopa.com/src/44095117" xr:uid="{D35F59A3-7772-490A-BC9F-C8F100EC7282}"/>
    <hyperlink ref="F1013" r:id="rId14629" display="https://www.daloopa.com/src/44095045" xr:uid="{B56D0250-198D-4B37-AD81-355C1F7120AE}"/>
    <hyperlink ref="G1013" r:id="rId14630" display="https://www.daloopa.com/src/44095267" xr:uid="{27422E10-348D-488C-9B3D-86483CDA2A99}"/>
    <hyperlink ref="H1013" r:id="rId14631" display="https://www.daloopa.com/src/44094969" xr:uid="{6A68235D-3FAD-433E-A6CC-334F8BEE2C43}"/>
    <hyperlink ref="I1013" r:id="rId14632" display="https://www.daloopa.com/src/44094889" xr:uid="{262C9A11-A383-414B-9816-ED2E2D4DE207}"/>
    <hyperlink ref="J1013" r:id="rId14633" display="https://www.daloopa.com/src/44094799" xr:uid="{E81E9F69-5B84-4128-8A23-12EDF7CC2C84}"/>
    <hyperlink ref="K1013" r:id="rId14634" display="https://www.daloopa.com/src/44095345" xr:uid="{D57E99B3-C1F2-4AAC-B578-484118A00225}"/>
    <hyperlink ref="L1013" r:id="rId14635" display="https://www.daloopa.com/src/44094664" xr:uid="{39015384-31A6-46AA-9615-F3B12BAD9BC5}"/>
    <hyperlink ref="M1013" r:id="rId14636" display="https://www.daloopa.com/src/44094615" xr:uid="{A1EEA099-0419-4207-9C45-5BBFF1E852DF}"/>
    <hyperlink ref="N1013" r:id="rId14637" display="https://www.daloopa.com/src/44093329" xr:uid="{0E20B37B-391B-4842-87DB-1D2A2B0D42AC}"/>
    <hyperlink ref="O1013" r:id="rId14638" display="https://www.daloopa.com/src/44095401" xr:uid="{52A075A3-E275-45B9-875B-97E3A8A1B1E8}"/>
    <hyperlink ref="P1013" r:id="rId14639" display="https://www.daloopa.com/src/44093253" xr:uid="{981E0638-449D-47C8-873D-70939F9C460F}"/>
    <hyperlink ref="Q1013" r:id="rId14640" display="https://www.daloopa.com/src/44093144" xr:uid="{B0ACE49D-FBA0-4CCE-B2DC-BC3BCA20705C}"/>
    <hyperlink ref="R1013" r:id="rId14641" display="https://www.daloopa.com/src/44093032" xr:uid="{EE78C0A4-CA65-4FD6-9FDC-2E3C29DA67CC}"/>
    <hyperlink ref="S1013" r:id="rId14642" display="https://www.daloopa.com/src/44095518" xr:uid="{24B1617B-9A53-492E-A22B-A808DC698E05}"/>
    <hyperlink ref="T1013" r:id="rId14643" display="https://www.daloopa.com/src/44092927" xr:uid="{6AAD2509-5595-46E8-A336-BD237C40C402}"/>
    <hyperlink ref="U1013" r:id="rId14644" display="https://www.daloopa.com/src/44092859" xr:uid="{F81D8406-664C-495C-B03A-6771350FEFFD}"/>
    <hyperlink ref="V1013" r:id="rId14645" display="https://www.daloopa.com/src/44092768" xr:uid="{8F886334-F94E-4BE3-89CC-5C9E580948BC}"/>
    <hyperlink ref="W1013" r:id="rId14646" display="https://www.daloopa.com/src/44095602" xr:uid="{18FF12BE-B29D-4C63-A954-8E3F99A90AA2}"/>
    <hyperlink ref="X1013" r:id="rId14647" display="https://www.daloopa.com/src/44092486" xr:uid="{DAE84BAC-44CA-409C-84CA-40BE2DC50471}"/>
    <hyperlink ref="Y1013" r:id="rId14648" display="https://www.daloopa.com/src/44092404" xr:uid="{F5FF5E07-5C63-4D53-8F37-A977A9E1513C}"/>
    <hyperlink ref="Z1013" r:id="rId14649" display="https://www.daloopa.com/src/44092349" xr:uid="{69A1DFD6-30B4-40BD-856A-96D4CD2777FA}"/>
    <hyperlink ref="AA1013" r:id="rId14650" display="https://www.daloopa.com/src/44095700" xr:uid="{E8D6C628-B40E-44C2-9188-A69ECAF83957}"/>
    <hyperlink ref="AB1013" r:id="rId14651" display="https://www.daloopa.com/src/44092271" xr:uid="{B18DB4D6-6795-4DA5-9F06-E79CA1489B69}"/>
    <hyperlink ref="AC1013" r:id="rId14652" display="https://www.daloopa.com/src/44092177" xr:uid="{AC966386-B0A3-452C-AFE8-206968373AAA}"/>
    <hyperlink ref="AD1013" r:id="rId14653" display="https://www.daloopa.com/src/44092015" xr:uid="{EE6ECC6C-C6CE-4331-9A23-2CDF0A735CF3}"/>
    <hyperlink ref="AE1013" r:id="rId14654" display="https://www.daloopa.com/src/44096225" xr:uid="{1BB33F88-46D2-497F-9C1E-206191D99B41}"/>
    <hyperlink ref="A1014" r:id="rId14655" xr:uid="{3F144D6E-539A-40E3-89F7-22C3BF0ED800}"/>
    <hyperlink ref="C1014" r:id="rId14656" xr:uid="{DD02252A-F53A-4DB1-A804-A7848008B2EB}"/>
    <hyperlink ref="D1014" r:id="rId14657" display="https://www.daloopa.com/src/44095163" xr:uid="{6ECF9F42-0C3E-4D22-8010-9FA92411DF7E}"/>
    <hyperlink ref="E1014" r:id="rId14658" display="https://www.daloopa.com/src/44095118" xr:uid="{0375A537-F9DC-4515-B087-FABBF4374224}"/>
    <hyperlink ref="F1014" r:id="rId14659" display="https://www.daloopa.com/src/44095046" xr:uid="{44017AA7-512D-4B15-A799-9DFDC65D5D85}"/>
    <hyperlink ref="G1014" r:id="rId14660" display="https://www.daloopa.com/src/44095263" xr:uid="{71EA6F70-A5DD-4B03-8E9E-FDD7B950A6F3}"/>
    <hyperlink ref="H1014" r:id="rId14661" display="https://www.daloopa.com/src/44094970" xr:uid="{D70D05DD-DBF5-4473-B7E6-CC977A5DB78B}"/>
    <hyperlink ref="I1014" r:id="rId14662" display="https://www.daloopa.com/src/44094890" xr:uid="{42334348-F0C9-4E6F-8E3B-7BFC04F91336}"/>
    <hyperlink ref="J1014" r:id="rId14663" display="https://www.daloopa.com/src/44094798" xr:uid="{88DD27FF-C270-4540-A47C-39D070B1B323}"/>
    <hyperlink ref="K1014" r:id="rId14664" display="https://www.daloopa.com/src/44095347" xr:uid="{607A35BA-BD55-48E5-AFB8-AB4A16D81544}"/>
    <hyperlink ref="L1014" r:id="rId14665" display="https://www.daloopa.com/src/44094662" xr:uid="{79E793A8-CF55-4199-BB88-BD1786850F11}"/>
    <hyperlink ref="M1014" r:id="rId14666" display="https://www.daloopa.com/src/44094613" xr:uid="{AE794A61-7E05-4BD0-9B69-74B735ACA89F}"/>
    <hyperlink ref="N1014" r:id="rId14667" display="https://www.daloopa.com/src/44093331" xr:uid="{4D2D3736-9D5C-44BD-92DB-F4A8705AAFE1}"/>
    <hyperlink ref="O1014" r:id="rId14668" display="https://www.daloopa.com/src/44095397" xr:uid="{EC3524AE-BA54-4239-9CA8-255F7AA46B94}"/>
    <hyperlink ref="P1014" r:id="rId14669" display="https://www.daloopa.com/src/44093255" xr:uid="{1BE52032-53E8-4E35-B7AA-D894B9571122}"/>
    <hyperlink ref="Q1014" r:id="rId14670" display="https://www.daloopa.com/src/44093151" xr:uid="{B141D53B-E365-4911-A8B8-402CDAAB24E6}"/>
    <hyperlink ref="R1014" r:id="rId14671" display="https://www.daloopa.com/src/44093030" xr:uid="{07FED988-C829-41E5-BB7D-36584DDD4851}"/>
    <hyperlink ref="S1014" r:id="rId14672" display="https://www.daloopa.com/src/44095512" xr:uid="{FA29C64A-E0D2-4758-9E25-E7315E3DEA3A}"/>
    <hyperlink ref="T1014" r:id="rId14673" display="https://www.daloopa.com/src/44092920" xr:uid="{3016DDF8-D15D-41DE-9B65-B501A1E156B8}"/>
    <hyperlink ref="U1014" r:id="rId14674" display="https://www.daloopa.com/src/44092858" xr:uid="{49BCDC2F-B39F-41D2-AA28-E33762A61D48}"/>
    <hyperlink ref="V1014" r:id="rId14675" display="https://www.daloopa.com/src/44092771" xr:uid="{3AE2EB7B-3600-47DD-81CD-DFB6449AD1E3}"/>
    <hyperlink ref="W1014" r:id="rId14676" display="https://www.daloopa.com/src/44095604" xr:uid="{4FE9DF8E-6D46-4D20-A0A2-509884FAA23C}"/>
    <hyperlink ref="X1014" r:id="rId14677" display="https://www.daloopa.com/src/44092487" xr:uid="{1531181C-1090-4430-8107-0D0F84471DA6}"/>
    <hyperlink ref="Y1014" r:id="rId14678" display="https://www.daloopa.com/src/44092400" xr:uid="{645DEF01-A939-402D-9CFF-22A3ADAFB026}"/>
    <hyperlink ref="A1015" r:id="rId14679" xr:uid="{6BE0D060-14F4-43EB-A0F9-6043914B9D18}"/>
    <hyperlink ref="C1015" r:id="rId14680" xr:uid="{68E715E1-465D-4833-B486-F2756AA1ADD4}"/>
    <hyperlink ref="AA1015" r:id="rId14681" display="https://www.daloopa.com/src/44095696" xr:uid="{A3A3FD2A-66BB-4058-AD3A-9E8F5A1A8B2E}"/>
    <hyperlink ref="AB1015" r:id="rId14682" display="https://www.daloopa.com/src/44092268" xr:uid="{2B0FB09B-1FB3-4CC4-9697-ADA2734AE44D}"/>
    <hyperlink ref="AC1015" r:id="rId14683" display="https://www.daloopa.com/src/44092178" xr:uid="{4F3A3578-91A1-49CF-9F60-C1D4284A4B84}"/>
    <hyperlink ref="AD1015" r:id="rId14684" display="https://www.daloopa.com/src/44092017" xr:uid="{DC29FB98-E7A1-4EE1-8F56-96C281975DF4}"/>
    <hyperlink ref="AE1015" r:id="rId14685" display="https://www.daloopa.com/src/44096224" xr:uid="{FAEA57DF-4119-4C3E-BB99-A43807001C53}"/>
    <hyperlink ref="A1016" r:id="rId14686" xr:uid="{1517D49A-4ECF-4A4B-A06C-CDE3977A7A1F}"/>
    <hyperlink ref="C1016" r:id="rId14687" xr:uid="{9B992993-E7D8-44AB-9C2B-4B4711BF1B02}"/>
    <hyperlink ref="D1016" r:id="rId14688" display="https://www.daloopa.com/src/44095162" xr:uid="{E4F26799-FAD2-492F-8AB0-4D4DCF3FB2B9}"/>
    <hyperlink ref="E1016" r:id="rId14689" display="https://www.daloopa.com/src/44095120" xr:uid="{ACC0CA6B-E528-4AD6-A56E-14A88000E95C}"/>
    <hyperlink ref="F1016" r:id="rId14690" display="https://www.daloopa.com/src/44095047" xr:uid="{F2DE5E25-2577-40C2-A664-F72F3D799312}"/>
    <hyperlink ref="G1016" r:id="rId14691" display="https://www.daloopa.com/src/44095266" xr:uid="{63DB3A94-821F-4C67-AB76-66F21A646958}"/>
    <hyperlink ref="H1016" r:id="rId14692" display="https://www.daloopa.com/src/44094967" xr:uid="{1A4893B9-E40C-4B97-939A-ABF3884CC306}"/>
    <hyperlink ref="I1016" r:id="rId14693" display="https://www.daloopa.com/src/44094891" xr:uid="{212F918F-808B-46B7-9DF0-6E1E049FD348}"/>
    <hyperlink ref="J1016" r:id="rId14694" display="https://www.daloopa.com/src/44094797" xr:uid="{3165E661-50BB-486C-8F6A-6CDC1D02D197}"/>
    <hyperlink ref="K1016" r:id="rId14695" display="https://www.daloopa.com/src/44095344" xr:uid="{62065C50-6BB9-4C0B-9AC8-A5168FEDE1B1}"/>
    <hyperlink ref="L1016" r:id="rId14696" display="https://www.daloopa.com/src/44094661" xr:uid="{E148A7EF-F385-424C-AC45-6CE7506DF62F}"/>
    <hyperlink ref="M1016" r:id="rId14697" display="https://www.daloopa.com/src/44094612" xr:uid="{B65D3DF7-84AA-4BE0-8B84-DE46DA646F48}"/>
    <hyperlink ref="N1016" r:id="rId14698" display="https://www.daloopa.com/src/44093334" xr:uid="{9CD6432B-54F3-4782-9DF4-4C374E341FFC}"/>
    <hyperlink ref="O1016" r:id="rId14699" display="https://www.daloopa.com/src/44095404" xr:uid="{A2932DC0-7F99-438D-9F19-139BAC776DAD}"/>
    <hyperlink ref="P1016" r:id="rId14700" display="https://www.daloopa.com/src/44093256" xr:uid="{AD49189F-1669-47EB-B00F-780B3FCF1EFB}"/>
    <hyperlink ref="Q1016" r:id="rId14701" display="https://www.daloopa.com/src/44093149" xr:uid="{AF3825F8-9F18-41B6-9372-C60FCB7120CD}"/>
    <hyperlink ref="R1016" r:id="rId14702" display="https://www.daloopa.com/src/44093031" xr:uid="{D8F7A7C9-F76D-4A82-BD28-F99A4EA87CAE}"/>
    <hyperlink ref="S1016" r:id="rId14703" display="https://www.daloopa.com/src/44095517" xr:uid="{266EEF3F-644B-4A3A-983A-652D75A0597B}"/>
    <hyperlink ref="T1016" r:id="rId14704" display="https://www.daloopa.com/src/44092921" xr:uid="{E59B22FC-2E5D-4B74-8261-BA676201113C}"/>
    <hyperlink ref="U1016" r:id="rId14705" display="https://www.daloopa.com/src/44092856" xr:uid="{870B9323-C70B-43C1-8CBA-EFF8559F6AF2}"/>
    <hyperlink ref="V1016" r:id="rId14706" display="https://www.daloopa.com/src/44092773" xr:uid="{1C531D86-B299-46AD-BE02-20B5E3D64379}"/>
    <hyperlink ref="W1016" r:id="rId14707" display="https://www.daloopa.com/src/44095609" xr:uid="{B5B37A6C-0631-4590-9062-FF48734B300B}"/>
    <hyperlink ref="X1016" r:id="rId14708" display="https://www.daloopa.com/src/44092488" xr:uid="{EC835A31-2C42-4430-8F8C-29AEFD1AFDB4}"/>
    <hyperlink ref="Y1016" r:id="rId14709" display="https://www.daloopa.com/src/44092403" xr:uid="{B52081F1-9142-4E9D-9E94-3B590DB872CC}"/>
    <hyperlink ref="Z1016" r:id="rId14710" display="https://www.daloopa.com/src/44092351" xr:uid="{D52150AC-F410-4580-9512-0FC75EAE1CAF}"/>
    <hyperlink ref="AA1016" r:id="rId14711" display="https://www.daloopa.com/src/44095693" xr:uid="{2447A7BB-3173-478C-98D0-B5F425535F7F}"/>
    <hyperlink ref="AB1016" r:id="rId14712" display="https://www.daloopa.com/src/44092269" xr:uid="{5D7CC77D-35F4-4C7D-AF4C-FDB97D38A327}"/>
    <hyperlink ref="AC1016" r:id="rId14713" display="https://www.daloopa.com/src/44092174" xr:uid="{D01E2DC6-A27D-4FC1-B1F5-E6440A4E9D42}"/>
    <hyperlink ref="AD1016" r:id="rId14714" display="https://www.daloopa.com/src/44092018" xr:uid="{9542983A-1429-4C8D-B189-EED27E2F46D1}"/>
    <hyperlink ref="AE1016" r:id="rId14715" display="https://www.daloopa.com/src/44096227" xr:uid="{6A4AC4D5-4216-4E5D-AB90-1DD1B26BCFD1}"/>
    <hyperlink ref="AF1016" r:id="rId14716" display="https://www.daloopa.com/src/44091776" xr:uid="{0E3FF635-7C32-4AAB-9E6C-166B4F065691}"/>
    <hyperlink ref="AG1016" r:id="rId14717" display="https://www.daloopa.com/src/44091599" xr:uid="{FE54E565-0710-4F29-9EC2-C5C0DB85DAF1}"/>
    <hyperlink ref="AH1016" r:id="rId14718" display="https://www.daloopa.com/src/44091442" xr:uid="{84D29F9F-BCED-401B-B498-E826B42F7334}"/>
    <hyperlink ref="AI1016" r:id="rId14719" display="https://www.daloopa.com/src/44096351" xr:uid="{B4EB1ABE-5AFA-4B63-A6C2-C0EAC4DBA5C0}"/>
    <hyperlink ref="AJ1016" r:id="rId14720" display="https://www.daloopa.com/src/44091381" xr:uid="{A224A4C7-5888-4494-A141-2EDEC8A55DC8}"/>
    <hyperlink ref="AK1016" r:id="rId14721" display="https://www.daloopa.com/src/44091311" xr:uid="{86FBE9B9-CB0E-4385-A600-0D4C94F9370F}"/>
    <hyperlink ref="AL1016" r:id="rId14722" display="https://www.daloopa.com/src/44091149" xr:uid="{0DDC84B1-1429-4AD0-9D5E-01B727E2A3C7}"/>
    <hyperlink ref="AM1016" r:id="rId14723" display="https://www.daloopa.com/src/44618945" xr:uid="{BFF05BBD-C3C5-4FA7-A166-8812DD0A27E3}"/>
    <hyperlink ref="AN1016" r:id="rId14724" display="https://www.daloopa.com/src/51587427" xr:uid="{41575620-A025-4D38-AADB-98C75C44598C}"/>
    <hyperlink ref="AO1016" r:id="rId14725" display="https://www.daloopa.com/src/57345875" xr:uid="{2E282F67-A328-4930-83DB-445C8A6E50EB}"/>
    <hyperlink ref="AP1016" r:id="rId14726" display="https://www.daloopa.com/src/62020231" xr:uid="{BBC0A806-6C88-4233-99D1-A55A8B525589}"/>
    <hyperlink ref="A1017" r:id="rId14727" xr:uid="{2DCA8341-478B-4B9B-AAF3-A5C98B2615A9}"/>
    <hyperlink ref="C1017" r:id="rId14728" xr:uid="{FC52C515-C544-4235-A4FA-99D796A72218}"/>
    <hyperlink ref="D1017" r:id="rId14729" display="https://www.daloopa.com/src/44095166" xr:uid="{76BDC82D-0EC6-406D-9F78-53F54B58BEC2}"/>
    <hyperlink ref="E1017" r:id="rId14730" display="https://www.daloopa.com/src/44095121" xr:uid="{D5AFFF74-F07F-42B7-AD25-2282E8EE207F}"/>
    <hyperlink ref="F1017" r:id="rId14731" display="https://www.daloopa.com/src/44095048" xr:uid="{D21793A4-6762-4AB2-8E0B-064D383791EC}"/>
    <hyperlink ref="G1017" r:id="rId14732" display="https://www.daloopa.com/src/44095265" xr:uid="{4FA84A6A-B820-42F3-B174-C4F95205E227}"/>
    <hyperlink ref="H1017" r:id="rId14733" display="https://www.daloopa.com/src/44094964" xr:uid="{B2DFE88F-4EA2-415B-956A-21E0E5245B34}"/>
    <hyperlink ref="I1017" r:id="rId14734" display="https://www.daloopa.com/src/44094892" xr:uid="{7CE0DD53-3515-4C06-92D8-421C72D7EBB4}"/>
    <hyperlink ref="J1017" r:id="rId14735" display="https://www.daloopa.com/src/44094795" xr:uid="{E0CE2D9D-337E-4399-91BF-EED9C3C61B48}"/>
    <hyperlink ref="K1017" r:id="rId14736" display="https://www.daloopa.com/src/44095342" xr:uid="{096DDCFE-8FE7-44EE-B34F-1656807CE1F6}"/>
    <hyperlink ref="L1017" r:id="rId14737" display="https://www.daloopa.com/src/44094663" xr:uid="{956F347A-1B5A-4C70-BD41-1560CBE476A4}"/>
    <hyperlink ref="M1017" r:id="rId14738" display="https://www.daloopa.com/src/44094611" xr:uid="{274D25E4-1E8E-4962-81F1-7556EE4EA7A3}"/>
    <hyperlink ref="N1017" r:id="rId14739" display="https://www.daloopa.com/src/44093332" xr:uid="{492F39B4-FD35-42DD-AC14-6751A37CAD5F}"/>
    <hyperlink ref="O1017" r:id="rId14740" display="https://www.daloopa.com/src/44095402" xr:uid="{3900B0C1-18CD-4EB6-8214-C5DABE2D240E}"/>
    <hyperlink ref="P1017" r:id="rId14741" display="https://www.daloopa.com/src/44093257" xr:uid="{A4F04954-BC6E-477C-91F5-B1EDC8722D5C}"/>
    <hyperlink ref="Q1017" r:id="rId14742" display="https://www.daloopa.com/src/44093148" xr:uid="{C72DE5B6-4132-4E7E-960D-AB292A2E2662}"/>
    <hyperlink ref="R1017" r:id="rId14743" display="https://www.daloopa.com/src/44093035" xr:uid="{2F5625CF-EB78-4329-AD62-DAB7D56F33A2}"/>
    <hyperlink ref="S1017" r:id="rId14744" display="https://www.daloopa.com/src/44095513" xr:uid="{735BA36D-B189-4FDA-8092-913F8B0E8515}"/>
    <hyperlink ref="T1017" r:id="rId14745" display="https://www.daloopa.com/src/44092923" xr:uid="{2B09D1A7-0AE7-4E2F-80CF-B3E1EFAC13C5}"/>
    <hyperlink ref="U1017" r:id="rId14746" display="https://www.daloopa.com/src/44092855" xr:uid="{C06345D3-FD44-4FEF-A78F-5061527B504A}"/>
    <hyperlink ref="V1017" r:id="rId14747" display="https://www.daloopa.com/src/44092770" xr:uid="{43796E5A-EBCC-4688-B92B-A70389AF8506}"/>
    <hyperlink ref="W1017" r:id="rId14748" display="https://www.daloopa.com/src/44095607" xr:uid="{46DF47A1-A12D-485B-88CE-D35FEC9AC16D}"/>
    <hyperlink ref="X1017" r:id="rId14749" display="https://www.daloopa.com/src/44092490" xr:uid="{970598FB-3C00-44C6-B3B3-E4BE45B4145D}"/>
    <hyperlink ref="Y1017" r:id="rId14750" display="https://www.daloopa.com/src/44092401" xr:uid="{7D1F1257-1513-4BDD-8E5C-3B2176030EEA}"/>
    <hyperlink ref="Z1017" r:id="rId14751" display="https://www.daloopa.com/src/44092355" xr:uid="{39906FFC-EA48-4896-9D93-07814D391E4B}"/>
    <hyperlink ref="AA1017" r:id="rId14752" display="https://www.daloopa.com/src/44095695" xr:uid="{2A83DC2A-1A00-44B7-B084-076AB82FE08D}"/>
    <hyperlink ref="AB1017" r:id="rId14753" display="https://www.daloopa.com/src/44092274" xr:uid="{9319AAEF-F773-4483-8932-0161505454EB}"/>
    <hyperlink ref="AC1017" r:id="rId14754" display="https://www.daloopa.com/src/44092175" xr:uid="{89D84DE0-53FC-4369-B781-2D2746B9FFA7}"/>
    <hyperlink ref="AD1017" r:id="rId14755" display="https://www.daloopa.com/src/44092019" xr:uid="{9C549B65-736B-46F6-B26D-88C696D62D5A}"/>
    <hyperlink ref="A1019" r:id="rId14756" xr:uid="{FB97B400-2104-4E94-AD8E-2C4D64D5024E}"/>
    <hyperlink ref="C1019" r:id="rId14757" xr:uid="{5051E3EC-9CD2-474F-910D-2E88DACDC303}"/>
    <hyperlink ref="D1019" r:id="rId14758" display="https://www.daloopa.com/src/44095167" xr:uid="{3FD4E0ED-2C41-4A2F-976D-31D738E722EB}"/>
    <hyperlink ref="E1019" r:id="rId14759" display="https://www.daloopa.com/src/44095119" xr:uid="{7B28EEF7-139B-45EB-8AAD-A6A690F202CD}"/>
    <hyperlink ref="F1019" r:id="rId14760" display="https://www.daloopa.com/src/44095049" xr:uid="{CB8127DB-C4DE-48F4-B8B4-2F95878E9C72}"/>
    <hyperlink ref="G1019" r:id="rId14761" display="https://www.daloopa.com/src/44095264" xr:uid="{DD53825C-3026-4C29-B33D-D3CC483302AA}"/>
    <hyperlink ref="H1019" r:id="rId14762" display="https://www.daloopa.com/src/44094971" xr:uid="{278B3FBB-E9D4-4E8A-AC93-557167474BB0}"/>
    <hyperlink ref="I1019" r:id="rId14763" display="https://www.daloopa.com/src/44094893" xr:uid="{2AAC88DF-78A5-444D-9E0B-08A38D10FF8C}"/>
    <hyperlink ref="J1019" r:id="rId14764" display="https://www.daloopa.com/src/44094794" xr:uid="{AF1C69F5-8788-4DCA-8CC7-8A2C49390BEB}"/>
    <hyperlink ref="K1019" r:id="rId14765" display="https://www.daloopa.com/src/44095343" xr:uid="{809BC4C5-FB6A-4047-B552-6804C246065C}"/>
    <hyperlink ref="L1019" r:id="rId14766" display="https://www.daloopa.com/src/44094665" xr:uid="{6768FF5A-77ED-43CE-AACD-AAFDFCAE8693}"/>
    <hyperlink ref="M1019" r:id="rId14767" display="https://www.daloopa.com/src/44094610" xr:uid="{E2B6C4DB-B15C-402A-A35A-40237EF37892}"/>
    <hyperlink ref="N1019" r:id="rId14768" display="https://www.daloopa.com/src/44093333" xr:uid="{B1BB3A38-85E0-4539-917F-6C2B219727C3}"/>
    <hyperlink ref="O1019" r:id="rId14769" display="https://www.daloopa.com/src/44095398" xr:uid="{5FC01004-38F4-41E0-BE74-80612847E54E}"/>
    <hyperlink ref="P1019" r:id="rId14770" display="https://www.daloopa.com/src/44093254" xr:uid="{4B1DBC2B-48AD-4473-9422-66C8FD29CD40}"/>
    <hyperlink ref="Q1019" r:id="rId14771" display="https://www.daloopa.com/src/44093145" xr:uid="{065073C5-81FD-469A-B278-D6BA301EB381}"/>
    <hyperlink ref="R1019" r:id="rId14772" display="https://www.daloopa.com/src/44093037" xr:uid="{4E79426F-0F10-457D-B6CE-A67F523BF924}"/>
    <hyperlink ref="S1019" r:id="rId14773" display="https://www.daloopa.com/src/44095515" xr:uid="{C696819F-37BF-402E-A0CA-D2E59C745AFE}"/>
    <hyperlink ref="T1019" r:id="rId14774" display="https://www.daloopa.com/src/44092922" xr:uid="{921BDA6F-F297-46B1-BE72-6A6D0FB5C59C}"/>
    <hyperlink ref="U1019" r:id="rId14775" display="https://www.daloopa.com/src/44092854" xr:uid="{67C48239-1A4F-4B79-8EE1-AE6D165A6282}"/>
    <hyperlink ref="V1019" r:id="rId14776" display="https://www.daloopa.com/src/44092774" xr:uid="{D2249787-E872-4773-8E15-13CF83F734EA}"/>
    <hyperlink ref="W1019" r:id="rId14777" display="https://www.daloopa.com/src/44095606" xr:uid="{C2203383-A01D-455B-A2B6-1E0B72D92697}"/>
    <hyperlink ref="X1019" r:id="rId14778" display="https://www.daloopa.com/src/44092491" xr:uid="{8E8AE15B-FC7F-4D6D-9EF8-1745C5B10AD5}"/>
    <hyperlink ref="Y1019" r:id="rId14779" display="https://www.daloopa.com/src/44092405" xr:uid="{5D865E21-801C-4D89-A630-9624AA38FDB9}"/>
    <hyperlink ref="Z1019" r:id="rId14780" display="https://www.daloopa.com/src/44092352" xr:uid="{D483FFDD-3B33-4C48-B48F-8E3F7A1ECC47}"/>
    <hyperlink ref="AA1019" r:id="rId14781" display="https://www.daloopa.com/src/44095694" xr:uid="{9FD97C63-BE83-4F8C-86A9-B42F205594F6}"/>
    <hyperlink ref="AB1019" r:id="rId14782" display="https://www.daloopa.com/src/44092275" xr:uid="{0781667C-8868-4C67-87C3-04A2A86C2E96}"/>
    <hyperlink ref="AC1019" r:id="rId14783" display="https://www.daloopa.com/src/44092180" xr:uid="{1DEB526D-DF98-44D6-9BD8-0F27BF88BCD5}"/>
    <hyperlink ref="AD1019" r:id="rId14784" display="https://www.daloopa.com/src/44092020" xr:uid="{36DFFCAE-F60D-41C4-A6D6-61A310BEB2B2}"/>
    <hyperlink ref="AE1019" r:id="rId14785" display="https://www.daloopa.com/src/44096226" xr:uid="{119AA10F-3383-453E-AAFB-D1546093E7C7}"/>
    <hyperlink ref="AF1019" r:id="rId14786" display="https://www.daloopa.com/src/44091775" xr:uid="{0228B540-7B9A-4400-9929-A1DBEA6742E4}"/>
    <hyperlink ref="AG1019" r:id="rId14787" display="https://www.daloopa.com/src/44091598" xr:uid="{41D0459A-CEAE-4D22-BFD6-F1D887F7C214}"/>
    <hyperlink ref="AH1019" r:id="rId14788" display="https://www.daloopa.com/src/44091446" xr:uid="{4C6ABEE8-F6E6-4105-BBE2-61AD36888298}"/>
    <hyperlink ref="AI1019" r:id="rId14789" display="https://www.daloopa.com/src/44096352" xr:uid="{0D660CA7-D310-4F88-BF12-D826901D379A}"/>
    <hyperlink ref="AJ1019" r:id="rId14790" display="https://www.daloopa.com/src/44091380" xr:uid="{9BACA042-1C61-487B-B874-7E9838D78768}"/>
    <hyperlink ref="AK1019" r:id="rId14791" display="https://www.daloopa.com/src/44091310" xr:uid="{0A364D98-74D2-4542-9288-0DEE525F91F4}"/>
    <hyperlink ref="AL1019" r:id="rId14792" display="https://www.daloopa.com/src/44091152" xr:uid="{96C4CD26-59CA-4E31-8976-8C3F96FF64BC}"/>
    <hyperlink ref="AM1019" r:id="rId14793" display="https://www.daloopa.com/src/44618944" xr:uid="{150DB9AD-F092-40BB-BF55-34FBB5D9AA48}"/>
    <hyperlink ref="AN1019" r:id="rId14794" display="https://www.daloopa.com/src/51587423" xr:uid="{7AC12589-A1B0-4DF6-AEEA-388A583EEA9D}"/>
    <hyperlink ref="AO1019" r:id="rId14795" display="https://www.daloopa.com/src/57345876" xr:uid="{0ACCEF24-E6D9-4603-85CD-DC8F983C4BCE}"/>
    <hyperlink ref="AP1019" r:id="rId14796" display="https://www.daloopa.com/src/62020232" xr:uid="{CC6BB50B-D16E-4904-8E1D-7D6FA76FA766}"/>
    <hyperlink ref="A1022" r:id="rId14797" xr:uid="{CB2AEBDD-B669-4E36-AE6B-6D65362AC932}"/>
    <hyperlink ref="C1022" r:id="rId14798" xr:uid="{6DD1BA39-3455-4F9B-B457-A3A6F132F85A}"/>
    <hyperlink ref="D1022" r:id="rId14799" display="https://www.daloopa.com/src/44095212" xr:uid="{12AAB970-565D-4E8C-AD5B-7E7598348699}"/>
    <hyperlink ref="E1022" r:id="rId14800" display="https://www.daloopa.com/src/44095100" xr:uid="{5AE988E5-E9E6-48A0-B108-C6E19FBE7332}"/>
    <hyperlink ref="F1022" r:id="rId14801" display="https://www.daloopa.com/src/44095052" xr:uid="{7999992D-52E2-49D1-A523-6EF648F6FCD2}"/>
    <hyperlink ref="G1022" r:id="rId14802" display="https://www.daloopa.com/src/44095246" xr:uid="{EA237B83-9605-4F83-879F-E3A2A481EB4E}"/>
    <hyperlink ref="H1022" r:id="rId14803" display="https://www.daloopa.com/src/44094948" xr:uid="{547FE60D-0401-46D9-9ABD-DF9BB277D5FF}"/>
    <hyperlink ref="I1022" r:id="rId14804" display="https://www.daloopa.com/src/44094923" xr:uid="{7E8EFBC9-8546-4D01-8B62-77E434B644CE}"/>
    <hyperlink ref="J1022" r:id="rId14805" display="https://www.daloopa.com/src/44094787" xr:uid="{E397BB0F-6596-4451-8BA5-1AB8B8FD5413}"/>
    <hyperlink ref="K1022" r:id="rId14806" display="https://www.daloopa.com/src/44095361" xr:uid="{2ECAAF0E-0564-4D01-87B9-527AE9E3D2EF}"/>
    <hyperlink ref="L1022" r:id="rId14807" display="https://www.daloopa.com/src/44094675" xr:uid="{C1E3A832-38A8-49FA-ADAA-EBA14ADBDA67}"/>
    <hyperlink ref="M1022" r:id="rId14808" display="https://www.daloopa.com/src/44094600" xr:uid="{99027117-F431-4C6D-910F-C33D3BC5B1D1}"/>
    <hyperlink ref="N1022" r:id="rId14809" display="https://www.daloopa.com/src/44093349" xr:uid="{8325BF40-4F3C-4958-955D-BABF347E4945}"/>
    <hyperlink ref="O1022" r:id="rId14810" display="https://www.daloopa.com/src/44095392" xr:uid="{2B580E56-5F92-4016-A880-25636E5E1815}"/>
    <hyperlink ref="P1022" r:id="rId14811" display="https://www.daloopa.com/src/44093235" xr:uid="{B13D9751-BDCB-4B58-951A-3E749BCF09E7}"/>
    <hyperlink ref="Q1022" r:id="rId14812" display="https://www.daloopa.com/src/44093183" xr:uid="{D22C2930-FC03-4916-AA2F-EFB85D38850E}"/>
    <hyperlink ref="R1022" r:id="rId14813" display="https://www.daloopa.com/src/44093019" xr:uid="{A602EAA7-F59B-42E4-AC85-2A49FB811D92}"/>
    <hyperlink ref="S1022" r:id="rId14814" display="https://www.daloopa.com/src/44095529" xr:uid="{5CFABF0D-EDF6-4A93-8A3E-AB5B1E321A57}"/>
    <hyperlink ref="T1022" r:id="rId14815" display="https://www.daloopa.com/src/44092993" xr:uid="{D775E702-8D4B-45CF-8F6E-766AA0630714}"/>
    <hyperlink ref="U1022" r:id="rId14816" display="https://www.daloopa.com/src/44092846" xr:uid="{A538225E-70AD-4188-B082-1261E19CB0BF}"/>
    <hyperlink ref="V1022" r:id="rId14817" display="https://www.daloopa.com/src/44092792" xr:uid="{004F8DD0-76D0-4DD0-9E0B-AEA1D38D1983}"/>
    <hyperlink ref="W1022" r:id="rId14818" display="https://www.daloopa.com/src/44095588" xr:uid="{9FDE4944-CB91-4F4E-91BF-69C273350F74}"/>
    <hyperlink ref="X1022" r:id="rId14819" display="https://www.daloopa.com/src/44092480" xr:uid="{76AF7554-3BAC-416C-A145-242A8C1CD133}"/>
    <hyperlink ref="Y1022" r:id="rId14820" display="https://www.daloopa.com/src/44092441" xr:uid="{DAE0DD92-951A-49E0-BD0F-C426F0944C07}"/>
    <hyperlink ref="Z1022" r:id="rId14821" display="https://www.daloopa.com/src/44092339" xr:uid="{455BB38A-F6A8-4B9A-A5FB-6021BA2A589F}"/>
    <hyperlink ref="AA1022" r:id="rId14822" display="https://www.daloopa.com/src/44095721" xr:uid="{90504561-E701-4AD6-ADEA-AEC1BAECEE6E}"/>
    <hyperlink ref="AB1022" r:id="rId14823" display="https://www.daloopa.com/src/44092283" xr:uid="{536BEAB3-D80A-4037-A53F-EA011CCB6BEB}"/>
    <hyperlink ref="AC1022" r:id="rId14824" display="https://www.daloopa.com/src/44092077" xr:uid="{DBE801D0-F8FD-47C9-9214-44D4435D04BB}"/>
    <hyperlink ref="AD1022" r:id="rId14825" display="https://www.daloopa.com/src/44092048" xr:uid="{B8FE76CA-62B7-42C4-AAC7-CFAA4295505A}"/>
    <hyperlink ref="AE1022" r:id="rId14826" display="https://www.daloopa.com/src/44096211" xr:uid="{5F87360D-38E7-4D5A-927D-42B376DD2CDC}"/>
    <hyperlink ref="AF1022" r:id="rId14827" display="https://www.daloopa.com/src/44091755" xr:uid="{B876CD9B-15F1-4817-89F2-6BD0006C18BB}"/>
    <hyperlink ref="AG1022" r:id="rId14828" display="https://www.daloopa.com/src/44091633" xr:uid="{E2BC8DBB-635C-4FB3-A5F7-734A8A3A00F4}"/>
    <hyperlink ref="AH1022" r:id="rId14829" display="https://www.daloopa.com/src/44091425" xr:uid="{D26CE0ED-285B-494A-858F-BE5C25F98568}"/>
    <hyperlink ref="AI1022" r:id="rId14830" display="https://www.daloopa.com/src/44096359" xr:uid="{FC3EA1F4-7E2B-479B-A352-1F0226B33A69}"/>
    <hyperlink ref="AJ1022" r:id="rId14831" display="https://www.daloopa.com/src/44091399" xr:uid="{5012B354-8519-472B-B3C9-9C2C8A3B3629}"/>
    <hyperlink ref="AK1022" r:id="rId14832" display="https://www.daloopa.com/src/44091272" xr:uid="{344F710A-4C3F-4ACB-B384-657F8926CD58}"/>
    <hyperlink ref="AL1022" r:id="rId14833" display="https://www.daloopa.com/src/44091180" xr:uid="{AF82BA74-AF63-4F10-A22B-98E5A385D518}"/>
    <hyperlink ref="AM1022" r:id="rId14834" display="https://www.daloopa.com/src/44619013" xr:uid="{B796CF7B-2A37-4765-B14E-E7604A346EF9}"/>
    <hyperlink ref="AN1022" r:id="rId14835" display="https://www.daloopa.com/src/51587431" xr:uid="{6B7CE289-F1A8-4C9D-97F6-C0F34FF929A9}"/>
    <hyperlink ref="AO1022" r:id="rId14836" display="https://www.daloopa.com/src/57345879" xr:uid="{9A2FD988-5D18-434A-89E7-460C921D1219}"/>
    <hyperlink ref="AP1022" r:id="rId14837" display="https://www.daloopa.com/src/62020238" xr:uid="{B5C493A2-5607-4F50-97B8-459E7779A2D2}"/>
    <hyperlink ref="A1023" r:id="rId14838" xr:uid="{37248300-E1B0-459A-B112-7F841E138871}"/>
    <hyperlink ref="C1023" r:id="rId14839" xr:uid="{83113C9B-33A3-402D-9DE6-F2461B783C93}"/>
    <hyperlink ref="D1023" r:id="rId14840" display="https://www.daloopa.com/src/44095213" xr:uid="{F12623D7-E4DD-469B-A0AA-B66A49421BD9}"/>
    <hyperlink ref="E1023" r:id="rId14841" display="https://www.daloopa.com/src/44095093" xr:uid="{F80003F0-5419-4480-8510-70CD0482CD70}"/>
    <hyperlink ref="F1023" r:id="rId14842" display="https://www.daloopa.com/src/44095050" xr:uid="{0CE271A4-EB51-4056-ADCA-2671A99BB6E6}"/>
    <hyperlink ref="G1023" r:id="rId14843" display="https://www.daloopa.com/src/44095245" xr:uid="{8D9D5048-A9B0-40E2-88D2-73ABDEE1F7FE}"/>
    <hyperlink ref="H1023" r:id="rId14844" display="https://www.daloopa.com/src/44094946" xr:uid="{6FD7EF10-40CD-463B-8892-58C9E16D42FC}"/>
    <hyperlink ref="I1023" r:id="rId14845" display="https://www.daloopa.com/src/44094920" xr:uid="{363EC38F-904A-4C19-BFAF-7CA77F15C51A}"/>
    <hyperlink ref="J1023" r:id="rId14846" display="https://www.daloopa.com/src/44094789" xr:uid="{036243C6-510D-406D-8214-0305419202A4}"/>
    <hyperlink ref="K1023" r:id="rId14847" display="https://www.daloopa.com/src/44095359" xr:uid="{2F455877-B313-4AEE-B158-2C8A8F37A63B}"/>
    <hyperlink ref="L1023" r:id="rId14848" display="https://www.daloopa.com/src/44094676" xr:uid="{14CB741F-3B46-4E4D-A32A-08CA9FDD0628}"/>
    <hyperlink ref="M1023" r:id="rId14849" display="https://www.daloopa.com/src/44094601" xr:uid="{9361B2D1-00CF-4B40-9DCC-7A3C03D6C736}"/>
    <hyperlink ref="N1023" r:id="rId14850" display="https://www.daloopa.com/src/44093348" xr:uid="{140304E7-E091-4E6D-A6C9-DC551B953397}"/>
    <hyperlink ref="O1023" r:id="rId14851" display="https://www.daloopa.com/src/44095395" xr:uid="{21889FFE-8A6D-41FE-B0FA-B2499772B396}"/>
    <hyperlink ref="P1023" r:id="rId14852" display="https://www.daloopa.com/src/44093234" xr:uid="{6D429064-A693-4EC9-B896-BCDDC615C88A}"/>
    <hyperlink ref="Q1023" r:id="rId14853" display="https://www.daloopa.com/src/44093182" xr:uid="{3CFDA056-7131-4843-A224-E632C8A32497}"/>
    <hyperlink ref="R1023" r:id="rId14854" display="https://www.daloopa.com/src/44093018" xr:uid="{CEAB44E0-E93D-425D-85F8-47B1EE6D4667}"/>
    <hyperlink ref="S1023" r:id="rId14855" display="https://www.daloopa.com/src/44095523" xr:uid="{135EE7AB-256D-45F9-813A-23562D6008B5}"/>
    <hyperlink ref="T1023" r:id="rId14856" display="https://www.daloopa.com/src/44092994" xr:uid="{2DA6C604-94B4-4A35-9B38-87E3071D908D}"/>
    <hyperlink ref="U1023" r:id="rId14857" display="https://www.daloopa.com/src/44092845" xr:uid="{6C603592-5A30-4E62-B3AF-D88134E301D5}"/>
    <hyperlink ref="V1023" r:id="rId14858" display="https://www.daloopa.com/src/44092794" xr:uid="{D6423CBF-E5A5-4F6C-AE5A-B32A0FEE0AD1}"/>
    <hyperlink ref="W1023" r:id="rId14859" display="https://www.daloopa.com/src/44095587" xr:uid="{34C1E818-AA24-4B43-946C-512F387F0664}"/>
    <hyperlink ref="X1023" r:id="rId14860" display="https://www.daloopa.com/src/44092477" xr:uid="{B93DC600-1567-4980-A779-E9D1EB15EA52}"/>
    <hyperlink ref="Y1023" r:id="rId14861" display="https://www.daloopa.com/src/44092440" xr:uid="{032FF587-E6A3-4CD0-A079-A1E6CE0EA9BC}"/>
    <hyperlink ref="Z1023" r:id="rId14862" display="https://www.daloopa.com/src/44092340" xr:uid="{AC49CFAC-D5F2-4ADC-A742-320BF2601C8A}"/>
    <hyperlink ref="AA1023" r:id="rId14863" display="https://www.daloopa.com/src/44095717" xr:uid="{EF5ED059-55E7-4037-99E1-53EE510CE4E1}"/>
    <hyperlink ref="AB1023" r:id="rId14864" display="https://www.daloopa.com/src/44092280" xr:uid="{ACF063E7-DAA4-4B3A-9911-839EA50B0A21}"/>
    <hyperlink ref="AC1023" r:id="rId14865" display="https://www.daloopa.com/src/44092081" xr:uid="{BA6646F3-2D4E-4B19-889F-BCF774058B77}"/>
    <hyperlink ref="AD1023" r:id="rId14866" display="https://www.daloopa.com/src/44092041" xr:uid="{6E5C142F-4745-4B4F-8E60-7EF6C73A1A02}"/>
    <hyperlink ref="AE1023" r:id="rId14867" display="https://www.daloopa.com/src/44096210" xr:uid="{BE6CD461-6C5A-4C3E-8F56-7700BF874EF2}"/>
    <hyperlink ref="AF1023" r:id="rId14868" display="https://www.daloopa.com/src/44091754" xr:uid="{83D6AA93-AC1E-404C-87E6-072A2C74F8A5}"/>
    <hyperlink ref="AG1023" r:id="rId14869" display="https://www.daloopa.com/src/44091631" xr:uid="{8EE20F87-EDA8-4E6D-82F6-7B823CBFB801}"/>
    <hyperlink ref="AH1023" r:id="rId14870" display="https://www.daloopa.com/src/44091424" xr:uid="{04AADC0D-007D-4E0B-985B-04B40C267552}"/>
    <hyperlink ref="AI1023" r:id="rId14871" display="https://www.daloopa.com/src/44096360" xr:uid="{D6F6906B-B8CC-440D-BFD9-B7B2BC376ABE}"/>
    <hyperlink ref="AJ1023" r:id="rId14872" display="https://www.daloopa.com/src/44091400" xr:uid="{E6DE07DD-EAD4-4A8F-A713-4B0F20B49921}"/>
    <hyperlink ref="AK1023" r:id="rId14873" display="https://www.daloopa.com/src/44091273" xr:uid="{C04EA234-CD76-4E63-A701-F1FA049BFADF}"/>
    <hyperlink ref="AL1023" r:id="rId14874" display="https://www.daloopa.com/src/44091181" xr:uid="{F8935765-AEE0-4812-A39F-CF67FEC7F60A}"/>
    <hyperlink ref="AM1023" r:id="rId14875" display="https://www.daloopa.com/src/44619012" xr:uid="{E26AE426-7912-49DC-920E-990918284FAB}"/>
    <hyperlink ref="AN1023" r:id="rId14876" display="https://www.daloopa.com/src/51587429" xr:uid="{D217CA70-71F2-4AF6-8A44-26ABAB9461E4}"/>
    <hyperlink ref="AO1023" r:id="rId14877" display="https://www.daloopa.com/src/57345880" xr:uid="{C2F6B2E5-E43D-4FA1-8912-52FC6F1B4006}"/>
    <hyperlink ref="AP1023" r:id="rId14878" display="https://www.daloopa.com/src/62020239" xr:uid="{5BC573D6-C387-4A20-83DD-87746FD165FB}"/>
    <hyperlink ref="A1024" r:id="rId14879" xr:uid="{D55A2995-8B02-4D27-90BD-0CFF46801522}"/>
    <hyperlink ref="C1024" r:id="rId14880" xr:uid="{3A893E7B-0CF6-4F68-9D67-95D272C4C3EF}"/>
    <hyperlink ref="D1024" r:id="rId14881" display="https://www.daloopa.com/src/44095206" xr:uid="{B548BCD0-0E15-4A47-82C7-94D8E0A69A26}"/>
    <hyperlink ref="E1024" r:id="rId14882" display="https://www.daloopa.com/src/44095099" xr:uid="{65C23DBF-3DAA-4EBD-86BD-54B8189BBE47}"/>
    <hyperlink ref="F1024" r:id="rId14883" display="https://www.daloopa.com/src/44095053" xr:uid="{1594A6A8-2280-4FE7-AB23-8ED65F28B013}"/>
    <hyperlink ref="G1024" r:id="rId14884" display="https://www.daloopa.com/src/44095251" xr:uid="{443487EA-C59A-41EF-8C37-A579D4A502CB}"/>
    <hyperlink ref="H1024" r:id="rId14885" display="https://www.daloopa.com/src/44094947" xr:uid="{6436576E-8206-4B3D-AF6C-D5C7A7772F9D}"/>
    <hyperlink ref="I1024" r:id="rId14886" display="https://www.daloopa.com/src/44094924" xr:uid="{C6F74713-6E15-4D74-BD63-7C6755A4E0E4}"/>
    <hyperlink ref="J1024" r:id="rId14887" display="https://www.daloopa.com/src/44094790" xr:uid="{118D7DC0-FA1B-440C-82B0-D3276CDE0156}"/>
    <hyperlink ref="K1024" r:id="rId14888" display="https://www.daloopa.com/src/44095358" xr:uid="{19B163CE-C34A-44A6-938F-077D6790EC1E}"/>
    <hyperlink ref="L1024" r:id="rId14889" display="https://www.daloopa.com/src/44094677" xr:uid="{B66A56B7-D021-40D1-B811-31D57C434F1B}"/>
    <hyperlink ref="M1024" r:id="rId14890" display="https://www.daloopa.com/src/44094602" xr:uid="{612C9160-EA1C-4DA7-B081-EC633D55B642}"/>
    <hyperlink ref="N1024" r:id="rId14891" display="https://www.daloopa.com/src/44093347" xr:uid="{F05211D6-873C-4BF8-857C-3ABA3C2CDF59}"/>
    <hyperlink ref="O1024" r:id="rId14892" display="https://www.daloopa.com/src/44095391" xr:uid="{7873A1D4-2051-44EE-B8FC-0DD7DD0631DD}"/>
    <hyperlink ref="P1024" r:id="rId14893" display="https://www.daloopa.com/src/44093233" xr:uid="{9612D6C0-A111-45CA-B2F5-0254E5DF2801}"/>
    <hyperlink ref="Q1024" r:id="rId14894" display="https://www.daloopa.com/src/44093181" xr:uid="{57A12F04-CFAD-4C9F-BE51-1DD3E6F94FD5}"/>
    <hyperlink ref="R1024" r:id="rId14895" display="https://www.daloopa.com/src/44093015" xr:uid="{F054994F-1B69-45B1-824C-812B9AAC5496}"/>
    <hyperlink ref="S1024" r:id="rId14896" display="https://www.daloopa.com/src/44095527" xr:uid="{D0E38A80-4977-42C5-A858-D29A4FB5678D}"/>
    <hyperlink ref="T1024" r:id="rId14897" display="https://www.daloopa.com/src/44092995" xr:uid="{1115DDEF-E67C-4523-A87D-8DD20F224FCA}"/>
    <hyperlink ref="U1024" r:id="rId14898" display="https://www.daloopa.com/src/44092843" xr:uid="{5C52EBA3-2650-4287-8649-C08858CA7828}"/>
    <hyperlink ref="V1024" r:id="rId14899" display="https://www.daloopa.com/src/44092791" xr:uid="{367549DA-C853-4DFB-B3F9-845CE09B0CAA}"/>
    <hyperlink ref="W1024" r:id="rId14900" display="https://www.daloopa.com/src/44095586" xr:uid="{E5A54D26-CA75-4DF1-B83E-29D55042A571}"/>
    <hyperlink ref="X1024" r:id="rId14901" display="https://www.daloopa.com/src/44092481" xr:uid="{1313183A-A3E9-49AE-98B2-6016578BE246}"/>
    <hyperlink ref="Y1024" r:id="rId14902" display="https://www.daloopa.com/src/44092439" xr:uid="{0CE406F0-AB3C-43A6-82DD-34C3A3EB6466}"/>
    <hyperlink ref="Z1024" r:id="rId14903" display="https://www.daloopa.com/src/44092343" xr:uid="{5B823F60-D780-4887-9F3D-539ECD9F8F13}"/>
    <hyperlink ref="AA1024" r:id="rId14904" display="https://www.daloopa.com/src/44095720" xr:uid="{F2B62E6F-1760-4A73-B35B-CABE1B129E14}"/>
    <hyperlink ref="AB1024" r:id="rId14905" display="https://www.daloopa.com/src/44092277" xr:uid="{CE44D2BB-6AA2-40F4-BFA6-D61C51FE9364}"/>
    <hyperlink ref="AC1024" r:id="rId14906" display="https://www.daloopa.com/src/44092080" xr:uid="{8DF517C4-89A5-4D44-B8C6-7D7D04A47246}"/>
    <hyperlink ref="AD1024" r:id="rId14907" display="https://www.daloopa.com/src/44092042" xr:uid="{ABCFB279-4AFA-4AD4-811E-78212CC45947}"/>
    <hyperlink ref="AE1024" r:id="rId14908" display="https://www.daloopa.com/src/44096207" xr:uid="{08B41CE2-B3C9-4714-A736-DFD346F3D646}"/>
    <hyperlink ref="AF1024" r:id="rId14909" display="https://www.daloopa.com/src/44091756" xr:uid="{C82CE399-BFA1-44DD-86E3-B94B3CE2F905}"/>
    <hyperlink ref="AG1024" r:id="rId14910" display="https://www.daloopa.com/src/44091632" xr:uid="{BBE67807-3BB9-4751-BB05-16C5CEB3D99D}"/>
    <hyperlink ref="AH1024" r:id="rId14911" display="https://www.daloopa.com/src/44091421" xr:uid="{4B4D8723-EE47-48A7-B8B2-FA6FE8B9D126}"/>
    <hyperlink ref="AI1024" r:id="rId14912" display="https://www.daloopa.com/src/44096358" xr:uid="{88C2804C-2EC6-466B-8763-6555014E8865}"/>
    <hyperlink ref="AJ1024" r:id="rId14913" display="https://www.daloopa.com/src/44091398" xr:uid="{AF9260C4-6665-4E3E-83F8-48DA1C78A296}"/>
    <hyperlink ref="AK1024" r:id="rId14914" display="https://www.daloopa.com/src/44091271" xr:uid="{CEA67DDD-4B99-4CC2-9C2B-CF66C5EFC408}"/>
    <hyperlink ref="AL1024" r:id="rId14915" display="https://www.daloopa.com/src/44091179" xr:uid="{0CAEF436-9D2E-4F38-B4A1-554D9CC07FE5}"/>
    <hyperlink ref="AM1024" r:id="rId14916" display="https://www.daloopa.com/src/44619014" xr:uid="{2B0B76DC-C948-43C2-A421-D0C341B2B78D}"/>
    <hyperlink ref="AN1024" r:id="rId14917" display="https://www.daloopa.com/src/51587430" xr:uid="{8872866D-BC74-4CEA-8D6E-BB815DDFF68D}"/>
    <hyperlink ref="AO1024" r:id="rId14918" display="https://www.daloopa.com/src/57345878" xr:uid="{7619E7EE-5484-4B32-982B-5155DC559F8F}"/>
    <hyperlink ref="AP1024" r:id="rId14919" display="https://www.daloopa.com/src/62020240" xr:uid="{F607E4B3-4FE3-4533-BA95-1272E8F83C1A}"/>
    <hyperlink ref="A1025" r:id="rId14920" xr:uid="{5C923BA5-DF0A-4ED4-BE28-DDF8C62E0639}"/>
    <hyperlink ref="C1025" r:id="rId14921" xr:uid="{DE43C7FA-9598-4FB0-9193-3EFA2BD8913F}"/>
    <hyperlink ref="D1025" r:id="rId14922" display="https://www.daloopa.com/src/44095211" xr:uid="{95FDDEB9-391F-4AED-B951-8A5CBF9CCD56}"/>
    <hyperlink ref="E1025" r:id="rId14923" display="https://www.daloopa.com/src/44095097" xr:uid="{BF4BC1F0-32CC-4141-AB25-C4F8C43E7A80}"/>
    <hyperlink ref="F1025" r:id="rId14924" display="https://www.daloopa.com/src/44095051" xr:uid="{49E8CA6E-8ED5-4A62-B533-35F4A095565F}"/>
    <hyperlink ref="G1025" r:id="rId14925" display="https://www.daloopa.com/src/44095249" xr:uid="{09920DA0-034C-48FD-9C64-85BD9DE29BB2}"/>
    <hyperlink ref="H1025" r:id="rId14926" display="https://www.daloopa.com/src/44094949" xr:uid="{DB12C6B5-1E3B-4DA7-B1A1-B40638CE6EF6}"/>
    <hyperlink ref="I1025" r:id="rId14927" display="https://www.daloopa.com/src/44094925" xr:uid="{5F52E518-E6D8-4804-BBE0-57DC6DE1596C}"/>
    <hyperlink ref="J1025" r:id="rId14928" display="https://www.daloopa.com/src/44094788" xr:uid="{1A6CDFB3-6941-4680-A57D-0F5C00CAB7FE}"/>
    <hyperlink ref="K1025" r:id="rId14929" display="https://www.daloopa.com/src/44095356" xr:uid="{3E9312D7-3ABF-4C7A-B688-8D84DFBA616A}"/>
    <hyperlink ref="L1025" r:id="rId14930" display="https://www.daloopa.com/src/44094671" xr:uid="{D6327B9B-3A48-49D7-B3CC-54B43482BFBC}"/>
    <hyperlink ref="M1025" r:id="rId14931" display="https://www.daloopa.com/src/44094603" xr:uid="{E6D6EBFC-0887-4A07-AB52-87591DF01D25}"/>
    <hyperlink ref="N1025" r:id="rId14932" display="https://www.daloopa.com/src/44093346" xr:uid="{31A9E0E6-5E6E-49A2-B861-BCBBB0C772CD}"/>
    <hyperlink ref="O1025" r:id="rId14933" display="https://www.daloopa.com/src/44095389" xr:uid="{81BCF711-D10A-4202-B45A-9078F377FA41}"/>
    <hyperlink ref="P1025" r:id="rId14934" display="https://www.daloopa.com/src/44093228" xr:uid="{967CC8AA-F765-46F8-A4DA-89118DB33D0F}"/>
    <hyperlink ref="Q1025" r:id="rId14935" display="https://www.daloopa.com/src/44093188" xr:uid="{81795CFB-3192-4FFA-BADF-0C4DB634EB3A}"/>
    <hyperlink ref="R1025" r:id="rId14936" display="https://www.daloopa.com/src/44093016" xr:uid="{E14A2D7D-6E8D-4388-9D18-93614C7041C4}"/>
    <hyperlink ref="S1025" r:id="rId14937" display="https://www.daloopa.com/src/44095525" xr:uid="{97197283-1AB6-4D1A-A51F-CB636AB171A1}"/>
    <hyperlink ref="T1025" r:id="rId14938" display="https://www.daloopa.com/src/44092996" xr:uid="{9F5AF657-AC12-42A2-B459-A9F51B3453BF}"/>
    <hyperlink ref="U1025" r:id="rId14939" display="https://www.daloopa.com/src/44092842" xr:uid="{6646F1AC-EB1D-47A4-87DB-D82D1C2EE649}"/>
    <hyperlink ref="V1025" r:id="rId14940" display="https://www.daloopa.com/src/44092790" xr:uid="{7300BC2B-6DA9-40ED-B0D3-AD63E8E01111}"/>
    <hyperlink ref="W1025" r:id="rId14941" display="https://www.daloopa.com/src/44095585" xr:uid="{F4DE9D1E-13FB-44D5-A5C7-948D7CDF0E5E}"/>
    <hyperlink ref="X1025" r:id="rId14942" display="https://www.daloopa.com/src/44092483" xr:uid="{92E998F0-C3C2-44DC-B62C-7B645E1E816B}"/>
    <hyperlink ref="Y1025" r:id="rId14943" display="https://www.daloopa.com/src/44092438" xr:uid="{C1DEF10D-849F-43B2-855C-89E9CAA0B2B5}"/>
    <hyperlink ref="Z1025" r:id="rId14944" display="https://www.daloopa.com/src/44092341" xr:uid="{CC0F3BBA-40E3-4D1A-9E4B-02E11F6C77E7}"/>
    <hyperlink ref="AA1025" r:id="rId14945" display="https://www.daloopa.com/src/44095719" xr:uid="{7EFAAEF3-47EA-4C00-AA58-A3EA1C3E40A3}"/>
    <hyperlink ref="AB1025" r:id="rId14946" display="https://www.daloopa.com/src/44092276" xr:uid="{FF2787DF-28B9-455F-9C5A-2B1FA6E1DFB0}"/>
    <hyperlink ref="AC1025" r:id="rId14947" display="https://www.daloopa.com/src/44092079" xr:uid="{3D1B9E43-F3BF-4C67-9983-CDE50800EB91}"/>
    <hyperlink ref="AD1025" r:id="rId14948" display="https://www.daloopa.com/src/44092043" xr:uid="{48ABD129-B504-4A3E-8A50-B8F573B882DA}"/>
    <hyperlink ref="AE1025" r:id="rId14949" display="https://www.daloopa.com/src/44096208" xr:uid="{73E3A04A-8CD3-4598-A017-2C1784DEC5EA}"/>
    <hyperlink ref="A1026" r:id="rId14950" xr:uid="{D706D484-DBB1-4C2F-8FF5-177959C68FA4}"/>
    <hyperlink ref="C1026" r:id="rId14951" xr:uid="{20991D6F-20C2-4DF7-8E8F-87B48585ACCC}"/>
    <hyperlink ref="D1026" r:id="rId14952" display="https://www.daloopa.com/src/44095207" xr:uid="{284B5774-04F7-4CA4-9DFC-8E2959EFD91C}"/>
    <hyperlink ref="E1026" r:id="rId14953" display="https://www.daloopa.com/src/44095095" xr:uid="{603C0364-1014-44C6-A721-133131256058}"/>
    <hyperlink ref="F1026" r:id="rId14954" display="https://www.daloopa.com/src/44095054" xr:uid="{E756332C-B085-43BC-A62B-FB2F62C90BB1}"/>
    <hyperlink ref="G1026" r:id="rId14955" display="https://www.daloopa.com/src/44095248" xr:uid="{343F73CB-8E9A-4D05-86E0-5DEFBB2B54C6}"/>
    <hyperlink ref="H1026" r:id="rId14956" display="https://www.daloopa.com/src/44094950" xr:uid="{5BE137E2-87E0-4A7A-9B59-7631CE4DCA39}"/>
    <hyperlink ref="I1026" r:id="rId14957" display="https://www.daloopa.com/src/44094926" xr:uid="{FAA8E2BE-B9BC-4653-A839-80268EA183DD}"/>
    <hyperlink ref="J1026" r:id="rId14958" display="https://www.daloopa.com/src/44094786" xr:uid="{D08A373D-3F23-4523-837F-7DCB8DB8F1C8}"/>
    <hyperlink ref="K1026" r:id="rId14959" display="https://www.daloopa.com/src/44095355" xr:uid="{2D3FBF43-3A4E-402A-B14B-7AE010C9A5AC}"/>
    <hyperlink ref="L1026" r:id="rId14960" display="https://www.daloopa.com/src/44094674" xr:uid="{8D3A50FD-89EC-4194-843F-2E964759A7D6}"/>
    <hyperlink ref="M1026" r:id="rId14961" display="https://www.daloopa.com/src/44094604" xr:uid="{4347678F-0EEE-41B6-A767-B49C4835007B}"/>
    <hyperlink ref="N1026" r:id="rId14962" display="https://www.daloopa.com/src/44093345" xr:uid="{E9F2206C-A450-4089-9912-2485B6B74BAD}"/>
    <hyperlink ref="O1026" r:id="rId14963" display="https://www.daloopa.com/src/44095393" xr:uid="{ED32964D-22A2-44BF-B016-A5FF137C591A}"/>
    <hyperlink ref="P1026" r:id="rId14964" display="https://www.daloopa.com/src/44093229" xr:uid="{D1018BA7-DD6E-4230-A801-09E44DD06FF1}"/>
    <hyperlink ref="Q1026" r:id="rId14965" display="https://www.daloopa.com/src/44093187" xr:uid="{7826EED8-54C7-41DD-B40D-9F3022019B87}"/>
    <hyperlink ref="R1026" r:id="rId14966" display="https://www.daloopa.com/src/44093017" xr:uid="{0763D288-7795-4723-AC4A-C629BB25E0EA}"/>
    <hyperlink ref="S1026" r:id="rId14967" display="https://www.daloopa.com/src/44095522" xr:uid="{5CF1B449-F33A-4ED9-B41F-B17BF6957FE8}"/>
    <hyperlink ref="T1026" r:id="rId14968" display="https://www.daloopa.com/src/44092997" xr:uid="{0D66DB03-80FF-4D6C-BC98-5897DBCA39FF}"/>
    <hyperlink ref="U1026" r:id="rId14969" display="https://www.daloopa.com/src/44092841" xr:uid="{DFAA3A94-3EE9-476D-9640-A5F6BBD78791}"/>
    <hyperlink ref="V1026" r:id="rId14970" display="https://www.daloopa.com/src/44092789" xr:uid="{F997FB1C-9324-4660-801F-92C614909051}"/>
    <hyperlink ref="W1026" r:id="rId14971" display="https://www.daloopa.com/src/44095584" xr:uid="{C61F5DCA-9FA8-424D-AFCA-6570B4A0D20A}"/>
    <hyperlink ref="X1026" r:id="rId14972" display="https://www.daloopa.com/src/44092476" xr:uid="{CE406FE8-D0BC-44DC-BABD-8E1896C47A55}"/>
    <hyperlink ref="Y1026" r:id="rId14973" display="https://www.daloopa.com/src/44092436" xr:uid="{AEC1194C-D678-469F-9DA1-32F718A294A1}"/>
    <hyperlink ref="A1027" r:id="rId14974" xr:uid="{6406FDE0-FAAA-4C82-B63E-30876EC3FFC2}"/>
    <hyperlink ref="C1027" r:id="rId14975" xr:uid="{51EA8CD0-7C60-41F5-A539-620F005C3F9E}"/>
    <hyperlink ref="AA1027" r:id="rId14976" display="https://www.daloopa.com/src/44095716" xr:uid="{01C970D4-3040-480A-8C65-4D3FE6BCC7D7}"/>
    <hyperlink ref="AB1027" r:id="rId14977" display="https://www.daloopa.com/src/44092282" xr:uid="{9AF861D3-C080-4112-9B9B-A807B761982E}"/>
    <hyperlink ref="AC1027" r:id="rId14978" display="https://www.daloopa.com/src/44092078" xr:uid="{8DACAE12-B255-41D6-8837-54022C085071}"/>
    <hyperlink ref="AD1027" r:id="rId14979" display="https://www.daloopa.com/src/44092044" xr:uid="{96403A77-3EAF-4BB7-A523-26F7432202E2}"/>
    <hyperlink ref="AE1027" r:id="rId14980" display="https://www.daloopa.com/src/44096212" xr:uid="{C1A09782-3D94-492A-9408-AC0260B89E81}"/>
    <hyperlink ref="A1028" r:id="rId14981" xr:uid="{7180EB05-AAD9-4EFB-A6AD-4D585007A201}"/>
    <hyperlink ref="C1028" r:id="rId14982" xr:uid="{C7DBA653-C65E-4F34-8960-02DB72FF50E9}"/>
    <hyperlink ref="D1028" r:id="rId14983" display="https://www.daloopa.com/src/44095208" xr:uid="{3C6EBDB6-7670-4957-A909-678671DC4F46}"/>
    <hyperlink ref="E1028" r:id="rId14984" display="https://www.daloopa.com/src/44095096" xr:uid="{2F8F29E6-56FA-477C-812E-898C39E1C4A2}"/>
    <hyperlink ref="F1028" r:id="rId14985" display="https://www.daloopa.com/src/44095055" xr:uid="{C3120555-799B-4829-85C2-B593838F1FF1}"/>
    <hyperlink ref="G1028" r:id="rId14986" display="https://www.daloopa.com/src/44095250" xr:uid="{FF7B25FE-E942-49AA-BDEB-994A413DB82E}"/>
    <hyperlink ref="H1028" r:id="rId14987" display="https://www.daloopa.com/src/44094943" xr:uid="{B16FEA96-47FF-4083-9B2F-F7FF01083405}"/>
    <hyperlink ref="I1028" r:id="rId14988" display="https://www.daloopa.com/src/44094927" xr:uid="{7F87E854-7428-444C-AC69-444BEA727A21}"/>
    <hyperlink ref="J1028" r:id="rId14989" display="https://www.daloopa.com/src/44094791" xr:uid="{8E59C40F-D093-47E0-8806-C84FC9CCA60A}"/>
    <hyperlink ref="K1028" r:id="rId14990" display="https://www.daloopa.com/src/44095357" xr:uid="{6801D450-2CA7-4911-86D6-BDA15CAA673D}"/>
    <hyperlink ref="L1028" r:id="rId14991" display="https://www.daloopa.com/src/44094673" xr:uid="{5C7E351E-19A1-4618-A680-E549E8D03477}"/>
    <hyperlink ref="M1028" r:id="rId14992" display="https://www.daloopa.com/src/44094607" xr:uid="{3414CBB2-73FB-4B84-9FEB-C85755D2522F}"/>
    <hyperlink ref="N1028" r:id="rId14993" display="https://www.daloopa.com/src/44093344" xr:uid="{8D70F3C5-1406-40A6-B093-6646EF6ED521}"/>
    <hyperlink ref="O1028" r:id="rId14994" display="https://www.daloopa.com/src/44095390" xr:uid="{78207493-7A2C-4413-B704-44CC89C7BB71}"/>
    <hyperlink ref="P1028" r:id="rId14995" display="https://www.daloopa.com/src/44093230" xr:uid="{A75FC9DD-A6F8-468F-A631-9158F34012C4}"/>
    <hyperlink ref="Q1028" r:id="rId14996" display="https://www.daloopa.com/src/44093186" xr:uid="{CF44699F-DE7F-4D27-8EC7-B1A311622F13}"/>
    <hyperlink ref="R1028" r:id="rId14997" display="https://www.daloopa.com/src/44093012" xr:uid="{05C833F6-438E-4FE5-85FC-E388883AD77A}"/>
    <hyperlink ref="S1028" r:id="rId14998" display="https://www.daloopa.com/src/44095524" xr:uid="{1F8DBE9D-517E-4603-8B2E-521692C5E254}"/>
    <hyperlink ref="T1028" r:id="rId14999" display="https://www.daloopa.com/src/44092990" xr:uid="{503AC05C-C5A9-4A6D-AB0E-F8A8C2D66260}"/>
    <hyperlink ref="U1028" r:id="rId15000" display="https://www.daloopa.com/src/44092840" xr:uid="{60CDBE04-3C4C-4168-8E00-DC663C69B036}"/>
    <hyperlink ref="V1028" r:id="rId15001" display="https://www.daloopa.com/src/44092795" xr:uid="{DA539C35-0E1C-481B-AFA8-670D09B0A69B}"/>
    <hyperlink ref="W1028" r:id="rId15002" display="https://www.daloopa.com/src/44095583" xr:uid="{ADFA84DF-E438-4DD0-9B12-FBD107B1AF95}"/>
    <hyperlink ref="X1028" r:id="rId15003" display="https://www.daloopa.com/src/44092482" xr:uid="{85C5DBAA-6736-4C67-8213-B2826769A7AB}"/>
    <hyperlink ref="Y1028" r:id="rId15004" display="https://www.daloopa.com/src/44092434" xr:uid="{16753CCA-47FE-48AF-8023-0E775DD4AFD8}"/>
    <hyperlink ref="Z1028" r:id="rId15005" display="https://www.daloopa.com/src/44092338" xr:uid="{801FA518-F56C-428B-B267-186A412B25A1}"/>
    <hyperlink ref="AA1028" r:id="rId15006" display="https://www.daloopa.com/src/44095718" xr:uid="{DD91F0BE-B795-4474-B768-BF59698D7D90}"/>
    <hyperlink ref="AB1028" r:id="rId15007" display="https://www.daloopa.com/src/44092281" xr:uid="{50ABA03A-B911-4C82-9CBB-5D8920BE376C}"/>
    <hyperlink ref="AC1028" r:id="rId15008" display="https://www.daloopa.com/src/44092082" xr:uid="{7AAF6526-5576-4573-9FD3-B880B8E52584}"/>
    <hyperlink ref="AD1028" r:id="rId15009" display="https://www.daloopa.com/src/44092047" xr:uid="{B0FBAF7A-4650-4AD7-AC75-FD4F64610BAB}"/>
    <hyperlink ref="AE1028" r:id="rId15010" display="https://www.daloopa.com/src/44096209" xr:uid="{BE4893E0-DF50-4FB1-9A58-9A8417AA6DFA}"/>
    <hyperlink ref="AF1028" r:id="rId15011" display="https://www.daloopa.com/src/44091753" xr:uid="{8BB07450-7832-43A8-A668-2D6DDFC0CD6E}"/>
    <hyperlink ref="AG1028" r:id="rId15012" display="https://www.daloopa.com/src/44091634" xr:uid="{B0211B93-E222-4C36-9CE9-ADFBA1952753}"/>
    <hyperlink ref="AH1028" r:id="rId15013" display="https://www.daloopa.com/src/44091422" xr:uid="{3BC321F6-F6B3-4189-8CC0-A5C777199043}"/>
    <hyperlink ref="AI1028" r:id="rId15014" display="https://www.daloopa.com/src/44096357" xr:uid="{CF1C815E-0B72-458E-92AA-A5A4A273C203}"/>
    <hyperlink ref="AJ1028" r:id="rId15015" display="https://www.daloopa.com/src/44091396" xr:uid="{1C456EC0-7852-4A13-9DEF-374BEDAA0B32}"/>
    <hyperlink ref="AK1028" r:id="rId15016" display="https://www.daloopa.com/src/44091269" xr:uid="{12138AA0-F8FB-44D2-9000-05FB58D680B5}"/>
    <hyperlink ref="AL1028" r:id="rId15017" display="https://www.daloopa.com/src/44091177" xr:uid="{49193ABE-81DD-40CF-BCA8-F87A1AA31791}"/>
    <hyperlink ref="AM1028" r:id="rId15018" display="https://www.daloopa.com/src/44619015" xr:uid="{9FFC511A-4B18-4B21-9AC0-673EBA37FD84}"/>
    <hyperlink ref="AN1028" r:id="rId15019" display="https://www.daloopa.com/src/51587428" xr:uid="{B3B334E5-37AF-4EFE-9D57-52EDAC674611}"/>
    <hyperlink ref="AO1028" r:id="rId15020" display="https://www.daloopa.com/src/57345881" xr:uid="{E1C9692A-D2EB-4917-AF4F-F15794513D9A}"/>
    <hyperlink ref="AP1028" r:id="rId15021" display="https://www.daloopa.com/src/62020236" xr:uid="{7CC2C7EF-A28E-4F3B-9530-1B8C703096F8}"/>
    <hyperlink ref="A1029" r:id="rId15022" xr:uid="{6BFA9AAE-C89D-4249-9FD0-555123490804}"/>
    <hyperlink ref="C1029" r:id="rId15023" xr:uid="{C0CA47E6-11D1-412E-B117-DF2EC14CBD80}"/>
    <hyperlink ref="D1029" r:id="rId15024" display="https://www.daloopa.com/src/44095210" xr:uid="{4D77E721-D266-4D73-A3E3-AC5ABD66A806}"/>
    <hyperlink ref="E1029" r:id="rId15025" display="https://www.daloopa.com/src/44095094" xr:uid="{4E3C7BDD-A980-4D96-B917-A3738E632D1A}"/>
    <hyperlink ref="F1029" r:id="rId15026" display="https://www.daloopa.com/src/44095057" xr:uid="{A4A0DAAD-11C6-40B1-A5D2-6F232360916B}"/>
    <hyperlink ref="G1029" r:id="rId15027" display="https://www.daloopa.com/src/44095244" xr:uid="{42D245F8-09B1-4625-BF9F-BE8DE46B2361}"/>
    <hyperlink ref="H1029" r:id="rId15028" display="https://www.daloopa.com/src/44094944" xr:uid="{13CAF7A9-3156-4FAA-8A59-A79BDB5BB220}"/>
    <hyperlink ref="I1029" r:id="rId15029" display="https://www.daloopa.com/src/44094921" xr:uid="{F524F698-1786-48D9-AAF1-73706BB92470}"/>
    <hyperlink ref="J1029" r:id="rId15030" display="https://www.daloopa.com/src/44094792" xr:uid="{1185E956-BAD9-4E00-8ACE-7C1C6A93C2BB}"/>
    <hyperlink ref="K1029" r:id="rId15031" display="https://www.daloopa.com/src/44095362" xr:uid="{0E0B81C2-2D55-4D15-B76F-68C5C738862F}"/>
    <hyperlink ref="L1029" r:id="rId15032" display="https://www.daloopa.com/src/44094672" xr:uid="{8D8A05F8-2C27-4F63-BC07-709E629FA47F}"/>
    <hyperlink ref="M1029" r:id="rId15033" display="https://www.daloopa.com/src/44094606" xr:uid="{8619DB1B-875F-47DC-BA5B-7BF31B6D6B28}"/>
    <hyperlink ref="N1029" r:id="rId15034" display="https://www.daloopa.com/src/44093343" xr:uid="{5ABD1F79-9CCE-4517-A47E-51B4CEC4CDD0}"/>
    <hyperlink ref="O1029" r:id="rId15035" display="https://www.daloopa.com/src/44095396" xr:uid="{97DF6BE9-3010-4D72-BAE6-50711EE9257A}"/>
    <hyperlink ref="P1029" r:id="rId15036" display="https://www.daloopa.com/src/44093231" xr:uid="{1C62AC14-2136-4C0E-B3EC-F95928EE8787}"/>
    <hyperlink ref="Q1029" r:id="rId15037" display="https://www.daloopa.com/src/44093184" xr:uid="{27504DFE-C8FE-462E-9AA5-5B6CAF645A26}"/>
    <hyperlink ref="R1029" r:id="rId15038" display="https://www.daloopa.com/src/44093014" xr:uid="{2BFA433A-4C6C-479F-83E5-0823F12987CE}"/>
    <hyperlink ref="S1029" r:id="rId15039" display="https://www.daloopa.com/src/44095526" xr:uid="{E478B15D-CD8B-439A-8631-3C9E9E7C2325}"/>
    <hyperlink ref="T1029" r:id="rId15040" display="https://www.daloopa.com/src/44092991" xr:uid="{8F2A24D0-D42E-4A87-8F64-475A4C91BD89}"/>
    <hyperlink ref="U1029" r:id="rId15041" display="https://www.daloopa.com/src/44092844" xr:uid="{EAD68D32-66B1-416A-A287-66BD18BA61A3}"/>
    <hyperlink ref="V1029" r:id="rId15042" display="https://www.daloopa.com/src/44092793" xr:uid="{A7537359-EAE7-4B92-83B8-321DF0B51A9C}"/>
    <hyperlink ref="W1029" r:id="rId15043" display="https://www.daloopa.com/src/44095582" xr:uid="{8ADCEA4F-F148-4882-9C71-3C03346F8BAC}"/>
    <hyperlink ref="X1029" r:id="rId15044" display="https://www.daloopa.com/src/44092479" xr:uid="{086BA7E1-9DCC-4597-BDDE-C75D8F51E41E}"/>
    <hyperlink ref="Y1029" r:id="rId15045" display="https://www.daloopa.com/src/44092435" xr:uid="{C7A46175-B9BB-44D7-9516-4682B86E144B}"/>
    <hyperlink ref="Z1029" r:id="rId15046" display="https://www.daloopa.com/src/44092344" xr:uid="{1A49B082-6591-4003-B8F1-5DEF18F55A87}"/>
    <hyperlink ref="AA1029" r:id="rId15047" display="https://www.daloopa.com/src/44095714" xr:uid="{7A0A434D-46E2-44DF-A417-8886748C8962}"/>
    <hyperlink ref="AB1029" r:id="rId15048" display="https://www.daloopa.com/src/44092279" xr:uid="{850E69FD-7805-4BE8-917D-BEB8F0C26DA7}"/>
    <hyperlink ref="AC1029" r:id="rId15049" display="https://www.daloopa.com/src/44092083" xr:uid="{3F3E8578-0F2E-4CF5-A813-80AA6FA706A9}"/>
    <hyperlink ref="AD1029" r:id="rId15050" display="https://www.daloopa.com/src/44092046" xr:uid="{47970A25-24F7-4DBF-9DEA-A9EEAA80486D}"/>
    <hyperlink ref="A1031" r:id="rId15051" xr:uid="{13C27245-E529-4D4D-A524-80AB66744C96}"/>
    <hyperlink ref="C1031" r:id="rId15052" xr:uid="{D66D4BA5-D2FD-4D34-95BD-160F302284B3}"/>
    <hyperlink ref="D1031" r:id="rId15053" display="https://www.daloopa.com/src/44095209" xr:uid="{758E5789-8F4D-4392-9C39-D8A1F0133DBA}"/>
    <hyperlink ref="E1031" r:id="rId15054" display="https://www.daloopa.com/src/44095098" xr:uid="{AFCDC355-CD22-49EB-8F77-523E0539DA7C}"/>
    <hyperlink ref="F1031" r:id="rId15055" display="https://www.daloopa.com/src/44095056" xr:uid="{655D953D-8788-4ED2-8682-6524DE91912B}"/>
    <hyperlink ref="G1031" r:id="rId15056" display="https://www.daloopa.com/src/44095247" xr:uid="{469B13F4-C331-40AC-9C28-6C5E8F6B631F}"/>
    <hyperlink ref="H1031" r:id="rId15057" display="https://www.daloopa.com/src/44094945" xr:uid="{56297959-9D99-4D16-BA79-6FD407D0A4B6}"/>
    <hyperlink ref="I1031" r:id="rId15058" display="https://www.daloopa.com/src/44094922" xr:uid="{8264D4C2-9A19-437A-A580-B6EDFE394565}"/>
    <hyperlink ref="J1031" r:id="rId15059" display="https://www.daloopa.com/src/44094793" xr:uid="{E6D9E214-4A58-44B7-A1EF-1F387E8F80C9}"/>
    <hyperlink ref="K1031" r:id="rId15060" display="https://www.daloopa.com/src/44095360" xr:uid="{27E84188-FCDC-47F3-988E-3C8B5D651E4E}"/>
    <hyperlink ref="L1031" r:id="rId15061" display="https://www.daloopa.com/src/44094670" xr:uid="{10C9C52B-E574-4419-A48D-87D3525BA63D}"/>
    <hyperlink ref="M1031" r:id="rId15062" display="https://www.daloopa.com/src/44094605" xr:uid="{CFFFF23B-3F3A-4B6A-890B-CA7E5DE52DCA}"/>
    <hyperlink ref="N1031" r:id="rId15063" display="https://www.daloopa.com/src/44093342" xr:uid="{9C7FEB2E-DE11-4757-B689-FE27FD87B806}"/>
    <hyperlink ref="O1031" r:id="rId15064" display="https://www.daloopa.com/src/44095394" xr:uid="{9DCFBA99-1872-4CC8-82B0-1CD8D9653249}"/>
    <hyperlink ref="P1031" r:id="rId15065" display="https://www.daloopa.com/src/44093232" xr:uid="{F8B3EE24-67FA-46B1-926E-012798FF739A}"/>
    <hyperlink ref="Q1031" r:id="rId15066" display="https://www.daloopa.com/src/44093185" xr:uid="{4956D0E9-13B7-43EA-88DE-AD6B6BCB8395}"/>
    <hyperlink ref="R1031" r:id="rId15067" display="https://www.daloopa.com/src/44093013" xr:uid="{46F2515F-9F95-4BC6-89F4-887E9F3FDB6C}"/>
    <hyperlink ref="S1031" r:id="rId15068" display="https://www.daloopa.com/src/44095528" xr:uid="{1720A6AC-0C7C-4A4F-9A08-85B8FAFAD5F5}"/>
    <hyperlink ref="T1031" r:id="rId15069" display="https://www.daloopa.com/src/44092992" xr:uid="{7265EF82-EE69-4406-A002-C3A3669D4180}"/>
    <hyperlink ref="U1031" r:id="rId15070" display="https://www.daloopa.com/src/44092847" xr:uid="{52A43249-B9D0-4997-A3A3-DAA24278FC20}"/>
    <hyperlink ref="V1031" r:id="rId15071" display="https://www.daloopa.com/src/44092788" xr:uid="{FB6C9CBE-4B1A-4AD1-B084-242D235D2296}"/>
    <hyperlink ref="W1031" r:id="rId15072" display="https://www.daloopa.com/src/44095581" xr:uid="{26913B1F-AE13-4D3B-A379-331AD857810D}"/>
    <hyperlink ref="X1031" r:id="rId15073" display="https://www.daloopa.com/src/44092478" xr:uid="{37D1B05A-9997-46C1-9835-E6E51E93A186}"/>
    <hyperlink ref="Y1031" r:id="rId15074" display="https://www.daloopa.com/src/44092437" xr:uid="{D5254DB3-908F-4975-9899-E83637469B90}"/>
    <hyperlink ref="Z1031" r:id="rId15075" display="https://www.daloopa.com/src/44092342" xr:uid="{1D3C917E-A6BA-49FF-9F65-5C2F6085194F}"/>
    <hyperlink ref="AA1031" r:id="rId15076" display="https://www.daloopa.com/src/44095715" xr:uid="{7092A5E1-CDC9-4D16-80F5-5CB02A6DCF7B}"/>
    <hyperlink ref="AB1031" r:id="rId15077" display="https://www.daloopa.com/src/44092278" xr:uid="{FCAC3EB7-F2A7-477A-B45C-02D8104C745F}"/>
    <hyperlink ref="AC1031" r:id="rId15078" display="https://www.daloopa.com/src/44092084" xr:uid="{5890EBC9-7AEA-4CD3-BB36-4C98978BD630}"/>
    <hyperlink ref="AD1031" r:id="rId15079" display="https://www.daloopa.com/src/44092045" xr:uid="{83CAA551-3371-49BB-999B-DCE0D5425B42}"/>
    <hyperlink ref="AE1031" r:id="rId15080" display="https://www.daloopa.com/src/44096206" xr:uid="{65092353-A0AC-4663-B841-91A42A0C136C}"/>
    <hyperlink ref="AF1031" r:id="rId15081" display="https://www.daloopa.com/src/44091757" xr:uid="{6B4EE2BE-D97E-4A21-AD16-1C9993BEFA0B}"/>
    <hyperlink ref="AG1031" r:id="rId15082" display="https://www.daloopa.com/src/44091630" xr:uid="{F79962A3-EA2B-4BEA-8C02-3AEFEA2A2162}"/>
    <hyperlink ref="AH1031" r:id="rId15083" display="https://www.daloopa.com/src/44091423" xr:uid="{33211671-F26C-422D-9CD7-C13DC370BDAB}"/>
    <hyperlink ref="AI1031" r:id="rId15084" display="https://www.daloopa.com/src/44096356" xr:uid="{5B38763E-6248-4372-B60E-7A5A0841AF95}"/>
    <hyperlink ref="AJ1031" r:id="rId15085" display="https://www.daloopa.com/src/44091397" xr:uid="{54D77136-EB16-422E-9DA6-48A5CAA8C2E7}"/>
    <hyperlink ref="AK1031" r:id="rId15086" display="https://www.daloopa.com/src/44091270" xr:uid="{565F44B0-7BF5-443A-9F83-6C3C2934072C}"/>
    <hyperlink ref="AL1031" r:id="rId15087" display="https://www.daloopa.com/src/44091178" xr:uid="{D04F5C4A-9629-46C3-A84A-8DD1A97514F8}"/>
    <hyperlink ref="AM1031" r:id="rId15088" display="https://www.daloopa.com/src/44619016" xr:uid="{52369D44-0599-47D0-A3FD-16359A2CA941}"/>
    <hyperlink ref="AN1031" r:id="rId15089" display="https://www.daloopa.com/src/51587432" xr:uid="{92D3B79C-6464-4036-875C-F52AAEDA41BB}"/>
    <hyperlink ref="AO1031" r:id="rId15090" display="https://www.daloopa.com/src/57345882" xr:uid="{8B134E22-EB83-4E03-9602-DE59C2713101}"/>
    <hyperlink ref="AP1031" r:id="rId15091" display="https://www.daloopa.com/src/62020237" xr:uid="{B487DCCD-4C1E-4767-8B63-F349811F07EC}"/>
    <hyperlink ref="A1034" r:id="rId15092" xr:uid="{FA6B91D3-86F1-4F4A-9ADF-4E72B21AF174}"/>
    <hyperlink ref="C1034" r:id="rId15093" xr:uid="{71010B8C-4D5C-474E-BEBF-D37A72E14D0E}"/>
    <hyperlink ref="X1034" r:id="rId15094" display="https://www.daloopa.com/src/56735115" xr:uid="{4A536E5B-4C04-491B-88A2-E691A339BE24}"/>
    <hyperlink ref="Y1034" r:id="rId15095" display="https://www.daloopa.com/src/56735103" xr:uid="{C39E6BE0-A834-4963-ABBE-41C5D5123EFB}"/>
    <hyperlink ref="Z1034" r:id="rId15096" display="https://www.daloopa.com/src/56735091" xr:uid="{EC6AF85A-33C4-4EA0-9D5D-D19720FE45B0}"/>
    <hyperlink ref="AA1034" r:id="rId15097" display="https://www.daloopa.com/src/56735076" xr:uid="{3A8ACBB6-6065-43F0-AE8C-945063952DFA}"/>
    <hyperlink ref="AB1034" r:id="rId15098" display="https://www.daloopa.com/src/56734944" xr:uid="{67FAD632-7805-4250-970F-8EA6A0504D7B}"/>
    <hyperlink ref="AC1034" r:id="rId15099" display="https://www.daloopa.com/src/56734932" xr:uid="{C7ED4EE1-2005-409B-A356-E679C325545E}"/>
    <hyperlink ref="AD1034" r:id="rId15100" display="https://www.daloopa.com/src/56734920" xr:uid="{F82B910D-76B9-4E06-842B-C7179291AA27}"/>
    <hyperlink ref="AE1034" r:id="rId15101" display="https://www.daloopa.com/src/56734859" xr:uid="{E29A5947-9BD2-4C12-A7A4-5B2880877D07}"/>
    <hyperlink ref="AF1034" r:id="rId15102" display="https://www.daloopa.com/src/56720313" xr:uid="{70A39BFF-89DE-4AA1-AA08-25DD26D50993}"/>
    <hyperlink ref="AG1034" r:id="rId15103" display="https://www.daloopa.com/src/56720312" xr:uid="{D232733C-A04A-46D3-809D-98A221F8384A}"/>
    <hyperlink ref="AH1034" r:id="rId15104" display="https://www.daloopa.com/src/56720311" xr:uid="{94BB207C-2311-48B4-B645-52BBE58B54E2}"/>
    <hyperlink ref="AI1034" r:id="rId15105" display="https://www.daloopa.com/src/56720310" xr:uid="{F7DFEF44-4DD6-4048-990B-7FF9E18AC236}"/>
    <hyperlink ref="AJ1034" r:id="rId15106" display="https://www.daloopa.com/src/56720308" xr:uid="{B9CEE937-E570-44F9-94F1-D20077409CCC}"/>
    <hyperlink ref="AK1034" r:id="rId15107" display="https://www.daloopa.com/src/56720307" xr:uid="{566A7861-E348-4495-9C19-C8813A874B29}"/>
    <hyperlink ref="AL1034" r:id="rId15108" display="https://www.daloopa.com/src/56720306" xr:uid="{DB0D1DAA-885F-4529-B4DF-DE81EACB2461}"/>
    <hyperlink ref="AM1034" r:id="rId15109" display="https://www.daloopa.com/src/56720305" xr:uid="{AAC8CC9D-40AB-46D1-8D64-423042145D4C}"/>
    <hyperlink ref="AN1034" r:id="rId15110" display="https://www.daloopa.com/src/56720303" xr:uid="{B0A85582-F57A-4E13-91ED-4FA74175DC28}"/>
    <hyperlink ref="AO1034" r:id="rId15111" display="https://www.daloopa.com/src/56765569" xr:uid="{30BDF6E5-A1D9-4421-BAAD-3F5324D9BC4B}"/>
    <hyperlink ref="AP1034" r:id="rId15112" display="https://www.daloopa.com/src/61315391" xr:uid="{629CD58A-3B7F-4797-8EFE-EF28BD398264}"/>
    <hyperlink ref="BF1034" r:id="rId15113" display="https://www.daloopa.com/src/56735067" xr:uid="{AE4C5DDA-5730-4CCA-ADD4-F38C3581CC74}"/>
    <hyperlink ref="BG1034" r:id="rId15114" display="https://www.daloopa.com/src/56734810" xr:uid="{3D6BC2EB-56CA-4A6B-8B35-22F44EB74954}"/>
    <hyperlink ref="BH1034" r:id="rId15115" display="https://www.daloopa.com/src/56720309" xr:uid="{57BCDA7C-2D81-45A6-8A3E-713AF59A370A}"/>
    <hyperlink ref="BI1034" r:id="rId15116" display="https://www.daloopa.com/src/56720304" xr:uid="{BC203C44-CFEE-411F-8547-A31BE169048F}"/>
    <hyperlink ref="A1037" r:id="rId15117" xr:uid="{FE48DFB0-E278-4D64-8138-09A0934862BB}"/>
    <hyperlink ref="C1037" r:id="rId15118" xr:uid="{891854F2-6B84-4C4F-A440-CC61F43398A9}"/>
    <hyperlink ref="X1037" r:id="rId15119" display="https://www.daloopa.com/src/56735116" xr:uid="{FAED3EC8-5CBB-42D7-BE3F-92A29C13F66E}"/>
    <hyperlink ref="Y1037" r:id="rId15120" display="https://www.daloopa.com/src/56735104" xr:uid="{BE6BF3CD-0DC5-4E5F-973D-C8942852D21C}"/>
    <hyperlink ref="Z1037" r:id="rId15121" display="https://www.daloopa.com/src/56735092" xr:uid="{625E0B43-165D-48E5-881F-D755F6088B08}"/>
    <hyperlink ref="AA1037" r:id="rId15122" display="https://www.daloopa.com/src/56735077" xr:uid="{32DCD15A-08B3-4258-BBB7-C9681B4A28E2}"/>
    <hyperlink ref="AB1037" r:id="rId15123" display="https://www.daloopa.com/src/56734945" xr:uid="{12A77C00-9779-4B33-AAA4-3F9E6E76D5E9}"/>
    <hyperlink ref="AC1037" r:id="rId15124" display="https://www.daloopa.com/src/56734933" xr:uid="{3372F970-D484-49FD-97FA-A5915C78CD64}"/>
    <hyperlink ref="AD1037" r:id="rId15125" display="https://www.daloopa.com/src/56734921" xr:uid="{C284DC3F-578E-47D0-8636-220035601185}"/>
    <hyperlink ref="AE1037" r:id="rId15126" display="https://www.daloopa.com/src/56734860" xr:uid="{88E5915D-6650-4C98-A9C0-37E03DDB81B3}"/>
    <hyperlink ref="AF1037" r:id="rId15127" display="https://www.daloopa.com/src/56720388" xr:uid="{DBAB9BA3-F456-4E7E-8361-2CA578F46DA8}"/>
    <hyperlink ref="AG1037" r:id="rId15128" display="https://www.daloopa.com/src/56720385" xr:uid="{810598CB-492F-4E0A-84E4-599331786403}"/>
    <hyperlink ref="AH1037" r:id="rId15129" display="https://www.daloopa.com/src/56720382" xr:uid="{F5C2E1CE-0414-4B77-B1C5-C22D6613BD80}"/>
    <hyperlink ref="AI1037" r:id="rId15130" display="https://www.daloopa.com/src/56720379" xr:uid="{458C60D6-04DC-46BE-B161-68CC1BB4F35C}"/>
    <hyperlink ref="AJ1037" r:id="rId15131" display="https://www.daloopa.com/src/56720373" xr:uid="{86118AD7-9600-4E50-B361-0963D01DBEFA}"/>
    <hyperlink ref="AK1037" r:id="rId15132" display="https://www.daloopa.com/src/56720370" xr:uid="{1C9E58C7-CD9D-44A9-BDC0-B7480FE2D92B}"/>
    <hyperlink ref="AL1037" r:id="rId15133" display="https://www.daloopa.com/src/56720367" xr:uid="{38E423BA-00AE-4951-B18E-6BE809E4A94B}"/>
    <hyperlink ref="AM1037" r:id="rId15134" display="https://www.daloopa.com/src/56720361" xr:uid="{1E685E27-4C77-446A-82A6-EC3B7DFAB078}"/>
    <hyperlink ref="AN1037" r:id="rId15135" display="https://www.daloopa.com/src/56720355" xr:uid="{31A36850-0794-41F6-8549-4B19F8DB0404}"/>
    <hyperlink ref="AO1037" r:id="rId15136" display="https://www.daloopa.com/src/56765558" xr:uid="{6324F6A8-7957-46CC-856C-45C223DE4C87}"/>
    <hyperlink ref="AP1037" r:id="rId15137" display="https://www.daloopa.com/src/61315412" xr:uid="{AB495F1F-9404-405C-8162-1C8922AADDDD}"/>
    <hyperlink ref="BF1037" r:id="rId15138" display="https://www.daloopa.com/src/56735068" xr:uid="{30174039-7B56-4A2A-B3EB-19CC3B13AB53}"/>
    <hyperlink ref="BG1037" r:id="rId15139" display="https://www.daloopa.com/src/56734811" xr:uid="{E09DB78F-804E-4014-8D65-0FA7BFD4F482}"/>
    <hyperlink ref="BH1037" r:id="rId15140" display="https://www.daloopa.com/src/56720376" xr:uid="{8CB5E862-B698-4559-A845-70BD68B80BBE}"/>
    <hyperlink ref="BI1037" r:id="rId15141" display="https://www.daloopa.com/src/56720358" xr:uid="{D7E320DC-5336-48ED-B0E5-1E9681F4AE22}"/>
    <hyperlink ref="A1038" r:id="rId15142" xr:uid="{DA8AAA18-E898-481E-A46F-718758958EE0}"/>
    <hyperlink ref="C1038" r:id="rId15143" xr:uid="{9A25CF7D-5A6B-414B-8BCE-269DBDF083FE}"/>
    <hyperlink ref="X1038" r:id="rId15144" display="https://www.daloopa.com/src/56735117" xr:uid="{9CD9219C-5C77-4E27-8EE1-E8CF5C7C396B}"/>
    <hyperlink ref="Y1038" r:id="rId15145" display="https://www.daloopa.com/src/56735105" xr:uid="{3684FD93-2ADA-4439-8AF2-9D0D3F8A91B4}"/>
    <hyperlink ref="Z1038" r:id="rId15146" display="https://www.daloopa.com/src/56735093" xr:uid="{F4DF4E97-EE2E-41DC-9DA5-8B7AD8E62148}"/>
    <hyperlink ref="AA1038" r:id="rId15147" display="https://www.daloopa.com/src/56735078" xr:uid="{670BF26D-71EF-445B-8A5C-4D8C698672D8}"/>
    <hyperlink ref="AB1038" r:id="rId15148" display="https://www.daloopa.com/src/56734946" xr:uid="{4FB2E805-8FA4-4F7B-8FFE-648959407C99}"/>
    <hyperlink ref="AC1038" r:id="rId15149" display="https://www.daloopa.com/src/56734934" xr:uid="{B54D3650-6246-4C3C-9DC8-8A4B72071EF8}"/>
    <hyperlink ref="AD1038" r:id="rId15150" display="https://www.daloopa.com/src/56734922" xr:uid="{FFCE461F-12C2-462B-ABDA-D40F681B53E9}"/>
    <hyperlink ref="AE1038" r:id="rId15151" display="https://www.daloopa.com/src/56734861" xr:uid="{0208A575-173C-485F-B09F-3E5B7C82AD57}"/>
    <hyperlink ref="AF1038" r:id="rId15152" display="https://www.daloopa.com/src/56720389" xr:uid="{DFAF2757-8C1A-430A-B657-A52445FF703E}"/>
    <hyperlink ref="AG1038" r:id="rId15153" display="https://www.daloopa.com/src/56720386" xr:uid="{06D8F3BD-09C0-417F-A2E5-ACF0EA633371}"/>
    <hyperlink ref="AH1038" r:id="rId15154" display="https://www.daloopa.com/src/56720383" xr:uid="{D5B12055-892B-4F1F-8340-5C4FFA50E289}"/>
    <hyperlink ref="AI1038" r:id="rId15155" display="https://www.daloopa.com/src/56720380" xr:uid="{F622755B-856C-442F-A341-9896FA6B472D}"/>
    <hyperlink ref="AJ1038" r:id="rId15156" display="https://www.daloopa.com/src/56720374" xr:uid="{A505EB6C-5C61-44B9-ACE0-12713A52063D}"/>
    <hyperlink ref="AK1038" r:id="rId15157" display="https://www.daloopa.com/src/56720371" xr:uid="{106FA04E-23F5-424D-B42E-74E9B916AAB7}"/>
    <hyperlink ref="AL1038" r:id="rId15158" display="https://www.daloopa.com/src/56720368" xr:uid="{6126DD2B-5A0A-41ED-B14B-B7C59CA48CF4}"/>
    <hyperlink ref="AM1038" r:id="rId15159" display="https://www.daloopa.com/src/56720362" xr:uid="{C1C1A426-473B-473A-A5E1-532CC57E032C}"/>
    <hyperlink ref="AN1038" r:id="rId15160" display="https://www.daloopa.com/src/56720356" xr:uid="{ADEA1C8C-9A58-49BA-A7CB-0E72E17A07A4}"/>
    <hyperlink ref="AO1038" r:id="rId15161" display="https://www.daloopa.com/src/56765559" xr:uid="{8B111314-266C-43F2-B83C-20169540794D}"/>
    <hyperlink ref="AP1038" r:id="rId15162" display="https://www.daloopa.com/src/61315413" xr:uid="{41E5BB22-9757-45AA-AAB5-5B73CE88D241}"/>
    <hyperlink ref="BF1038" r:id="rId15163" display="https://www.daloopa.com/src/56735069" xr:uid="{648E94A7-AAA9-4143-B310-5307C5806F59}"/>
    <hyperlink ref="BG1038" r:id="rId15164" display="https://www.daloopa.com/src/56734812" xr:uid="{37464A49-DB13-47F7-BBF2-013D81E12DAC}"/>
    <hyperlink ref="BH1038" r:id="rId15165" display="https://www.daloopa.com/src/56720377" xr:uid="{366326B4-73F0-4BE0-AFCA-ACDBFCED2A66}"/>
    <hyperlink ref="BI1038" r:id="rId15166" display="https://www.daloopa.com/src/56720359" xr:uid="{8E3BF736-9E6D-49C2-BCF8-3D7FA1AE410A}"/>
    <hyperlink ref="A1039" r:id="rId15167" xr:uid="{3A3024D3-31A0-420F-AA2B-EA1A138E9514}"/>
    <hyperlink ref="C1039" r:id="rId15168" xr:uid="{D71348D2-85A3-449B-A5B2-34335D1FE64B}"/>
    <hyperlink ref="X1039" r:id="rId15169" display="https://www.daloopa.com/src/56735118" xr:uid="{6E859E7B-465D-4465-B45C-7B7F9061FB10}"/>
    <hyperlink ref="Y1039" r:id="rId15170" display="https://www.daloopa.com/src/56735106" xr:uid="{BDA928C9-CDD7-487A-A60D-3B2F06D2AC6E}"/>
    <hyperlink ref="Z1039" r:id="rId15171" display="https://www.daloopa.com/src/56735094" xr:uid="{F5F6D393-7E81-4448-94D5-FCF3E600F57D}"/>
    <hyperlink ref="AA1039" r:id="rId15172" display="https://www.daloopa.com/src/56735079" xr:uid="{F403DAA8-D18A-423F-9A88-44C2D874C112}"/>
    <hyperlink ref="AB1039" r:id="rId15173" display="https://www.daloopa.com/src/56734947" xr:uid="{53D806DA-8645-43B6-801F-3FA32D10524B}"/>
    <hyperlink ref="AC1039" r:id="rId15174" display="https://www.daloopa.com/src/56734935" xr:uid="{098A4E68-48E5-4614-84C3-58FE7018182B}"/>
    <hyperlink ref="AD1039" r:id="rId15175" display="https://www.daloopa.com/src/56734923" xr:uid="{6442C98A-E3E6-43BD-995F-08E4A5CC8C70}"/>
    <hyperlink ref="AE1039" r:id="rId15176" display="https://www.daloopa.com/src/56734862" xr:uid="{40D6545D-3F3F-4C6A-8F1F-1BEEE6B5B3E9}"/>
    <hyperlink ref="AF1039" r:id="rId15177" display="https://www.daloopa.com/src/56720390" xr:uid="{A59C8453-571A-4D62-A8C7-3C6A8F7AC8CB}"/>
    <hyperlink ref="AG1039" r:id="rId15178" display="https://www.daloopa.com/src/56720387" xr:uid="{AF8E6BE7-7FDD-4B8F-8293-BF2DFE85C0DE}"/>
    <hyperlink ref="AH1039" r:id="rId15179" display="https://www.daloopa.com/src/56720384" xr:uid="{44F7E7A3-6241-4F40-B007-9F4271F687AE}"/>
    <hyperlink ref="AI1039" r:id="rId15180" display="https://www.daloopa.com/src/56720381" xr:uid="{14A5896E-441B-4415-975A-70B67DF6312A}"/>
    <hyperlink ref="AJ1039" r:id="rId15181" display="https://www.daloopa.com/src/56720375" xr:uid="{49611AEF-8486-455B-99F1-F8846021AD8A}"/>
    <hyperlink ref="AK1039" r:id="rId15182" display="https://www.daloopa.com/src/56720372" xr:uid="{41CAD2ED-9533-411E-A077-9CA0F9F20D1C}"/>
    <hyperlink ref="AL1039" r:id="rId15183" display="https://www.daloopa.com/src/56720369" xr:uid="{FF3197BA-1043-4AFD-A6B8-88DE44F51A31}"/>
    <hyperlink ref="AM1039" r:id="rId15184" display="https://www.daloopa.com/src/56720363" xr:uid="{A754666F-5105-47D4-A807-09FB0F699E83}"/>
    <hyperlink ref="AN1039" r:id="rId15185" display="https://www.daloopa.com/src/56720357" xr:uid="{F2398FDE-B1F1-45B0-8E42-0ECE0438BDA8}"/>
    <hyperlink ref="AO1039" r:id="rId15186" display="https://www.daloopa.com/src/56765560" xr:uid="{567107DB-81A5-4D65-8740-BCA78C457FCA}"/>
    <hyperlink ref="AP1039" r:id="rId15187" display="https://www.daloopa.com/src/61315414" xr:uid="{EA3C5A3A-430B-4FA0-A245-6AED40289D04}"/>
    <hyperlink ref="BF1039" r:id="rId15188" display="https://www.daloopa.com/src/56735070" xr:uid="{33127E5C-AE05-4C42-BA30-1C816F268D16}"/>
    <hyperlink ref="BG1039" r:id="rId15189" display="https://www.daloopa.com/src/56734813" xr:uid="{0CDEE6E3-099E-4623-8D1A-07A7A01D52A8}"/>
    <hyperlink ref="BH1039" r:id="rId15190" display="https://www.daloopa.com/src/56720378" xr:uid="{6F7E1752-9359-499F-9DAC-6BDEC0E46C50}"/>
    <hyperlink ref="BI1039" r:id="rId15191" display="https://www.daloopa.com/src/56720360" xr:uid="{F7D0FDBC-45A1-4CE1-A201-7B6A8D68F092}"/>
    <hyperlink ref="A1042" r:id="rId15192" xr:uid="{EA79F357-24F0-404D-8481-98E53C62EDB3}"/>
    <hyperlink ref="C1042" r:id="rId15193" xr:uid="{CFD63F76-F0E8-4505-986F-44C307342A29}"/>
    <hyperlink ref="X1042" r:id="rId15194" display="https://www.daloopa.com/src/56735119" xr:uid="{D62D61C8-5A27-4D02-858F-579E0B86E955}"/>
    <hyperlink ref="Y1042" r:id="rId15195" display="https://www.daloopa.com/src/56735107" xr:uid="{A48D5A47-C1CE-4B30-AED1-E8C0E9CE1664}"/>
    <hyperlink ref="Z1042" r:id="rId15196" display="https://www.daloopa.com/src/56735095" xr:uid="{EF1827B8-12C8-4E04-A579-FF0604C6CEC9}"/>
    <hyperlink ref="AA1042" r:id="rId15197" display="https://www.daloopa.com/src/56735080" xr:uid="{6CD2D6A8-3DFD-46F3-8366-425B7C5FF6A9}"/>
    <hyperlink ref="AB1042" r:id="rId15198" display="https://www.daloopa.com/src/56734948" xr:uid="{1E6C658B-8F80-40A4-BD36-A2F8406FD85F}"/>
    <hyperlink ref="AC1042" r:id="rId15199" display="https://www.daloopa.com/src/56734936" xr:uid="{C48B50A4-32D1-4FFC-9116-DDF727C9DEDE}"/>
    <hyperlink ref="AD1042" r:id="rId15200" display="https://www.daloopa.com/src/56734924" xr:uid="{07B9C267-E52D-428C-8620-EF78F44AAEF7}"/>
    <hyperlink ref="AE1042" r:id="rId15201" display="https://www.daloopa.com/src/56734863" xr:uid="{CAEE175E-FCF3-4E74-A236-19664CB15FFE}"/>
    <hyperlink ref="AF1042" r:id="rId15202" display="https://www.daloopa.com/src/56720573" xr:uid="{5251D35D-C9A5-4812-A77C-A8F9CA77460F}"/>
    <hyperlink ref="AG1042" r:id="rId15203" display="https://www.daloopa.com/src/56720570" xr:uid="{4A7886B7-8498-49E4-A621-DF42F5C88A7F}"/>
    <hyperlink ref="AH1042" r:id="rId15204" display="https://www.daloopa.com/src/56720567" xr:uid="{A75C2BD2-EA10-4D46-B495-3356049BBFEB}"/>
    <hyperlink ref="AI1042" r:id="rId15205" display="https://www.daloopa.com/src/56720564" xr:uid="{74919216-FECC-4C43-9E3F-55AE52D63066}"/>
    <hyperlink ref="AJ1042" r:id="rId15206" display="https://www.daloopa.com/src/56720514" xr:uid="{10696056-B5C4-4F5C-ABA1-85B1CA6F808F}"/>
    <hyperlink ref="AK1042" r:id="rId15207" display="https://www.daloopa.com/src/56720511" xr:uid="{AEFCA99F-6B69-4254-8196-645B222EB661}"/>
    <hyperlink ref="AL1042" r:id="rId15208" display="https://www.daloopa.com/src/56720508" xr:uid="{0E8251C6-9ED5-4B2E-8692-D9C4FB382AA9}"/>
    <hyperlink ref="AM1042" r:id="rId15209" display="https://www.daloopa.com/src/56720505" xr:uid="{37A920C9-1418-4124-B78A-EB0F11D0B6DF}"/>
    <hyperlink ref="AN1042" r:id="rId15210" display="https://www.daloopa.com/src/56720499" xr:uid="{D2D3F02D-7273-4698-9C73-7F51E8D4DC27}"/>
    <hyperlink ref="AO1042" r:id="rId15211" display="https://www.daloopa.com/src/56765550" xr:uid="{4642AF5E-CCEC-4AFA-87B2-9E3B3D1F76CC}"/>
    <hyperlink ref="AP1042" r:id="rId15212" display="https://www.daloopa.com/src/61315435" xr:uid="{FF3E290C-AB51-4B0B-B5E9-E5FEC2223BB4}"/>
    <hyperlink ref="BF1042" r:id="rId15213" display="https://www.daloopa.com/src/56735071" xr:uid="{B82B05DF-BC68-4A0A-BBDF-274D8B4CED5F}"/>
    <hyperlink ref="BG1042" r:id="rId15214" display="https://www.daloopa.com/src/56734814" xr:uid="{3A0B3B09-FAC6-4308-BCC8-98CCB9E073DB}"/>
    <hyperlink ref="BH1042" r:id="rId15215" display="https://www.daloopa.com/src/56720561" xr:uid="{05BCF16C-F54B-4FF9-AF10-B86A44E4898E}"/>
    <hyperlink ref="BI1042" r:id="rId15216" display="https://www.daloopa.com/src/56720502" xr:uid="{EEB928F4-B91F-44FE-8896-26AEBEC7C3BA}"/>
    <hyperlink ref="A1043" r:id="rId15217" xr:uid="{2ED859F3-A657-4052-8136-69E4DECDD94A}"/>
    <hyperlink ref="C1043" r:id="rId15218" xr:uid="{A8C59706-C681-475E-9E69-C22EB392110F}"/>
    <hyperlink ref="X1043" r:id="rId15219" display="https://www.daloopa.com/src/56735120" xr:uid="{22CA5F9E-E66C-4D0B-9CC7-FCAC5D613F53}"/>
    <hyperlink ref="Y1043" r:id="rId15220" display="https://www.daloopa.com/src/56735108" xr:uid="{C97AD13E-4EFF-40F0-99AA-3D84B3CAC683}"/>
    <hyperlink ref="Z1043" r:id="rId15221" display="https://www.daloopa.com/src/56735096" xr:uid="{E4BEB944-C33E-4C3D-9B84-3A22D2B9C7B3}"/>
    <hyperlink ref="AA1043" r:id="rId15222" display="https://www.daloopa.com/src/56735081" xr:uid="{511F8A16-8623-4F04-B160-0D1FAEF20CF4}"/>
    <hyperlink ref="AB1043" r:id="rId15223" display="https://www.daloopa.com/src/56734949" xr:uid="{04542FD2-D848-4A3C-8F67-077964A60347}"/>
    <hyperlink ref="AC1043" r:id="rId15224" display="https://www.daloopa.com/src/56734937" xr:uid="{C5486D67-1B67-47B6-8FD1-7B0EE6772417}"/>
    <hyperlink ref="AD1043" r:id="rId15225" display="https://www.daloopa.com/src/56734925" xr:uid="{68D69384-0D66-408F-819F-A752E0A89A52}"/>
    <hyperlink ref="AE1043" r:id="rId15226" display="https://www.daloopa.com/src/56734864" xr:uid="{412F057D-0F56-4CF9-B92E-E28031D95FC9}"/>
    <hyperlink ref="AF1043" r:id="rId15227" display="https://www.daloopa.com/src/56720574" xr:uid="{B3E0AD7B-1BDE-4411-955C-894ADD8D0C9E}"/>
    <hyperlink ref="AG1043" r:id="rId15228" display="https://www.daloopa.com/src/56720571" xr:uid="{DAB88388-5466-4A62-B5F2-DC06DD70474B}"/>
    <hyperlink ref="AH1043" r:id="rId15229" display="https://www.daloopa.com/src/56720568" xr:uid="{07B280AB-5B51-42D0-8AC9-8D0F5FA90174}"/>
    <hyperlink ref="AI1043" r:id="rId15230" display="https://www.daloopa.com/src/56720565" xr:uid="{CE04BEC4-E0F3-4761-BFF0-A356F31AED80}"/>
    <hyperlink ref="AJ1043" r:id="rId15231" display="https://www.daloopa.com/src/56720515" xr:uid="{93369D39-E534-467F-994D-4BFD3DFECAED}"/>
    <hyperlink ref="AK1043" r:id="rId15232" display="https://www.daloopa.com/src/56720512" xr:uid="{E0BC6867-E90B-4893-BAC7-F09369534FA3}"/>
    <hyperlink ref="AL1043" r:id="rId15233" display="https://www.daloopa.com/src/56720509" xr:uid="{68852116-2C2A-4607-9B07-C580371AEAB0}"/>
    <hyperlink ref="AM1043" r:id="rId15234" display="https://www.daloopa.com/src/56720506" xr:uid="{EA41F019-BD6D-44FD-8E00-7A9E4364CA5F}"/>
    <hyperlink ref="AN1043" r:id="rId15235" display="https://www.daloopa.com/src/56720500" xr:uid="{DF432696-0445-4B43-AC6E-D16BF8BE8F5F}"/>
    <hyperlink ref="AO1043" r:id="rId15236" display="https://www.daloopa.com/src/56765551" xr:uid="{9B8C99FD-7A36-4CF0-8035-764D13F710D8}"/>
    <hyperlink ref="AP1043" r:id="rId15237" display="https://www.daloopa.com/src/61315436" xr:uid="{AC90925D-0AEF-4F55-B292-A31B76569C5E}"/>
    <hyperlink ref="BF1043" r:id="rId15238" display="https://www.daloopa.com/src/56735072" xr:uid="{8E266F26-1725-4974-B9BE-FD10EF0A9636}"/>
    <hyperlink ref="BG1043" r:id="rId15239" display="https://www.daloopa.com/src/56734815" xr:uid="{87CB4947-7553-45CA-BFBE-A3F4120F3EDD}"/>
    <hyperlink ref="BH1043" r:id="rId15240" display="https://www.daloopa.com/src/56720562" xr:uid="{7FD6D5B8-A4BF-4C6A-B426-A2F3310754C5}"/>
    <hyperlink ref="BI1043" r:id="rId15241" display="https://www.daloopa.com/src/56720503" xr:uid="{31E2D6CC-9DB9-452F-9396-08C4A4153D83}"/>
    <hyperlink ref="A1044" r:id="rId15242" xr:uid="{99B9D527-2A12-448D-A924-1B8C7240C9DA}"/>
    <hyperlink ref="C1044" r:id="rId15243" xr:uid="{9DC994F7-CC11-44CA-B652-C060BE57388D}"/>
    <hyperlink ref="X1044" r:id="rId15244" display="https://www.daloopa.com/src/56735121" xr:uid="{7266F277-5D61-4F01-8939-C48CF2C44777}"/>
    <hyperlink ref="Y1044" r:id="rId15245" display="https://www.daloopa.com/src/56735109" xr:uid="{B7226037-8AD5-4704-8E50-84F291A6BA08}"/>
    <hyperlink ref="Z1044" r:id="rId15246" display="https://www.daloopa.com/src/56735097" xr:uid="{A6ED8EFB-6559-4944-A93D-5F4E694E446F}"/>
    <hyperlink ref="AA1044" r:id="rId15247" display="https://www.daloopa.com/src/56735082" xr:uid="{E7692E60-FD5E-4489-8E4A-856046D3E618}"/>
    <hyperlink ref="AB1044" r:id="rId15248" display="https://www.daloopa.com/src/56734950" xr:uid="{2040573D-1883-4B83-AF83-15F49E499A4B}"/>
    <hyperlink ref="AC1044" r:id="rId15249" display="https://www.daloopa.com/src/56734938" xr:uid="{B37E92C7-3643-493D-94DD-ABFA9B995165}"/>
    <hyperlink ref="AD1044" r:id="rId15250" display="https://www.daloopa.com/src/56734926" xr:uid="{EA790CE1-D526-43A6-B643-1741C2FE0C00}"/>
    <hyperlink ref="AE1044" r:id="rId15251" display="https://www.daloopa.com/src/56734865" xr:uid="{0AFA95DC-84EB-4D70-A99C-60DFC1A13684}"/>
    <hyperlink ref="AF1044" r:id="rId15252" display="https://www.daloopa.com/src/56720575" xr:uid="{EF7BB306-878B-4AF4-ADE7-958C7E0E7818}"/>
    <hyperlink ref="AG1044" r:id="rId15253" display="https://www.daloopa.com/src/56720572" xr:uid="{22791382-AC34-435B-915B-E6C6790A48FE}"/>
    <hyperlink ref="AH1044" r:id="rId15254" display="https://www.daloopa.com/src/56720569" xr:uid="{024E5793-886B-4FDE-9350-302920E9D083}"/>
    <hyperlink ref="AI1044" r:id="rId15255" display="https://www.daloopa.com/src/56720566" xr:uid="{67E60404-3551-4A05-865A-AC8AF66E41CB}"/>
    <hyperlink ref="AJ1044" r:id="rId15256" display="https://www.daloopa.com/src/56720516" xr:uid="{0DDBB49F-DA53-454C-8595-BA3C01575DB2}"/>
    <hyperlink ref="AK1044" r:id="rId15257" display="https://www.daloopa.com/src/56720513" xr:uid="{E6B1FF23-E602-4554-B144-E88709D71F09}"/>
    <hyperlink ref="AL1044" r:id="rId15258" display="https://www.daloopa.com/src/56720510" xr:uid="{286C5478-BF6B-4734-A756-5D9BC2B748B4}"/>
    <hyperlink ref="AM1044" r:id="rId15259" display="https://www.daloopa.com/src/56720507" xr:uid="{7437F695-7155-4491-B059-38E6AB5C69B8}"/>
    <hyperlink ref="AN1044" r:id="rId15260" display="https://www.daloopa.com/src/56720501" xr:uid="{683F7E15-7AEC-496C-844B-08DFA237DA8C}"/>
    <hyperlink ref="AO1044" r:id="rId15261" display="https://www.daloopa.com/src/56765552" xr:uid="{2385AEF3-A8F1-406C-B18A-B1C807858DE6}"/>
    <hyperlink ref="AP1044" r:id="rId15262" display="https://www.daloopa.com/src/61315437" xr:uid="{9CD8D5D3-B8A1-4F4D-AD73-1920307C454C}"/>
    <hyperlink ref="BF1044" r:id="rId15263" display="https://www.daloopa.com/src/56735073" xr:uid="{93241BD7-FB80-4049-B472-7B870B4CBE1A}"/>
    <hyperlink ref="BG1044" r:id="rId15264" display="https://www.daloopa.com/src/56734816" xr:uid="{01A63040-7079-4EC6-929B-B3F3BD94707F}"/>
    <hyperlink ref="BH1044" r:id="rId15265" display="https://www.daloopa.com/src/56720563" xr:uid="{C20E5AB5-78C0-47C2-B711-98EF2D664E6D}"/>
    <hyperlink ref="BI1044" r:id="rId15266" display="https://www.daloopa.com/src/56720504" xr:uid="{B8C0A029-EA28-4A43-9946-2D011C2E8264}"/>
    <hyperlink ref="A1048" r:id="rId15267" xr:uid="{92153EDE-4792-4A9F-A3BE-822508771F7C}"/>
    <hyperlink ref="C1048" r:id="rId15268" xr:uid="{EA926049-6FCD-43B8-BA04-CCA97EF610FD}"/>
    <hyperlink ref="X1048" r:id="rId15269" display="https://www.daloopa.com/src/56735122" xr:uid="{9179D7CD-06FE-4CE8-91BC-C5CEEC19A8D2}"/>
    <hyperlink ref="Y1048" r:id="rId15270" display="https://www.daloopa.com/src/56735110" xr:uid="{8D8CBC76-B975-441A-A010-4CD7A3BE487B}"/>
    <hyperlink ref="Z1048" r:id="rId15271" display="https://www.daloopa.com/src/56735098" xr:uid="{FE0FA416-4957-47CE-8D0A-8E9D19408340}"/>
    <hyperlink ref="AA1048" r:id="rId15272" display="https://www.daloopa.com/src/56735083" xr:uid="{68B204E4-E120-4216-9B6C-05CE9BB5ADF9}"/>
    <hyperlink ref="AB1048" r:id="rId15273" display="https://www.daloopa.com/src/56734951" xr:uid="{72968CA3-1050-4BC6-BB4E-7E381CED4235}"/>
    <hyperlink ref="AC1048" r:id="rId15274" display="https://www.daloopa.com/src/56734939" xr:uid="{F306D517-9588-4E9D-95CE-C98650508733}"/>
    <hyperlink ref="AD1048" r:id="rId15275" display="https://www.daloopa.com/src/56734927" xr:uid="{9FA65154-2A75-409F-8C96-DBF07643E25D}"/>
    <hyperlink ref="AE1048" r:id="rId15276" display="https://www.daloopa.com/src/56734866" xr:uid="{0CCB034D-F4BB-4EBC-9BA1-C55C9F189F8C}"/>
    <hyperlink ref="AF1048" r:id="rId15277" display="https://www.daloopa.com/src/56725765" xr:uid="{B1BED310-DAAF-41BC-A228-240C71F44F29}"/>
    <hyperlink ref="AG1048" r:id="rId15278" display="https://www.daloopa.com/src/56725760" xr:uid="{5C35F44B-83D4-439C-891D-25D7B9600267}"/>
    <hyperlink ref="AH1048" r:id="rId15279" display="https://www.daloopa.com/src/56725755" xr:uid="{3F0C83D9-15D2-4202-97E3-A73CC551DE8B}"/>
    <hyperlink ref="AI1048" r:id="rId15280" display="https://www.daloopa.com/src/56725747" xr:uid="{CA9E3A46-66AC-427D-9657-73492D3C4D63}"/>
    <hyperlink ref="AJ1048" r:id="rId15281" display="https://www.daloopa.com/src/56720695" xr:uid="{94DE8E7F-85B1-4F4F-840A-A42F635F11AE}"/>
    <hyperlink ref="AK1048" r:id="rId15282" display="https://www.daloopa.com/src/56720690" xr:uid="{FEC1D580-325B-475D-A11E-1D50F3A7FCD5}"/>
    <hyperlink ref="AL1048" r:id="rId15283" display="https://www.daloopa.com/src/56720685" xr:uid="{E7A4385B-5139-4BD0-AB58-867FBBD0CB81}"/>
    <hyperlink ref="AM1048" r:id="rId15284" display="https://www.daloopa.com/src/56720677" xr:uid="{EDADAF43-F663-4085-8F89-E0CB3F78F002}"/>
    <hyperlink ref="AN1048" r:id="rId15285" display="https://www.daloopa.com/src/56720667" xr:uid="{19D5CC9B-0063-4B88-886E-C000A12350E2}"/>
    <hyperlink ref="AO1048" r:id="rId15286" display="https://www.daloopa.com/src/56765545" xr:uid="{BBC2B18A-E1A2-4072-B009-EA2886DA642B}"/>
    <hyperlink ref="AP1048" r:id="rId15287" display="https://www.daloopa.com/src/61315438" xr:uid="{7F54D062-F548-423E-A1D2-C142951DFCEE}"/>
    <hyperlink ref="BF1048" r:id="rId15288" display="https://www.daloopa.com/src/56735074" xr:uid="{9B4B6D18-6E14-4BBA-B52F-6E57CC33651C}"/>
    <hyperlink ref="BG1048" r:id="rId15289" display="https://www.daloopa.com/src/56734817" xr:uid="{73202056-6361-4FBA-BCD3-C646EDAC0FCD}"/>
    <hyperlink ref="BH1048" r:id="rId15290" display="https://www.daloopa.com/src/56725745" xr:uid="{CB609382-4ABB-452D-9806-FFDE2D9740F2}"/>
    <hyperlink ref="BI1048" r:id="rId15291" display="https://www.daloopa.com/src/56720675" xr:uid="{DCCEC8EC-017B-4DC5-A86B-222C969A59CF}"/>
    <hyperlink ref="A1049" r:id="rId15292" xr:uid="{A61A3075-E0BF-4515-BEEE-D0E78A385FB8}"/>
    <hyperlink ref="C1049" r:id="rId15293" xr:uid="{2C211BAF-5B88-400D-8116-3E48C2E292AB}"/>
    <hyperlink ref="X1049" r:id="rId15294" display="https://www.daloopa.com/src/56735123" xr:uid="{F01DA9CF-711C-4BE1-84A0-1D6EB39ABB0F}"/>
    <hyperlink ref="Y1049" r:id="rId15295" display="https://www.daloopa.com/src/56735111" xr:uid="{58C51AD4-76AB-4782-BF81-7BD04C47AA92}"/>
    <hyperlink ref="Z1049" r:id="rId15296" display="https://www.daloopa.com/src/56735099" xr:uid="{94B22A2B-417C-4341-9A14-9E15B1237C38}"/>
    <hyperlink ref="AA1049" r:id="rId15297" display="https://www.daloopa.com/src/56735084" xr:uid="{41642E36-9750-40B8-B719-A872D87645EE}"/>
    <hyperlink ref="A1050" r:id="rId15298" xr:uid="{551141A7-ACEC-40F4-BA46-656D14FCBFC3}"/>
    <hyperlink ref="C1050" r:id="rId15299" xr:uid="{500AFE69-947B-4E0F-8088-A85B399E0C81}"/>
    <hyperlink ref="AA1050" r:id="rId15300" display="https://www.daloopa.com/src/56735085" xr:uid="{F7B7F668-F08F-4614-A8C1-F7C971B92990}"/>
    <hyperlink ref="AB1050" r:id="rId15301" display="https://www.daloopa.com/src/56734952" xr:uid="{F3DA7602-31AB-4DCA-990B-0576C585E541}"/>
    <hyperlink ref="AC1050" r:id="rId15302" display="https://www.daloopa.com/src/56734940" xr:uid="{64D92A9D-561D-4050-A6BF-B325BED32790}"/>
    <hyperlink ref="AD1050" r:id="rId15303" display="https://www.daloopa.com/src/56734928" xr:uid="{028543B7-9255-4943-A3EF-F22E08BAA36C}"/>
    <hyperlink ref="AE1050" r:id="rId15304" display="https://www.daloopa.com/src/56734867" xr:uid="{779EF4C9-7580-4069-B48B-D20CB2C5A1BC}"/>
    <hyperlink ref="A1051" r:id="rId15305" xr:uid="{E666C2E0-52F7-4F0A-B495-45CC6F7D4F1A}"/>
    <hyperlink ref="C1051" r:id="rId15306" xr:uid="{E2D41280-FEB0-4346-BF33-9AFCD525C09E}"/>
    <hyperlink ref="AE1051" r:id="rId15307" display="https://www.daloopa.com/src/56734868" xr:uid="{544E64CC-55A1-40D2-BB85-2ECD00D3A69F}"/>
    <hyperlink ref="AF1051" r:id="rId15308" display="https://www.daloopa.com/src/56725766" xr:uid="{1493573E-C623-4F13-B9F5-E0A984AA78FC}"/>
    <hyperlink ref="AG1051" r:id="rId15309" display="https://www.daloopa.com/src/56725761" xr:uid="{D52326B0-CBB3-4903-9E11-CC91E0CCCF00}"/>
    <hyperlink ref="AH1051" r:id="rId15310" display="https://www.daloopa.com/src/56725756" xr:uid="{C8A8366B-FFFB-42F7-8A38-E4582E745885}"/>
    <hyperlink ref="AI1051" r:id="rId15311" display="https://www.daloopa.com/src/56725748" xr:uid="{492FE461-26D7-409D-862C-D08757392D9B}"/>
    <hyperlink ref="A1052" r:id="rId15312" xr:uid="{CE1FAD4D-6DE0-4E15-837C-DDB6D8BFEDE1}"/>
    <hyperlink ref="C1052" r:id="rId15313" xr:uid="{8B871EE0-3DBC-4D9F-B806-4AEA64F82BA4}"/>
    <hyperlink ref="AI1052" r:id="rId15314" display="https://www.daloopa.com/src/56725749" xr:uid="{AB94A152-07F9-45B6-A485-0B53E49CFDEF}"/>
    <hyperlink ref="AJ1052" r:id="rId15315" display="https://www.daloopa.com/src/56720696" xr:uid="{12079448-BD72-44EA-9410-10B26FD02A20}"/>
    <hyperlink ref="AK1052" r:id="rId15316" display="https://www.daloopa.com/src/56720691" xr:uid="{6F2E5956-8F5A-4E06-A34E-168CA4114F51}"/>
    <hyperlink ref="AL1052" r:id="rId15317" display="https://www.daloopa.com/src/56720686" xr:uid="{97227B06-680E-4A04-8DAC-4CE4F800BD25}"/>
    <hyperlink ref="AM1052" r:id="rId15318" display="https://www.daloopa.com/src/56720678" xr:uid="{E4414D26-D6AA-4552-B91F-BFF05E658AFD}"/>
    <hyperlink ref="A1053" r:id="rId15319" xr:uid="{44EA8BD8-0154-4C40-8D77-C61CB643DB0C}"/>
    <hyperlink ref="C1053" r:id="rId15320" xr:uid="{991DC22B-13A2-4889-AB26-0E2911C95C01}"/>
    <hyperlink ref="AM1053" r:id="rId15321" display="https://www.daloopa.com/src/56720679" xr:uid="{D82E875C-05A0-4FA2-A680-6B2FDC6A0E78}"/>
    <hyperlink ref="AN1053" r:id="rId15322" display="https://www.daloopa.com/src/56720668" xr:uid="{02ED4287-1ABA-4068-A571-98261144550C}"/>
    <hyperlink ref="A1054" r:id="rId15323" xr:uid="{788D8735-F80D-411F-BC30-1BA1FE64B6E7}"/>
    <hyperlink ref="C1054" r:id="rId15324" xr:uid="{FC190960-5B86-4990-AD86-614E62D9FF1F}"/>
    <hyperlink ref="AN1054" r:id="rId15325" display="https://www.daloopa.com/src/56720669" xr:uid="{068CD601-682D-4341-B644-7CD50A826DE9}"/>
    <hyperlink ref="AO1054" r:id="rId15326" display="https://www.daloopa.com/src/56765546" xr:uid="{CC32437B-ABC4-45D3-8E60-9EA60718EBAA}"/>
    <hyperlink ref="AP1054" r:id="rId15327" display="https://www.daloopa.com/src/61315439" xr:uid="{2DABC60E-E0E6-49C4-91ED-D881CDAF7D7B}"/>
    <hyperlink ref="A1055" r:id="rId15328" xr:uid="{743B770B-AB66-48E5-901A-A15E85F07A84}"/>
    <hyperlink ref="C1055" r:id="rId15329" xr:uid="{C1A6E1C8-483E-4A04-A724-B7391385F48D}"/>
    <hyperlink ref="X1055" r:id="rId15330" display="https://www.daloopa.com/src/56735124" xr:uid="{2F3B2F19-67E1-4E9E-BFB8-39AADB7B1D32}"/>
    <hyperlink ref="Y1055" r:id="rId15331" display="https://www.daloopa.com/src/56735112" xr:uid="{16F37BE8-D2AB-43A9-A4ED-3CF7449738AA}"/>
    <hyperlink ref="Z1055" r:id="rId15332" display="https://www.daloopa.com/src/56735100" xr:uid="{555576EF-7AE3-4927-A585-6E892D8C9D88}"/>
    <hyperlink ref="AA1055" r:id="rId15333" display="https://www.daloopa.com/src/56735086" xr:uid="{0A8273F2-651B-4FB8-98F9-FFA4D359A141}"/>
    <hyperlink ref="AB1055" r:id="rId15334" display="https://www.daloopa.com/src/56734953" xr:uid="{9E0031CE-DC6F-455F-9634-8CC211E486E6}"/>
    <hyperlink ref="AC1055" r:id="rId15335" display="https://www.daloopa.com/src/56734941" xr:uid="{9B57C36A-2921-4D92-8817-1A511799D3B4}"/>
    <hyperlink ref="AD1055" r:id="rId15336" display="https://www.daloopa.com/src/56734929" xr:uid="{A1B8FAD7-D54E-4BA1-A197-0DB84B060CD1}"/>
    <hyperlink ref="AE1055" r:id="rId15337" display="https://www.daloopa.com/src/56734869" xr:uid="{34AF735E-5C3F-44CE-A7DF-F740E66EA923}"/>
    <hyperlink ref="AF1055" r:id="rId15338" display="https://www.daloopa.com/src/56725767" xr:uid="{8726E793-65D2-48E3-ABF6-4C1F34EECA83}"/>
    <hyperlink ref="AG1055" r:id="rId15339" display="https://www.daloopa.com/src/56725762" xr:uid="{82404069-2051-4A4E-9364-8508AE1C2E0D}"/>
    <hyperlink ref="AH1055" r:id="rId15340" display="https://www.daloopa.com/src/56725757" xr:uid="{889385A5-7377-43BA-A4A6-90E9263EEC39}"/>
    <hyperlink ref="AI1055" r:id="rId15341" display="https://www.daloopa.com/src/56725750" xr:uid="{4D7B3245-DB5D-4992-A364-0BC3F77A63B6}"/>
    <hyperlink ref="AJ1055" r:id="rId15342" display="https://www.daloopa.com/src/56720697" xr:uid="{0C865A36-4B64-40BF-80DF-FFB7DABA556B}"/>
    <hyperlink ref="AK1055" r:id="rId15343" display="https://www.daloopa.com/src/56720692" xr:uid="{3157B7E0-2155-4E3E-A0CB-E033716C1320}"/>
    <hyperlink ref="AL1055" r:id="rId15344" display="https://www.daloopa.com/src/56720687" xr:uid="{9B6A19CE-E6D1-4D0D-9E13-01580FE87457}"/>
    <hyperlink ref="AM1055" r:id="rId15345" display="https://www.daloopa.com/src/56720680" xr:uid="{6B5E88FA-0215-4E62-87E4-7A1DA15E14C8}"/>
    <hyperlink ref="AN1055" r:id="rId15346" display="https://www.daloopa.com/src/56720670" xr:uid="{191210C6-5CA9-4D58-96F6-E92478B542A1}"/>
    <hyperlink ref="AO1055" r:id="rId15347" display="https://www.daloopa.com/src/56765547" xr:uid="{4761DAE9-C589-44CB-88C1-B752EEEEB484}"/>
    <hyperlink ref="AP1055" r:id="rId15348" display="https://www.daloopa.com/src/61315440" xr:uid="{5E7BC7DE-E28B-46E5-A86D-DC8B9EFB1707}"/>
    <hyperlink ref="BF1055" r:id="rId15349" display="https://www.daloopa.com/src/56735075" xr:uid="{1C3FEF49-1613-423B-9068-B4F8F6703F24}"/>
    <hyperlink ref="BG1055" r:id="rId15350" display="https://www.daloopa.com/src/56734818" xr:uid="{23B8FDA8-C5F4-44EE-AC6F-3C16C3F142ED}"/>
    <hyperlink ref="BH1055" r:id="rId15351" display="https://www.daloopa.com/src/56725746" xr:uid="{0F4A1307-5DA4-45FD-B0D5-34B739801ACF}"/>
    <hyperlink ref="BI1055" r:id="rId15352" display="https://www.daloopa.com/src/56720676" xr:uid="{D6EB8FF6-2FA8-43B2-B58B-5F28B96DC29D}"/>
    <hyperlink ref="A1056" r:id="rId15353" xr:uid="{115EA87E-5181-4594-8C88-0F11F988A1EC}"/>
    <hyperlink ref="C1056" r:id="rId15354" xr:uid="{ED3F2466-6CCA-47CD-8066-2EC580C1CBE8}"/>
    <hyperlink ref="X1056" r:id="rId15355" display="https://www.daloopa.com/src/56735125" xr:uid="{16E08A27-50A6-4CF6-A070-5B7A3DB7CA38}"/>
    <hyperlink ref="Y1056" r:id="rId15356" display="https://www.daloopa.com/src/56735113" xr:uid="{9695B070-B0F6-4826-A266-0E795042F5BE}"/>
    <hyperlink ref="Z1056" r:id="rId15357" display="https://www.daloopa.com/src/56735101" xr:uid="{C9BE9853-25CC-4E6C-9E6F-30F64A7BA059}"/>
    <hyperlink ref="AA1056" r:id="rId15358" display="https://www.daloopa.com/src/56735087" xr:uid="{08FD7CD2-5D53-40E3-A406-75EBCBA28E1C}"/>
    <hyperlink ref="A1057" r:id="rId15359" xr:uid="{9EA56FB9-4667-42F7-AE37-CD155AF7F562}"/>
    <hyperlink ref="C1057" r:id="rId15360" xr:uid="{BE3D2FFF-EFBF-4D76-A3D8-1334CC434082}"/>
    <hyperlink ref="AA1057" r:id="rId15361" display="https://www.daloopa.com/src/56735088" xr:uid="{A9E79EA8-843B-43DD-8669-174CFCBCC33F}"/>
    <hyperlink ref="AB1057" r:id="rId15362" display="https://www.daloopa.com/src/56734954" xr:uid="{E3B2B15E-EE16-4545-BFD7-3ED7D17B8CCB}"/>
    <hyperlink ref="AC1057" r:id="rId15363" display="https://www.daloopa.com/src/56734942" xr:uid="{EC51D1F6-095B-4B45-946A-D1961CE1DF58}"/>
    <hyperlink ref="AD1057" r:id="rId15364" display="https://www.daloopa.com/src/56734930" xr:uid="{9D44E039-AA42-407D-81D0-1136FDB13E65}"/>
    <hyperlink ref="AE1057" r:id="rId15365" display="https://www.daloopa.com/src/56734870" xr:uid="{756CF5AF-2DEC-4833-B5CF-CCEB34813871}"/>
    <hyperlink ref="A1058" r:id="rId15366" xr:uid="{7A100AA9-F0C6-44D4-BA3F-FA5794A7113A}"/>
    <hyperlink ref="C1058" r:id="rId15367" xr:uid="{B7B9AFDB-62F7-4A55-9465-5F20B166F05C}"/>
    <hyperlink ref="AE1058" r:id="rId15368" display="https://www.daloopa.com/src/56734871" xr:uid="{C1A320C8-FA29-42B8-8984-98AEF51101D7}"/>
    <hyperlink ref="AF1058" r:id="rId15369" display="https://www.daloopa.com/src/56725768" xr:uid="{5527C818-42B3-47AA-B61D-93292402DE13}"/>
    <hyperlink ref="AG1058" r:id="rId15370" display="https://www.daloopa.com/src/56725763" xr:uid="{F1704FC9-A680-4E2A-92B6-ABEA380FF721}"/>
    <hyperlink ref="AH1058" r:id="rId15371" display="https://www.daloopa.com/src/56725758" xr:uid="{B7104ABD-D5B8-46EC-B582-CB42B1CC6BF0}"/>
    <hyperlink ref="AI1058" r:id="rId15372" display="https://www.daloopa.com/src/56725751" xr:uid="{71462228-938F-4F52-9328-9F997E25098D}"/>
    <hyperlink ref="A1059" r:id="rId15373" xr:uid="{EAA4D6AE-4187-4A11-A971-CFFF42068AF7}"/>
    <hyperlink ref="C1059" r:id="rId15374" xr:uid="{3733B093-4323-45DA-B9FF-44BC33E42B9B}"/>
    <hyperlink ref="AI1059" r:id="rId15375" display="https://www.daloopa.com/src/56725752" xr:uid="{C5ECD094-82F7-46BA-B9B0-2C082D398E04}"/>
    <hyperlink ref="AJ1059" r:id="rId15376" display="https://www.daloopa.com/src/56720698" xr:uid="{578AAC58-D399-4AD7-8B95-420BC16E155F}"/>
    <hyperlink ref="AK1059" r:id="rId15377" display="https://www.daloopa.com/src/56720693" xr:uid="{2AB6AB35-AF94-4DA6-9720-A756FF51BBC4}"/>
    <hyperlink ref="AL1059" r:id="rId15378" display="https://www.daloopa.com/src/56720688" xr:uid="{B02AF12B-CB98-4AA5-92B3-80A2589BC511}"/>
    <hyperlink ref="AM1059" r:id="rId15379" display="https://www.daloopa.com/src/56720681" xr:uid="{41B8C3FA-6276-4548-AB7C-AC8E0B97BBA5}"/>
    <hyperlink ref="A1060" r:id="rId15380" xr:uid="{5D345CC9-8549-4D21-8A9F-61A767DD3FD2}"/>
    <hyperlink ref="C1060" r:id="rId15381" xr:uid="{D74713D4-FE85-4596-8E46-D3B8401C3FE1}"/>
    <hyperlink ref="AM1060" r:id="rId15382" display="https://www.daloopa.com/src/56720682" xr:uid="{9C65C8DA-8F2E-40DD-B748-F7FC081A27D5}"/>
    <hyperlink ref="AN1060" r:id="rId15383" display="https://www.daloopa.com/src/56720671" xr:uid="{4C302C67-372A-4E03-8038-E3AD8FD21519}"/>
    <hyperlink ref="A1061" r:id="rId15384" xr:uid="{6B946890-0C3D-4EBA-9D67-4BB5D6BF939F}"/>
    <hyperlink ref="C1061" r:id="rId15385" xr:uid="{B2C835A4-6BEA-4BB6-9CC5-371088E25430}"/>
    <hyperlink ref="AN1061" r:id="rId15386" display="https://www.daloopa.com/src/56720672" xr:uid="{92F49EB2-8A75-4B47-8975-1D40387D49FD}"/>
    <hyperlink ref="AO1061" r:id="rId15387" display="https://www.daloopa.com/src/56765548" xr:uid="{A3C4F90E-52DD-42E4-983D-D2DBA21A159F}"/>
    <hyperlink ref="AP1061" r:id="rId15388" display="https://www.daloopa.com/src/61315441" xr:uid="{0A04BB44-E2D8-4E00-BB2C-F0ED278517A4}"/>
    <hyperlink ref="A1062" r:id="rId15389" xr:uid="{380ABA4C-C120-47B3-B54D-D17733BE77AF}"/>
    <hyperlink ref="C1062" r:id="rId15390" xr:uid="{EE906F7C-2487-4D55-B215-EA725BE5E227}"/>
    <hyperlink ref="X1062" r:id="rId15391" display="https://www.daloopa.com/src/56735126" xr:uid="{22ABDC48-4A78-4D6A-91E3-3711B35895D5}"/>
    <hyperlink ref="Y1062" r:id="rId15392" display="https://www.daloopa.com/src/56735114" xr:uid="{A0D5C331-34B5-4F7E-B941-883C064A2EE7}"/>
    <hyperlink ref="Z1062" r:id="rId15393" display="https://www.daloopa.com/src/56735102" xr:uid="{7B3D3097-D735-470C-B5C3-B2C7E15133CD}"/>
    <hyperlink ref="AA1062" r:id="rId15394" display="https://www.daloopa.com/src/56735089" xr:uid="{3D2DB8A0-40F9-4472-A6AA-777A2274D485}"/>
    <hyperlink ref="A1064" r:id="rId15395" xr:uid="{651F5747-A834-4638-90C1-D201B8597EF1}"/>
    <hyperlink ref="C1064" r:id="rId15396" xr:uid="{780F8F00-DF85-49D6-B6B1-2694D5E3EAE2}"/>
    <hyperlink ref="AA1064" r:id="rId15397" display="https://www.daloopa.com/src/56735090" xr:uid="{33C796D5-5BF8-4284-B048-7BF4D05CF8AA}"/>
    <hyperlink ref="AB1064" r:id="rId15398" display="https://www.daloopa.com/src/56734955" xr:uid="{507863F5-106C-4E36-BD47-84AAD281EC87}"/>
    <hyperlink ref="AC1064" r:id="rId15399" display="https://www.daloopa.com/src/56734943" xr:uid="{FE81D4E4-C84D-4484-9FF6-C68B695FC4DE}"/>
    <hyperlink ref="AD1064" r:id="rId15400" display="https://www.daloopa.com/src/56734931" xr:uid="{8A71EE74-FA9E-45BE-992B-3C47056EB3EA}"/>
    <hyperlink ref="AE1064" r:id="rId15401" display="https://www.daloopa.com/src/56734872" xr:uid="{0333E460-AADF-489D-BC3E-1E539756CB70}"/>
    <hyperlink ref="A1067" r:id="rId15402" xr:uid="{52F98B94-DF76-45E9-B594-8166F3DC14BF}"/>
    <hyperlink ref="C1067" r:id="rId15403" xr:uid="{30336DD7-A163-491B-8627-AA4EC756FAB9}"/>
    <hyperlink ref="AE1067" r:id="rId15404" display="https://www.daloopa.com/src/56734873" xr:uid="{34B4A877-17B5-4C17-9BC1-21618C23C2DF}"/>
    <hyperlink ref="AF1067" r:id="rId15405" display="https://www.daloopa.com/src/56725769" xr:uid="{9DA43424-D9C1-4881-8F72-5B0751D47524}"/>
    <hyperlink ref="AG1067" r:id="rId15406" display="https://www.daloopa.com/src/56725764" xr:uid="{962D87C8-2F18-49D4-9498-7DA7A1C2744D}"/>
    <hyperlink ref="AH1067" r:id="rId15407" display="https://www.daloopa.com/src/56725759" xr:uid="{6D9B7DC7-4247-4C91-8017-4DE24EDC29BF}"/>
    <hyperlink ref="AI1067" r:id="rId15408" display="https://www.daloopa.com/src/56725753" xr:uid="{C542FA23-5568-4B96-ACF5-CCA7E0400801}"/>
    <hyperlink ref="A1069" r:id="rId15409" xr:uid="{BA078F79-1AA7-4CC1-AD63-F64330650E37}"/>
    <hyperlink ref="C1069" r:id="rId15410" xr:uid="{1AFEF3E1-83A6-4E90-A181-9CA689BCE6B6}"/>
    <hyperlink ref="AI1069" r:id="rId15411" display="https://www.daloopa.com/src/56725754" xr:uid="{B033646B-EB67-4FE6-A367-D744C94D83AE}"/>
    <hyperlink ref="AJ1069" r:id="rId15412" display="https://www.daloopa.com/src/56720699" xr:uid="{00C4488B-6FBD-4CAA-B9AC-F6608DD3901C}"/>
    <hyperlink ref="AK1069" r:id="rId15413" display="https://www.daloopa.com/src/56720694" xr:uid="{1DF25C53-692E-4A0B-A470-4B2088CB61E5}"/>
    <hyperlink ref="AL1069" r:id="rId15414" display="https://www.daloopa.com/src/56720689" xr:uid="{4627D08C-BE38-496B-816D-4E145BB0C70E}"/>
    <hyperlink ref="AM1069" r:id="rId15415" display="https://www.daloopa.com/src/56720683" xr:uid="{07B02AB0-7B42-46AE-8E1E-9107A3D0EBE5}"/>
    <hyperlink ref="A1071" r:id="rId15416" xr:uid="{039A70BD-6128-4976-BBDB-B2A6F2DB388F}"/>
    <hyperlink ref="C1071" r:id="rId15417" xr:uid="{42361B87-F0A7-457E-A90D-865575977D59}"/>
    <hyperlink ref="AM1071" r:id="rId15418" display="https://www.daloopa.com/src/56720684" xr:uid="{7156DBB9-E016-47F4-B550-42A079FC78D7}"/>
    <hyperlink ref="AN1071" r:id="rId15419" display="https://www.daloopa.com/src/56720673" xr:uid="{01A8F37B-4788-48A6-A442-DA3A165F4207}"/>
    <hyperlink ref="A1073" r:id="rId15420" xr:uid="{97A55BB9-FBCB-4BA8-808B-D3324778FCEB}"/>
    <hyperlink ref="C1073" r:id="rId15421" xr:uid="{59F39851-964E-4031-9CCB-EDBA1BBFFB59}"/>
    <hyperlink ref="AN1073" r:id="rId15422" display="https://www.daloopa.com/src/56720674" xr:uid="{F5F8FBB6-2E63-407D-AC57-3B5A3C44B21C}"/>
    <hyperlink ref="AO1073" r:id="rId15423" display="https://www.daloopa.com/src/56765549" xr:uid="{8A9D8BDA-AAAA-4FB5-9E3A-7347B4A24BD7}"/>
    <hyperlink ref="AP1073" r:id="rId15424" display="https://www.daloopa.com/src/61315442" xr:uid="{D8791F54-ED57-4DA0-8CF4-1253D8318267}"/>
    <hyperlink ref="A1076" r:id="rId15425" xr:uid="{AC7CD877-D57B-423B-A66F-66978CFAA6DE}"/>
    <hyperlink ref="C1076" r:id="rId15426" xr:uid="{02FB2BA9-9242-402E-940D-F2D3AA06EF0E}"/>
    <hyperlink ref="X1076" r:id="rId15427" display="https://www.daloopa.com/src/56735893" xr:uid="{6763EDF5-3BFA-498B-B8FE-9CF3B6D8112A}"/>
    <hyperlink ref="Y1076" r:id="rId15428" display="https://www.daloopa.com/src/56735874" xr:uid="{083723EE-47DC-4581-889B-C1DFC0C909C2}"/>
    <hyperlink ref="Z1076" r:id="rId15429" display="https://www.daloopa.com/src/56735855" xr:uid="{FD1CCCD1-A50E-4398-B9C0-D1601B4E19E8}"/>
    <hyperlink ref="AA1076" r:id="rId15430" display="https://www.daloopa.com/src/56735836" xr:uid="{CB36BDE7-6BF7-4B62-B58F-30C3DE12E837}"/>
    <hyperlink ref="AB1076" r:id="rId15431" display="https://www.daloopa.com/src/56735800" xr:uid="{5475B044-BE67-4DF3-B1A1-DC69FAC5A2F8}"/>
    <hyperlink ref="AC1076" r:id="rId15432" display="https://www.daloopa.com/src/56735781" xr:uid="{CA7A871B-9338-4B0A-88E2-0FB72DA40389}"/>
    <hyperlink ref="AD1076" r:id="rId15433" display="https://www.daloopa.com/src/56735762" xr:uid="{16348065-6D5C-4CF6-8341-69CB40A9AC2D}"/>
    <hyperlink ref="AE1076" r:id="rId15434" display="https://www.daloopa.com/src/56735743" xr:uid="{1A1D093E-0479-4FB0-8796-AD765D562812}"/>
    <hyperlink ref="AF1076" r:id="rId15435" display="https://www.daloopa.com/src/56722371" xr:uid="{23F48994-64DC-4D16-BE5A-0EBAD0136F61}"/>
    <hyperlink ref="AG1076" r:id="rId15436" display="https://www.daloopa.com/src/56722352" xr:uid="{98190233-9976-442B-850E-19ACB3189056}"/>
    <hyperlink ref="AH1076" r:id="rId15437" display="https://www.daloopa.com/src/56722333" xr:uid="{8B3BC6BE-616F-47D5-9A0F-2AB47B030DA1}"/>
    <hyperlink ref="AI1076" r:id="rId15438" display="https://www.daloopa.com/src/56722189" xr:uid="{2E72AA39-8DF2-4777-BF31-BE58850627ED}"/>
    <hyperlink ref="AJ1076" r:id="rId15439" display="https://www.daloopa.com/src/56722093" xr:uid="{7126A020-F704-400E-82D6-ED7F339F7373}"/>
    <hyperlink ref="AK1076" r:id="rId15440" display="https://www.daloopa.com/src/56722074" xr:uid="{0EB41E0A-F142-4579-AC94-1C86F5F1D148}"/>
    <hyperlink ref="AL1076" r:id="rId15441" display="https://www.daloopa.com/src/56722055" xr:uid="{11528D48-79DD-408D-89DD-951BD223F867}"/>
    <hyperlink ref="AM1076" r:id="rId15442" display="https://www.daloopa.com/src/56722036" xr:uid="{DBC689BB-42E6-40CA-97AB-7DDF67049415}"/>
    <hyperlink ref="AN1076" r:id="rId15443" display="https://www.daloopa.com/src/56722000" xr:uid="{0C76D77F-1A94-4B64-A046-4CBDBE60C853}"/>
    <hyperlink ref="AO1076" r:id="rId15444" display="https://www.daloopa.com/src/56765519" xr:uid="{6E55B95C-58BC-4A40-98F2-8D1EF221BCEB}"/>
    <hyperlink ref="AP1076" r:id="rId15445" display="https://www.daloopa.com/src/61315463" xr:uid="{73772A48-604E-4EAF-8BC3-09F003C4A3C0}"/>
    <hyperlink ref="BF1076" r:id="rId15446" display="https://www.daloopa.com/src/56735819" xr:uid="{4FA26594-7FAD-4B1F-9B32-357FF3F02B67}"/>
    <hyperlink ref="BG1076" r:id="rId15447" display="https://www.daloopa.com/src/56735726" xr:uid="{50A1A588-9735-4C6E-B9F3-C649514ED9B3}"/>
    <hyperlink ref="BH1076" r:id="rId15448" display="https://www.daloopa.com/src/56722172" xr:uid="{D679C7B4-3A5A-4C1A-A209-80E65CBDCA3C}"/>
    <hyperlink ref="BI1076" r:id="rId15449" display="https://www.daloopa.com/src/56722019" xr:uid="{247B3DED-5A07-40B0-A885-47C2AF6352CA}"/>
    <hyperlink ref="A1079" r:id="rId15450" xr:uid="{B0362428-3D62-43D8-9BA8-9DE5760FCD8F}"/>
    <hyperlink ref="C1079" r:id="rId15451" xr:uid="{CA778256-DC8D-481D-8E35-B2125F7EC4B1}"/>
    <hyperlink ref="X1079" r:id="rId15452" display="https://www.daloopa.com/src/56735894" xr:uid="{A0DFD64F-CB02-49FE-A9F1-3FF03EA55D44}"/>
    <hyperlink ref="Y1079" r:id="rId15453" display="https://www.daloopa.com/src/56735875" xr:uid="{ED19DA08-E43D-4794-85AA-9548B3AE92D5}"/>
    <hyperlink ref="Z1079" r:id="rId15454" display="https://www.daloopa.com/src/56735856" xr:uid="{FA7B742E-91AC-4369-AADE-0CE917F71EDB}"/>
    <hyperlink ref="AA1079" r:id="rId15455" display="https://www.daloopa.com/src/56735837" xr:uid="{647C8B9C-7185-4C22-8397-F11DFD85F40A}"/>
    <hyperlink ref="AB1079" r:id="rId15456" display="https://www.daloopa.com/src/56735801" xr:uid="{3047761E-F328-430C-B636-071D74BD61BC}"/>
    <hyperlink ref="AC1079" r:id="rId15457" display="https://www.daloopa.com/src/56735782" xr:uid="{C1B3DA59-2BB6-49F7-A363-3AC88B4E37CE}"/>
    <hyperlink ref="AD1079" r:id="rId15458" display="https://www.daloopa.com/src/56735763" xr:uid="{6C634A7A-FFF7-430F-90A8-131FCA97268A}"/>
    <hyperlink ref="AE1079" r:id="rId15459" display="https://www.daloopa.com/src/56735744" xr:uid="{56DD9168-4012-40DD-8213-B2EBDF0FA211}"/>
    <hyperlink ref="AF1079" r:id="rId15460" display="https://www.daloopa.com/src/56722373" xr:uid="{19617BFE-5F5E-49C6-B669-14E2BBC4CD82}"/>
    <hyperlink ref="AG1079" r:id="rId15461" display="https://www.daloopa.com/src/56722354" xr:uid="{B8EC5A43-1230-4A3D-B428-F87BB093FBCE}"/>
    <hyperlink ref="AH1079" r:id="rId15462" display="https://www.daloopa.com/src/56722335" xr:uid="{CFAB7FB7-AFDA-4E38-8647-DD526AC1E46D}"/>
    <hyperlink ref="AI1079" r:id="rId15463" display="https://www.daloopa.com/src/56722191" xr:uid="{BB0B7010-5833-4509-BCE7-7370E5CA3618}"/>
    <hyperlink ref="AJ1079" r:id="rId15464" display="https://www.daloopa.com/src/56722095" xr:uid="{3AE1D817-54C6-4D1E-9F3C-4EB4EF29B94D}"/>
    <hyperlink ref="AK1079" r:id="rId15465" display="https://www.daloopa.com/src/56722076" xr:uid="{50784CE6-CD57-4BFE-B67E-3F938D1E8CC5}"/>
    <hyperlink ref="AL1079" r:id="rId15466" display="https://www.daloopa.com/src/56722057" xr:uid="{22CCDF25-9B06-4CF1-BDA2-D4AA2B8759CB}"/>
    <hyperlink ref="AM1079" r:id="rId15467" display="https://www.daloopa.com/src/56722038" xr:uid="{403762CD-1C2A-4949-941B-389260B9C3B9}"/>
    <hyperlink ref="AN1079" r:id="rId15468" display="https://www.daloopa.com/src/56722002" xr:uid="{6779CBB6-3702-4F0A-97FB-E9ECBF49517C}"/>
    <hyperlink ref="AO1079" r:id="rId15469" display="https://www.daloopa.com/src/56765520" xr:uid="{2C3F9365-E605-4FAB-96F0-B94C79895D39}"/>
    <hyperlink ref="AP1079" r:id="rId15470" display="https://www.daloopa.com/src/61315464" xr:uid="{D4B3777F-4070-4EC1-9B65-BDF63F323572}"/>
    <hyperlink ref="BF1079" r:id="rId15471" display="https://www.daloopa.com/src/56735820" xr:uid="{81BF775A-8FC9-42CF-B29D-85F524258E71}"/>
    <hyperlink ref="BG1079" r:id="rId15472" display="https://www.daloopa.com/src/56735727" xr:uid="{B4F4E05C-960B-4F72-8532-E48DD3C66E70}"/>
    <hyperlink ref="BH1079" r:id="rId15473" display="https://www.daloopa.com/src/56722174" xr:uid="{4AB4042E-4C01-49E4-B334-90DAE2DFD674}"/>
    <hyperlink ref="BI1079" r:id="rId15474" display="https://www.daloopa.com/src/56722021" xr:uid="{8C4F2EEA-4BB5-4EDC-A7AA-45DE984059F6}"/>
    <hyperlink ref="A1080" r:id="rId15475" xr:uid="{9AC3D683-AE86-4864-9262-34A2701E2AA8}"/>
    <hyperlink ref="C1080" r:id="rId15476" xr:uid="{F8498FF0-569A-44FA-AF44-84D0D3C0AEA0}"/>
    <hyperlink ref="X1080" r:id="rId15477" display="https://www.daloopa.com/src/56735895" xr:uid="{52BF9F03-CFA3-43EB-91BD-10B6DCDA6BF5}"/>
    <hyperlink ref="Y1080" r:id="rId15478" display="https://www.daloopa.com/src/56735876" xr:uid="{C3D869F9-4639-4267-B691-1671BD6AAE13}"/>
    <hyperlink ref="Z1080" r:id="rId15479" display="https://www.daloopa.com/src/56735857" xr:uid="{9F52EAC7-242B-4EFD-9FF4-92C0A91B221D}"/>
    <hyperlink ref="AA1080" r:id="rId15480" display="https://www.daloopa.com/src/56735838" xr:uid="{9EC4EFE3-6CDF-422B-B334-CF80ADA64154}"/>
    <hyperlink ref="AB1080" r:id="rId15481" display="https://www.daloopa.com/src/56735802" xr:uid="{E3C4CE71-71E7-4AAB-8C36-3565BFC88DE9}"/>
    <hyperlink ref="AC1080" r:id="rId15482" display="https://www.daloopa.com/src/56735783" xr:uid="{A8DD6EF7-7CB8-44A6-B928-B0D355BAF340}"/>
    <hyperlink ref="AD1080" r:id="rId15483" display="https://www.daloopa.com/src/56735764" xr:uid="{A74E30A3-6369-4779-940E-610E047D6066}"/>
    <hyperlink ref="AE1080" r:id="rId15484" display="https://www.daloopa.com/src/56735745" xr:uid="{C5FB2D18-9690-4305-B104-888547771280}"/>
    <hyperlink ref="AF1080" r:id="rId15485" display="https://www.daloopa.com/src/56722374" xr:uid="{124C8317-9ECF-466B-B6FE-99BCC9E4F443}"/>
    <hyperlink ref="AG1080" r:id="rId15486" display="https://www.daloopa.com/src/56722355" xr:uid="{56EE14F1-3E0D-41C0-927B-B336B850391A}"/>
    <hyperlink ref="AH1080" r:id="rId15487" display="https://www.daloopa.com/src/56722336" xr:uid="{8F6F7BE3-6400-4258-B5BB-4CFBC4CB0BE8}"/>
    <hyperlink ref="AI1080" r:id="rId15488" display="https://www.daloopa.com/src/56722192" xr:uid="{0021F0C8-A697-46AD-A7BD-4DA309A5EAB9}"/>
    <hyperlink ref="AJ1080" r:id="rId15489" display="https://www.daloopa.com/src/56722096" xr:uid="{312BB15B-9B9D-4FDE-82E5-375E672D90FF}"/>
    <hyperlink ref="AK1080" r:id="rId15490" display="https://www.daloopa.com/src/56722077" xr:uid="{E28078BC-A07D-4DB2-910A-0DFB9D0E7376}"/>
    <hyperlink ref="AL1080" r:id="rId15491" display="https://www.daloopa.com/src/56722058" xr:uid="{435A0363-1D63-4753-BC5D-DFE769D22A4A}"/>
    <hyperlink ref="AM1080" r:id="rId15492" display="https://www.daloopa.com/src/56722039" xr:uid="{49A8158F-F5DC-4160-B1A0-31F9508F21CB}"/>
    <hyperlink ref="AN1080" r:id="rId15493" display="https://www.daloopa.com/src/56722003" xr:uid="{B730C780-3B66-4CA2-87E8-307B9CA467AD}"/>
    <hyperlink ref="AO1080" r:id="rId15494" display="https://www.daloopa.com/src/56765521" xr:uid="{DC5A5404-2AAE-461D-B252-29ACC64D023B}"/>
    <hyperlink ref="AP1080" r:id="rId15495" display="https://www.daloopa.com/src/61315465" xr:uid="{8DD13152-507A-4358-8B6A-8A132E723E5C}"/>
    <hyperlink ref="BF1080" r:id="rId15496" display="https://www.daloopa.com/src/56735821" xr:uid="{82A660B5-0E14-43C8-A3E0-8FCE88F0F640}"/>
    <hyperlink ref="BG1080" r:id="rId15497" display="https://www.daloopa.com/src/56735728" xr:uid="{023B7652-E60D-43BC-9064-F6966CA5FD0C}"/>
    <hyperlink ref="BH1080" r:id="rId15498" display="https://www.daloopa.com/src/56722175" xr:uid="{8EFAF538-750B-47A5-8019-E2FDD42B173F}"/>
    <hyperlink ref="BI1080" r:id="rId15499" display="https://www.daloopa.com/src/56722022" xr:uid="{C5F05F20-5812-4CA3-B110-7C1584F65795}"/>
    <hyperlink ref="A1081" r:id="rId15500" xr:uid="{A41C1222-4D17-404A-882A-69D9D78DF532}"/>
    <hyperlink ref="C1081" r:id="rId15501" xr:uid="{B4EF657B-60FC-4119-9A9C-0E6E60D0FD0B}"/>
    <hyperlink ref="X1081" r:id="rId15502" display="https://www.daloopa.com/src/56735896" xr:uid="{229AEA51-85F8-4AAE-BF19-0A734C80F6A0}"/>
    <hyperlink ref="Y1081" r:id="rId15503" display="https://www.daloopa.com/src/56735877" xr:uid="{70762E98-05AC-4446-B5AA-B8268907284A}"/>
    <hyperlink ref="Z1081" r:id="rId15504" display="https://www.daloopa.com/src/56735858" xr:uid="{604BC274-EAA1-43D7-85B6-21999B30FCEF}"/>
    <hyperlink ref="AA1081" r:id="rId15505" display="https://www.daloopa.com/src/56735839" xr:uid="{54EB78AA-043B-452E-BDB3-E1C0A02505AE}"/>
    <hyperlink ref="AB1081" r:id="rId15506" display="https://www.daloopa.com/src/56735803" xr:uid="{D1446CAF-61F8-40AD-9F5D-F2BB7CA075BB}"/>
    <hyperlink ref="AC1081" r:id="rId15507" display="https://www.daloopa.com/src/56735784" xr:uid="{99A0986A-A531-4BCA-902B-2B7093677820}"/>
    <hyperlink ref="AD1081" r:id="rId15508" display="https://www.daloopa.com/src/56735765" xr:uid="{CAD9F077-6CEE-4D2E-A696-C96555B36C1E}"/>
    <hyperlink ref="AE1081" r:id="rId15509" display="https://www.daloopa.com/src/56735746" xr:uid="{D40E52ED-B193-4DBB-BDFE-D3D23AF1C05D}"/>
    <hyperlink ref="AF1081" r:id="rId15510" display="https://www.daloopa.com/src/56722372" xr:uid="{57AA430E-09C7-43BE-8864-0DAA841FF793}"/>
    <hyperlink ref="AG1081" r:id="rId15511" display="https://www.daloopa.com/src/56722353" xr:uid="{36FB06BA-0149-46B2-AB34-F0BA47268603}"/>
    <hyperlink ref="AH1081" r:id="rId15512" display="https://www.daloopa.com/src/56722334" xr:uid="{9BCAC205-F981-44FD-A9C9-7DB354A7C4D5}"/>
    <hyperlink ref="AI1081" r:id="rId15513" display="https://www.daloopa.com/src/56722190" xr:uid="{29644522-7EC3-460F-B72D-5FBE0776CAFA}"/>
    <hyperlink ref="AJ1081" r:id="rId15514" display="https://www.daloopa.com/src/56722094" xr:uid="{9216AE75-6B8F-492B-9E05-66155CB1D2BA}"/>
    <hyperlink ref="AK1081" r:id="rId15515" display="https://www.daloopa.com/src/56722075" xr:uid="{EBACDEC7-F651-4578-B461-3186523EADFB}"/>
    <hyperlink ref="AL1081" r:id="rId15516" display="https://www.daloopa.com/src/56722056" xr:uid="{228E723E-9214-4DF6-8488-BEE2A691DB88}"/>
    <hyperlink ref="AM1081" r:id="rId15517" display="https://www.daloopa.com/src/56722037" xr:uid="{5DE3F047-14D2-49B4-82DF-EF06D9422569}"/>
    <hyperlink ref="AN1081" r:id="rId15518" display="https://www.daloopa.com/src/56722001" xr:uid="{B00DB061-3E42-4A49-8B6A-4268870FA714}"/>
    <hyperlink ref="AO1081" r:id="rId15519" display="https://www.daloopa.com/src/56765522" xr:uid="{EE9B1573-9DC3-4036-B399-1A0EE151C5BF}"/>
    <hyperlink ref="AP1081" r:id="rId15520" display="https://www.daloopa.com/src/61315466" xr:uid="{6AA2429D-8D3B-4A72-9678-8A87992FB7D0}"/>
    <hyperlink ref="BF1081" r:id="rId15521" display="https://www.daloopa.com/src/56735822" xr:uid="{E3A74E6C-EA06-4F01-9FB6-C9AAACEAE18F}"/>
    <hyperlink ref="BG1081" r:id="rId15522" display="https://www.daloopa.com/src/56735729" xr:uid="{0A532485-4C6E-4383-9235-A1A443B5115A}"/>
    <hyperlink ref="BH1081" r:id="rId15523" display="https://www.daloopa.com/src/56722173" xr:uid="{3EDEB30C-F288-43ED-A07A-6D9297EE2A3B}"/>
    <hyperlink ref="BI1081" r:id="rId15524" display="https://www.daloopa.com/src/56722020" xr:uid="{7BBEBEEC-22C4-49A4-B3AE-8992082A415D}"/>
    <hyperlink ref="A1084" r:id="rId15525" xr:uid="{62F68AED-2115-4D3E-BD0A-228606C9B167}"/>
    <hyperlink ref="C1084" r:id="rId15526" xr:uid="{AAD8F063-D989-447C-ADD5-186084BC4D53}"/>
    <hyperlink ref="X1084" r:id="rId15527" display="https://www.daloopa.com/src/56735897" xr:uid="{49AB37D1-FEE0-47BE-95D6-E2322F460D24}"/>
    <hyperlink ref="Y1084" r:id="rId15528" display="https://www.daloopa.com/src/56735878" xr:uid="{038C68C4-E98B-46C5-94EE-651F6907E696}"/>
    <hyperlink ref="Z1084" r:id="rId15529" display="https://www.daloopa.com/src/56735859" xr:uid="{C19C39D4-5576-417C-87A6-1A843FF8019C}"/>
    <hyperlink ref="AA1084" r:id="rId15530" display="https://www.daloopa.com/src/56735840" xr:uid="{D164EF6A-F1F4-4A1D-81D7-ADFD5A475C50}"/>
    <hyperlink ref="AB1084" r:id="rId15531" display="https://www.daloopa.com/src/56735804" xr:uid="{26ADEB00-1A0C-4C16-89BC-11D638C36F27}"/>
    <hyperlink ref="AC1084" r:id="rId15532" display="https://www.daloopa.com/src/56735785" xr:uid="{A13D2492-C197-481C-BE93-2DA52FE25A4D}"/>
    <hyperlink ref="AD1084" r:id="rId15533" display="https://www.daloopa.com/src/56735766" xr:uid="{29CA783B-6EF0-4BD9-A22F-2C23AB26CA22}"/>
    <hyperlink ref="AE1084" r:id="rId15534" display="https://www.daloopa.com/src/56735747" xr:uid="{4AFF32FC-AEEA-424C-B5E7-83B95854C519}"/>
    <hyperlink ref="AF1084" r:id="rId15535" display="https://www.daloopa.com/src/56722375" xr:uid="{2BD2F080-647C-458C-B5A5-8025E1D54B46}"/>
    <hyperlink ref="AG1084" r:id="rId15536" display="https://www.daloopa.com/src/56722356" xr:uid="{8751D312-187E-4A1E-9406-64F325AA9D38}"/>
    <hyperlink ref="AH1084" r:id="rId15537" display="https://www.daloopa.com/src/56722337" xr:uid="{29C478C4-1961-4FC6-9AEA-260532B28ABD}"/>
    <hyperlink ref="AI1084" r:id="rId15538" display="https://www.daloopa.com/src/56722193" xr:uid="{69DCFBC0-4BAB-43B1-83CA-F6B2BCABB1A9}"/>
    <hyperlink ref="AJ1084" r:id="rId15539" display="https://www.daloopa.com/src/56722097" xr:uid="{142D7A9F-4A7E-42B1-A300-3AD4AD36C7AF}"/>
    <hyperlink ref="AK1084" r:id="rId15540" display="https://www.daloopa.com/src/56722078" xr:uid="{621D0D35-8325-4074-A208-F91FDF48444F}"/>
    <hyperlink ref="AL1084" r:id="rId15541" display="https://www.daloopa.com/src/56722059" xr:uid="{7A753C3A-D935-4D6F-9F40-C502A246452C}"/>
    <hyperlink ref="AM1084" r:id="rId15542" display="https://www.daloopa.com/src/56722040" xr:uid="{C04D85C9-8D76-4974-B242-E362B62CAB5F}"/>
    <hyperlink ref="AN1084" r:id="rId15543" display="https://www.daloopa.com/src/56722004" xr:uid="{F5B41086-97A9-4563-A229-A2E1B30AF69B}"/>
    <hyperlink ref="AO1084" r:id="rId15544" display="https://www.daloopa.com/src/56765523" xr:uid="{8CA187B6-5D9A-4C9C-9C51-922E4CD382A5}"/>
    <hyperlink ref="AP1084" r:id="rId15545" display="https://www.daloopa.com/src/61315467" xr:uid="{3CF65C58-9E25-43DB-A41B-29B784F6074B}"/>
    <hyperlink ref="BF1084" r:id="rId15546" display="https://www.daloopa.com/src/56735823" xr:uid="{38368D3B-7690-423C-8482-DAC99497A2A2}"/>
    <hyperlink ref="BG1084" r:id="rId15547" display="https://www.daloopa.com/src/56735730" xr:uid="{6EFA0D7C-B6BE-4A24-A38D-A418EDA9075F}"/>
    <hyperlink ref="BH1084" r:id="rId15548" display="https://www.daloopa.com/src/56722176" xr:uid="{7851E489-F6AF-4E42-9928-6BEE4FBC4654}"/>
    <hyperlink ref="BI1084" r:id="rId15549" display="https://www.daloopa.com/src/56722023" xr:uid="{F26461A8-372A-4553-B2C4-7BEF2199C5C9}"/>
    <hyperlink ref="A1085" r:id="rId15550" xr:uid="{76AA186B-44CA-42EE-B41C-37479DE62E12}"/>
    <hyperlink ref="C1085" r:id="rId15551" xr:uid="{21B4026B-ACAF-4501-B20F-0DB641D53F13}"/>
    <hyperlink ref="X1085" r:id="rId15552" display="https://www.daloopa.com/src/56735898" xr:uid="{3B0E3E51-2FC4-443E-B30A-6CF3D2B8A314}"/>
    <hyperlink ref="Y1085" r:id="rId15553" display="https://www.daloopa.com/src/56735879" xr:uid="{FB34FB91-A51F-44DA-A82A-8FCEBA2E2A38}"/>
    <hyperlink ref="Z1085" r:id="rId15554" display="https://www.daloopa.com/src/56735860" xr:uid="{0AC90A6E-2D17-49BD-A126-889B330F4E3A}"/>
    <hyperlink ref="AA1085" r:id="rId15555" display="https://www.daloopa.com/src/56735841" xr:uid="{B7CD13EC-71FF-4DBC-9067-446155E353C8}"/>
    <hyperlink ref="AB1085" r:id="rId15556" display="https://www.daloopa.com/src/56735805" xr:uid="{ACD680C8-2098-4F66-BC23-EB7169CE33B0}"/>
    <hyperlink ref="AC1085" r:id="rId15557" display="https://www.daloopa.com/src/56735786" xr:uid="{DB0CE500-3179-4371-9CF3-056FE3FFA33A}"/>
    <hyperlink ref="AD1085" r:id="rId15558" display="https://www.daloopa.com/src/56735767" xr:uid="{3E52E053-B27E-45E4-BF51-05A9D97F8D8C}"/>
    <hyperlink ref="AE1085" r:id="rId15559" display="https://www.daloopa.com/src/56735748" xr:uid="{F767B44D-BB61-4B4C-8BAE-31A95BC6F64B}"/>
    <hyperlink ref="AF1085" r:id="rId15560" display="https://www.daloopa.com/src/56722376" xr:uid="{6962D582-01EA-40FA-814C-8780C84F0B3F}"/>
    <hyperlink ref="AG1085" r:id="rId15561" display="https://www.daloopa.com/src/56722357" xr:uid="{0593F40C-4DC4-450B-869D-844666843DF4}"/>
    <hyperlink ref="AH1085" r:id="rId15562" display="https://www.daloopa.com/src/56722338" xr:uid="{BEA5CC2B-858D-478E-884C-27E4EF5FFEAD}"/>
    <hyperlink ref="AI1085" r:id="rId15563" display="https://www.daloopa.com/src/56722194" xr:uid="{C8073E22-06F4-473C-9B66-A9FE33ADD949}"/>
    <hyperlink ref="AJ1085" r:id="rId15564" display="https://www.daloopa.com/src/56722098" xr:uid="{06C5F6E6-623C-4D58-AE71-FD5A9AFA7ED4}"/>
    <hyperlink ref="AK1085" r:id="rId15565" display="https://www.daloopa.com/src/56722079" xr:uid="{320905D8-8C32-4CF5-BC4C-FD3A736DC881}"/>
    <hyperlink ref="AL1085" r:id="rId15566" display="https://www.daloopa.com/src/56722060" xr:uid="{4354ADF4-7F50-43F3-BE28-7CF38327BF5E}"/>
    <hyperlink ref="AM1085" r:id="rId15567" display="https://www.daloopa.com/src/56722041" xr:uid="{0632FB89-19BF-4C16-9C0F-F318A81CFD2D}"/>
    <hyperlink ref="AN1085" r:id="rId15568" display="https://www.daloopa.com/src/56722005" xr:uid="{E498B6B6-53D0-42DB-A0FD-299784C8C313}"/>
    <hyperlink ref="AO1085" r:id="rId15569" display="https://www.daloopa.com/src/56765524" xr:uid="{4B58FED6-FD09-40A4-BE4F-6A2C29570FE5}"/>
    <hyperlink ref="AP1085" r:id="rId15570" display="https://www.daloopa.com/src/61315468" xr:uid="{41026A0B-99AF-40B9-9932-5C3C78C67AA7}"/>
    <hyperlink ref="BF1085" r:id="rId15571" display="https://www.daloopa.com/src/56735824" xr:uid="{1FF221A0-11C3-41C9-A44D-97CE24F5F6EB}"/>
    <hyperlink ref="BG1085" r:id="rId15572" display="https://www.daloopa.com/src/56735731" xr:uid="{9229B0D3-3046-4349-AC6C-0EDD754B1C3B}"/>
    <hyperlink ref="BH1085" r:id="rId15573" display="https://www.daloopa.com/src/56722177" xr:uid="{E5AA4E5C-6FF9-4B97-814F-6DB9481FC890}"/>
    <hyperlink ref="BI1085" r:id="rId15574" display="https://www.daloopa.com/src/56722024" xr:uid="{16731DC0-7DC6-4BA8-AF5E-6755E8281C05}"/>
    <hyperlink ref="A1086" r:id="rId15575" xr:uid="{6550AE88-DB93-414E-98A3-D711ADA19F10}"/>
    <hyperlink ref="C1086" r:id="rId15576" xr:uid="{332D09CF-8C90-4D78-B003-83DAAF825442}"/>
    <hyperlink ref="X1086" r:id="rId15577" display="https://www.daloopa.com/src/56735899" xr:uid="{C0608568-D03C-4D14-BA89-EAEF7587DB60}"/>
    <hyperlink ref="Y1086" r:id="rId15578" display="https://www.daloopa.com/src/56735880" xr:uid="{1C7B4DA8-A2E6-458B-8CFE-59E33FB9F4C4}"/>
    <hyperlink ref="Z1086" r:id="rId15579" display="https://www.daloopa.com/src/56735861" xr:uid="{99B192D5-0CC5-4189-A72D-02EFC74A26F5}"/>
    <hyperlink ref="AA1086" r:id="rId15580" display="https://www.daloopa.com/src/56735842" xr:uid="{A7DCBC25-F0CD-4063-A58D-CDF3CD2FEF74}"/>
    <hyperlink ref="AB1086" r:id="rId15581" display="https://www.daloopa.com/src/56735806" xr:uid="{BF444D8C-1C58-431B-ADBB-C4370D79D21A}"/>
    <hyperlink ref="AC1086" r:id="rId15582" display="https://www.daloopa.com/src/56735787" xr:uid="{31B5864D-E14B-4DC7-8EFC-89C4FAF37622}"/>
    <hyperlink ref="AD1086" r:id="rId15583" display="https://www.daloopa.com/src/56735768" xr:uid="{804F034B-3E35-4BBB-8404-37A35E24941D}"/>
    <hyperlink ref="AE1086" r:id="rId15584" display="https://www.daloopa.com/src/56735749" xr:uid="{855A66F4-42C4-46A6-965D-90B66579DD27}"/>
    <hyperlink ref="AF1086" r:id="rId15585" display="https://www.daloopa.com/src/56722377" xr:uid="{17EFAA0C-98A4-41A7-980A-C4DA2A6C122C}"/>
    <hyperlink ref="AG1086" r:id="rId15586" display="https://www.daloopa.com/src/56722358" xr:uid="{C8ECFC84-3534-405C-B3ED-3DEEE65A005D}"/>
    <hyperlink ref="AH1086" r:id="rId15587" display="https://www.daloopa.com/src/56722339" xr:uid="{3EA175D0-5FD0-43A5-BCDE-254A4210CDD7}"/>
    <hyperlink ref="AI1086" r:id="rId15588" display="https://www.daloopa.com/src/56722195" xr:uid="{1FC771FE-804E-4CBF-8F39-79FB728AC790}"/>
    <hyperlink ref="AJ1086" r:id="rId15589" display="https://www.daloopa.com/src/56722099" xr:uid="{C4044712-9031-45F0-9C17-497EEEE38741}"/>
    <hyperlink ref="AK1086" r:id="rId15590" display="https://www.daloopa.com/src/56722080" xr:uid="{9FF09427-6BDA-4582-850F-205FC044AEE6}"/>
    <hyperlink ref="AL1086" r:id="rId15591" display="https://www.daloopa.com/src/56722061" xr:uid="{CD73E423-3963-4700-9FBB-D968B8F737F0}"/>
    <hyperlink ref="AM1086" r:id="rId15592" display="https://www.daloopa.com/src/56722042" xr:uid="{C9EDBC17-1065-411F-A553-721113FF6C08}"/>
    <hyperlink ref="AN1086" r:id="rId15593" display="https://www.daloopa.com/src/56722006" xr:uid="{23AAA18A-2E28-4C52-9D3F-894B5491968C}"/>
    <hyperlink ref="AO1086" r:id="rId15594" display="https://www.daloopa.com/src/56765525" xr:uid="{EBA798F7-B7BC-4175-AE08-FE6EE6032757}"/>
    <hyperlink ref="AP1086" r:id="rId15595" display="https://www.daloopa.com/src/61315469" xr:uid="{B33D131E-134B-4C5E-B4ED-C1E3152AA666}"/>
    <hyperlink ref="BF1086" r:id="rId15596" display="https://www.daloopa.com/src/56735825" xr:uid="{2E2C9A35-8A68-43C1-8BB1-9A1865AB4EDE}"/>
    <hyperlink ref="BG1086" r:id="rId15597" display="https://www.daloopa.com/src/56735732" xr:uid="{89DED27A-4B26-4A5F-B11C-FC5947FCD4DC}"/>
    <hyperlink ref="BH1086" r:id="rId15598" display="https://www.daloopa.com/src/56722178" xr:uid="{251E4B7A-FA89-48B4-8F5C-B54CE77ECA2D}"/>
    <hyperlink ref="BI1086" r:id="rId15599" display="https://www.daloopa.com/src/56722025" xr:uid="{6F4AD2BE-42B3-4FF6-9CD7-B1CDAB048262}"/>
    <hyperlink ref="A1089" r:id="rId15600" xr:uid="{4CFD336B-5590-4113-ADAC-3127507E6AC7}"/>
    <hyperlink ref="C1089" r:id="rId15601" xr:uid="{47542C1D-DFCC-4097-9D42-BD3A923D40D4}"/>
    <hyperlink ref="X1089" r:id="rId15602" display="https://www.daloopa.com/src/56735900" xr:uid="{85169CE2-6B54-4766-9943-A9D6DE6F3B76}"/>
    <hyperlink ref="Y1089" r:id="rId15603" display="https://www.daloopa.com/src/56735881" xr:uid="{9164C9C2-3E19-4E73-9EB6-40935E7F0BFA}"/>
    <hyperlink ref="Z1089" r:id="rId15604" display="https://www.daloopa.com/src/56735862" xr:uid="{A26F8C85-BE86-4056-BAC0-232F109232DF}"/>
    <hyperlink ref="AA1089" r:id="rId15605" display="https://www.daloopa.com/src/56735843" xr:uid="{7B5B103D-726E-4D4F-9A65-B059B402D5D9}"/>
    <hyperlink ref="AB1089" r:id="rId15606" display="https://www.daloopa.com/src/56735807" xr:uid="{209951DF-8BEE-4C4E-B677-B930829B7823}"/>
    <hyperlink ref="AC1089" r:id="rId15607" display="https://www.daloopa.com/src/56735788" xr:uid="{408BD82B-B938-4001-87F7-EB7F90870D42}"/>
    <hyperlink ref="AD1089" r:id="rId15608" display="https://www.daloopa.com/src/56735769" xr:uid="{3BD5B884-DD2B-40C4-BD62-903162436D67}"/>
    <hyperlink ref="AE1089" r:id="rId15609" display="https://www.daloopa.com/src/56735750" xr:uid="{10EB6711-81CD-43CF-BE86-75E29EE9F1DE}"/>
    <hyperlink ref="AF1089" r:id="rId15610" display="https://www.daloopa.com/src/56722378" xr:uid="{F4E6E893-5FBE-4FB7-95CD-F2AA437E17EF}"/>
    <hyperlink ref="AG1089" r:id="rId15611" display="https://www.daloopa.com/src/56722359" xr:uid="{39038119-35ED-43F1-8EB2-A5F1874E1168}"/>
    <hyperlink ref="AH1089" r:id="rId15612" display="https://www.daloopa.com/src/56722340" xr:uid="{E6838243-209D-4119-94BC-6005F8F78F36}"/>
    <hyperlink ref="AI1089" r:id="rId15613" display="https://www.daloopa.com/src/56722196" xr:uid="{AA03B51D-B5DF-40F1-8F4D-92A962A8B585}"/>
    <hyperlink ref="AJ1089" r:id="rId15614" display="https://www.daloopa.com/src/56722100" xr:uid="{3AD9001E-9AC8-4785-B635-3A8C6058F919}"/>
    <hyperlink ref="AK1089" r:id="rId15615" display="https://www.daloopa.com/src/56722081" xr:uid="{213954A1-2CD5-4174-99BD-07D3B9D6A7E8}"/>
    <hyperlink ref="AL1089" r:id="rId15616" display="https://www.daloopa.com/src/56722062" xr:uid="{6EE6228A-078F-4529-9CD5-917EBAF1717C}"/>
    <hyperlink ref="AM1089" r:id="rId15617" display="https://www.daloopa.com/src/56722043" xr:uid="{F2D35EEF-72EB-443E-9339-0D22D7B94EDE}"/>
    <hyperlink ref="AN1089" r:id="rId15618" display="https://www.daloopa.com/src/56722007" xr:uid="{5876C5B4-FBAC-4EC1-85FB-911230BEFAF3}"/>
    <hyperlink ref="AO1089" r:id="rId15619" display="https://www.daloopa.com/src/56765526" xr:uid="{92C0D90C-2D96-4F5A-B54D-624A45A506C7}"/>
    <hyperlink ref="AP1089" r:id="rId15620" display="https://www.daloopa.com/src/61315470" xr:uid="{340BAD8A-E587-47C2-9492-EA01DAE55FA7}"/>
    <hyperlink ref="BF1089" r:id="rId15621" display="https://www.daloopa.com/src/56735826" xr:uid="{FC164B7A-7532-4812-9DF1-573E189A6E4E}"/>
    <hyperlink ref="BG1089" r:id="rId15622" display="https://www.daloopa.com/src/56735733" xr:uid="{4132832E-1E3C-4C06-A0C1-3727C5EE9573}"/>
    <hyperlink ref="BH1089" r:id="rId15623" display="https://www.daloopa.com/src/56722179" xr:uid="{DCA66B5F-37EF-4F93-B68F-41619492BC27}"/>
    <hyperlink ref="BI1089" r:id="rId15624" display="https://www.daloopa.com/src/56722026" xr:uid="{25A9A1FF-ABE1-484F-A9A9-C5694A83A91F}"/>
    <hyperlink ref="A1090" r:id="rId15625" xr:uid="{B1AD87EF-4B27-4055-85ED-49A711E1B6ED}"/>
    <hyperlink ref="C1090" r:id="rId15626" xr:uid="{0B306FE7-94A5-46D4-A8A8-73D8523A23A5}"/>
    <hyperlink ref="X1090" r:id="rId15627" display="https://www.daloopa.com/src/56735901" xr:uid="{FB23DE65-BB05-4A03-86D4-B1A0CE599357}"/>
    <hyperlink ref="Y1090" r:id="rId15628" display="https://www.daloopa.com/src/56735882" xr:uid="{A8CFE59F-0065-43ED-84B2-0906E93853F7}"/>
    <hyperlink ref="Z1090" r:id="rId15629" display="https://www.daloopa.com/src/56735863" xr:uid="{2FF944D3-01D7-497D-81B3-A049338C81D1}"/>
    <hyperlink ref="AA1090" r:id="rId15630" display="https://www.daloopa.com/src/56735844" xr:uid="{0A629C67-E344-4E98-832A-2EC0FB9089B6}"/>
    <hyperlink ref="AB1090" r:id="rId15631" display="https://www.daloopa.com/src/56735808" xr:uid="{C9303F8B-1E08-487F-AB2C-F9A0135BC368}"/>
    <hyperlink ref="AC1090" r:id="rId15632" display="https://www.daloopa.com/src/56735789" xr:uid="{5D7DDA4B-B5F5-4F5F-BA03-522D082C161F}"/>
    <hyperlink ref="AD1090" r:id="rId15633" display="https://www.daloopa.com/src/56735770" xr:uid="{84433AD2-E953-4703-A9FB-D21EC30DAF92}"/>
    <hyperlink ref="AE1090" r:id="rId15634" display="https://www.daloopa.com/src/56735751" xr:uid="{0E8DC472-80A2-42BF-A79E-FD9F932C42DB}"/>
    <hyperlink ref="AF1090" r:id="rId15635" display="https://www.daloopa.com/src/56722379" xr:uid="{4B69CD37-77BC-48BE-A358-E1A36BD978D9}"/>
    <hyperlink ref="AG1090" r:id="rId15636" display="https://www.daloopa.com/src/56722360" xr:uid="{B9657FC4-E44E-44AA-BD20-65DD986D0948}"/>
    <hyperlink ref="AH1090" r:id="rId15637" display="https://www.daloopa.com/src/56722341" xr:uid="{604AC0C7-5316-49D6-BBB1-A0314F403227}"/>
    <hyperlink ref="AI1090" r:id="rId15638" display="https://www.daloopa.com/src/56722197" xr:uid="{9197F2B9-E29B-4B4E-A148-8886069C3C74}"/>
    <hyperlink ref="AJ1090" r:id="rId15639" display="https://www.daloopa.com/src/56722101" xr:uid="{5B0D4685-A37A-43E1-8B1D-F953B7A680FB}"/>
    <hyperlink ref="AK1090" r:id="rId15640" display="https://www.daloopa.com/src/56722082" xr:uid="{2D4B6DDA-9043-440D-9A45-35D2C92B4A21}"/>
    <hyperlink ref="AL1090" r:id="rId15641" display="https://www.daloopa.com/src/56722063" xr:uid="{998DD96F-4EFF-4575-90EF-318B807802ED}"/>
    <hyperlink ref="AM1090" r:id="rId15642" display="https://www.daloopa.com/src/56722044" xr:uid="{8C279701-9C9B-4E3C-934C-2B92D1ECBE22}"/>
    <hyperlink ref="AN1090" r:id="rId15643" display="https://www.daloopa.com/src/56722008" xr:uid="{D98280E5-3421-4642-BCB7-1661E5D48B58}"/>
    <hyperlink ref="AO1090" r:id="rId15644" display="https://www.daloopa.com/src/56765527" xr:uid="{C072A8A5-B38E-4A71-97C7-4FCF2DBAF3C7}"/>
    <hyperlink ref="AP1090" r:id="rId15645" display="https://www.daloopa.com/src/61315471" xr:uid="{95AC38A6-845C-47C7-9415-9E1777A33413}"/>
    <hyperlink ref="BF1090" r:id="rId15646" display="https://www.daloopa.com/src/56735827" xr:uid="{C60D6246-2B82-4029-881E-0A7EF052B206}"/>
    <hyperlink ref="BG1090" r:id="rId15647" display="https://www.daloopa.com/src/56735734" xr:uid="{C03C2BDB-F530-43CA-9774-5311541D9613}"/>
    <hyperlink ref="BH1090" r:id="rId15648" display="https://www.daloopa.com/src/56722180" xr:uid="{282D1C21-AE4C-4FA2-8011-CFB97F253A26}"/>
    <hyperlink ref="BI1090" r:id="rId15649" display="https://www.daloopa.com/src/56722027" xr:uid="{0E0EBD65-C5BB-41D5-AE8E-647B3FAD517E}"/>
    <hyperlink ref="A1091" r:id="rId15650" xr:uid="{F5C1E144-259F-49B7-AC45-C4BE3046EE05}"/>
    <hyperlink ref="C1091" r:id="rId15651" xr:uid="{CD487502-BDCD-4C0E-8CE8-A3C9810A2143}"/>
    <hyperlink ref="X1091" r:id="rId15652" display="https://www.daloopa.com/src/56735902" xr:uid="{082E93F4-9964-4322-BB61-ED681AF181C8}"/>
    <hyperlink ref="Y1091" r:id="rId15653" display="https://www.daloopa.com/src/56735883" xr:uid="{79C1EB25-8500-4083-9ACB-14E139635CE3}"/>
    <hyperlink ref="Z1091" r:id="rId15654" display="https://www.daloopa.com/src/56735864" xr:uid="{6F07695B-7E64-4361-BF5E-683C1F1755AE}"/>
    <hyperlink ref="AA1091" r:id="rId15655" display="https://www.daloopa.com/src/56735845" xr:uid="{CAE84872-3E1D-48BC-8275-3C672093533C}"/>
    <hyperlink ref="AB1091" r:id="rId15656" display="https://www.daloopa.com/src/56735809" xr:uid="{5C2A948D-8559-4F71-8B7C-CBB6F3DAAD4A}"/>
    <hyperlink ref="AC1091" r:id="rId15657" display="https://www.daloopa.com/src/56735790" xr:uid="{283839AE-D87F-4536-85DA-59981DB297E4}"/>
    <hyperlink ref="AD1091" r:id="rId15658" display="https://www.daloopa.com/src/56735771" xr:uid="{0E0B9AFD-24F0-4371-B466-78AEACC987E3}"/>
    <hyperlink ref="AE1091" r:id="rId15659" display="https://www.daloopa.com/src/56735752" xr:uid="{F438AA6B-A810-4C69-913E-0C0521C43675}"/>
    <hyperlink ref="AF1091" r:id="rId15660" display="https://www.daloopa.com/src/56722380" xr:uid="{870E8338-005F-4AEC-9A33-C71013592841}"/>
    <hyperlink ref="AG1091" r:id="rId15661" display="https://www.daloopa.com/src/56722361" xr:uid="{C468396F-7365-4A95-9C3F-7881ACCE743E}"/>
    <hyperlink ref="AH1091" r:id="rId15662" display="https://www.daloopa.com/src/56722342" xr:uid="{3149D296-6AE5-4924-B365-BCB964B58FAF}"/>
    <hyperlink ref="AI1091" r:id="rId15663" display="https://www.daloopa.com/src/56722198" xr:uid="{5219879E-8E0F-4942-B1F4-033777B36DA9}"/>
    <hyperlink ref="AJ1091" r:id="rId15664" display="https://www.daloopa.com/src/56722102" xr:uid="{6447F03F-E778-4787-A85A-65452B19436E}"/>
    <hyperlink ref="AK1091" r:id="rId15665" display="https://www.daloopa.com/src/56722083" xr:uid="{D800DE59-80C9-4D92-9328-29613CC26BAC}"/>
    <hyperlink ref="AL1091" r:id="rId15666" display="https://www.daloopa.com/src/56722064" xr:uid="{178C6E08-E70F-4509-A11D-1ECCF0F5003C}"/>
    <hyperlink ref="AM1091" r:id="rId15667" display="https://www.daloopa.com/src/56722045" xr:uid="{3C445E43-7A25-41B5-8E3B-A05A00F73418}"/>
    <hyperlink ref="AN1091" r:id="rId15668" display="https://www.daloopa.com/src/56722009" xr:uid="{44CAE526-D5D6-4892-9609-A13FAE2D0CF3}"/>
    <hyperlink ref="AO1091" r:id="rId15669" display="https://www.daloopa.com/src/56765528" xr:uid="{618C3FCE-D1C5-4B80-BF8E-BBDF3CBF4817}"/>
    <hyperlink ref="AP1091" r:id="rId15670" display="https://www.daloopa.com/src/61315472" xr:uid="{380AFBEF-561C-45F0-942A-D67F6AF8ACD8}"/>
    <hyperlink ref="BF1091" r:id="rId15671" display="https://www.daloopa.com/src/56735828" xr:uid="{8563E35E-65D5-4763-B716-67111603DA26}"/>
    <hyperlink ref="BG1091" r:id="rId15672" display="https://www.daloopa.com/src/56735735" xr:uid="{5A5F224B-0DC8-4C9A-9AB8-EF615C0A1739}"/>
    <hyperlink ref="BH1091" r:id="rId15673" display="https://www.daloopa.com/src/56722181" xr:uid="{987F6BA3-3406-4396-BF0B-CEBA67AF4998}"/>
    <hyperlink ref="BI1091" r:id="rId15674" display="https://www.daloopa.com/src/56722028" xr:uid="{3CE31113-9017-47E6-9865-09C89A805C8B}"/>
    <hyperlink ref="A1092" r:id="rId15675" xr:uid="{34B95228-DFCA-4950-A340-E4286FB01627}"/>
    <hyperlink ref="C1092" r:id="rId15676" xr:uid="{ADA7220F-0196-4812-BA95-A13DADB68FE9}"/>
    <hyperlink ref="X1092" r:id="rId15677" display="https://www.daloopa.com/src/56735903" xr:uid="{56DE430A-FBB9-4C08-94DD-55263241B698}"/>
    <hyperlink ref="Y1092" r:id="rId15678" display="https://www.daloopa.com/src/56735884" xr:uid="{3F6D1898-DD59-4359-97C2-A9BF86F60197}"/>
    <hyperlink ref="Z1092" r:id="rId15679" display="https://www.daloopa.com/src/56735865" xr:uid="{E2B22E2A-33E2-4B9D-804E-1BC0C1CDC8C0}"/>
    <hyperlink ref="AA1092" r:id="rId15680" display="https://www.daloopa.com/src/56735846" xr:uid="{B9E7E1F8-6AB9-4593-B8C4-ABA8AFBC5851}"/>
    <hyperlink ref="AB1092" r:id="rId15681" display="https://www.daloopa.com/src/56735810" xr:uid="{04D40834-987F-406C-84D3-0BCE03C7C149}"/>
    <hyperlink ref="AC1092" r:id="rId15682" display="https://www.daloopa.com/src/56735791" xr:uid="{AF2734C4-0AD7-49C9-B67B-7167884C4F58}"/>
    <hyperlink ref="AD1092" r:id="rId15683" display="https://www.daloopa.com/src/56735772" xr:uid="{E92901F2-EBB7-4617-8FE5-D1E740CFE6BF}"/>
    <hyperlink ref="AE1092" r:id="rId15684" display="https://www.daloopa.com/src/56735753" xr:uid="{E63E70F4-11CD-4CB1-8B46-74C2BE4F32ED}"/>
    <hyperlink ref="AF1092" r:id="rId15685" display="https://www.daloopa.com/src/56722381" xr:uid="{0D9A77AD-C431-4851-A704-63B69DF6D089}"/>
    <hyperlink ref="AG1092" r:id="rId15686" display="https://www.daloopa.com/src/56722362" xr:uid="{24F713EA-C9BB-4DED-8484-2288D6F6DD60}"/>
    <hyperlink ref="AH1092" r:id="rId15687" display="https://www.daloopa.com/src/56722343" xr:uid="{047497B4-5215-4CD3-8DEE-EE49364F1426}"/>
    <hyperlink ref="AI1092" r:id="rId15688" display="https://www.daloopa.com/src/56722199" xr:uid="{1573A090-5418-4A13-B608-FE0737E4F61A}"/>
    <hyperlink ref="AJ1092" r:id="rId15689" display="https://www.daloopa.com/src/56722103" xr:uid="{459CB930-C18E-47FC-B555-253BA22C7DFC}"/>
    <hyperlink ref="AK1092" r:id="rId15690" display="https://www.daloopa.com/src/56722084" xr:uid="{4F0B5A05-4970-4AA9-AA29-B32765576065}"/>
    <hyperlink ref="AL1092" r:id="rId15691" display="https://www.daloopa.com/src/56722065" xr:uid="{CA1D0296-4D94-4794-A53F-08724B9E6369}"/>
    <hyperlink ref="AM1092" r:id="rId15692" display="https://www.daloopa.com/src/56722046" xr:uid="{83493DE8-90C4-464E-AF8D-2DA7D5C97C9D}"/>
    <hyperlink ref="AN1092" r:id="rId15693" display="https://www.daloopa.com/src/56722010" xr:uid="{DC7D8D23-B593-4256-8CF1-3A0A29790BC8}"/>
    <hyperlink ref="AO1092" r:id="rId15694" display="https://www.daloopa.com/src/56765529" xr:uid="{152F0464-D9EE-4414-9A2C-0CF1730E739A}"/>
    <hyperlink ref="AP1092" r:id="rId15695" display="https://www.daloopa.com/src/61315473" xr:uid="{13121E43-1CC0-4811-A593-F2F358ECF5DF}"/>
    <hyperlink ref="BF1092" r:id="rId15696" display="https://www.daloopa.com/src/56735829" xr:uid="{465792F0-8FDC-4CE9-BB07-C4B10E96E59A}"/>
    <hyperlink ref="BG1092" r:id="rId15697" display="https://www.daloopa.com/src/56735736" xr:uid="{DC1DD2E9-E9B4-4A9C-8C74-BAE01B3FF654}"/>
    <hyperlink ref="BH1092" r:id="rId15698" display="https://www.daloopa.com/src/56722182" xr:uid="{B03ECB70-4E6D-489A-B551-19DE52E5EF5C}"/>
    <hyperlink ref="BI1092" r:id="rId15699" display="https://www.daloopa.com/src/56722029" xr:uid="{52F49509-CD9E-4CF3-8B31-9C41BB1DA9DD}"/>
    <hyperlink ref="A1095" r:id="rId15700" xr:uid="{0AA6AFD9-8E86-48E9-A53D-87567668AB1C}"/>
    <hyperlink ref="C1095" r:id="rId15701" xr:uid="{E899D321-2EB3-44D4-85E8-7B651E000F3C}"/>
    <hyperlink ref="X1095" r:id="rId15702" display="https://www.daloopa.com/src/56735904" xr:uid="{51C2048D-5107-4219-9E36-218C1B8871EE}"/>
    <hyperlink ref="Y1095" r:id="rId15703" display="https://www.daloopa.com/src/56735885" xr:uid="{AF5B9B08-0AD8-4DCD-B471-7677A4056EAB}"/>
    <hyperlink ref="Z1095" r:id="rId15704" display="https://www.daloopa.com/src/56735866" xr:uid="{78C81543-5C4C-4DEB-92DB-34693C11B055}"/>
    <hyperlink ref="AA1095" r:id="rId15705" display="https://www.daloopa.com/src/56735847" xr:uid="{97BC786D-A5AA-41FD-9810-28D7B724F55A}"/>
    <hyperlink ref="AB1095" r:id="rId15706" display="https://www.daloopa.com/src/56735811" xr:uid="{60A87003-5071-481D-935F-74030BD41C0B}"/>
    <hyperlink ref="AC1095" r:id="rId15707" display="https://www.daloopa.com/src/56735792" xr:uid="{C7E5BFCD-7D44-40ED-9543-2E7FE2CBDE1C}"/>
    <hyperlink ref="AD1095" r:id="rId15708" display="https://www.daloopa.com/src/56735773" xr:uid="{3866293E-FA75-4942-A209-1062179498B1}"/>
    <hyperlink ref="AE1095" r:id="rId15709" display="https://www.daloopa.com/src/56735754" xr:uid="{BFD0147C-11DE-4F2C-B5E0-34DBE281D659}"/>
    <hyperlink ref="AF1095" r:id="rId15710" display="https://www.daloopa.com/src/56722382" xr:uid="{F8735C2B-E863-498F-B947-F0B701927A83}"/>
    <hyperlink ref="AG1095" r:id="rId15711" display="https://www.daloopa.com/src/56722363" xr:uid="{FC52846D-1890-48B6-BA3B-041AAE97982D}"/>
    <hyperlink ref="AH1095" r:id="rId15712" display="https://www.daloopa.com/src/56722344" xr:uid="{4DD39717-6441-4F0A-A803-402275F53BC0}"/>
    <hyperlink ref="AI1095" r:id="rId15713" display="https://www.daloopa.com/src/56722200" xr:uid="{0A590F8F-A435-4CE1-9A1D-57AB6E26E64B}"/>
    <hyperlink ref="AJ1095" r:id="rId15714" display="https://www.daloopa.com/src/56722104" xr:uid="{84E6A6FB-5A69-4C5F-AE5F-0306810C2640}"/>
    <hyperlink ref="AK1095" r:id="rId15715" display="https://www.daloopa.com/src/56722085" xr:uid="{FB102EDC-B2F9-465D-8F48-D3886B6AE824}"/>
    <hyperlink ref="AL1095" r:id="rId15716" display="https://www.daloopa.com/src/56722066" xr:uid="{0E3CCA3E-EC17-4C42-A4FC-69F1DF1F11B7}"/>
    <hyperlink ref="AM1095" r:id="rId15717" display="https://www.daloopa.com/src/56722047" xr:uid="{E7B1CB2A-487C-4278-959A-E214BBE6F302}"/>
    <hyperlink ref="AN1095" r:id="rId15718" display="https://www.daloopa.com/src/56722011" xr:uid="{B84E1079-56A8-4CBC-A802-AD476F411322}"/>
    <hyperlink ref="AO1095" r:id="rId15719" display="https://www.daloopa.com/src/56765530" xr:uid="{A34879AC-D007-4767-AA98-34AE465A7E8B}"/>
    <hyperlink ref="AP1095" r:id="rId15720" display="https://www.daloopa.com/src/61315474" xr:uid="{D1627B06-B0BC-492E-A55F-6A19B169495F}"/>
    <hyperlink ref="BF1095" r:id="rId15721" display="https://www.daloopa.com/src/56735830" xr:uid="{3C51C6AA-D44A-4626-A7ED-BEEA6679ADB5}"/>
    <hyperlink ref="BG1095" r:id="rId15722" display="https://www.daloopa.com/src/56735737" xr:uid="{FC57C942-9B2E-4A91-9B73-ABDA50856A69}"/>
    <hyperlink ref="BH1095" r:id="rId15723" display="https://www.daloopa.com/src/56722183" xr:uid="{473E13B0-2FAB-4093-B04B-601D96CB7192}"/>
    <hyperlink ref="BI1095" r:id="rId15724" display="https://www.daloopa.com/src/56722030" xr:uid="{F2E06A97-1524-4423-8B91-867A0B3E008E}"/>
    <hyperlink ref="A1096" r:id="rId15725" xr:uid="{59DDEA7C-64F1-4704-8B17-C68F1A54D406}"/>
    <hyperlink ref="C1096" r:id="rId15726" xr:uid="{9944C78C-8272-4C16-B78A-048D68D2F485}"/>
    <hyperlink ref="X1096" r:id="rId15727" display="https://www.daloopa.com/src/56735905" xr:uid="{80926C3F-9B0C-4A04-81F8-648371F4E63F}"/>
    <hyperlink ref="Y1096" r:id="rId15728" display="https://www.daloopa.com/src/56735886" xr:uid="{335DC42B-7566-4001-82F4-C432DA0C6BBB}"/>
    <hyperlink ref="Z1096" r:id="rId15729" display="https://www.daloopa.com/src/56735867" xr:uid="{A648EF4D-1639-40CE-9F31-63D3B9268130}"/>
    <hyperlink ref="AA1096" r:id="rId15730" display="https://www.daloopa.com/src/56735848" xr:uid="{E00D691C-A92D-4C7D-AED7-A3638FD70D80}"/>
    <hyperlink ref="AB1096" r:id="rId15731" display="https://www.daloopa.com/src/56735812" xr:uid="{CA7B91FA-69D8-4F0D-845E-2F399B9E9BBD}"/>
    <hyperlink ref="AC1096" r:id="rId15732" display="https://www.daloopa.com/src/56735793" xr:uid="{937BB210-6CA9-4C15-804A-19A52CC56E0A}"/>
    <hyperlink ref="AD1096" r:id="rId15733" display="https://www.daloopa.com/src/56735774" xr:uid="{FF9A7124-56B8-4793-A08E-E428FDB41505}"/>
    <hyperlink ref="AE1096" r:id="rId15734" display="https://www.daloopa.com/src/56735755" xr:uid="{1F916BF4-0CB6-48EE-BFC4-589F33719862}"/>
    <hyperlink ref="AF1096" r:id="rId15735" display="https://www.daloopa.com/src/56722383" xr:uid="{EC6A9BD7-B802-4E22-8EDB-14E4F1DCE7D5}"/>
    <hyperlink ref="AG1096" r:id="rId15736" display="https://www.daloopa.com/src/56722364" xr:uid="{4FE57CC9-FF90-412D-B512-C915DD592C5F}"/>
    <hyperlink ref="AH1096" r:id="rId15737" display="https://www.daloopa.com/src/56722345" xr:uid="{3BC2A3AB-FD72-4B35-B302-4AEA81F3966A}"/>
    <hyperlink ref="AI1096" r:id="rId15738" display="https://www.daloopa.com/src/56722201" xr:uid="{40C67C2E-1989-471B-A55F-090E9CDFB533}"/>
    <hyperlink ref="AJ1096" r:id="rId15739" display="https://www.daloopa.com/src/56722105" xr:uid="{7632F891-81ED-4D58-AA66-2826A844159C}"/>
    <hyperlink ref="AK1096" r:id="rId15740" display="https://www.daloopa.com/src/56722086" xr:uid="{81BDFBE7-C115-4BC4-946E-B9FBDE3158B7}"/>
    <hyperlink ref="AL1096" r:id="rId15741" display="https://www.daloopa.com/src/56722067" xr:uid="{6CE0311B-DA5C-4922-885C-49A06998F466}"/>
    <hyperlink ref="AM1096" r:id="rId15742" display="https://www.daloopa.com/src/56722048" xr:uid="{54FB0124-BFCC-4188-8255-A9EFDD6918FA}"/>
    <hyperlink ref="AN1096" r:id="rId15743" display="https://www.daloopa.com/src/56722012" xr:uid="{DA3D8E4A-A868-4B0B-A13B-52666927CBD6}"/>
    <hyperlink ref="AO1096" r:id="rId15744" display="https://www.daloopa.com/src/56765531" xr:uid="{CEFD0D2F-112B-44AE-94D7-B5DBC79CD443}"/>
    <hyperlink ref="AP1096" r:id="rId15745" display="https://www.daloopa.com/src/61315475" xr:uid="{0A3A4BBB-46CE-4A77-884E-C475DF5027C4}"/>
    <hyperlink ref="BF1096" r:id="rId15746" display="https://www.daloopa.com/src/56735831" xr:uid="{87037F02-151A-48D4-B53F-652CC78DB643}"/>
    <hyperlink ref="BG1096" r:id="rId15747" display="https://www.daloopa.com/src/56735738" xr:uid="{38EC923E-EB1F-4DC7-B3BD-AEF6433BE3B9}"/>
    <hyperlink ref="BH1096" r:id="rId15748" display="https://www.daloopa.com/src/56722184" xr:uid="{27880B4E-0906-4E02-8E8E-BB991FE4882A}"/>
    <hyperlink ref="BI1096" r:id="rId15749" display="https://www.daloopa.com/src/56722031" xr:uid="{9B7663B0-0D7F-48F3-BB4F-46BCA89BB2D7}"/>
    <hyperlink ref="A1097" r:id="rId15750" xr:uid="{AFB914AA-E30C-46F1-95E1-D150DE477564}"/>
    <hyperlink ref="C1097" r:id="rId15751" xr:uid="{2E56920A-C5CD-490D-B808-FA345E02AE20}"/>
    <hyperlink ref="X1097" r:id="rId15752" display="https://www.daloopa.com/src/56735906" xr:uid="{365B01EA-86E8-458A-A891-E60C65D72453}"/>
    <hyperlink ref="Y1097" r:id="rId15753" display="https://www.daloopa.com/src/56735887" xr:uid="{F8334541-06F1-4E91-BD5D-A06A940DCE2D}"/>
    <hyperlink ref="Z1097" r:id="rId15754" display="https://www.daloopa.com/src/56735868" xr:uid="{1A989739-B79B-4F39-B40D-9B944C41F27E}"/>
    <hyperlink ref="AA1097" r:id="rId15755" display="https://www.daloopa.com/src/56735849" xr:uid="{17D37FFE-8FA6-4003-8655-F7DA62E9A6B6}"/>
    <hyperlink ref="AB1097" r:id="rId15756" display="https://www.daloopa.com/src/56735813" xr:uid="{2D7A10CF-8F74-4954-B28D-84C5775D2F59}"/>
    <hyperlink ref="AC1097" r:id="rId15757" display="https://www.daloopa.com/src/56735794" xr:uid="{D6D8F79E-9D35-40F3-BD46-7EFC23C47240}"/>
    <hyperlink ref="AD1097" r:id="rId15758" display="https://www.daloopa.com/src/56735775" xr:uid="{AA806800-DC9F-460A-9370-929A14DD1CF8}"/>
    <hyperlink ref="AE1097" r:id="rId15759" display="https://www.daloopa.com/src/56735756" xr:uid="{3D77190E-4425-4322-812B-CBC38A8B4A04}"/>
    <hyperlink ref="AF1097" r:id="rId15760" display="https://www.daloopa.com/src/56722384" xr:uid="{4588DC53-4C15-4E76-ABC4-7681C581864E}"/>
    <hyperlink ref="AG1097" r:id="rId15761" display="https://www.daloopa.com/src/56722365" xr:uid="{16E51DAF-0E29-4500-AC5E-194A4FB42FE4}"/>
    <hyperlink ref="AH1097" r:id="rId15762" display="https://www.daloopa.com/src/56722346" xr:uid="{56EE1F61-5CFF-4EB9-A066-74820BE9DD3E}"/>
    <hyperlink ref="AI1097" r:id="rId15763" display="https://www.daloopa.com/src/56722202" xr:uid="{8DA380A4-58B8-494F-B9A6-9497939C9745}"/>
    <hyperlink ref="AJ1097" r:id="rId15764" display="https://www.daloopa.com/src/56722106" xr:uid="{0028E82F-91BB-4DEF-B7F1-83D817C2C541}"/>
    <hyperlink ref="AK1097" r:id="rId15765" display="https://www.daloopa.com/src/56722087" xr:uid="{280B91F4-ED53-42B0-AB78-D07673C3B6E7}"/>
    <hyperlink ref="AL1097" r:id="rId15766" display="https://www.daloopa.com/src/56722068" xr:uid="{5FF09FA7-5B03-4579-8703-7B75092F22DC}"/>
    <hyperlink ref="AM1097" r:id="rId15767" display="https://www.daloopa.com/src/56722049" xr:uid="{C0FC60F4-19E2-4AA0-A3C2-550EC91DEB17}"/>
    <hyperlink ref="AN1097" r:id="rId15768" display="https://www.daloopa.com/src/56722013" xr:uid="{CEF849BD-68D2-4E1D-AA7E-CC1A180B4745}"/>
    <hyperlink ref="AO1097" r:id="rId15769" display="https://www.daloopa.com/src/56765532" xr:uid="{A4384143-FE3E-46D7-9D2F-8F8290FE850E}"/>
    <hyperlink ref="AP1097" r:id="rId15770" display="https://www.daloopa.com/src/61315476" xr:uid="{49B6655D-79BF-45EF-BCA8-427E39E50DBB}"/>
    <hyperlink ref="BF1097" r:id="rId15771" display="https://www.daloopa.com/src/56735832" xr:uid="{05C5A3EF-4ACE-4289-8DF1-FE8E55BC9344}"/>
    <hyperlink ref="BG1097" r:id="rId15772" display="https://www.daloopa.com/src/56735739" xr:uid="{7BFA5D0D-A897-4C4A-A411-20D27EF1DAB8}"/>
    <hyperlink ref="BH1097" r:id="rId15773" display="https://www.daloopa.com/src/56722185" xr:uid="{0CB0A912-F656-4BE4-B5FA-4F012FD59922}"/>
    <hyperlink ref="BI1097" r:id="rId15774" display="https://www.daloopa.com/src/56722032" xr:uid="{FA586347-7008-4EAE-9527-A9A8B5718CB3}"/>
    <hyperlink ref="A1098" r:id="rId15775" xr:uid="{06D5E963-2A87-4D2B-8230-70FE7E008B3D}"/>
    <hyperlink ref="C1098" r:id="rId15776" xr:uid="{F962B8EF-926A-47CA-85DB-0784E16D1BC9}"/>
    <hyperlink ref="X1098" r:id="rId15777" display="https://www.daloopa.com/src/56735907" xr:uid="{7C62C42E-1AFE-4F8B-AFA9-1BC5BE92EE38}"/>
    <hyperlink ref="Y1098" r:id="rId15778" display="https://www.daloopa.com/src/56735888" xr:uid="{80B7AECD-7C63-43D6-921C-A4194C0CECBA}"/>
    <hyperlink ref="Z1098" r:id="rId15779" display="https://www.daloopa.com/src/56735869" xr:uid="{27F47651-C2E0-4B8B-A7E2-619DC467F5C6}"/>
    <hyperlink ref="AA1098" r:id="rId15780" display="https://www.daloopa.com/src/56735850" xr:uid="{508FD1DB-0A4E-476E-97AA-93810AB8E810}"/>
    <hyperlink ref="AB1098" r:id="rId15781" display="https://www.daloopa.com/src/56735814" xr:uid="{1AECE3DE-A46F-4DEF-8B17-65A258A200E4}"/>
    <hyperlink ref="AC1098" r:id="rId15782" display="https://www.daloopa.com/src/56735795" xr:uid="{348758C9-6576-4B45-83CE-3F9EB1D9FA38}"/>
    <hyperlink ref="AD1098" r:id="rId15783" display="https://www.daloopa.com/src/56735776" xr:uid="{AF991A5F-C9BE-424B-8D22-7CF7BE660A9C}"/>
    <hyperlink ref="AE1098" r:id="rId15784" display="https://www.daloopa.com/src/56735757" xr:uid="{8E2F9C79-760D-419B-9C4C-E51754E55416}"/>
    <hyperlink ref="AF1098" r:id="rId15785" display="https://www.daloopa.com/src/56722385" xr:uid="{7813B807-3A4A-4975-86BB-16F81D247ED5}"/>
    <hyperlink ref="AG1098" r:id="rId15786" display="https://www.daloopa.com/src/56722366" xr:uid="{643BC716-8675-4D3A-B0A0-4C8B66C033F9}"/>
    <hyperlink ref="AH1098" r:id="rId15787" display="https://www.daloopa.com/src/56722347" xr:uid="{F807372B-2DE5-4941-9CD3-59F523F1E78E}"/>
    <hyperlink ref="AI1098" r:id="rId15788" display="https://www.daloopa.com/src/56722203" xr:uid="{B6825880-BC68-46A8-B02B-AF3070F4609E}"/>
    <hyperlink ref="AJ1098" r:id="rId15789" display="https://www.daloopa.com/src/56722107" xr:uid="{D487325A-02C5-4875-B8AA-02CB461A288D}"/>
    <hyperlink ref="AK1098" r:id="rId15790" display="https://www.daloopa.com/src/56722088" xr:uid="{CEC0CBF7-4C21-4193-9495-FC20E80495A7}"/>
    <hyperlink ref="AL1098" r:id="rId15791" display="https://www.daloopa.com/src/56722069" xr:uid="{B0EBF923-6D6E-44FF-8979-DCB4A0A125FC}"/>
    <hyperlink ref="AM1098" r:id="rId15792" display="https://www.daloopa.com/src/56722050" xr:uid="{BE945283-F71D-49CA-BC89-83F2C9DC9434}"/>
    <hyperlink ref="AN1098" r:id="rId15793" display="https://www.daloopa.com/src/56722014" xr:uid="{95688E3D-217B-48D8-9600-A30B2048E206}"/>
    <hyperlink ref="AO1098" r:id="rId15794" display="https://www.daloopa.com/src/56765533" xr:uid="{D09C9BC3-4498-4BB0-9609-F272C11C00E4}"/>
    <hyperlink ref="AP1098" r:id="rId15795" display="https://www.daloopa.com/src/61315477" xr:uid="{50DEAC25-82E4-40AF-9C6A-9F27EEBCCFD3}"/>
    <hyperlink ref="BF1098" r:id="rId15796" display="https://www.daloopa.com/src/56735833" xr:uid="{30AC09E2-93F3-4B21-A07A-A505DF72D4AE}"/>
    <hyperlink ref="BG1098" r:id="rId15797" display="https://www.daloopa.com/src/56735740" xr:uid="{E4926CFD-C95B-438D-B02E-37B9E157D850}"/>
    <hyperlink ref="BH1098" r:id="rId15798" display="https://www.daloopa.com/src/56722186" xr:uid="{4F1FCB74-2E90-435D-B24D-3204F7A79CD0}"/>
    <hyperlink ref="BI1098" r:id="rId15799" display="https://www.daloopa.com/src/56722033" xr:uid="{CA28A92C-BC89-44A9-BBB7-ED9FF4F64E64}"/>
    <hyperlink ref="A1099" r:id="rId15800" xr:uid="{9442F4EC-CA4D-4BC5-B57C-36BC593091CD}"/>
    <hyperlink ref="C1099" r:id="rId15801" xr:uid="{AAB65381-2F7B-4FA5-8835-D6278CF7E443}"/>
    <hyperlink ref="X1099" r:id="rId15802" display="https://www.daloopa.com/src/56735908" xr:uid="{A4562404-2DE2-40BB-9C4F-9B477AA8F6FB}"/>
    <hyperlink ref="Y1099" r:id="rId15803" display="https://www.daloopa.com/src/56735889" xr:uid="{B43C493E-59EC-4090-A8E1-BDBB8C3E87D2}"/>
    <hyperlink ref="Z1099" r:id="rId15804" display="https://www.daloopa.com/src/56735870" xr:uid="{1B5F4CB4-ADA9-4EDB-ACDF-DB314478DB47}"/>
    <hyperlink ref="AA1099" r:id="rId15805" display="https://www.daloopa.com/src/56735851" xr:uid="{18F054CF-A291-41E4-87B4-A60E66F15E63}"/>
    <hyperlink ref="AB1099" r:id="rId15806" display="https://www.daloopa.com/src/56735815" xr:uid="{CF24AAC2-0ABA-4E0B-B545-EA2B8C1671EB}"/>
    <hyperlink ref="AC1099" r:id="rId15807" display="https://www.daloopa.com/src/56735796" xr:uid="{6CA4E772-7381-4BAD-A8BB-7A31549181B3}"/>
    <hyperlink ref="AD1099" r:id="rId15808" display="https://www.daloopa.com/src/56735777" xr:uid="{CC3D4566-2AD6-41DC-8A24-AF62137AB05C}"/>
    <hyperlink ref="AE1099" r:id="rId15809" display="https://www.daloopa.com/src/56735758" xr:uid="{92A620F7-4038-4EA4-A21E-F1F277F3EE8F}"/>
    <hyperlink ref="AF1099" r:id="rId15810" display="https://www.daloopa.com/src/56722386" xr:uid="{3CA85DB0-EBF5-4447-AF26-9E5BA93E797E}"/>
    <hyperlink ref="AG1099" r:id="rId15811" display="https://www.daloopa.com/src/56722367" xr:uid="{F22217FE-B09A-426A-AF6B-79642E4AD819}"/>
    <hyperlink ref="AH1099" r:id="rId15812" display="https://www.daloopa.com/src/56722348" xr:uid="{2861CAA0-A1CD-4600-AA98-27C3665CD457}"/>
    <hyperlink ref="AI1099" r:id="rId15813" display="https://www.daloopa.com/src/56722204" xr:uid="{012BA2E0-9DFA-4327-9E03-AF1EC43BBDB3}"/>
    <hyperlink ref="AJ1099" r:id="rId15814" display="https://www.daloopa.com/src/56722108" xr:uid="{8AAF6068-1CC1-478E-9606-2413C1772419}"/>
    <hyperlink ref="AK1099" r:id="rId15815" display="https://www.daloopa.com/src/56722089" xr:uid="{AD8C879D-C1BB-4990-BD6F-82EBF3DAD8F9}"/>
    <hyperlink ref="AL1099" r:id="rId15816" display="https://www.daloopa.com/src/56722070" xr:uid="{5942D5DF-36A5-4137-8495-D42CF3BABEE3}"/>
    <hyperlink ref="AM1099" r:id="rId15817" display="https://www.daloopa.com/src/56722051" xr:uid="{FA918A36-0FC8-4F91-8F66-27D9EEA483F5}"/>
    <hyperlink ref="AN1099" r:id="rId15818" display="https://www.daloopa.com/src/56722015" xr:uid="{493F2330-054B-4B97-93F7-D459BEDCF5F5}"/>
    <hyperlink ref="AO1099" r:id="rId15819" display="https://www.daloopa.com/src/56765534" xr:uid="{297AC87E-BA7D-455A-AD2E-3751659F1D96}"/>
    <hyperlink ref="AP1099" r:id="rId15820" display="https://www.daloopa.com/src/61315478" xr:uid="{D19BE2F9-0F53-45E6-81EF-75A7BAEE640A}"/>
    <hyperlink ref="BF1099" r:id="rId15821" display="https://www.daloopa.com/src/56735834" xr:uid="{74DBF7A2-E592-4A37-BED5-6981AF65AE3C}"/>
    <hyperlink ref="BG1099" r:id="rId15822" display="https://www.daloopa.com/src/56735741" xr:uid="{61783B90-00CC-4D67-BAF5-F20209691B07}"/>
    <hyperlink ref="BH1099" r:id="rId15823" display="https://www.daloopa.com/src/56722187" xr:uid="{0E2E8041-3CF3-4AD4-8306-585BF9C1C491}"/>
    <hyperlink ref="BI1099" r:id="rId15824" display="https://www.daloopa.com/src/56722034" xr:uid="{6F47159C-C3BD-4B37-B1F9-EE5448BDEB39}"/>
    <hyperlink ref="A1102" r:id="rId15825" xr:uid="{F3022E09-47F7-4518-9B76-DB772AE3DEAA}"/>
    <hyperlink ref="C1102" r:id="rId15826" xr:uid="{E12A0B15-39B7-4217-8D5F-A2F547201156}"/>
    <hyperlink ref="X1102" r:id="rId15827" display="https://www.daloopa.com/src/56735909" xr:uid="{3A90CF92-224B-49A6-A27E-115C83772892}"/>
    <hyperlink ref="Y1102" r:id="rId15828" display="https://www.daloopa.com/src/56735890" xr:uid="{3254E0BB-AC74-4E75-8019-EC701857D408}"/>
    <hyperlink ref="Z1102" r:id="rId15829" display="https://www.daloopa.com/src/56735871" xr:uid="{6023AF94-5869-40E4-93E2-DE8F8C74A663}"/>
    <hyperlink ref="AA1102" r:id="rId15830" display="https://www.daloopa.com/src/56735852" xr:uid="{F0A90A44-04D9-4236-8014-09C78DF160C1}"/>
    <hyperlink ref="AB1102" r:id="rId15831" display="https://www.daloopa.com/src/56735816" xr:uid="{765770B0-8DB0-4893-AC04-89581DDA167B}"/>
    <hyperlink ref="AC1102" r:id="rId15832" display="https://www.daloopa.com/src/56735797" xr:uid="{C90D6F03-A71E-4F97-9C31-E4BBBA14A97F}"/>
    <hyperlink ref="AD1102" r:id="rId15833" display="https://www.daloopa.com/src/56735778" xr:uid="{E10DB0A7-3644-49F4-A305-5B16B51FEEB6}"/>
    <hyperlink ref="AE1102" r:id="rId15834" display="https://www.daloopa.com/src/56735759" xr:uid="{3083E9C2-16E1-4AB5-A76D-32D6DB23620B}"/>
    <hyperlink ref="AF1102" r:id="rId15835" display="https://www.daloopa.com/src/56722387" xr:uid="{1B4B310E-357A-4582-82DB-9A3F11441AE1}"/>
    <hyperlink ref="AG1102" r:id="rId15836" display="https://www.daloopa.com/src/56722368" xr:uid="{CD1B514B-FAE9-4970-980D-7E6D033DA6C6}"/>
    <hyperlink ref="AH1102" r:id="rId15837" display="https://www.daloopa.com/src/56722349" xr:uid="{E3D74DB5-9498-4D08-AB37-1A0CA26047C7}"/>
    <hyperlink ref="AI1102" r:id="rId15838" display="https://www.daloopa.com/src/56722205" xr:uid="{67628654-21AE-44D6-9ACB-40F1F8DA3F7B}"/>
    <hyperlink ref="AJ1102" r:id="rId15839" display="https://www.daloopa.com/src/56722109" xr:uid="{90D64628-243C-4D5B-B63C-AE1EF7838D79}"/>
    <hyperlink ref="AK1102" r:id="rId15840" display="https://www.daloopa.com/src/56722090" xr:uid="{502ABD81-4A42-4675-8A42-5138642A66AC}"/>
    <hyperlink ref="AL1102" r:id="rId15841" display="https://www.daloopa.com/src/56722071" xr:uid="{30FA6C01-D1AA-4313-899A-15BDDFD57579}"/>
    <hyperlink ref="AM1102" r:id="rId15842" display="https://www.daloopa.com/src/56722052" xr:uid="{33B5E333-77FE-489F-8177-807F0CA48BBF}"/>
    <hyperlink ref="AN1102" r:id="rId15843" display="https://www.daloopa.com/src/56722016" xr:uid="{8325F278-6235-485F-8CC4-6E896C95819D}"/>
    <hyperlink ref="AO1102" r:id="rId15844" display="https://www.daloopa.com/src/56765535" xr:uid="{ABC83241-05B0-431B-AA4F-B873394BFB00}"/>
    <hyperlink ref="AP1102" r:id="rId15845" display="https://www.daloopa.com/src/61315479" xr:uid="{D97211BE-158F-43AF-B17B-96FC7622D6FA}"/>
    <hyperlink ref="A1103" r:id="rId15846" xr:uid="{5F85B4C2-F43F-46FC-8F21-7963928F98B4}"/>
    <hyperlink ref="C1103" r:id="rId15847" xr:uid="{64DBD621-2302-4C05-808F-3B103CFFB293}"/>
    <hyperlink ref="X1103" r:id="rId15848" display="https://www.daloopa.com/src/56735910" xr:uid="{F9C306BF-C8F4-4313-B36B-3E73842CF22D}"/>
    <hyperlink ref="Y1103" r:id="rId15849" display="https://www.daloopa.com/src/56735891" xr:uid="{2203FB8A-5523-442A-AD42-5A2A9D519C31}"/>
    <hyperlink ref="Z1103" r:id="rId15850" display="https://www.daloopa.com/src/56735872" xr:uid="{560ACB18-046C-4186-85E7-50CA3668E230}"/>
    <hyperlink ref="AA1103" r:id="rId15851" display="https://www.daloopa.com/src/56735853" xr:uid="{ED76B57B-62CC-4FCB-A74A-AD0ED358EE2C}"/>
    <hyperlink ref="AB1103" r:id="rId15852" display="https://www.daloopa.com/src/56735817" xr:uid="{4A055886-EE36-4E32-B420-9FE994FD5575}"/>
    <hyperlink ref="AC1103" r:id="rId15853" display="https://www.daloopa.com/src/56735798" xr:uid="{5CA72EBF-24DF-461C-AA2D-C258524BB020}"/>
    <hyperlink ref="AD1103" r:id="rId15854" display="https://www.daloopa.com/src/56735779" xr:uid="{2F932E66-BA48-442E-8D9F-688D32DA9634}"/>
    <hyperlink ref="AE1103" r:id="rId15855" display="https://www.daloopa.com/src/56735760" xr:uid="{AC5514C2-1F41-4AF5-859F-04451CD7086C}"/>
    <hyperlink ref="AF1103" r:id="rId15856" display="https://www.daloopa.com/src/56722388" xr:uid="{31F01E90-04FD-4A49-97E1-E162777F92DD}"/>
    <hyperlink ref="AG1103" r:id="rId15857" display="https://www.daloopa.com/src/56722369" xr:uid="{145C0578-4526-4828-B9D0-0F270CB94EFD}"/>
    <hyperlink ref="AH1103" r:id="rId15858" display="https://www.daloopa.com/src/56722350" xr:uid="{6A059FCC-C0DD-4096-9CDD-2D0C2D4FC20C}"/>
    <hyperlink ref="AI1103" r:id="rId15859" display="https://www.daloopa.com/src/56722206" xr:uid="{7C86F78A-307D-467B-B76A-2BEB8D6F8209}"/>
    <hyperlink ref="AJ1103" r:id="rId15860" display="https://www.daloopa.com/src/56722110" xr:uid="{63242799-C94E-42C5-AA31-982CEDE4452E}"/>
    <hyperlink ref="AK1103" r:id="rId15861" display="https://www.daloopa.com/src/56722091" xr:uid="{5D70B795-63B6-4AA7-9596-986BC62CB282}"/>
    <hyperlink ref="AL1103" r:id="rId15862" display="https://www.daloopa.com/src/56722072" xr:uid="{3D2389F8-104B-4351-A277-A03C16CA0158}"/>
    <hyperlink ref="AM1103" r:id="rId15863" display="https://www.daloopa.com/src/56722053" xr:uid="{4C3B2104-CDEC-4122-BE7A-A5895A877D51}"/>
    <hyperlink ref="AN1103" r:id="rId15864" display="https://www.daloopa.com/src/56722017" xr:uid="{5E8D4F65-C3EA-4BA6-8846-809A65049352}"/>
    <hyperlink ref="AO1103" r:id="rId15865" display="https://www.daloopa.com/src/56765536" xr:uid="{930F4149-8F64-4DAE-BE31-3547A8523984}"/>
    <hyperlink ref="AP1103" r:id="rId15866" display="https://www.daloopa.com/src/61315480" xr:uid="{008FBB95-C0A8-4C8E-A54A-C11D4B19950C}"/>
    <hyperlink ref="A1104" r:id="rId15867" xr:uid="{0A08B3A5-DFC8-4DE2-A104-E80DA2CE45B3}"/>
    <hyperlink ref="C1104" r:id="rId15868" xr:uid="{80984EBD-9AFB-460A-955F-88B3C8C2A574}"/>
    <hyperlink ref="X1104" r:id="rId15869" display="https://www.daloopa.com/src/56735911" xr:uid="{34B99014-8293-440F-8C03-A0453B624938}"/>
    <hyperlink ref="Y1104" r:id="rId15870" display="https://www.daloopa.com/src/56735892" xr:uid="{EBD4C383-6086-4AE5-BA2B-7D985DB02CEF}"/>
    <hyperlink ref="Z1104" r:id="rId15871" display="https://www.daloopa.com/src/56735873" xr:uid="{3348EE9B-223B-42AE-8173-3EBADFE9D45A}"/>
    <hyperlink ref="AA1104" r:id="rId15872" display="https://www.daloopa.com/src/56735854" xr:uid="{B417DA3E-1BE4-4387-A65B-2AB38E12BB04}"/>
    <hyperlink ref="AB1104" r:id="rId15873" display="https://www.daloopa.com/src/56735818" xr:uid="{90C7D2DF-926D-42FD-9466-DE99DD780DF1}"/>
    <hyperlink ref="AC1104" r:id="rId15874" display="https://www.daloopa.com/src/56735799" xr:uid="{EEF50128-6E11-477F-B395-1F5B2C64EB81}"/>
    <hyperlink ref="AD1104" r:id="rId15875" display="https://www.daloopa.com/src/56735780" xr:uid="{587A94C5-4A3B-4E49-B45A-FBBD5C992998}"/>
    <hyperlink ref="AE1104" r:id="rId15876" display="https://www.daloopa.com/src/56735761" xr:uid="{12BF14C2-6E0C-4348-B954-39C712B7C5CB}"/>
    <hyperlink ref="AF1104" r:id="rId15877" display="https://www.daloopa.com/src/56722389" xr:uid="{561CB841-0482-4F9B-9315-B0712AFF3719}"/>
    <hyperlink ref="AG1104" r:id="rId15878" display="https://www.daloopa.com/src/56722370" xr:uid="{68FA7913-A0E4-4C99-B7A9-68147E566329}"/>
    <hyperlink ref="AH1104" r:id="rId15879" display="https://www.daloopa.com/src/56722351" xr:uid="{BA4C5B3F-52A4-4E69-9855-2581158857A9}"/>
    <hyperlink ref="AI1104" r:id="rId15880" display="https://www.daloopa.com/src/56722207" xr:uid="{FE9EC828-93E3-459B-8ABA-875652AFEED2}"/>
    <hyperlink ref="AJ1104" r:id="rId15881" display="https://www.daloopa.com/src/56722111" xr:uid="{9E3E8DC8-1F0E-4EB6-9764-D357F1B70DAA}"/>
    <hyperlink ref="AK1104" r:id="rId15882" display="https://www.daloopa.com/src/56722092" xr:uid="{325D36CC-9646-4C99-A19D-C314F168D224}"/>
    <hyperlink ref="AL1104" r:id="rId15883" display="https://www.daloopa.com/src/56722073" xr:uid="{7A4AEC76-2892-443A-8790-736F2E60D8F6}"/>
    <hyperlink ref="AM1104" r:id="rId15884" display="https://www.daloopa.com/src/56722054" xr:uid="{66A3A03E-1166-47F8-9A73-9E57B699BF01}"/>
    <hyperlink ref="AN1104" r:id="rId15885" display="https://www.daloopa.com/src/56722018" xr:uid="{11188B49-937B-46A8-BC34-354693C79A7F}"/>
    <hyperlink ref="AO1104" r:id="rId15886" display="https://www.daloopa.com/src/56765537" xr:uid="{DA6E1EFD-7919-43F0-845E-A2234C3C9DB9}"/>
    <hyperlink ref="AP1104" r:id="rId15887" display="https://www.daloopa.com/src/61315481" xr:uid="{2E130071-E7EE-4D03-AF6D-7738D4DE3D0B}"/>
    <hyperlink ref="BF1104" r:id="rId15888" display="https://www.daloopa.com/src/56735835" xr:uid="{87C49A2F-A414-4F71-A78A-530F9AA3DA96}"/>
    <hyperlink ref="BG1104" r:id="rId15889" display="https://www.daloopa.com/src/56735742" xr:uid="{20B400FC-3644-4D96-8D49-7A1EAC5E02BD}"/>
    <hyperlink ref="BH1104" r:id="rId15890" display="https://www.daloopa.com/src/56722188" xr:uid="{ADE7AA47-15EC-4281-A1F2-DD290D8C257C}"/>
    <hyperlink ref="BI1104" r:id="rId15891" display="https://www.daloopa.com/src/56722035" xr:uid="{00EF8A7D-326E-48D7-99AF-033281CB56A8}"/>
    <hyperlink ref="A1107" r:id="rId15892" xr:uid="{99E16C38-6B80-457A-BEBC-F9B4398E72AD}"/>
    <hyperlink ref="C1107" r:id="rId15893" xr:uid="{4B593C1C-8095-4DF5-B2C3-1A23A9BC6DC4}"/>
    <hyperlink ref="X1107" r:id="rId15894" display="https://www.daloopa.com/src/56736710" xr:uid="{5F83F691-9862-48F0-AAA0-59697617E9EC}"/>
    <hyperlink ref="Y1107" r:id="rId15895" display="https://www.daloopa.com/src/56736672" xr:uid="{5430A6D1-3BF0-49F2-A071-01F4E38285E3}"/>
    <hyperlink ref="Z1107" r:id="rId15896" display="https://www.daloopa.com/src/56736634" xr:uid="{11054F53-DA08-44A6-ABC6-EF25BFC2B228}"/>
    <hyperlink ref="AA1107" r:id="rId15897" display="https://www.daloopa.com/src/56736595" xr:uid="{97B08284-7C04-4134-A701-F68E88CB475D}"/>
    <hyperlink ref="AB1107" r:id="rId15898" display="https://www.daloopa.com/src/56736517" xr:uid="{951393F1-C0BB-43E7-910A-C4A21AD907E6}"/>
    <hyperlink ref="AC1107" r:id="rId15899" display="https://www.daloopa.com/src/56736479" xr:uid="{48247ADA-850D-47D0-952A-0B068DF3BD20}"/>
    <hyperlink ref="AD1107" r:id="rId15900" display="https://www.daloopa.com/src/56736440" xr:uid="{3B0217F7-C1CB-4794-8B24-8C1D65A790CE}"/>
    <hyperlink ref="AE1107" r:id="rId15901" display="https://www.daloopa.com/src/56736401" xr:uid="{B4961615-C583-42BE-865B-5176F7A9D28F}"/>
    <hyperlink ref="AF1107" r:id="rId15902" display="https://www.daloopa.com/src/56723448" xr:uid="{2DAC512B-10DA-4DC8-8646-6B77F283C825}"/>
    <hyperlink ref="AG1107" r:id="rId15903" display="https://www.daloopa.com/src/56723412" xr:uid="{DB173C09-01E9-446E-9A39-4B141B67838B}"/>
    <hyperlink ref="AH1107" r:id="rId15904" display="https://www.daloopa.com/src/56723374" xr:uid="{27DADE3A-9719-43E6-A019-3B1570D34218}"/>
    <hyperlink ref="AI1107" r:id="rId15905" display="https://www.daloopa.com/src/56723072" xr:uid="{CC20FDFF-1032-401F-9E8D-CA2D31E96F0B}"/>
    <hyperlink ref="AJ1107" r:id="rId15906" display="https://www.daloopa.com/src/56722828" xr:uid="{A77714FC-DFB0-4AAE-AA8E-5A581D1FD5AD}"/>
    <hyperlink ref="AK1107" r:id="rId15907" display="https://www.daloopa.com/src/56722732" xr:uid="{B8810478-BF1D-4E57-B43F-A308BC89B139}"/>
    <hyperlink ref="AL1107" r:id="rId15908" display="https://www.daloopa.com/src/56722676" xr:uid="{BCB282A6-4AB8-42C8-B793-8811B27EAAE0}"/>
    <hyperlink ref="AM1107" r:id="rId15909" display="https://www.daloopa.com/src/56722611" xr:uid="{F71B169E-13FC-4829-B207-C30F31D136D9}"/>
    <hyperlink ref="AN1107" r:id="rId15910" display="https://www.daloopa.com/src/56722484" xr:uid="{A10B9251-8531-4F6C-8B52-9967FEA92E2C}"/>
    <hyperlink ref="AO1107" r:id="rId15911" display="https://www.daloopa.com/src/56765470" xr:uid="{799A257F-7EA4-4A61-A5BA-D9252AC97A14}"/>
    <hyperlink ref="AP1107" r:id="rId15912" display="https://www.daloopa.com/src/61315603" xr:uid="{BCA05FB7-3293-401D-834C-1080F426871F}"/>
    <hyperlink ref="BF1107" r:id="rId15913" display="https://www.daloopa.com/src/56736556" xr:uid="{F405E1A3-10A8-4BFE-B867-D531E0F069CB}"/>
    <hyperlink ref="BG1107" r:id="rId15914" display="https://www.daloopa.com/src/56736362" xr:uid="{6DBB3C84-D342-4149-91B3-F037C5831587}"/>
    <hyperlink ref="BH1107" r:id="rId15915" display="https://www.daloopa.com/src/56722900" xr:uid="{6B77F752-8BDC-41C8-B256-506C87C100A2}"/>
    <hyperlink ref="BI1107" r:id="rId15916" display="https://www.daloopa.com/src/56722551" xr:uid="{C012871C-9BF4-4A65-8D33-8E27118027C0}"/>
    <hyperlink ref="A1108" r:id="rId15917" xr:uid="{10F8894D-0B81-46D5-B01C-ABCC350925F8}"/>
    <hyperlink ref="C1108" r:id="rId15918" xr:uid="{3DE337F3-1103-46CB-9919-86B2FA9246D5}"/>
    <hyperlink ref="X1108" r:id="rId15919" display="https://www.daloopa.com/src/56736711" xr:uid="{FC769FB0-DFDE-49D9-BA81-F7CF72F11A74}"/>
    <hyperlink ref="Y1108" r:id="rId15920" display="https://www.daloopa.com/src/56736673" xr:uid="{0D610E1E-6B92-4544-940D-998036676846}"/>
    <hyperlink ref="Z1108" r:id="rId15921" display="https://www.daloopa.com/src/56736635" xr:uid="{8BD42730-9802-43AC-952E-0EA876CA9880}"/>
    <hyperlink ref="AA1108" r:id="rId15922" display="https://www.daloopa.com/src/56736596" xr:uid="{D8D73FB5-B857-40BF-B889-97C9B8E04C77}"/>
    <hyperlink ref="AB1108" r:id="rId15923" display="https://www.daloopa.com/src/56736518" xr:uid="{CB7A9FA9-39B5-4995-9324-B190624C6673}"/>
    <hyperlink ref="AC1108" r:id="rId15924" display="https://www.daloopa.com/src/56736480" xr:uid="{D5C6B787-FEF5-4CE8-9C07-63815D2F77E9}"/>
    <hyperlink ref="AD1108" r:id="rId15925" display="https://www.daloopa.com/src/56736441" xr:uid="{041D664E-AFFA-41EB-AB60-1C88357F6DAA}"/>
    <hyperlink ref="AE1108" r:id="rId15926" display="https://www.daloopa.com/src/56736402" xr:uid="{33D587C0-679E-4BBB-9311-1927C9F22358}"/>
    <hyperlink ref="AF1108" r:id="rId15927" display="https://www.daloopa.com/src/56745638" xr:uid="{C2689438-D205-48F8-B5CB-ABB50332A09C}"/>
    <hyperlink ref="AG1108" r:id="rId15928" display="https://www.daloopa.com/src/56745637" xr:uid="{FA723E5D-DFCE-4EE4-A463-AA91F4D1F5D8}"/>
    <hyperlink ref="AH1108" r:id="rId15929" display="https://www.daloopa.com/src/56745636" xr:uid="{DF176FF9-3AB4-47C9-8583-0C8FF0A6CF6D}"/>
    <hyperlink ref="AI1108" r:id="rId15930" display="https://www.daloopa.com/src/56745635" xr:uid="{4CCC1400-1383-4A41-9C15-F7E05816664E}"/>
    <hyperlink ref="AJ1108" r:id="rId15931" display="https://www.daloopa.com/src/56745633" xr:uid="{AF63D651-9051-4ACD-9010-35A46C22EE4F}"/>
    <hyperlink ref="AK1108" r:id="rId15932" display="https://www.daloopa.com/src/56745632" xr:uid="{619BAE9A-860D-4930-AD36-5BDBD5BE1A83}"/>
    <hyperlink ref="AL1108" r:id="rId15933" display="https://www.daloopa.com/src/56745631" xr:uid="{49804DAC-1E82-4732-8A07-346F7DA6CC66}"/>
    <hyperlink ref="AM1108" r:id="rId15934" display="https://www.daloopa.com/src/56745630" xr:uid="{DAF19EB4-6B35-472E-962A-CAB32ED462E3}"/>
    <hyperlink ref="AN1108" r:id="rId15935" display="https://www.daloopa.com/src/56745628" xr:uid="{5829CF80-E69C-4E6B-9126-62B61B8B7ADA}"/>
    <hyperlink ref="AO1108" r:id="rId15936" display="https://www.daloopa.com/src/56765414" xr:uid="{74A585BD-8B93-4B37-BBFD-D11B210FD108}"/>
    <hyperlink ref="AP1108" r:id="rId15937" display="https://www.daloopa.com/src/61315641" xr:uid="{1AD72819-08E8-458D-89B8-266A3E359410}"/>
    <hyperlink ref="BF1108" r:id="rId15938" display="https://www.daloopa.com/src/56736557" xr:uid="{1F59AFFB-05D4-4A30-9354-4EC3C3A84420}"/>
    <hyperlink ref="BG1108" r:id="rId15939" display="https://www.daloopa.com/src/56736363" xr:uid="{B0A3283A-B42E-496B-B178-19F2F4164CC6}"/>
    <hyperlink ref="BH1108" r:id="rId15940" display="https://www.daloopa.com/src/56745634" xr:uid="{FE4868C0-27A0-4957-B1BD-F97D43C6047F}"/>
    <hyperlink ref="BI1108" r:id="rId15941" display="https://www.daloopa.com/src/56745629" xr:uid="{3F7A65D6-CA0C-4002-8F44-4594C8DCD7B0}"/>
    <hyperlink ref="A1109" r:id="rId15942" xr:uid="{FC45836C-EF8F-4FAF-96F4-4755515801E7}"/>
    <hyperlink ref="C1109" r:id="rId15943" xr:uid="{4BF07E4B-2266-4E4F-BB10-2BB57BCCA66B}"/>
    <hyperlink ref="X1109" r:id="rId15944" display="https://www.daloopa.com/src/56736712" xr:uid="{C8A7A4A0-B365-4477-8E0D-58DAF6349525}"/>
    <hyperlink ref="Y1109" r:id="rId15945" display="https://www.daloopa.com/src/56736674" xr:uid="{748BFF8E-7CA6-4BB1-A5E1-6E7D40AF9E74}"/>
    <hyperlink ref="Z1109" r:id="rId15946" display="https://www.daloopa.com/src/56736636" xr:uid="{B58DE38C-1A8B-4127-99E2-A7D86EE8B2FD}"/>
    <hyperlink ref="AA1109" r:id="rId15947" display="https://www.daloopa.com/src/56736597" xr:uid="{3D07CAEC-2D4A-4D20-B6D5-DA0CC886376A}"/>
    <hyperlink ref="AB1109" r:id="rId15948" display="https://www.daloopa.com/src/56736519" xr:uid="{7A0DA98D-767D-4EBB-B215-B136C5CD44FE}"/>
    <hyperlink ref="AC1109" r:id="rId15949" display="https://www.daloopa.com/src/56736481" xr:uid="{3EF7332F-7E91-4FC5-8308-A77A72794585}"/>
    <hyperlink ref="AD1109" r:id="rId15950" display="https://www.daloopa.com/src/56736442" xr:uid="{F2EEF380-BE53-48B1-9A17-614EA19428B3}"/>
    <hyperlink ref="AE1109" r:id="rId15951" display="https://www.daloopa.com/src/56736403" xr:uid="{27540AFA-A895-4B83-ABD9-AFBDC1A148BF}"/>
    <hyperlink ref="AF1109" r:id="rId15952" display="https://www.daloopa.com/src/56723449" xr:uid="{979C64CF-447A-4B08-AAA4-14B1704DE97F}"/>
    <hyperlink ref="AG1109" r:id="rId15953" display="https://www.daloopa.com/src/56723413" xr:uid="{27703813-3272-43A6-9333-B55B8FDFDDE1}"/>
    <hyperlink ref="AH1109" r:id="rId15954" display="https://www.daloopa.com/src/56723375" xr:uid="{F5562B6C-7924-41CD-A2E3-17BAA1FF30E8}"/>
    <hyperlink ref="AI1109" r:id="rId15955" display="https://www.daloopa.com/src/56723073" xr:uid="{A666EF0A-F7FB-43E4-9F8B-5BE1BAD49617}"/>
    <hyperlink ref="AJ1109" r:id="rId15956" display="https://www.daloopa.com/src/56722829" xr:uid="{C273C282-2C3B-49F0-8FD0-5B66D709DA07}"/>
    <hyperlink ref="AK1109" r:id="rId15957" display="https://www.daloopa.com/src/56722733" xr:uid="{19AF274D-98C1-4BD5-BB95-CCF05B023167}"/>
    <hyperlink ref="AL1109" r:id="rId15958" display="https://www.daloopa.com/src/56722677" xr:uid="{BBBCA678-C2FB-4A0B-8C38-4967406ABE55}"/>
    <hyperlink ref="AM1109" r:id="rId15959" display="https://www.daloopa.com/src/56722612" xr:uid="{FA7ECB6F-7D67-4345-9B03-49A00F67D4BE}"/>
    <hyperlink ref="AN1109" r:id="rId15960" display="https://www.daloopa.com/src/56722485" xr:uid="{B71A1767-0CA5-4288-A0BD-AF0BB9D75CF9}"/>
    <hyperlink ref="AO1109" r:id="rId15961" display="https://www.daloopa.com/src/56765471" xr:uid="{9E5F1F65-999F-4EA2-ABD7-D9ACB5FC763C}"/>
    <hyperlink ref="AP1109" r:id="rId15962" display="https://www.daloopa.com/src/61315604" xr:uid="{D731EBFF-3249-4EDF-A39A-88B294BF9938}"/>
    <hyperlink ref="BF1109" r:id="rId15963" display="https://www.daloopa.com/src/56736558" xr:uid="{1C578ACA-8A2C-4E0D-AAA5-54A9C2ECB9D6}"/>
    <hyperlink ref="BG1109" r:id="rId15964" display="https://www.daloopa.com/src/56736364" xr:uid="{4533BAB8-847E-4EDC-977E-7F45E736BA5B}"/>
    <hyperlink ref="BH1109" r:id="rId15965" display="https://www.daloopa.com/src/56722901" xr:uid="{DF086301-2F0F-4128-92EE-678A7215FAC4}"/>
    <hyperlink ref="BI1109" r:id="rId15966" display="https://www.daloopa.com/src/56722552" xr:uid="{23BB69B0-FC42-4557-8DB9-5BDC5B42FA20}"/>
    <hyperlink ref="A1111" r:id="rId15967" xr:uid="{B2AA08A7-54C2-474B-B89C-E4D94BE5B3F5}"/>
    <hyperlink ref="C1111" r:id="rId15968" xr:uid="{897E8984-A164-4807-A5E7-6D63AC3F95F7}"/>
    <hyperlink ref="X1111" r:id="rId15969" display="https://www.daloopa.com/src/56736713" xr:uid="{DD1CAFE8-571B-49E1-9EAE-28DE2A7B6552}"/>
    <hyperlink ref="Y1111" r:id="rId15970" display="https://www.daloopa.com/src/56736675" xr:uid="{13AAC2CD-D19F-4B95-9B6F-F579F02B6BFB}"/>
    <hyperlink ref="Z1111" r:id="rId15971" display="https://www.daloopa.com/src/56736637" xr:uid="{FFDCE8EF-0203-45D7-A799-166058B4E005}"/>
    <hyperlink ref="AA1111" r:id="rId15972" display="https://www.daloopa.com/src/56736598" xr:uid="{4920BF55-0D65-4C25-A709-FC8CF1D66212}"/>
    <hyperlink ref="AB1111" r:id="rId15973" display="https://www.daloopa.com/src/56736520" xr:uid="{BB096FFF-0145-4872-BC8E-E3764491BDEF}"/>
    <hyperlink ref="AC1111" r:id="rId15974" display="https://www.daloopa.com/src/56736482" xr:uid="{7D5525FE-F437-4F68-9AFD-F421B512E994}"/>
    <hyperlink ref="AD1111" r:id="rId15975" display="https://www.daloopa.com/src/56736443" xr:uid="{2FBCE99A-2EB6-4E63-834F-2ECE1CDB6A76}"/>
    <hyperlink ref="AE1111" r:id="rId15976" display="https://www.daloopa.com/src/56736404" xr:uid="{6036A3A6-4CA1-4562-BF80-FEF36FFF7831}"/>
    <hyperlink ref="AF1111" r:id="rId15977" display="https://www.daloopa.com/src/56723450" xr:uid="{DB979335-3431-4ED6-A128-08E407605023}"/>
    <hyperlink ref="AG1111" r:id="rId15978" display="https://www.daloopa.com/src/56723414" xr:uid="{4F406384-F700-4522-8F9A-7FBD3A545F25}"/>
    <hyperlink ref="AH1111" r:id="rId15979" display="https://www.daloopa.com/src/56723376" xr:uid="{794336E2-D70C-4F92-AF31-4B23FFFDB039}"/>
    <hyperlink ref="AI1111" r:id="rId15980" display="https://www.daloopa.com/src/56723074" xr:uid="{AB009FA7-B987-4727-B201-5686396789E1}"/>
    <hyperlink ref="AJ1111" r:id="rId15981" display="https://www.daloopa.com/src/56722830" xr:uid="{A6219354-C089-4D9C-B789-0650BF30825A}"/>
    <hyperlink ref="AK1111" r:id="rId15982" display="https://www.daloopa.com/src/56722734" xr:uid="{4540A952-6E11-45B5-AA77-F9CF027BC18A}"/>
    <hyperlink ref="AL1111" r:id="rId15983" display="https://www.daloopa.com/src/56722678" xr:uid="{3E550D68-4F74-476E-9B23-23AA1DC6FCF8}"/>
    <hyperlink ref="AM1111" r:id="rId15984" display="https://www.daloopa.com/src/56722613" xr:uid="{584AAA32-BA6D-4E8C-A1D9-057E47C6DE63}"/>
    <hyperlink ref="AN1111" r:id="rId15985" display="https://www.daloopa.com/src/56722486" xr:uid="{CA0AD629-6DF2-4B3B-9168-41D5AEC9D873}"/>
    <hyperlink ref="AO1111" r:id="rId15986" display="https://www.daloopa.com/src/56765472" xr:uid="{D7784B0A-222E-4AA3-8781-5495FB84CC94}"/>
    <hyperlink ref="AP1111" r:id="rId15987" display="https://www.daloopa.com/src/61315605" xr:uid="{F97C725A-32FE-4332-BBB8-0059F8BFECAE}"/>
    <hyperlink ref="BF1111" r:id="rId15988" display="https://www.daloopa.com/src/56736559" xr:uid="{88035F71-9632-49A7-A2AA-3179AB46723F}"/>
    <hyperlink ref="BG1111" r:id="rId15989" display="https://www.daloopa.com/src/56736365" xr:uid="{6D05338B-535D-42BE-9594-DE69B5C42FAF}"/>
    <hyperlink ref="BH1111" r:id="rId15990" display="https://www.daloopa.com/src/56722902" xr:uid="{3AECFAD6-2E8C-4C89-AC9B-96B69FB1991C}"/>
    <hyperlink ref="BI1111" r:id="rId15991" display="https://www.daloopa.com/src/56722553" xr:uid="{7761F9DA-8A7D-44C7-B39D-60AF50BBD575}"/>
    <hyperlink ref="A1112" r:id="rId15992" xr:uid="{0D772B54-B52C-4918-815C-AE1DC06E56F4}"/>
    <hyperlink ref="C1112" r:id="rId15993" xr:uid="{30FE6414-B0BB-4348-8630-52D3C9960745}"/>
    <hyperlink ref="X1112" r:id="rId15994" display="https://www.daloopa.com/src/56736714" xr:uid="{6437988F-4F6E-41AC-8862-50B2B2773BAC}"/>
    <hyperlink ref="Y1112" r:id="rId15995" display="https://www.daloopa.com/src/56736676" xr:uid="{2558FF82-F8E1-4711-A766-8C48A4C5690D}"/>
    <hyperlink ref="Z1112" r:id="rId15996" display="https://www.daloopa.com/src/56736638" xr:uid="{D85FABD7-D14F-47F8-8438-541DC33202F3}"/>
    <hyperlink ref="AA1112" r:id="rId15997" display="https://www.daloopa.com/src/56736599" xr:uid="{49B62E4A-642C-4F0F-A551-483777FFE74C}"/>
    <hyperlink ref="AB1112" r:id="rId15998" display="https://www.daloopa.com/src/56736521" xr:uid="{6A8EADF0-F90F-4500-99BA-D0DFDA190271}"/>
    <hyperlink ref="AC1112" r:id="rId15999" display="https://www.daloopa.com/src/56736483" xr:uid="{1E4EF8F6-90F4-41BA-8293-A081583E274B}"/>
    <hyperlink ref="AD1112" r:id="rId16000" display="https://www.daloopa.com/src/56736444" xr:uid="{C8839624-0E2F-42AF-8FCF-611A6C29973D}"/>
    <hyperlink ref="AE1112" r:id="rId16001" display="https://www.daloopa.com/src/56736405" xr:uid="{4DE38DF8-0A16-4EF1-BCBB-0C5586FD3852}"/>
    <hyperlink ref="AF1112" r:id="rId16002" display="https://www.daloopa.com/src/56723451" xr:uid="{78E51EBC-0C63-4F8E-888A-9DF1913AF17A}"/>
    <hyperlink ref="AG1112" r:id="rId16003" display="https://www.daloopa.com/src/56723415" xr:uid="{2A8A34B9-6467-4E31-87C1-3FB37DCE6026}"/>
    <hyperlink ref="AH1112" r:id="rId16004" display="https://www.daloopa.com/src/56723377" xr:uid="{4A719812-A186-436B-AB4F-178EAB991392}"/>
    <hyperlink ref="AI1112" r:id="rId16005" display="https://www.daloopa.com/src/56723075" xr:uid="{E6A32071-E456-4147-8D90-07421A9E5E9D}"/>
    <hyperlink ref="AJ1112" r:id="rId16006" display="https://www.daloopa.com/src/56722831" xr:uid="{47ACEF4E-CC9F-49A3-AEC6-4F581FA73A8F}"/>
    <hyperlink ref="AK1112" r:id="rId16007" display="https://www.daloopa.com/src/56722735" xr:uid="{FFE2C7C0-E8C3-4A12-A954-534D04C2635A}"/>
    <hyperlink ref="AL1112" r:id="rId16008" display="https://www.daloopa.com/src/56722679" xr:uid="{A524520D-76F5-4183-9D46-DC1FA77E10F3}"/>
    <hyperlink ref="AM1112" r:id="rId16009" display="https://www.daloopa.com/src/56722614" xr:uid="{098E860D-11B5-4E7F-9A78-6B06CDF41C9C}"/>
    <hyperlink ref="AN1112" r:id="rId16010" display="https://www.daloopa.com/src/56722487" xr:uid="{3D598F93-28AC-49E4-906C-021CC555B141}"/>
    <hyperlink ref="AO1112" r:id="rId16011" display="https://www.daloopa.com/src/56765473" xr:uid="{EE5C64F0-D633-4323-86CB-F51CC9B6DF5C}"/>
    <hyperlink ref="AP1112" r:id="rId16012" display="https://www.daloopa.com/src/61315606" xr:uid="{E4A069D4-A23A-4019-9839-BD7586FECEAB}"/>
    <hyperlink ref="BF1112" r:id="rId16013" display="https://www.daloopa.com/src/56736560" xr:uid="{E898A689-A509-40AD-8D05-526EE0E0CB9A}"/>
    <hyperlink ref="BG1112" r:id="rId16014" display="https://www.daloopa.com/src/56736366" xr:uid="{8EAD464E-CB9F-423D-8241-F4D160E80EBA}"/>
    <hyperlink ref="BH1112" r:id="rId16015" display="https://www.daloopa.com/src/56722903" xr:uid="{C763078E-377E-4219-93D6-CE093944A48D}"/>
    <hyperlink ref="BI1112" r:id="rId16016" display="https://www.daloopa.com/src/56722554" xr:uid="{0D5FE1E1-84AD-4237-ABC3-A15F10DA591B}"/>
    <hyperlink ref="A1114" r:id="rId16017" xr:uid="{E6FA3A58-0554-44D7-BD68-D8C1BFE2C327}"/>
    <hyperlink ref="C1114" r:id="rId16018" xr:uid="{BBD7BE84-D712-4BE6-9A6C-08C679437E28}"/>
    <hyperlink ref="Y1114" r:id="rId16019" display="https://www.daloopa.com/src/56736677" xr:uid="{F6694235-85DF-4AC7-BF3C-26FC55917967}"/>
    <hyperlink ref="Z1114" r:id="rId16020" display="https://www.daloopa.com/src/56736639" xr:uid="{D8E298E0-8394-43F9-95D1-3AC4892AD28A}"/>
    <hyperlink ref="AA1114" r:id="rId16021" display="https://www.daloopa.com/src/56736600" xr:uid="{6508E0CF-58E6-4BBC-903E-0BBC5793034B}"/>
    <hyperlink ref="AB1114" r:id="rId16022" display="https://www.daloopa.com/src/56736522" xr:uid="{9A977063-8E8E-4FA4-A2F8-5BCAEB938869}"/>
    <hyperlink ref="AC1114" r:id="rId16023" display="https://www.daloopa.com/src/56736484" xr:uid="{02860481-AF07-49CA-97DD-68ECD497FA53}"/>
    <hyperlink ref="AD1114" r:id="rId16024" display="https://www.daloopa.com/src/56736445" xr:uid="{F8D6AE4A-2489-432F-859B-F379765BCF31}"/>
    <hyperlink ref="AE1114" r:id="rId16025" display="https://www.daloopa.com/src/56736406" xr:uid="{675BFD86-2CB7-484F-A952-E6C8CC0397F9}"/>
    <hyperlink ref="AF1114" r:id="rId16026" display="https://www.daloopa.com/src/56723452" xr:uid="{CFA1C7F6-6F39-4451-B6DB-F22E550C9205}"/>
    <hyperlink ref="AG1114" r:id="rId16027" display="https://www.daloopa.com/src/56723416" xr:uid="{08FEAB41-B568-4AD2-AA84-DE2616D04A7C}"/>
    <hyperlink ref="AH1114" r:id="rId16028" display="https://www.daloopa.com/src/56723378" xr:uid="{604D32D3-8C74-418C-9370-017F4456600D}"/>
    <hyperlink ref="AI1114" r:id="rId16029" display="https://www.daloopa.com/src/56723076" xr:uid="{3759F647-284C-40A2-8A2E-5E55BB110B30}"/>
    <hyperlink ref="AJ1114" r:id="rId16030" display="https://www.daloopa.com/src/56722832" xr:uid="{91BFC1EC-5D12-4BB0-9DBC-D90C42C49573}"/>
    <hyperlink ref="AK1114" r:id="rId16031" display="https://www.daloopa.com/src/56722736" xr:uid="{E226883F-6E53-415B-8DBE-F9D202D6F0A1}"/>
    <hyperlink ref="AL1114" r:id="rId16032" display="https://www.daloopa.com/src/56722680" xr:uid="{C3836775-4C5E-4CBF-9470-426F11F4F38F}"/>
    <hyperlink ref="AM1114" r:id="rId16033" display="https://www.daloopa.com/src/56722615" xr:uid="{D0C8C17F-15AF-4EF9-A3BB-4A63DFD44E46}"/>
    <hyperlink ref="AN1114" r:id="rId16034" display="https://www.daloopa.com/src/56722488" xr:uid="{7B897270-DAF1-4D06-9D47-585C4F3DBC79}"/>
    <hyperlink ref="AO1114" r:id="rId16035" display="https://www.daloopa.com/src/56765474" xr:uid="{7C49AED9-A8CE-4769-B067-E8C4B9B76D8A}"/>
    <hyperlink ref="AP1114" r:id="rId16036" display="https://www.daloopa.com/src/61315607" xr:uid="{788C954E-1496-4A7E-8E86-4CE0370F80C6}"/>
    <hyperlink ref="BF1114" r:id="rId16037" display="https://www.daloopa.com/src/56736561" xr:uid="{95D806A2-98FD-4746-BBBE-114B3FDF1865}"/>
    <hyperlink ref="BG1114" r:id="rId16038" display="https://www.daloopa.com/src/56736367" xr:uid="{CDBDE1E0-5A9C-400E-8E2C-DE5F27F662F6}"/>
    <hyperlink ref="BH1114" r:id="rId16039" display="https://www.daloopa.com/src/56722904" xr:uid="{B11C07A8-CDF9-4FDC-A468-033564285011}"/>
    <hyperlink ref="BI1114" r:id="rId16040" display="https://www.daloopa.com/src/56722555" xr:uid="{A0D11815-A4D8-435F-B68D-9B68FCE4FD17}"/>
    <hyperlink ref="A1115" r:id="rId16041" xr:uid="{0516840F-F354-4B30-83B7-492423D02169}"/>
    <hyperlink ref="C1115" r:id="rId16042" xr:uid="{E39D388D-7115-466F-99FD-43CD1FEEC1B8}"/>
    <hyperlink ref="X1115" r:id="rId16043" display="https://www.daloopa.com/src/56736715" xr:uid="{51B30F86-7D7B-4F78-9CF4-D0AC719D9BE0}"/>
    <hyperlink ref="Y1115" r:id="rId16044" display="https://www.daloopa.com/src/56736678" xr:uid="{1C0C3A9E-4FE3-410C-A45C-B65C5190CB2B}"/>
    <hyperlink ref="Z1115" r:id="rId16045" display="https://www.daloopa.com/src/56736640" xr:uid="{101DC0A1-82DF-40F1-8149-9654C1C35C43}"/>
    <hyperlink ref="AA1115" r:id="rId16046" display="https://www.daloopa.com/src/56736601" xr:uid="{CA53C3B6-74D8-49C7-A81D-41FEFFBDE7C8}"/>
    <hyperlink ref="AB1115" r:id="rId16047" display="https://www.daloopa.com/src/56736523" xr:uid="{7982EA93-B20A-4161-9950-7E10BB1D24A0}"/>
    <hyperlink ref="AC1115" r:id="rId16048" display="https://www.daloopa.com/src/56736485" xr:uid="{F7E7B57C-101D-46BB-A216-F54D51B1EFC6}"/>
    <hyperlink ref="AD1115" r:id="rId16049" display="https://www.daloopa.com/src/56736446" xr:uid="{7E4E5998-1BED-4892-AE54-1254D0615113}"/>
    <hyperlink ref="AE1115" r:id="rId16050" display="https://www.daloopa.com/src/56736407" xr:uid="{BED42BCA-6781-4B64-8B5D-E8B13B0F6170}"/>
    <hyperlink ref="AF1115" r:id="rId16051" display="https://www.daloopa.com/src/56723453" xr:uid="{209A1D65-3577-4BE7-8C5A-FCA51ABA8FE3}"/>
    <hyperlink ref="AG1115" r:id="rId16052" display="https://www.daloopa.com/src/56723417" xr:uid="{4647717F-3D1B-453B-A9E0-1C1E569B776D}"/>
    <hyperlink ref="AH1115" r:id="rId16053" display="https://www.daloopa.com/src/56723379" xr:uid="{77690944-3840-42C4-93CF-8989A8B8ACE9}"/>
    <hyperlink ref="AI1115" r:id="rId16054" display="https://www.daloopa.com/src/56723077" xr:uid="{BFA1F004-6685-4595-88B8-CB70B3EC0A93}"/>
    <hyperlink ref="AJ1115" r:id="rId16055" display="https://www.daloopa.com/src/56722833" xr:uid="{9E90FF5C-A5F5-4EB1-82D0-E617217BE540}"/>
    <hyperlink ref="AK1115" r:id="rId16056" display="https://www.daloopa.com/src/56722737" xr:uid="{2731E208-C27A-47B3-8835-C10387147279}"/>
    <hyperlink ref="AL1115" r:id="rId16057" display="https://www.daloopa.com/src/56722681" xr:uid="{55E9D7F3-A7D2-4F23-AF15-0C8A24A99750}"/>
    <hyperlink ref="AM1115" r:id="rId16058" display="https://www.daloopa.com/src/56722616" xr:uid="{DFCDB5D2-E02D-4AC5-A492-31BF1530542E}"/>
    <hyperlink ref="AN1115" r:id="rId16059" display="https://www.daloopa.com/src/56722489" xr:uid="{A35EFEE6-8C6A-42F6-9CAB-DBAA1FD67747}"/>
    <hyperlink ref="AO1115" r:id="rId16060" display="https://www.daloopa.com/src/56765475" xr:uid="{F4D0F793-C247-48B3-81C8-CACE79846D57}"/>
    <hyperlink ref="AP1115" r:id="rId16061" display="https://www.daloopa.com/src/61315608" xr:uid="{3BDA5ECB-1FA7-498C-9DF5-0D61AEFFDE04}"/>
    <hyperlink ref="BF1115" r:id="rId16062" display="https://www.daloopa.com/src/56736562" xr:uid="{FCFFDEB3-25E7-4B41-8B79-D4905145BC00}"/>
    <hyperlink ref="BG1115" r:id="rId16063" display="https://www.daloopa.com/src/56736368" xr:uid="{297BD1AE-030C-4EEE-AA2D-1DDD0A262D6B}"/>
    <hyperlink ref="BH1115" r:id="rId16064" display="https://www.daloopa.com/src/56722905" xr:uid="{638BDE28-E0BE-4EA1-A42C-30788332E29F}"/>
    <hyperlink ref="BI1115" r:id="rId16065" display="https://www.daloopa.com/src/56722556" xr:uid="{E8EDF353-33FF-4DB1-9D7D-FAFCC35C92E3}"/>
    <hyperlink ref="A1117" r:id="rId16066" xr:uid="{DCA18FDA-0045-478A-A7E8-537044DA7AE9}"/>
    <hyperlink ref="C1117" r:id="rId16067" xr:uid="{ED5192B8-A9F0-4977-9569-3105A2DF4EA3}"/>
    <hyperlink ref="X1117" r:id="rId16068" display="https://www.daloopa.com/src/56736716" xr:uid="{D8DFE2AD-CE88-41AB-BBB4-EE298ADA8673}"/>
    <hyperlink ref="Y1117" r:id="rId16069" display="https://www.daloopa.com/src/56736679" xr:uid="{DB0768DC-6A06-47D4-863D-94E9B3DCBE21}"/>
    <hyperlink ref="Z1117" r:id="rId16070" display="https://www.daloopa.com/src/56736641" xr:uid="{6B4B86ED-FE12-4F57-BC2A-CFA66364EE56}"/>
    <hyperlink ref="AA1117" r:id="rId16071" display="https://www.daloopa.com/src/56736602" xr:uid="{7BA7B552-D7C8-4624-BC0C-15CBBA0F68CD}"/>
    <hyperlink ref="AB1117" r:id="rId16072" display="https://www.daloopa.com/src/56736524" xr:uid="{231F58D8-2704-4537-97FB-895829211CCC}"/>
    <hyperlink ref="AC1117" r:id="rId16073" display="https://www.daloopa.com/src/56736486" xr:uid="{055B62B2-9550-4CB9-8629-4942B0B8DE78}"/>
    <hyperlink ref="AD1117" r:id="rId16074" display="https://www.daloopa.com/src/56736447" xr:uid="{B7EF0744-2AC8-402C-AE0D-75F79E8A2763}"/>
    <hyperlink ref="AE1117" r:id="rId16075" display="https://www.daloopa.com/src/56736408" xr:uid="{D25F7F22-C03D-4C8B-9481-3299B0976FCD}"/>
    <hyperlink ref="AF1117" r:id="rId16076" display="https://www.daloopa.com/src/56723454" xr:uid="{04B737F5-10FB-4968-A668-FE94E6FFCCD9}"/>
    <hyperlink ref="AG1117" r:id="rId16077" display="https://www.daloopa.com/src/56723418" xr:uid="{F6D60E67-A9AF-426E-9232-5905AB0B15B0}"/>
    <hyperlink ref="AH1117" r:id="rId16078" display="https://www.daloopa.com/src/56723380" xr:uid="{966FD69F-57BD-4805-A07E-789A73644C06}"/>
    <hyperlink ref="AI1117" r:id="rId16079" display="https://www.daloopa.com/src/56723078" xr:uid="{EA3E16A8-B4D3-47E7-BCE6-DB43F476BDB3}"/>
    <hyperlink ref="AJ1117" r:id="rId16080" display="https://www.daloopa.com/src/56722834" xr:uid="{288304AC-648B-4FD7-832A-9F37161C925F}"/>
    <hyperlink ref="AK1117" r:id="rId16081" display="https://www.daloopa.com/src/56722738" xr:uid="{DF3AD206-D0B1-4941-BB53-0C80650C9A97}"/>
    <hyperlink ref="AL1117" r:id="rId16082" display="https://www.daloopa.com/src/56722682" xr:uid="{6E5FB27D-50FF-4DB7-B6EF-1D9E304E4103}"/>
    <hyperlink ref="AM1117" r:id="rId16083" display="https://www.daloopa.com/src/56722617" xr:uid="{BAEDCD12-8DAA-405C-A592-272B53E4B9B1}"/>
    <hyperlink ref="AN1117" r:id="rId16084" display="https://www.daloopa.com/src/56722490" xr:uid="{E3D166B9-F996-4F99-9E96-8798206C9BB9}"/>
    <hyperlink ref="AO1117" r:id="rId16085" display="https://www.daloopa.com/src/56765476" xr:uid="{CA76E1DD-6A9F-40E4-9B06-345C66003A59}"/>
    <hyperlink ref="AP1117" r:id="rId16086" display="https://www.daloopa.com/src/61315609" xr:uid="{9A70BCF8-A9BD-4979-8509-828AB3873B34}"/>
    <hyperlink ref="BF1117" r:id="rId16087" display="https://www.daloopa.com/src/56736563" xr:uid="{24D21478-943E-4BBE-9365-05977A3D0EAD}"/>
    <hyperlink ref="BG1117" r:id="rId16088" display="https://www.daloopa.com/src/56736369" xr:uid="{83820551-1CB1-4C73-AC54-25EB634F200B}"/>
    <hyperlink ref="BH1117" r:id="rId16089" display="https://www.daloopa.com/src/56722906" xr:uid="{A7CDD99A-467D-4082-ACB7-1615C2B42FF2}"/>
    <hyperlink ref="BI1117" r:id="rId16090" display="https://www.daloopa.com/src/56722557" xr:uid="{AEDE927E-52A7-42D6-9752-9232A0E865CC}"/>
    <hyperlink ref="A1118" r:id="rId16091" xr:uid="{530B6B5F-6E9E-4006-AFB8-73C43E3F71F4}"/>
    <hyperlink ref="C1118" r:id="rId16092" xr:uid="{34A422ED-C637-4059-9564-FF41D650501B}"/>
    <hyperlink ref="X1118" r:id="rId16093" display="https://www.daloopa.com/src/56736717" xr:uid="{F365193B-AD28-4E72-8B26-9FDB4FE26688}"/>
    <hyperlink ref="Y1118" r:id="rId16094" display="https://www.daloopa.com/src/56736680" xr:uid="{5C3B7ADA-1C39-49BA-8745-15A8FAB1ABCD}"/>
    <hyperlink ref="Z1118" r:id="rId16095" display="https://www.daloopa.com/src/56736642" xr:uid="{117A174C-EB99-4D43-8289-58D19E1D0E5D}"/>
    <hyperlink ref="AA1118" r:id="rId16096" display="https://www.daloopa.com/src/56736603" xr:uid="{52286703-2B5C-421A-A652-60F645BAE369}"/>
    <hyperlink ref="AB1118" r:id="rId16097" display="https://www.daloopa.com/src/56736525" xr:uid="{B30765FB-AFE3-475E-9532-D257E2053886}"/>
    <hyperlink ref="AC1118" r:id="rId16098" display="https://www.daloopa.com/src/56736487" xr:uid="{2C72716D-0B07-418D-9B86-67CE2E27268D}"/>
    <hyperlink ref="AD1118" r:id="rId16099" display="https://www.daloopa.com/src/56736448" xr:uid="{C3BB9D2C-F00D-447B-A7B2-00EA807B8112}"/>
    <hyperlink ref="AE1118" r:id="rId16100" display="https://www.daloopa.com/src/56736409" xr:uid="{CA18ED25-8EA1-42C5-9F9A-E682A5F0F88F}"/>
    <hyperlink ref="AF1118" r:id="rId16101" display="https://www.daloopa.com/src/56723455" xr:uid="{9BA3DEBF-F30D-4D7B-9D63-C3AA4922DDAB}"/>
    <hyperlink ref="AG1118" r:id="rId16102" display="https://www.daloopa.com/src/56723419" xr:uid="{1B68F732-F790-41B3-80DA-C5A0685D8FB2}"/>
    <hyperlink ref="AH1118" r:id="rId16103" display="https://www.daloopa.com/src/56723381" xr:uid="{7A2EAEEF-C9B8-44D1-B751-886C35E36D94}"/>
    <hyperlink ref="AI1118" r:id="rId16104" display="https://www.daloopa.com/src/56723079" xr:uid="{5FEF7493-68D8-449B-AB97-1D02DAC935A7}"/>
    <hyperlink ref="AJ1118" r:id="rId16105" display="https://www.daloopa.com/src/56722835" xr:uid="{63E09544-8AD7-49BF-B80B-8324F94667BD}"/>
    <hyperlink ref="AK1118" r:id="rId16106" display="https://www.daloopa.com/src/56722739" xr:uid="{299DAA6B-ECF5-4B23-9646-27FBC33E9D4C}"/>
    <hyperlink ref="AL1118" r:id="rId16107" display="https://www.daloopa.com/src/56722683" xr:uid="{2406716E-0AE0-4051-86C6-B97A2157ED4B}"/>
    <hyperlink ref="AM1118" r:id="rId16108" display="https://www.daloopa.com/src/56722618" xr:uid="{13C9C8B8-64FF-4F15-A9C2-66A03D45846D}"/>
    <hyperlink ref="AN1118" r:id="rId16109" display="https://www.daloopa.com/src/56722491" xr:uid="{33CE9FBD-ED15-4E28-A4D4-3933E8A4D9C1}"/>
    <hyperlink ref="AO1118" r:id="rId16110" display="https://www.daloopa.com/src/56765477" xr:uid="{DC9958F7-907E-4F63-80CC-BE7265FE3ADF}"/>
    <hyperlink ref="AP1118" r:id="rId16111" display="https://www.daloopa.com/src/61315610" xr:uid="{17E2B66D-210F-4267-A99D-57A6DC5A1015}"/>
    <hyperlink ref="BF1118" r:id="rId16112" display="https://www.daloopa.com/src/56736564" xr:uid="{D43592A3-1DCC-4D6A-851E-6D438D4F9E50}"/>
    <hyperlink ref="BG1118" r:id="rId16113" display="https://www.daloopa.com/src/56736370" xr:uid="{2493C079-DFAA-4A9C-A381-03D11E80BDAB}"/>
    <hyperlink ref="BH1118" r:id="rId16114" display="https://www.daloopa.com/src/56722907" xr:uid="{BBB6AD92-9670-43D4-9511-6EC9FB7D2C27}"/>
    <hyperlink ref="BI1118" r:id="rId16115" display="https://www.daloopa.com/src/56722558" xr:uid="{13477C2C-38A7-46A2-B9B7-D55C1D9CD20F}"/>
    <hyperlink ref="A1120" r:id="rId16116" xr:uid="{F718D2BA-A7E7-4F0C-9F74-C33619AAF082}"/>
    <hyperlink ref="C1120" r:id="rId16117" xr:uid="{E4649027-3D23-4249-88E0-2103E3C7EBEF}"/>
    <hyperlink ref="X1120" r:id="rId16118" display="https://www.daloopa.com/src/56736718" xr:uid="{4CA9B72C-CEDC-43BD-8F51-BEBFF84A2105}"/>
    <hyperlink ref="Y1120" r:id="rId16119" display="https://www.daloopa.com/src/56736681" xr:uid="{ED7AA82A-B944-4628-9915-6F3C5EB6261B}"/>
    <hyperlink ref="Z1120" r:id="rId16120" display="https://www.daloopa.com/src/56736643" xr:uid="{DAF288EF-DF0F-4BA1-BFDA-52598FDED218}"/>
    <hyperlink ref="AA1120" r:id="rId16121" display="https://www.daloopa.com/src/56736604" xr:uid="{85E938E6-8704-42B0-8C6B-BFBA6568326C}"/>
    <hyperlink ref="AB1120" r:id="rId16122" display="https://www.daloopa.com/src/56736526" xr:uid="{0C6D06CB-AE55-4D20-94A2-E51E56001220}"/>
    <hyperlink ref="AC1120" r:id="rId16123" display="https://www.daloopa.com/src/56736488" xr:uid="{56AEEF26-6C6E-4AF2-8C6E-4897966D19F9}"/>
    <hyperlink ref="AD1120" r:id="rId16124" display="https://www.daloopa.com/src/56736449" xr:uid="{A776420C-B7EB-4DC1-9F1B-79E964746877}"/>
    <hyperlink ref="AE1120" r:id="rId16125" display="https://www.daloopa.com/src/56736410" xr:uid="{0D5553D8-F908-40AF-B80A-C33B74BBF68E}"/>
    <hyperlink ref="AF1120" r:id="rId16126" display="https://www.daloopa.com/src/56723456" xr:uid="{E5D1C3F7-0A42-4E61-92FA-50F771E6C900}"/>
    <hyperlink ref="AG1120" r:id="rId16127" display="https://www.daloopa.com/src/56723420" xr:uid="{C95C20C7-C5AF-4726-A6BF-AF28D4898CF6}"/>
    <hyperlink ref="AH1120" r:id="rId16128" display="https://www.daloopa.com/src/56723382" xr:uid="{F10D2F86-ED5E-4CB9-8CB2-A8E11E5C137E}"/>
    <hyperlink ref="AI1120" r:id="rId16129" display="https://www.daloopa.com/src/56723080" xr:uid="{D864CAE3-A20D-404E-BE8E-ED96A347A8A7}"/>
    <hyperlink ref="AJ1120" r:id="rId16130" display="https://www.daloopa.com/src/56722836" xr:uid="{75B14845-8FBC-4AF5-BB2C-6CF41B215D18}"/>
    <hyperlink ref="AK1120" r:id="rId16131" display="https://www.daloopa.com/src/56722740" xr:uid="{A4B211E4-97DC-4B0A-AC93-6749CC7F33B4}"/>
    <hyperlink ref="AL1120" r:id="rId16132" display="https://www.daloopa.com/src/56722684" xr:uid="{072F3D08-CFA6-4961-8811-0B6C253C1A6E}"/>
    <hyperlink ref="AM1120" r:id="rId16133" display="https://www.daloopa.com/src/56722619" xr:uid="{EA64B3DF-FFDC-4A7B-85F4-3530DCA143C8}"/>
    <hyperlink ref="AN1120" r:id="rId16134" display="https://www.daloopa.com/src/56722492" xr:uid="{A6292AEA-D7B7-4A4E-AD38-A19ACFACA069}"/>
    <hyperlink ref="AO1120" r:id="rId16135" display="https://www.daloopa.com/src/56765478" xr:uid="{2C39B618-0E86-4CEF-AB56-EFE1E8F00339}"/>
    <hyperlink ref="AP1120" r:id="rId16136" display="https://www.daloopa.com/src/61315611" xr:uid="{DD466C4D-D9E9-4AFA-9A25-D14D7B7244D2}"/>
    <hyperlink ref="BF1120" r:id="rId16137" display="https://www.daloopa.com/src/56736565" xr:uid="{2B97DF37-8DFC-49A9-9B24-5FA11166AF34}"/>
    <hyperlink ref="BG1120" r:id="rId16138" display="https://www.daloopa.com/src/56736371" xr:uid="{DB4FCF52-F133-4CBF-8971-36EE37222DC6}"/>
    <hyperlink ref="BH1120" r:id="rId16139" display="https://www.daloopa.com/src/56722908" xr:uid="{54368D3A-3075-4046-B987-93A7D36E98B2}"/>
    <hyperlink ref="BI1120" r:id="rId16140" display="https://www.daloopa.com/src/56722559" xr:uid="{9D0AB5DB-BDB8-4A31-A9EF-DA1CB5BDCDF7}"/>
    <hyperlink ref="A1124" r:id="rId16141" xr:uid="{2EFDBFBC-51AE-414F-8191-24180DC0D207}"/>
    <hyperlink ref="C1124" r:id="rId16142" xr:uid="{9C6367D7-B2B9-4773-BE42-8E086CFD1FC4}"/>
    <hyperlink ref="X1124" r:id="rId16143" display="https://www.daloopa.com/src/56736719" xr:uid="{63DB6DF9-6E74-46E7-92EB-B7086E96E761}"/>
    <hyperlink ref="Y1124" r:id="rId16144" display="https://www.daloopa.com/src/56736682" xr:uid="{DC361A26-C94A-4D72-AF2B-F51392F7B2FE}"/>
    <hyperlink ref="Z1124" r:id="rId16145" display="https://www.daloopa.com/src/56736644" xr:uid="{3EF346CF-6A1D-49E0-97A4-BBEAA66C9DF8}"/>
    <hyperlink ref="AA1124" r:id="rId16146" display="https://www.daloopa.com/src/56736605" xr:uid="{5F608035-0D14-4C77-A124-5DD0E5E4A56E}"/>
    <hyperlink ref="AB1124" r:id="rId16147" display="https://www.daloopa.com/src/56736527" xr:uid="{F46F7EA7-B7B9-4B59-B844-C654385AF90F}"/>
    <hyperlink ref="AC1124" r:id="rId16148" display="https://www.daloopa.com/src/56736489" xr:uid="{98A41E6A-B587-49E6-94E5-4F97BC1B4A02}"/>
    <hyperlink ref="AD1124" r:id="rId16149" display="https://www.daloopa.com/src/56736450" xr:uid="{DB660624-D4A0-4044-96B5-4959B28DE3E1}"/>
    <hyperlink ref="AE1124" r:id="rId16150" display="https://www.daloopa.com/src/56736411" xr:uid="{6987DAC0-A1DD-4795-BA62-BF50C41E3EC9}"/>
    <hyperlink ref="AF1124" r:id="rId16151" display="https://www.daloopa.com/src/56723457" xr:uid="{5DCBAFF8-93E3-4044-B6BE-2E2121BCB34D}"/>
    <hyperlink ref="AG1124" r:id="rId16152" display="https://www.daloopa.com/src/56723421" xr:uid="{34ED5F47-523F-47E8-A39A-D06167B83E33}"/>
    <hyperlink ref="AH1124" r:id="rId16153" display="https://www.daloopa.com/src/56723383" xr:uid="{1B9C553C-7A50-4788-BFD8-B2966F3D1984}"/>
    <hyperlink ref="AI1124" r:id="rId16154" display="https://www.daloopa.com/src/56723081" xr:uid="{C242A000-995E-4B57-844F-AFE6A5F3FFCE}"/>
    <hyperlink ref="AJ1124" r:id="rId16155" display="https://www.daloopa.com/src/56722837" xr:uid="{0D6C240D-73D5-4354-BAE5-DFCE4C7C9C5A}"/>
    <hyperlink ref="AK1124" r:id="rId16156" display="https://www.daloopa.com/src/56722741" xr:uid="{CB2CBA1A-EC77-4CBE-9322-A2DD6129C191}"/>
    <hyperlink ref="AL1124" r:id="rId16157" display="https://www.daloopa.com/src/56722685" xr:uid="{E36B4600-3324-4895-880F-4618128E7C35}"/>
    <hyperlink ref="AM1124" r:id="rId16158" display="https://www.daloopa.com/src/56722620" xr:uid="{B59CB234-1569-4A61-B063-76A1A1F315E0}"/>
    <hyperlink ref="AN1124" r:id="rId16159" display="https://www.daloopa.com/src/56722493" xr:uid="{E3E32F0F-2A35-4F82-9CDB-2219C9C02B88}"/>
    <hyperlink ref="AO1124" r:id="rId16160" display="https://www.daloopa.com/src/56765507" xr:uid="{4415B5C0-14E9-4F6A-B65B-65114388A338}"/>
    <hyperlink ref="AP1124" r:id="rId16161" display="https://www.daloopa.com/src/61315612" xr:uid="{46000F33-F1CE-4D8B-BCED-A87ACF13E328}"/>
    <hyperlink ref="BF1124" r:id="rId16162" display="https://www.daloopa.com/src/56736566" xr:uid="{3F688753-7427-421B-9429-F98C205C7EEA}"/>
    <hyperlink ref="BG1124" r:id="rId16163" display="https://www.daloopa.com/src/56736372" xr:uid="{EB032CA8-D0EC-4BD6-B44F-74AD7B3F8725}"/>
    <hyperlink ref="BH1124" r:id="rId16164" display="https://www.daloopa.com/src/56722909" xr:uid="{456B4BBE-B408-4AD6-BAC9-69D896601C74}"/>
    <hyperlink ref="BI1124" r:id="rId16165" display="https://www.daloopa.com/src/56722560" xr:uid="{3A2E1937-1B86-4401-AEDD-B841C54654F1}"/>
    <hyperlink ref="A1125" r:id="rId16166" xr:uid="{F7F5AF56-BEEC-4B3E-B945-99EB15BD83A8}"/>
    <hyperlink ref="C1125" r:id="rId16167" xr:uid="{B557AA21-50C6-4B68-9381-F3A6E34E5D15}"/>
    <hyperlink ref="X1125" r:id="rId16168" display="https://www.daloopa.com/src/56736720" xr:uid="{0B89C09E-54C1-4E2D-81EA-DFDCAB675B69}"/>
    <hyperlink ref="Y1125" r:id="rId16169" display="https://www.daloopa.com/src/56736683" xr:uid="{5F6751D3-43CF-40EE-A450-248E19EFE652}"/>
    <hyperlink ref="Z1125" r:id="rId16170" display="https://www.daloopa.com/src/56736645" xr:uid="{CE2AEF36-952A-43F0-BAA4-7B96C03F0B0F}"/>
    <hyperlink ref="AA1125" r:id="rId16171" display="https://www.daloopa.com/src/56736606" xr:uid="{666B64B0-1C39-46F5-A552-BF3FD98FDD76}"/>
    <hyperlink ref="AB1125" r:id="rId16172" display="https://www.daloopa.com/src/56736528" xr:uid="{E097A1C8-E84B-4C26-A266-0034F6818710}"/>
    <hyperlink ref="AC1125" r:id="rId16173" display="https://www.daloopa.com/src/56736490" xr:uid="{27958041-0FEC-4A94-B3F3-964847293779}"/>
    <hyperlink ref="AD1125" r:id="rId16174" display="https://www.daloopa.com/src/56736451" xr:uid="{C4160EB6-C38D-495A-ADD4-BA933890653B}"/>
    <hyperlink ref="AE1125" r:id="rId16175" display="https://www.daloopa.com/src/56736412" xr:uid="{6DE45633-CED8-4AED-A08B-3EA2541744BE}"/>
    <hyperlink ref="AF1125" r:id="rId16176" display="https://www.daloopa.com/src/56723458" xr:uid="{113AEE14-9C90-491C-9F4E-286093EC118F}"/>
    <hyperlink ref="AG1125" r:id="rId16177" display="https://www.daloopa.com/src/56723422" xr:uid="{F73CE785-90F0-4030-B482-852E109000C9}"/>
    <hyperlink ref="AH1125" r:id="rId16178" display="https://www.daloopa.com/src/56723384" xr:uid="{E4FFF7B1-7B85-424C-A0DF-8B63DFAFD5A6}"/>
    <hyperlink ref="AI1125" r:id="rId16179" display="https://www.daloopa.com/src/56723082" xr:uid="{143A09BB-47E5-4FB6-B1A0-28759F006DF9}"/>
    <hyperlink ref="AJ1125" r:id="rId16180" display="https://www.daloopa.com/src/56722838" xr:uid="{61210267-5B2F-4263-B1DD-DD87146B6AB8}"/>
    <hyperlink ref="AK1125" r:id="rId16181" display="https://www.daloopa.com/src/56722742" xr:uid="{5D26C81E-9317-409C-9FA6-5320D47CFC94}"/>
    <hyperlink ref="AL1125" r:id="rId16182" display="https://www.daloopa.com/src/56722686" xr:uid="{9D3DEAB4-222A-4815-8E83-FE14AE2C8983}"/>
    <hyperlink ref="AM1125" r:id="rId16183" display="https://www.daloopa.com/src/56722621" xr:uid="{4F5D264C-7FE3-4420-8967-261724E5331D}"/>
    <hyperlink ref="AN1125" r:id="rId16184" display="https://www.daloopa.com/src/56722494" xr:uid="{34603735-0147-4F66-8AE4-328EF9C7A123}"/>
    <hyperlink ref="AO1125" r:id="rId16185" display="https://www.daloopa.com/src/56765479" xr:uid="{62C1B8BB-1F0E-4F68-AFFE-0E833ED49E14}"/>
    <hyperlink ref="AP1125" r:id="rId16186" display="https://www.daloopa.com/src/61315613" xr:uid="{B650E330-A4C8-4854-8C69-A0B82EC8DCC5}"/>
    <hyperlink ref="BF1125" r:id="rId16187" display="https://www.daloopa.com/src/56736567" xr:uid="{AECAF2A2-A801-4562-8CD7-9EB6ABBE9D5E}"/>
    <hyperlink ref="BG1125" r:id="rId16188" display="https://www.daloopa.com/src/56736373" xr:uid="{B4F28EED-3E07-404D-BC0D-344EA09F8556}"/>
    <hyperlink ref="BH1125" r:id="rId16189" display="https://www.daloopa.com/src/56722910" xr:uid="{3EC221EC-A40C-46EC-A052-60093541C6BC}"/>
    <hyperlink ref="BI1125" r:id="rId16190" display="https://www.daloopa.com/src/56722561" xr:uid="{6FA03A22-B053-447C-8044-01BB276281B3}"/>
    <hyperlink ref="A1126" r:id="rId16191" xr:uid="{04BAAA2C-D8D6-4A3D-950F-C88D54193F6B}"/>
    <hyperlink ref="C1126" r:id="rId16192" xr:uid="{86215FDB-AE23-44D4-82FF-658D02BCFBDF}"/>
    <hyperlink ref="X1126" r:id="rId16193" display="https://www.daloopa.com/src/56736721" xr:uid="{BD63EDBF-8AE0-4668-AFEB-78A43A3BDE8A}"/>
    <hyperlink ref="Y1126" r:id="rId16194" display="https://www.daloopa.com/src/56736684" xr:uid="{C96F963F-F870-4742-82D6-228C37BEAAAE}"/>
    <hyperlink ref="Z1126" r:id="rId16195" display="https://www.daloopa.com/src/56736646" xr:uid="{D62346AB-9412-415F-9704-6F6E308BF704}"/>
    <hyperlink ref="AA1126" r:id="rId16196" display="https://www.daloopa.com/src/56736607" xr:uid="{6B719415-B4BE-4108-890E-A8A8068A01F9}"/>
    <hyperlink ref="AB1126" r:id="rId16197" display="https://www.daloopa.com/src/56736529" xr:uid="{BDD21E35-3F57-4306-81AE-3AE1600B68A6}"/>
    <hyperlink ref="AC1126" r:id="rId16198" display="https://www.daloopa.com/src/56736491" xr:uid="{879C3218-6F1A-4942-A2B1-0CC465A7A830}"/>
    <hyperlink ref="AD1126" r:id="rId16199" display="https://www.daloopa.com/src/56736452" xr:uid="{7D9A1614-CC2D-4BA4-BFA6-5EE817BBBF28}"/>
    <hyperlink ref="AE1126" r:id="rId16200" display="https://www.daloopa.com/src/56736413" xr:uid="{78275E33-BD2A-4408-B782-7D22CE97FF05}"/>
    <hyperlink ref="AF1126" r:id="rId16201" display="https://www.daloopa.com/src/56723459" xr:uid="{76AAE877-8F44-4B3B-9C8E-153FC9EA7778}"/>
    <hyperlink ref="AG1126" r:id="rId16202" display="https://www.daloopa.com/src/56723423" xr:uid="{1EB64CC1-CB6A-4CD8-827C-C291CB64AD11}"/>
    <hyperlink ref="AH1126" r:id="rId16203" display="https://www.daloopa.com/src/56723385" xr:uid="{FA436240-E536-40CB-AF2A-4BB8DDE61238}"/>
    <hyperlink ref="AI1126" r:id="rId16204" display="https://www.daloopa.com/src/56723083" xr:uid="{C92F410C-D340-477C-881F-408B6BF2AAF2}"/>
    <hyperlink ref="AJ1126" r:id="rId16205" display="https://www.daloopa.com/src/56722839" xr:uid="{42969A89-4F8C-4739-937F-098FD8C151A1}"/>
    <hyperlink ref="AK1126" r:id="rId16206" display="https://www.daloopa.com/src/56722743" xr:uid="{E46BE165-4797-420A-B607-4A17D9036385}"/>
    <hyperlink ref="AL1126" r:id="rId16207" display="https://www.daloopa.com/src/56722687" xr:uid="{1889414B-B457-4318-9CF9-ABE108D64C6E}"/>
    <hyperlink ref="AM1126" r:id="rId16208" display="https://www.daloopa.com/src/56722622" xr:uid="{81C93C5A-F326-45AC-B4CE-CEA63717CE69}"/>
    <hyperlink ref="AN1126" r:id="rId16209" display="https://www.daloopa.com/src/56722495" xr:uid="{1C01F328-6ADA-4EE0-8EF5-A12BB180C38F}"/>
    <hyperlink ref="AO1126" r:id="rId16210" display="https://www.daloopa.com/src/56765480" xr:uid="{FD587435-A452-4136-9E7C-1B372424D43E}"/>
    <hyperlink ref="AP1126" r:id="rId16211" display="https://www.daloopa.com/src/61315614" xr:uid="{8F0D00AA-FA52-4D8F-A19F-5646566159AB}"/>
    <hyperlink ref="BF1126" r:id="rId16212" display="https://www.daloopa.com/src/56736568" xr:uid="{74790356-C09B-4C2A-9B1C-0E43C6D17A20}"/>
    <hyperlink ref="BG1126" r:id="rId16213" display="https://www.daloopa.com/src/56736374" xr:uid="{93392F38-D3DC-4EC0-9203-2AC6F30AED00}"/>
    <hyperlink ref="BH1126" r:id="rId16214" display="https://www.daloopa.com/src/56722911" xr:uid="{1BF665F8-90FF-47D1-9020-2711DC986E76}"/>
    <hyperlink ref="BI1126" r:id="rId16215" display="https://www.daloopa.com/src/56722562" xr:uid="{43A9A4B7-E851-4EF3-8505-1BDC8B495600}"/>
    <hyperlink ref="A1129" r:id="rId16216" xr:uid="{14368F20-137B-433D-AC22-0890C7E0347A}"/>
    <hyperlink ref="C1129" r:id="rId16217" xr:uid="{06B53B8E-6E81-4479-8687-7D86E52DAC02}"/>
    <hyperlink ref="X1129" r:id="rId16218" display="https://www.daloopa.com/src/56736722" xr:uid="{A4FDB2BD-2A72-498B-98F7-BFA5C5610282}"/>
    <hyperlink ref="Y1129" r:id="rId16219" display="https://www.daloopa.com/src/56736685" xr:uid="{4A5F1638-391A-4C66-9BE9-6F1C591AD2D6}"/>
    <hyperlink ref="Z1129" r:id="rId16220" display="https://www.daloopa.com/src/56736647" xr:uid="{FDF0FCB1-2B69-4289-86ED-D5C9599BDDB0}"/>
    <hyperlink ref="AA1129" r:id="rId16221" display="https://www.daloopa.com/src/56736608" xr:uid="{B525EF13-4712-41DA-BB69-0A5D10245FCA}"/>
    <hyperlink ref="AB1129" r:id="rId16222" display="https://www.daloopa.com/src/56736530" xr:uid="{8EE15941-E782-4E30-ACC9-084590FEA70D}"/>
    <hyperlink ref="AC1129" r:id="rId16223" display="https://www.daloopa.com/src/56736492" xr:uid="{53DB99DE-5211-4F66-9916-06FA433D2BCB}"/>
    <hyperlink ref="AD1129" r:id="rId16224" display="https://www.daloopa.com/src/56736453" xr:uid="{C6D3BCC8-B841-49C0-9F22-68B5793F75A4}"/>
    <hyperlink ref="AE1129" r:id="rId16225" display="https://www.daloopa.com/src/56736414" xr:uid="{F834487D-14FD-49C4-BFA9-10F40DCFF33A}"/>
    <hyperlink ref="AF1129" r:id="rId16226" display="https://www.daloopa.com/src/56723460" xr:uid="{545D7E4B-2AAA-4755-ABEB-82F9C15C153D}"/>
    <hyperlink ref="AG1129" r:id="rId16227" display="https://www.daloopa.com/src/56723424" xr:uid="{D83172B6-1743-4A3D-9DB0-78BECC1DBD63}"/>
    <hyperlink ref="AH1129" r:id="rId16228" display="https://www.daloopa.com/src/56723386" xr:uid="{041B0A94-6359-4931-810D-656EA02EBED6}"/>
    <hyperlink ref="AI1129" r:id="rId16229" display="https://www.daloopa.com/src/56723084" xr:uid="{7078D550-C929-4743-AF86-63ED1F20393B}"/>
    <hyperlink ref="AJ1129" r:id="rId16230" display="https://www.daloopa.com/src/56722840" xr:uid="{B7DDAABD-A45D-4B1C-8C05-CF9402B22954}"/>
    <hyperlink ref="AK1129" r:id="rId16231" display="https://www.daloopa.com/src/56722744" xr:uid="{9DCE94AF-1CFC-4801-94FC-5BE575B2C6F9}"/>
    <hyperlink ref="AL1129" r:id="rId16232" display="https://www.daloopa.com/src/56722688" xr:uid="{79995421-C1DD-45B1-9999-B115641EAC5E}"/>
    <hyperlink ref="AM1129" r:id="rId16233" display="https://www.daloopa.com/src/56722623" xr:uid="{9507FA22-ED62-4430-BB9C-47890690E1AE}"/>
    <hyperlink ref="AN1129" r:id="rId16234" display="https://www.daloopa.com/src/56722496" xr:uid="{5BFF4B28-AAD9-4A15-91F7-553183EEB60D}"/>
    <hyperlink ref="AO1129" r:id="rId16235" display="https://www.daloopa.com/src/56765481" xr:uid="{73709055-4C39-4081-A45E-4B53BA49B7B4}"/>
    <hyperlink ref="AP1129" r:id="rId16236" display="https://www.daloopa.com/src/61315615" xr:uid="{1695D659-577C-4C6D-80BC-E497A9F973E5}"/>
    <hyperlink ref="BF1129" r:id="rId16237" display="https://www.daloopa.com/src/56736569" xr:uid="{12619769-D786-4948-8F39-800F16A8122E}"/>
    <hyperlink ref="BG1129" r:id="rId16238" display="https://www.daloopa.com/src/56736375" xr:uid="{48545A24-2EA0-46D2-89BD-86547B3BBEBC}"/>
    <hyperlink ref="BH1129" r:id="rId16239" display="https://www.daloopa.com/src/56722912" xr:uid="{08C5616C-50D5-40C0-8EFF-CF25576BF878}"/>
    <hyperlink ref="BI1129" r:id="rId16240" display="https://www.daloopa.com/src/56722563" xr:uid="{8487B45E-8846-49B5-8A16-EDE32B2C6BF9}"/>
    <hyperlink ref="A1130" r:id="rId16241" xr:uid="{98AC97DB-6ECA-4CA7-8CCD-7F767F239B2C}"/>
    <hyperlink ref="C1130" r:id="rId16242" xr:uid="{16208451-085E-4373-87A9-3967673D81E6}"/>
    <hyperlink ref="X1130" r:id="rId16243" display="https://www.daloopa.com/src/56736723" xr:uid="{7D78AD61-FF30-42AC-BCD1-868DE5E2CB42}"/>
    <hyperlink ref="Y1130" r:id="rId16244" display="https://www.daloopa.com/src/56736686" xr:uid="{639EBD58-ABA0-4894-97D0-2DC33D334DFA}"/>
    <hyperlink ref="Z1130" r:id="rId16245" display="https://www.daloopa.com/src/56736648" xr:uid="{A2C164CC-2217-4B2D-B4DE-5A8D6D850AEE}"/>
    <hyperlink ref="AA1130" r:id="rId16246" display="https://www.daloopa.com/src/56736609" xr:uid="{F838A922-BCB2-4002-A0BB-29A225692030}"/>
    <hyperlink ref="AB1130" r:id="rId16247" display="https://www.daloopa.com/src/56736531" xr:uid="{0CD9DD95-6FE4-4CD5-A0E5-4C17B9B9752E}"/>
    <hyperlink ref="AC1130" r:id="rId16248" display="https://www.daloopa.com/src/56736493" xr:uid="{F050B538-6157-4E91-A154-8FF12F1E9F78}"/>
    <hyperlink ref="AD1130" r:id="rId16249" display="https://www.daloopa.com/src/56736454" xr:uid="{96219F4C-01B3-486B-85D6-707644B3E18A}"/>
    <hyperlink ref="AE1130" r:id="rId16250" display="https://www.daloopa.com/src/56736415" xr:uid="{F5FC864E-CD1D-4566-AFC9-8F635611A187}"/>
    <hyperlink ref="AF1130" r:id="rId16251" display="https://www.daloopa.com/src/56723461" xr:uid="{0CDC2F53-262C-4687-85B8-4AF7265763C5}"/>
    <hyperlink ref="AG1130" r:id="rId16252" display="https://www.daloopa.com/src/56723425" xr:uid="{A0797464-8463-498B-8051-93252C6103D3}"/>
    <hyperlink ref="AH1130" r:id="rId16253" display="https://www.daloopa.com/src/56723387" xr:uid="{2F593586-8F5D-42C3-8513-7EE46BD0F215}"/>
    <hyperlink ref="AI1130" r:id="rId16254" display="https://www.daloopa.com/src/56723085" xr:uid="{68083968-51D8-4FB6-A2BE-19898DFB3029}"/>
    <hyperlink ref="AJ1130" r:id="rId16255" display="https://www.daloopa.com/src/56722841" xr:uid="{A3212EE4-E566-4FF9-BC3E-4734209C26DF}"/>
    <hyperlink ref="AK1130" r:id="rId16256" display="https://www.daloopa.com/src/56722745" xr:uid="{2EA4C8AB-1008-46DD-BE2B-29EE1C3B1634}"/>
    <hyperlink ref="AL1130" r:id="rId16257" display="https://www.daloopa.com/src/56722689" xr:uid="{4EAE5E0A-FCD5-4500-AAB0-44C6D800CFA1}"/>
    <hyperlink ref="AM1130" r:id="rId16258" display="https://www.daloopa.com/src/56722624" xr:uid="{8C81FEB5-FF35-4937-8B85-6E320C5A7ABD}"/>
    <hyperlink ref="AN1130" r:id="rId16259" display="https://www.daloopa.com/src/56722497" xr:uid="{723CC861-D3B8-4245-AE93-00C1A8F01F32}"/>
    <hyperlink ref="AO1130" r:id="rId16260" display="https://www.daloopa.com/src/56765482" xr:uid="{807E9F1C-1862-4637-82AA-9B9D0A52668C}"/>
    <hyperlink ref="AP1130" r:id="rId16261" display="https://www.daloopa.com/src/61315616" xr:uid="{8D79C3BE-06E7-4E85-8CD4-E25D263A2257}"/>
    <hyperlink ref="BF1130" r:id="rId16262" display="https://www.daloopa.com/src/56736570" xr:uid="{2D0C2E3D-6902-40D5-A6A7-B9510466CA42}"/>
    <hyperlink ref="BG1130" r:id="rId16263" display="https://www.daloopa.com/src/56736376" xr:uid="{CAC892DA-9702-4B2E-84EE-286538451923}"/>
    <hyperlink ref="BH1130" r:id="rId16264" display="https://www.daloopa.com/src/56722913" xr:uid="{2DC6F01C-E2CF-4D5F-AEAB-0177CD63F765}"/>
    <hyperlink ref="BI1130" r:id="rId16265" display="https://www.daloopa.com/src/56722564" xr:uid="{EED1494A-0E1A-489B-9411-1087101A5EDC}"/>
    <hyperlink ref="A1131" r:id="rId16266" xr:uid="{C004E934-E304-46BC-8C0F-26F3862665BF}"/>
    <hyperlink ref="C1131" r:id="rId16267" xr:uid="{9E0C15FA-4FF1-4E96-9C5A-330A807E6205}"/>
    <hyperlink ref="X1131" r:id="rId16268" display="https://www.daloopa.com/src/56736724" xr:uid="{952CBE5F-6895-4D34-A007-F371BD4AF96E}"/>
    <hyperlink ref="Y1131" r:id="rId16269" display="https://www.daloopa.com/src/56736687" xr:uid="{C3D62FA3-49F4-4634-A363-56AF87D5EC26}"/>
    <hyperlink ref="Z1131" r:id="rId16270" display="https://www.daloopa.com/src/56736649" xr:uid="{03D57FAD-7490-4B0D-A3FF-75C45756C09B}"/>
    <hyperlink ref="AA1131" r:id="rId16271" display="https://www.daloopa.com/src/56736610" xr:uid="{3639D4EB-344B-49BD-BE9F-08DA10811A18}"/>
    <hyperlink ref="AB1131" r:id="rId16272" display="https://www.daloopa.com/src/56736532" xr:uid="{1B566C22-4649-4B87-822C-D7F5897937E1}"/>
    <hyperlink ref="AC1131" r:id="rId16273" display="https://www.daloopa.com/src/56736494" xr:uid="{C9AC67E7-3B4A-4431-B81F-B4F9BDA9B010}"/>
    <hyperlink ref="AD1131" r:id="rId16274" display="https://www.daloopa.com/src/56736455" xr:uid="{556049CA-F621-4F93-B0B3-CDD78E9C2E4A}"/>
    <hyperlink ref="AE1131" r:id="rId16275" display="https://www.daloopa.com/src/56736416" xr:uid="{E2B2C520-D19F-4977-8188-9FCA111596AB}"/>
    <hyperlink ref="AF1131" r:id="rId16276" display="https://www.daloopa.com/src/56723462" xr:uid="{F6ECCD90-BDB1-4210-966C-9F60B645D9FE}"/>
    <hyperlink ref="AG1131" r:id="rId16277" display="https://www.daloopa.com/src/56723426" xr:uid="{5FFDD454-EF4E-4186-B731-3DA9157574C7}"/>
    <hyperlink ref="AH1131" r:id="rId16278" display="https://www.daloopa.com/src/56723388" xr:uid="{99E2178B-58F0-4596-9E05-7D73D41CEC01}"/>
    <hyperlink ref="AI1131" r:id="rId16279" display="https://www.daloopa.com/src/56723086" xr:uid="{14922AFF-7CD4-4CB7-A759-ECDF97FDD1B9}"/>
    <hyperlink ref="AJ1131" r:id="rId16280" display="https://www.daloopa.com/src/56722842" xr:uid="{6CFE634E-72C7-48A9-9CA8-EE90A6956F0C}"/>
    <hyperlink ref="AK1131" r:id="rId16281" display="https://www.daloopa.com/src/56722746" xr:uid="{E5F2EC5E-622B-478F-A402-25AEABEA717D}"/>
    <hyperlink ref="AL1131" r:id="rId16282" display="https://www.daloopa.com/src/56722690" xr:uid="{4F16CCC8-CD33-4089-B0BA-689D86B18386}"/>
    <hyperlink ref="AM1131" r:id="rId16283" display="https://www.daloopa.com/src/56722625" xr:uid="{5DE919E2-6D2A-40CE-843C-DA9E58FE9894}"/>
    <hyperlink ref="AN1131" r:id="rId16284" display="https://www.daloopa.com/src/56722498" xr:uid="{99F88DF2-C17A-47B7-ABC1-C1890A40A451}"/>
    <hyperlink ref="AO1131" r:id="rId16285" display="https://www.daloopa.com/src/56765483" xr:uid="{A634BF01-B97F-4FB6-90FD-49E98F98D676}"/>
    <hyperlink ref="AP1131" r:id="rId16286" display="https://www.daloopa.com/src/61315617" xr:uid="{3D4B5271-FEA2-458B-893E-3299D69BDE13}"/>
    <hyperlink ref="BF1131" r:id="rId16287" display="https://www.daloopa.com/src/56736571" xr:uid="{A6E6E5C3-CF57-4555-9C79-7998794324A5}"/>
    <hyperlink ref="BG1131" r:id="rId16288" display="https://www.daloopa.com/src/56736377" xr:uid="{BF4FDB78-40B6-40CB-85F9-8098470ACDA7}"/>
    <hyperlink ref="BH1131" r:id="rId16289" display="https://www.daloopa.com/src/56722914" xr:uid="{1155F6F4-A4EE-4310-BD82-792DFC9A9F96}"/>
    <hyperlink ref="BI1131" r:id="rId16290" display="https://www.daloopa.com/src/56722565" xr:uid="{03FE60BA-2BBB-4107-B4A7-348DF0507734}"/>
    <hyperlink ref="A1133" r:id="rId16291" xr:uid="{DEBBBA5D-F441-4EAF-84FD-E15017AA0760}"/>
    <hyperlink ref="C1133" r:id="rId16292" xr:uid="{C54409D9-B608-4FE6-B357-7181DE21F36A}"/>
    <hyperlink ref="X1133" r:id="rId16293" display="https://www.daloopa.com/src/56736725" xr:uid="{2B68BC78-09F5-480F-8E0D-AF212C3C5F98}"/>
    <hyperlink ref="Y1133" r:id="rId16294" display="https://www.daloopa.com/src/56736688" xr:uid="{551256C2-3CF6-45BD-A4B3-95C0A145310F}"/>
    <hyperlink ref="Z1133" r:id="rId16295" display="https://www.daloopa.com/src/56736650" xr:uid="{019E9EBA-2ACC-4AF8-AF90-7946A735559A}"/>
    <hyperlink ref="AA1133" r:id="rId16296" display="https://www.daloopa.com/src/56736611" xr:uid="{D8221C98-6E81-4B6D-8017-56F2301DC0AF}"/>
    <hyperlink ref="AB1133" r:id="rId16297" display="https://www.daloopa.com/src/56736533" xr:uid="{E82865CE-69F0-4849-8E7D-157966D95A12}"/>
    <hyperlink ref="AC1133" r:id="rId16298" display="https://www.daloopa.com/src/56736495" xr:uid="{037EBAC0-20ED-42D4-9740-06114720BAF8}"/>
    <hyperlink ref="AD1133" r:id="rId16299" display="https://www.daloopa.com/src/56736456" xr:uid="{87833FBB-ADFE-452E-95BC-ACB43662A4AB}"/>
    <hyperlink ref="AE1133" r:id="rId16300" display="https://www.daloopa.com/src/56736417" xr:uid="{F3D99090-3082-465A-AD36-57E0CDAEFAF0}"/>
    <hyperlink ref="AF1133" r:id="rId16301" display="https://www.daloopa.com/src/56723463" xr:uid="{AFC88DDE-E621-43DD-B491-050B53DFC098}"/>
    <hyperlink ref="AH1133" r:id="rId16302" display="https://www.daloopa.com/src/56723389" xr:uid="{2DEEE6E8-5202-43B3-87C7-6D679D85C19D}"/>
    <hyperlink ref="AI1133" r:id="rId16303" display="https://www.daloopa.com/src/56723087" xr:uid="{958861D6-F702-48B0-8BA1-5FEE4464EE3B}"/>
    <hyperlink ref="AJ1133" r:id="rId16304" display="https://www.daloopa.com/src/56722843" xr:uid="{AB771912-E867-46F9-9F54-57DC92F0EDDF}"/>
    <hyperlink ref="AK1133" r:id="rId16305" display="https://www.daloopa.com/src/56722747" xr:uid="{6E428B37-1BDD-44B4-A1E2-A99B099A9B89}"/>
    <hyperlink ref="AL1133" r:id="rId16306" display="https://www.daloopa.com/src/56722691" xr:uid="{9C73E65E-9A26-4203-AEB2-59867C01862A}"/>
    <hyperlink ref="AM1133" r:id="rId16307" display="https://www.daloopa.com/src/56722626" xr:uid="{479F57C2-A71A-4CA3-80B2-22421884D86B}"/>
    <hyperlink ref="AN1133" r:id="rId16308" display="https://www.daloopa.com/src/56722499" xr:uid="{ECBAAF30-99B1-4CC0-A876-76C89F1FFE26}"/>
    <hyperlink ref="AO1133" r:id="rId16309" display="https://www.daloopa.com/src/56765484" xr:uid="{6659BB28-01F4-43C8-9078-18C59269DAA7}"/>
    <hyperlink ref="AP1133" r:id="rId16310" display="https://www.daloopa.com/src/61315618" xr:uid="{C860CC61-BCA2-490B-B98F-0CC916BBCFA6}"/>
    <hyperlink ref="BF1133" r:id="rId16311" display="https://www.daloopa.com/src/56736572" xr:uid="{A5C5F0A7-F898-4313-802E-87725C58B58C}"/>
    <hyperlink ref="BG1133" r:id="rId16312" display="https://www.daloopa.com/src/56736378" xr:uid="{934C8B8B-CFB3-4A0A-B133-3E812D78DCFE}"/>
    <hyperlink ref="BH1133" r:id="rId16313" display="https://www.daloopa.com/src/56722915" xr:uid="{42D7386D-BF49-47EF-9E1B-568087CF0757}"/>
    <hyperlink ref="BI1133" r:id="rId16314" display="https://www.daloopa.com/src/56722566" xr:uid="{9ACED7C8-832E-41AB-B65C-C5D01B91D0AC}"/>
    <hyperlink ref="A1134" r:id="rId16315" xr:uid="{9F301DA4-0834-49D6-8A0A-BDF14DB1EB48}"/>
    <hyperlink ref="C1134" r:id="rId16316" xr:uid="{17D92D7A-59DB-482A-A68F-04CDDA591B05}"/>
    <hyperlink ref="X1134" r:id="rId16317" display="https://www.daloopa.com/src/56736726" xr:uid="{6822A3CE-CCBB-4503-A555-AA6F35E937F2}"/>
    <hyperlink ref="Y1134" r:id="rId16318" display="https://www.daloopa.com/src/56736689" xr:uid="{80363D03-8B2A-40C1-908B-8D376C374564}"/>
    <hyperlink ref="Z1134" r:id="rId16319" display="https://www.daloopa.com/src/56736651" xr:uid="{60F34BFB-7DA0-443B-85C7-56DB1765C1B3}"/>
    <hyperlink ref="AA1134" r:id="rId16320" display="https://www.daloopa.com/src/56736612" xr:uid="{8EA1C5D3-8BB7-448A-9A21-21EE218A3EA9}"/>
    <hyperlink ref="AB1134" r:id="rId16321" display="https://www.daloopa.com/src/56736534" xr:uid="{F7A5BE14-0B5E-4032-922C-C12B04BEF7F2}"/>
    <hyperlink ref="AC1134" r:id="rId16322" display="https://www.daloopa.com/src/56736496" xr:uid="{8EC23811-58D2-40DA-B83A-39DAE6FD646B}"/>
    <hyperlink ref="AD1134" r:id="rId16323" display="https://www.daloopa.com/src/56736457" xr:uid="{B49C7669-6DE5-4E0D-8E18-79A1DBD068FF}"/>
    <hyperlink ref="AE1134" r:id="rId16324" display="https://www.daloopa.com/src/56736418" xr:uid="{B46D40EB-EBB4-430B-B11F-A9230FCBD3AF}"/>
    <hyperlink ref="AF1134" r:id="rId16325" display="https://www.daloopa.com/src/56723464" xr:uid="{9A43EDF4-9427-4226-BD68-620B3CFB1A27}"/>
    <hyperlink ref="AG1134" r:id="rId16326" display="https://www.daloopa.com/src/56723427" xr:uid="{409438A2-72AF-4D5F-B9F6-955463BF36F4}"/>
    <hyperlink ref="AH1134" r:id="rId16327" display="https://www.daloopa.com/src/56723390" xr:uid="{0B45012D-E6DA-48FD-9F7A-AAF5E221340A}"/>
    <hyperlink ref="AI1134" r:id="rId16328" display="https://www.daloopa.com/src/56723088" xr:uid="{2702843B-7768-4EAF-A120-2096A1391A85}"/>
    <hyperlink ref="AJ1134" r:id="rId16329" display="https://www.daloopa.com/src/56722844" xr:uid="{8D3DA72A-09F8-4BB1-B37B-B30C1866CC62}"/>
    <hyperlink ref="AK1134" r:id="rId16330" display="https://www.daloopa.com/src/56722748" xr:uid="{628CC1FF-8A2C-4151-9385-6D5786564258}"/>
    <hyperlink ref="AL1134" r:id="rId16331" display="https://www.daloopa.com/src/56722692" xr:uid="{BE7003D3-8780-403C-8F08-E016C4C6E3AC}"/>
    <hyperlink ref="AM1134" r:id="rId16332" display="https://www.daloopa.com/src/56722627" xr:uid="{E90EA870-9FFA-4152-86A8-FDA5AECEC55C}"/>
    <hyperlink ref="AN1134" r:id="rId16333" display="https://www.daloopa.com/src/56722500" xr:uid="{1B16B527-1263-4BB4-B683-1C4F543BD062}"/>
    <hyperlink ref="AO1134" r:id="rId16334" display="https://www.daloopa.com/src/56765485" xr:uid="{0842C3C4-FFEA-4ACC-AE04-F99DAC7B76A2}"/>
    <hyperlink ref="AP1134" r:id="rId16335" display="https://www.daloopa.com/src/61315619" xr:uid="{05B89B5C-F35C-417E-9C4E-CBCB1D8C442E}"/>
    <hyperlink ref="BF1134" r:id="rId16336" display="https://www.daloopa.com/src/56736573" xr:uid="{182361AF-2F5D-4FB6-8F09-12DB32D5ACD4}"/>
    <hyperlink ref="BG1134" r:id="rId16337" display="https://www.daloopa.com/src/56736379" xr:uid="{5AF6F816-C85D-47E4-96B7-F81B17DD0468}"/>
    <hyperlink ref="BH1134" r:id="rId16338" display="https://www.daloopa.com/src/56722916" xr:uid="{B793506C-E566-49CE-804B-A9DFA21043D5}"/>
    <hyperlink ref="BI1134" r:id="rId16339" display="https://www.daloopa.com/src/56722567" xr:uid="{D7EB5BD1-D732-4002-87BF-D530CC8EEBDB}"/>
    <hyperlink ref="A1137" r:id="rId16340" xr:uid="{FD1A95C8-165F-4AD1-B0EF-B402E78EA3D8}"/>
    <hyperlink ref="C1137" r:id="rId16341" xr:uid="{C26F756F-4822-450A-ABC8-BCD4F0D0ACAC}"/>
    <hyperlink ref="X1137" r:id="rId16342" display="https://www.daloopa.com/src/56736727" xr:uid="{049941D8-345D-4A4D-8997-7CD46F8A2E10}"/>
    <hyperlink ref="Y1137" r:id="rId16343" display="https://www.daloopa.com/src/56736690" xr:uid="{2BD8042E-068A-450B-9E90-7E16B72CF146}"/>
    <hyperlink ref="Z1137" r:id="rId16344" display="https://www.daloopa.com/src/56736652" xr:uid="{7EEA3D63-C491-409C-BA29-8EE174BACFFB}"/>
    <hyperlink ref="AA1137" r:id="rId16345" display="https://www.daloopa.com/src/56736613" xr:uid="{8D3DC818-77FA-4B68-A209-0E95D8FD048F}"/>
    <hyperlink ref="AB1137" r:id="rId16346" display="https://www.daloopa.com/src/56736535" xr:uid="{B3DA0B44-6DC0-4242-BB1F-F1D048AEF805}"/>
    <hyperlink ref="AC1137" r:id="rId16347" display="https://www.daloopa.com/src/56736497" xr:uid="{BCC2CD8F-2D52-4953-B243-52BB31117076}"/>
    <hyperlink ref="AD1137" r:id="rId16348" display="https://www.daloopa.com/src/56736458" xr:uid="{BA61C6BA-E3F5-46B6-B644-5F76D622C938}"/>
    <hyperlink ref="AE1137" r:id="rId16349" display="https://www.daloopa.com/src/56736419" xr:uid="{D27850DA-B070-485F-9EE1-C2B50C2867E3}"/>
    <hyperlink ref="AF1137" r:id="rId16350" display="https://www.daloopa.com/src/56723465" xr:uid="{A78AAB5D-44A4-4A48-B562-A63EF496F700}"/>
    <hyperlink ref="AG1137" r:id="rId16351" display="https://www.daloopa.com/src/56723428" xr:uid="{09A25652-BBFC-4455-A0E3-D68A6F502D58}"/>
    <hyperlink ref="AH1137" r:id="rId16352" display="https://www.daloopa.com/src/56723391" xr:uid="{426F8092-2E47-47B3-A05B-5C22A0E8C9B7}"/>
    <hyperlink ref="AI1137" r:id="rId16353" display="https://www.daloopa.com/src/56723089" xr:uid="{23569C37-461C-4B24-9198-788ED0EA688F}"/>
    <hyperlink ref="AJ1137" r:id="rId16354" display="https://www.daloopa.com/src/56722845" xr:uid="{3E331DE8-CF10-40E1-B17C-D2F9A6FFEA84}"/>
    <hyperlink ref="AK1137" r:id="rId16355" display="https://www.daloopa.com/src/56722749" xr:uid="{B2F6FCB9-A1CA-4A87-B350-719EFCD09ABB}"/>
    <hyperlink ref="AL1137" r:id="rId16356" display="https://www.daloopa.com/src/56722693" xr:uid="{713A90E0-10D1-4557-BB6B-96C6FC8D1B00}"/>
    <hyperlink ref="AM1137" r:id="rId16357" display="https://www.daloopa.com/src/56722628" xr:uid="{BE5871B4-E206-4303-A31A-3F4460334477}"/>
    <hyperlink ref="AN1137" r:id="rId16358" display="https://www.daloopa.com/src/56722501" xr:uid="{29443DFB-697B-47EC-BE90-EF08D97FE0A7}"/>
    <hyperlink ref="AO1137" r:id="rId16359" display="https://www.daloopa.com/src/56765486" xr:uid="{818CDC48-D038-45B1-8E95-C6415652B203}"/>
    <hyperlink ref="AP1137" r:id="rId16360" display="https://www.daloopa.com/src/61315620" xr:uid="{EBA574C8-1001-4139-809D-7D6B33E12C93}"/>
    <hyperlink ref="BF1137" r:id="rId16361" display="https://www.daloopa.com/src/56736574" xr:uid="{EE393042-E3F7-41E9-A5E9-EF2A3B435C33}"/>
    <hyperlink ref="BG1137" r:id="rId16362" display="https://www.daloopa.com/src/56736380" xr:uid="{93886246-527E-4578-A672-D2B7B3DBE6B6}"/>
    <hyperlink ref="BH1137" r:id="rId16363" display="https://www.daloopa.com/src/56722917" xr:uid="{F1A4602F-9A75-47AB-8CED-E578C2839335}"/>
    <hyperlink ref="BI1137" r:id="rId16364" display="https://www.daloopa.com/src/56722568" xr:uid="{2021F79A-2A33-4C21-B205-2053CCA59CE1}"/>
    <hyperlink ref="A1138" r:id="rId16365" xr:uid="{B3118459-BEF8-4BD0-AB93-E82E1929165C}"/>
    <hyperlink ref="C1138" r:id="rId16366" xr:uid="{87E08B6B-204D-4863-9CD9-D3A17542FACA}"/>
    <hyperlink ref="X1138" r:id="rId16367" display="https://www.daloopa.com/src/56736728" xr:uid="{27DD7552-049A-46A8-B50C-D5200F167B93}"/>
    <hyperlink ref="Y1138" r:id="rId16368" display="https://www.daloopa.com/src/56736691" xr:uid="{99C9ABE7-9FAD-412E-B221-05FA202AF63F}"/>
    <hyperlink ref="Z1138" r:id="rId16369" display="https://www.daloopa.com/src/56736653" xr:uid="{DED49874-8D29-4F57-B015-1C44D84B76EB}"/>
    <hyperlink ref="AA1138" r:id="rId16370" display="https://www.daloopa.com/src/56736614" xr:uid="{02725FA9-A35D-413D-A6C9-289E1DCC547D}"/>
    <hyperlink ref="AB1138" r:id="rId16371" display="https://www.daloopa.com/src/56736536" xr:uid="{52623595-C651-4FF2-B3E8-41A5F9FCEC4B}"/>
    <hyperlink ref="AC1138" r:id="rId16372" display="https://www.daloopa.com/src/56736498" xr:uid="{891ECB52-238B-423E-ACCF-808D89193BEE}"/>
    <hyperlink ref="AD1138" r:id="rId16373" display="https://www.daloopa.com/src/56736459" xr:uid="{4719D1D3-3E93-48B9-86AC-A320441EB89C}"/>
    <hyperlink ref="AE1138" r:id="rId16374" display="https://www.daloopa.com/src/56736420" xr:uid="{9590C1C1-7486-40B0-AAAC-058A5CB635BF}"/>
    <hyperlink ref="AF1138" r:id="rId16375" display="https://www.daloopa.com/src/56723466" xr:uid="{0D713F43-490A-412B-94A7-857EDFB6A42B}"/>
    <hyperlink ref="AG1138" r:id="rId16376" display="https://www.daloopa.com/src/56723429" xr:uid="{DBADFB8C-EC99-43B6-B9EC-4DB0DA6DE594}"/>
    <hyperlink ref="AH1138" r:id="rId16377" display="https://www.daloopa.com/src/56723392" xr:uid="{5589CDDF-1FD2-48B0-A4E0-2E440C2F54C3}"/>
    <hyperlink ref="AI1138" r:id="rId16378" display="https://www.daloopa.com/src/56723090" xr:uid="{3DD2A712-0EFF-49B5-B0E9-3FC46BB618E9}"/>
    <hyperlink ref="AJ1138" r:id="rId16379" display="https://www.daloopa.com/src/56722846" xr:uid="{19776A69-E997-4657-8027-85F04A4988FB}"/>
    <hyperlink ref="AK1138" r:id="rId16380" display="https://www.daloopa.com/src/56722750" xr:uid="{ED178C15-1B95-49A2-B412-AEB9062DC68C}"/>
    <hyperlink ref="AL1138" r:id="rId16381" display="https://www.daloopa.com/src/56722694" xr:uid="{2B92453F-6760-481C-BAEA-22BF53967928}"/>
    <hyperlink ref="AM1138" r:id="rId16382" display="https://www.daloopa.com/src/56722629" xr:uid="{C42E33B9-AC60-4FB8-8728-DD83542D1998}"/>
    <hyperlink ref="AN1138" r:id="rId16383" display="https://www.daloopa.com/src/56722502" xr:uid="{1A41EC54-AF34-4CDA-9633-CD8293424D8F}"/>
    <hyperlink ref="AO1138" r:id="rId16384" display="https://www.daloopa.com/src/56765487" xr:uid="{FBE78F08-ACD5-4461-8DBE-01252873BB23}"/>
    <hyperlink ref="AP1138" r:id="rId16385" display="https://www.daloopa.com/src/61315621" xr:uid="{69F9DFEA-B24A-4D51-880A-3DBBF31B6716}"/>
    <hyperlink ref="BF1138" r:id="rId16386" display="https://www.daloopa.com/src/56736575" xr:uid="{C097A06A-69DE-4AC6-9DFB-F5A8C46BF84E}"/>
    <hyperlink ref="BG1138" r:id="rId16387" display="https://www.daloopa.com/src/56736381" xr:uid="{247A0092-34D1-4DB3-9DB1-9FDC397B3433}"/>
    <hyperlink ref="BH1138" r:id="rId16388" display="https://www.daloopa.com/src/56722918" xr:uid="{A185DAE6-8438-43DE-AD69-DF547EA4CA07}"/>
    <hyperlink ref="BI1138" r:id="rId16389" display="https://www.daloopa.com/src/56722569" xr:uid="{B94C7BF6-15EA-48C3-B42C-362B02F629C5}"/>
    <hyperlink ref="A1139" r:id="rId16390" xr:uid="{46797872-0CD1-4E99-8FA5-76CCE82FC632}"/>
    <hyperlink ref="C1139" r:id="rId16391" xr:uid="{63233C19-BE63-4315-9B67-99691487972F}"/>
    <hyperlink ref="X1139" r:id="rId16392" display="https://www.daloopa.com/src/56736729" xr:uid="{D356286F-C9FA-4595-AC7A-68DD11070A67}"/>
    <hyperlink ref="Y1139" r:id="rId16393" display="https://www.daloopa.com/src/56736692" xr:uid="{004067E5-3AA9-463D-9C8C-75956020B128}"/>
    <hyperlink ref="Z1139" r:id="rId16394" display="https://www.daloopa.com/src/56736654" xr:uid="{E73371F5-20C5-4189-B7D7-93142DFA8222}"/>
    <hyperlink ref="AA1139" r:id="rId16395" display="https://www.daloopa.com/src/56736615" xr:uid="{363B4F45-5861-4B8B-B843-8B601B6D6DA7}"/>
    <hyperlink ref="AB1139" r:id="rId16396" display="https://www.daloopa.com/src/56736537" xr:uid="{A4B6BC36-DB2F-4B21-9E26-453A3951B93B}"/>
    <hyperlink ref="AC1139" r:id="rId16397" display="https://www.daloopa.com/src/56736499" xr:uid="{DB4740A2-C8BC-40FF-AC3D-825D51C725D3}"/>
    <hyperlink ref="AD1139" r:id="rId16398" display="https://www.daloopa.com/src/56736460" xr:uid="{12F2B6B3-210C-429C-A05B-79D7757967A9}"/>
    <hyperlink ref="AE1139" r:id="rId16399" display="https://www.daloopa.com/src/56736421" xr:uid="{747D5C32-CA60-4445-AC23-4B0CD28B91BA}"/>
    <hyperlink ref="AF1139" r:id="rId16400" display="https://www.daloopa.com/src/56723467" xr:uid="{DCBDA217-18DB-490A-98FD-A5B31A9B637D}"/>
    <hyperlink ref="AG1139" r:id="rId16401" display="https://www.daloopa.com/src/56723430" xr:uid="{68223392-019C-4975-A31F-C132B708A02E}"/>
    <hyperlink ref="AH1139" r:id="rId16402" display="https://www.daloopa.com/src/56723393" xr:uid="{D043F1C6-F43E-411F-B7C1-19E3D466F433}"/>
    <hyperlink ref="AI1139" r:id="rId16403" display="https://www.daloopa.com/src/56723091" xr:uid="{2131C0BB-0206-43AB-8746-26D4ABFEDF01}"/>
    <hyperlink ref="AJ1139" r:id="rId16404" display="https://www.daloopa.com/src/56722847" xr:uid="{DA748A04-D1F3-492E-805A-F4728C236FD0}"/>
    <hyperlink ref="AK1139" r:id="rId16405" display="https://www.daloopa.com/src/56722751" xr:uid="{C61F7F39-A58C-4F95-8FA6-C086A57547B0}"/>
    <hyperlink ref="AL1139" r:id="rId16406" display="https://www.daloopa.com/src/56722695" xr:uid="{5B3A83C8-C291-4C1A-A8E6-A0A8A9BAF627}"/>
    <hyperlink ref="AM1139" r:id="rId16407" display="https://www.daloopa.com/src/56722630" xr:uid="{27129003-185D-4290-A6A8-6BC7E2018CFC}"/>
    <hyperlink ref="AN1139" r:id="rId16408" display="https://www.daloopa.com/src/56722503" xr:uid="{24936B6A-F2A9-4FF5-A7FB-94615FEBF0E9}"/>
    <hyperlink ref="AO1139" r:id="rId16409" display="https://www.daloopa.com/src/56765488" xr:uid="{0381FFEF-B1D7-41DE-97BC-322AA4EF354F}"/>
    <hyperlink ref="AP1139" r:id="rId16410" display="https://www.daloopa.com/src/61315622" xr:uid="{F3730572-FE28-47F4-AACB-6E5989696DD0}"/>
    <hyperlink ref="BF1139" r:id="rId16411" display="https://www.daloopa.com/src/56736576" xr:uid="{DBB96AB7-8DD3-4968-BA97-6EBA492B6E50}"/>
    <hyperlink ref="BG1139" r:id="rId16412" display="https://www.daloopa.com/src/56736382" xr:uid="{BF453484-256B-46F4-A465-2733A7F08815}"/>
    <hyperlink ref="BH1139" r:id="rId16413" display="https://www.daloopa.com/src/56722919" xr:uid="{1A3F9616-D8C1-4EB5-A10F-10227FF9B47E}"/>
    <hyperlink ref="BI1139" r:id="rId16414" display="https://www.daloopa.com/src/56722570" xr:uid="{466C0865-FAFF-4F41-ACAA-B7095CE838F0}"/>
    <hyperlink ref="A1141" r:id="rId16415" xr:uid="{9DFA3EF1-7697-41AD-B8AA-F85A9B655D3D}"/>
    <hyperlink ref="C1141" r:id="rId16416" xr:uid="{7C466ED3-03E3-4FFD-82AC-1938ED425680}"/>
    <hyperlink ref="X1141" r:id="rId16417" display="https://www.daloopa.com/src/56736730" xr:uid="{CC7CA418-5A5E-4DDE-B5DF-391A568AC38C}"/>
    <hyperlink ref="Y1141" r:id="rId16418" display="https://www.daloopa.com/src/56736693" xr:uid="{61FE36CA-3122-472D-8746-E20DCF9AFB0D}"/>
    <hyperlink ref="Z1141" r:id="rId16419" display="https://www.daloopa.com/src/56736655" xr:uid="{E503800B-F16D-4A87-A4CC-2C4166E36096}"/>
    <hyperlink ref="AA1141" r:id="rId16420" display="https://www.daloopa.com/src/56736616" xr:uid="{B621AD9F-CDE7-4C2B-BCA0-4A2779701E7B}"/>
    <hyperlink ref="AB1141" r:id="rId16421" display="https://www.daloopa.com/src/56736538" xr:uid="{E44DB9E1-B868-4CE4-8023-DEA03AE27AF4}"/>
    <hyperlink ref="AC1141" r:id="rId16422" display="https://www.daloopa.com/src/56736500" xr:uid="{C091F69A-43D6-4108-9061-5E0E589ECAE0}"/>
    <hyperlink ref="AD1141" r:id="rId16423" display="https://www.daloopa.com/src/56736461" xr:uid="{50E78F9C-F177-4BCF-9D15-0A7468ACA85E}"/>
    <hyperlink ref="AE1141" r:id="rId16424" display="https://www.daloopa.com/src/56736422" xr:uid="{A7B44205-58A8-4BA3-8635-B77C5ED7BB67}"/>
    <hyperlink ref="AF1141" r:id="rId16425" display="https://www.daloopa.com/src/56723468" xr:uid="{64071743-BE44-4213-9EF8-7CD61C901804}"/>
    <hyperlink ref="AG1141" r:id="rId16426" display="https://www.daloopa.com/src/56723431" xr:uid="{88C6A5E7-8FC5-40FF-9AE8-1812C5BE71EC}"/>
    <hyperlink ref="AH1141" r:id="rId16427" display="https://www.daloopa.com/src/56723394" xr:uid="{E9A0917E-0110-43F5-ABDC-0CBD466CBDA2}"/>
    <hyperlink ref="AI1141" r:id="rId16428" display="https://www.daloopa.com/src/56723092" xr:uid="{6ED02C47-D4B3-439C-9F74-7BAE073413D1}"/>
    <hyperlink ref="AJ1141" r:id="rId16429" display="https://www.daloopa.com/src/56722848" xr:uid="{69EE976C-A830-4D44-B32D-70C8149C0C44}"/>
    <hyperlink ref="AK1141" r:id="rId16430" display="https://www.daloopa.com/src/56722752" xr:uid="{1D768893-4FDD-4AD2-8D35-93A76305A6B5}"/>
    <hyperlink ref="AL1141" r:id="rId16431" display="https://www.daloopa.com/src/56722696" xr:uid="{E4FF67C4-2969-4DFE-809A-5305CB8CFA8D}"/>
    <hyperlink ref="AM1141" r:id="rId16432" display="https://www.daloopa.com/src/56722631" xr:uid="{B3F85673-EEA1-4350-86DF-A18EB05CC31B}"/>
    <hyperlink ref="AN1141" r:id="rId16433" display="https://www.daloopa.com/src/56722504" xr:uid="{49E23B46-00E8-4C3B-A21C-F70580CE137B}"/>
    <hyperlink ref="AO1141" r:id="rId16434" display="https://www.daloopa.com/src/56765489" xr:uid="{AB064E61-81C8-4A81-807E-258023A69710}"/>
    <hyperlink ref="AP1141" r:id="rId16435" display="https://www.daloopa.com/src/61315623" xr:uid="{05FFDB70-786F-40C8-9DEC-7EFC9FA1ED60}"/>
    <hyperlink ref="BF1141" r:id="rId16436" display="https://www.daloopa.com/src/56736577" xr:uid="{CBB6D30F-E616-43B7-9B06-B305488B41EE}"/>
    <hyperlink ref="BG1141" r:id="rId16437" display="https://www.daloopa.com/src/56736383" xr:uid="{39B70368-B03D-4955-B22C-4A83B146B9BF}"/>
    <hyperlink ref="BH1141" r:id="rId16438" display="https://www.daloopa.com/src/56722920" xr:uid="{852CFB68-9F7D-4E2C-A8DB-0E5F7788CEA1}"/>
    <hyperlink ref="BI1141" r:id="rId16439" display="https://www.daloopa.com/src/56722571" xr:uid="{99D51094-E3AF-4B76-B0FC-8AD8D7A224CD}"/>
    <hyperlink ref="A1142" r:id="rId16440" xr:uid="{7BCC8D65-B394-4346-A834-811AD1549B21}"/>
    <hyperlink ref="C1142" r:id="rId16441" xr:uid="{F33E86E8-F196-48E0-9265-A4777AC9224A}"/>
    <hyperlink ref="X1142" r:id="rId16442" display="https://www.daloopa.com/src/56736731" xr:uid="{CF3E7DDE-7008-431D-8802-ED3A86EC8D7F}"/>
    <hyperlink ref="Y1142" r:id="rId16443" display="https://www.daloopa.com/src/56736694" xr:uid="{0EC1AB0B-94C8-4F9D-910F-BF9CB0401DD8}"/>
    <hyperlink ref="Z1142" r:id="rId16444" display="https://www.daloopa.com/src/56736656" xr:uid="{E062D82A-F59B-49BA-833A-C404EBC4F208}"/>
    <hyperlink ref="AA1142" r:id="rId16445" display="https://www.daloopa.com/src/56736617" xr:uid="{D66D6D26-4CF1-4563-A94D-2BE3C28EA0B0}"/>
    <hyperlink ref="AB1142" r:id="rId16446" display="https://www.daloopa.com/src/56736539" xr:uid="{4F08424D-AE01-468D-A287-A141A160EE46}"/>
    <hyperlink ref="AC1142" r:id="rId16447" display="https://www.daloopa.com/src/56736501" xr:uid="{DC47593C-DC9C-41C4-A375-992099CD0945}"/>
    <hyperlink ref="AD1142" r:id="rId16448" display="https://www.daloopa.com/src/56736462" xr:uid="{1A506259-F5A9-4F36-98CF-D9B4883C24A7}"/>
    <hyperlink ref="AE1142" r:id="rId16449" display="https://www.daloopa.com/src/56736423" xr:uid="{B86BCDE7-A0C6-432D-912E-875F9B468A45}"/>
    <hyperlink ref="AF1142" r:id="rId16450" display="https://www.daloopa.com/src/56723469" xr:uid="{0FB85FB3-2315-4FF5-9565-08E96C34FBAF}"/>
    <hyperlink ref="AG1142" r:id="rId16451" display="https://www.daloopa.com/src/56723432" xr:uid="{0E4CD1FB-5FEB-415B-A38B-87580335A873}"/>
    <hyperlink ref="AH1142" r:id="rId16452" display="https://www.daloopa.com/src/56723395" xr:uid="{7A9F4511-2A48-4066-82D2-00D90514AF34}"/>
    <hyperlink ref="AI1142" r:id="rId16453" display="https://www.daloopa.com/src/56723093" xr:uid="{B892821D-2FF1-4095-84F2-8527080E5580}"/>
    <hyperlink ref="AJ1142" r:id="rId16454" display="https://www.daloopa.com/src/56722849" xr:uid="{D378F0DB-13FB-47A5-83F8-2954473822D4}"/>
    <hyperlink ref="AK1142" r:id="rId16455" display="https://www.daloopa.com/src/56722753" xr:uid="{F940C860-DBCE-40B2-9D94-356369A7C84E}"/>
    <hyperlink ref="AL1142" r:id="rId16456" display="https://www.daloopa.com/src/56722697" xr:uid="{9D5B268F-2213-40E1-9826-10C5815F0F28}"/>
    <hyperlink ref="AM1142" r:id="rId16457" display="https://www.daloopa.com/src/56722632" xr:uid="{43DE53D0-FCEB-4741-AB9D-77F99D8F7600}"/>
    <hyperlink ref="AN1142" r:id="rId16458" display="https://www.daloopa.com/src/56722505" xr:uid="{086994AC-5192-4D04-A70E-03AC1AD8CA07}"/>
    <hyperlink ref="AO1142" r:id="rId16459" display="https://www.daloopa.com/src/56765490" xr:uid="{8049725A-3301-4644-A354-9901FCEF287C}"/>
    <hyperlink ref="AP1142" r:id="rId16460" display="https://www.daloopa.com/src/61315624" xr:uid="{BCA79F50-0C54-430C-BB45-41592C00DD53}"/>
    <hyperlink ref="BF1142" r:id="rId16461" display="https://www.daloopa.com/src/56736578" xr:uid="{9C4DFAD1-7131-4051-97D4-5013C14A2E67}"/>
    <hyperlink ref="BG1142" r:id="rId16462" display="https://www.daloopa.com/src/56736384" xr:uid="{8F7DD228-F0AB-415E-AB90-53210EFC87E3}"/>
    <hyperlink ref="BH1142" r:id="rId16463" display="https://www.daloopa.com/src/56722921" xr:uid="{E37EB08C-062C-40B4-9C2D-7738694E034F}"/>
    <hyperlink ref="BI1142" r:id="rId16464" display="https://www.daloopa.com/src/56722572" xr:uid="{EDF36621-921A-400D-A27C-AC489C493262}"/>
    <hyperlink ref="A1144" r:id="rId16465" xr:uid="{1DCC7FA2-3189-4C32-A97F-8A80807530E5}"/>
    <hyperlink ref="C1144" r:id="rId16466" xr:uid="{779F5C36-519F-433F-B7B0-0C4A47B85246}"/>
    <hyperlink ref="X1144" r:id="rId16467" display="https://www.daloopa.com/src/56736732" xr:uid="{867A73CC-3A8D-4647-9A73-D55C762BD041}"/>
    <hyperlink ref="Y1144" r:id="rId16468" display="https://www.daloopa.com/src/56736695" xr:uid="{F83BC1A2-6EB8-4222-ACEC-0081A46F609A}"/>
    <hyperlink ref="Z1144" r:id="rId16469" display="https://www.daloopa.com/src/56736657" xr:uid="{84F626D8-F9C3-4027-8A0C-F1623FEEC7F9}"/>
    <hyperlink ref="AA1144" r:id="rId16470" display="https://www.daloopa.com/src/56736618" xr:uid="{47489521-3608-4B74-ADB1-ADD9AE6B731A}"/>
    <hyperlink ref="AB1144" r:id="rId16471" display="https://www.daloopa.com/src/56736540" xr:uid="{79C3506E-DF7A-4A3D-9293-71903F0B73DD}"/>
    <hyperlink ref="AC1144" r:id="rId16472" display="https://www.daloopa.com/src/56736502" xr:uid="{12B8CCCE-57DF-4520-938D-8EAFA521D96E}"/>
    <hyperlink ref="AD1144" r:id="rId16473" display="https://www.daloopa.com/src/56736463" xr:uid="{1C2C1BC1-1EBD-49D8-AB4D-6CDDD43BA74B}"/>
    <hyperlink ref="AE1144" r:id="rId16474" display="https://www.daloopa.com/src/56736424" xr:uid="{1698C9CD-1938-483A-9A3B-3A2F6E117527}"/>
    <hyperlink ref="AF1144" r:id="rId16475" display="https://www.daloopa.com/src/56723470" xr:uid="{B67F716A-4005-4317-A26A-A83697D9DE36}"/>
    <hyperlink ref="AG1144" r:id="rId16476" display="https://www.daloopa.com/src/56723433" xr:uid="{4FE385CE-2BF4-4DA8-8540-277A9E626BFE}"/>
    <hyperlink ref="AH1144" r:id="rId16477" display="https://www.daloopa.com/src/56723396" xr:uid="{2A16B81E-801E-478E-B4F7-1E1972119F1E}"/>
    <hyperlink ref="AI1144" r:id="rId16478" display="https://www.daloopa.com/src/56723094" xr:uid="{43BD7972-A1DF-43B1-8E90-DBD4A94AC9CA}"/>
    <hyperlink ref="AJ1144" r:id="rId16479" display="https://www.daloopa.com/src/56722850" xr:uid="{3B28AA16-3FA3-49A3-92AF-ACC86D6F194B}"/>
    <hyperlink ref="AK1144" r:id="rId16480" display="https://www.daloopa.com/src/56722754" xr:uid="{6FFB8D46-6269-41B3-AA09-D7F111BA7CCE}"/>
    <hyperlink ref="AL1144" r:id="rId16481" display="https://www.daloopa.com/src/56722698" xr:uid="{9B2E0BCA-285E-4FB0-847E-837451716996}"/>
    <hyperlink ref="AM1144" r:id="rId16482" display="https://www.daloopa.com/src/56722633" xr:uid="{3220C02E-C185-43B4-A42E-A8558BC8BA0C}"/>
    <hyperlink ref="AN1144" r:id="rId16483" display="https://www.daloopa.com/src/56722506" xr:uid="{B084C00C-0816-43A7-A998-88009B2858CA}"/>
    <hyperlink ref="AO1144" r:id="rId16484" display="https://www.daloopa.com/src/56765491" xr:uid="{133C3D92-5162-474C-AEC5-D145E92A6127}"/>
    <hyperlink ref="AP1144" r:id="rId16485" display="https://www.daloopa.com/src/61315625" xr:uid="{62574593-BA32-4A65-BFF1-9EEA1D094F61}"/>
    <hyperlink ref="BF1144" r:id="rId16486" display="https://www.daloopa.com/src/56736579" xr:uid="{B169EB32-F38B-423F-9858-39DBB4C6B8ED}"/>
    <hyperlink ref="BG1144" r:id="rId16487" display="https://www.daloopa.com/src/56736385" xr:uid="{5939454D-3ABF-48C9-B5B8-5C269F4A6591}"/>
    <hyperlink ref="BH1144" r:id="rId16488" display="https://www.daloopa.com/src/56722922" xr:uid="{FC5B31F0-EBFF-4E60-9BEC-2926948F6E1C}"/>
    <hyperlink ref="BI1144" r:id="rId16489" display="https://www.daloopa.com/src/56722573" xr:uid="{917C0B6A-3B7F-4662-898D-BC2D2FC44BAD}"/>
    <hyperlink ref="A1145" r:id="rId16490" xr:uid="{7365BB4C-B11E-4A56-8ECB-5335FD73E577}"/>
    <hyperlink ref="C1145" r:id="rId16491" xr:uid="{E52C793D-C1C1-4097-B41C-09CCF23568E4}"/>
    <hyperlink ref="X1145" r:id="rId16492" display="https://www.daloopa.com/src/56736733" xr:uid="{DF90B310-2E55-49EA-BA93-726134C2683F}"/>
    <hyperlink ref="Y1145" r:id="rId16493" display="https://www.daloopa.com/src/56736696" xr:uid="{99A304D0-846C-4524-91DE-3A760A9F315B}"/>
    <hyperlink ref="Z1145" r:id="rId16494" display="https://www.daloopa.com/src/56736658" xr:uid="{7796B86C-3640-46E0-9B6E-9B2FC0E9E9CD}"/>
    <hyperlink ref="AA1145" r:id="rId16495" display="https://www.daloopa.com/src/56736619" xr:uid="{0AC8DC37-7975-465A-943F-E5CE6129205E}"/>
    <hyperlink ref="AB1145" r:id="rId16496" display="https://www.daloopa.com/src/56736541" xr:uid="{8D8C2562-372C-4D71-822E-40691B9C37C4}"/>
    <hyperlink ref="AC1145" r:id="rId16497" display="https://www.daloopa.com/src/56736503" xr:uid="{B745A5C3-2CD3-4476-8952-283718D3EE9E}"/>
    <hyperlink ref="AD1145" r:id="rId16498" display="https://www.daloopa.com/src/56736464" xr:uid="{799B68BB-1BAD-44FA-B526-23C7CCC4263D}"/>
    <hyperlink ref="AE1145" r:id="rId16499" display="https://www.daloopa.com/src/56736425" xr:uid="{9E5C7B39-DF22-40E5-8587-F4393C6E0345}"/>
    <hyperlink ref="AF1145" r:id="rId16500" display="https://www.daloopa.com/src/56723471" xr:uid="{613F10A2-444C-4798-BAC2-B797FF01B255}"/>
    <hyperlink ref="AG1145" r:id="rId16501" display="https://www.daloopa.com/src/56723434" xr:uid="{76065E55-4835-4827-9201-0FF566C9D56B}"/>
    <hyperlink ref="AH1145" r:id="rId16502" display="https://www.daloopa.com/src/56723397" xr:uid="{88AC36E1-03A2-4B7D-8FE8-7965D08B099F}"/>
    <hyperlink ref="AI1145" r:id="rId16503" display="https://www.daloopa.com/src/56723095" xr:uid="{926A8447-C3D8-44A6-86D0-2E29A1A7637B}"/>
    <hyperlink ref="AJ1145" r:id="rId16504" display="https://www.daloopa.com/src/56722851" xr:uid="{8E9128FE-781F-4461-837B-9FFB010EBBF0}"/>
    <hyperlink ref="AK1145" r:id="rId16505" display="https://www.daloopa.com/src/56722755" xr:uid="{3CEF4334-1C60-42C3-BAE4-AE3FD172CB34}"/>
    <hyperlink ref="AL1145" r:id="rId16506" display="https://www.daloopa.com/src/56722699" xr:uid="{1CC41630-5A10-4D24-883C-734892438497}"/>
    <hyperlink ref="AM1145" r:id="rId16507" display="https://www.daloopa.com/src/56722634" xr:uid="{908EE597-7739-4097-A293-6B5E6D12D062}"/>
    <hyperlink ref="AN1145" r:id="rId16508" display="https://www.daloopa.com/src/56722507" xr:uid="{0F19FA6F-AFED-42D0-A265-24C74953371B}"/>
    <hyperlink ref="AO1145" r:id="rId16509" display="https://www.daloopa.com/src/56765492" xr:uid="{A469A5C0-A76B-4E84-AC3A-A22475F71215}"/>
    <hyperlink ref="AP1145" r:id="rId16510" display="https://www.daloopa.com/src/61315626" xr:uid="{D07F80FB-FE77-42DB-BA2F-074294EAFE73}"/>
    <hyperlink ref="BF1145" r:id="rId16511" display="https://www.daloopa.com/src/56736580" xr:uid="{3931439C-6C50-493A-988C-3C59091F0329}"/>
    <hyperlink ref="BG1145" r:id="rId16512" display="https://www.daloopa.com/src/56736386" xr:uid="{B5F7FC5B-F20F-460E-BDFC-A7A433B568FF}"/>
    <hyperlink ref="BH1145" r:id="rId16513" display="https://www.daloopa.com/src/56722923" xr:uid="{207B8BF8-501C-4815-9648-4930F911B311}"/>
    <hyperlink ref="BI1145" r:id="rId16514" display="https://www.daloopa.com/src/56722574" xr:uid="{721C9068-ADA2-4EF9-9F87-D7AB0C06D7B1}"/>
    <hyperlink ref="A1147" r:id="rId16515" xr:uid="{B330A712-0663-4425-A88F-5F19885B392B}"/>
    <hyperlink ref="C1147" r:id="rId16516" xr:uid="{304067EC-E329-4C59-BCC1-68FA3281D681}"/>
    <hyperlink ref="X1147" r:id="rId16517" display="https://www.daloopa.com/src/56736734" xr:uid="{15824448-169C-4292-8D27-E0DD555602F9}"/>
    <hyperlink ref="Y1147" r:id="rId16518" display="https://www.daloopa.com/src/56736697" xr:uid="{C1562730-D533-4C50-AF6E-3177BFCF1563}"/>
    <hyperlink ref="Z1147" r:id="rId16519" display="https://www.daloopa.com/src/56736659" xr:uid="{8A280AAC-ED1A-4EAF-9317-F872CFC061EA}"/>
    <hyperlink ref="AA1147" r:id="rId16520" display="https://www.daloopa.com/src/56736620" xr:uid="{AA7C3311-5802-473A-A85B-5DF2DC32D6AE}"/>
    <hyperlink ref="AB1147" r:id="rId16521" display="https://www.daloopa.com/src/56736542" xr:uid="{09712138-89B7-4467-84DE-2EF62C422A65}"/>
    <hyperlink ref="AC1147" r:id="rId16522" display="https://www.daloopa.com/src/56736504" xr:uid="{6932A425-F5F4-4DDA-846E-8128EB3DB08F}"/>
    <hyperlink ref="AD1147" r:id="rId16523" display="https://www.daloopa.com/src/56736465" xr:uid="{364F1F90-DDE3-4506-A67B-C7DD55BC855F}"/>
    <hyperlink ref="AE1147" r:id="rId16524" display="https://www.daloopa.com/src/56736426" xr:uid="{498D9BE6-75B1-4F22-804F-1A00094DC666}"/>
    <hyperlink ref="AF1147" r:id="rId16525" display="https://www.daloopa.com/src/56723472" xr:uid="{E7BFE9D4-865F-421E-9EBD-0AD7C77CD468}"/>
    <hyperlink ref="AG1147" r:id="rId16526" display="https://www.daloopa.com/src/56723435" xr:uid="{6324726B-D8F0-4BCE-9EE2-F026CAC54AA2}"/>
    <hyperlink ref="AH1147" r:id="rId16527" display="https://www.daloopa.com/src/56723398" xr:uid="{7FB3A3AF-890D-4398-80CE-1A0BEADC1D7B}"/>
    <hyperlink ref="AI1147" r:id="rId16528" display="https://www.daloopa.com/src/56723096" xr:uid="{D7695073-58D0-46DF-B07A-885FA10CF274}"/>
    <hyperlink ref="AJ1147" r:id="rId16529" display="https://www.daloopa.com/src/56722852" xr:uid="{72C1048C-D957-4E1E-8337-6496B7DF9C0B}"/>
    <hyperlink ref="AK1147" r:id="rId16530" display="https://www.daloopa.com/src/56722756" xr:uid="{199BD662-371F-493A-93AF-BAAF6ECDDF3A}"/>
    <hyperlink ref="AL1147" r:id="rId16531" display="https://www.daloopa.com/src/56722700" xr:uid="{5DD9F2AA-4986-4B40-8D0B-20BF243B3692}"/>
    <hyperlink ref="AM1147" r:id="rId16532" display="https://www.daloopa.com/src/56722635" xr:uid="{88276BBA-BD93-42B6-B20F-BDA0880B3992}"/>
    <hyperlink ref="AN1147" r:id="rId16533" display="https://www.daloopa.com/src/56722508" xr:uid="{D7151863-874E-4966-BD31-AE3278EF599D}"/>
    <hyperlink ref="AO1147" r:id="rId16534" display="https://www.daloopa.com/src/56765493" xr:uid="{5C4D54FF-C0F6-425A-88C1-95A74D104D87}"/>
    <hyperlink ref="AP1147" r:id="rId16535" display="https://www.daloopa.com/src/61315627" xr:uid="{E0ED025A-FF8C-4CEA-8109-57312EA68D56}"/>
    <hyperlink ref="BF1147" r:id="rId16536" display="https://www.daloopa.com/src/56736581" xr:uid="{26E9D856-649B-427D-BF69-60BD4999BE5F}"/>
    <hyperlink ref="BG1147" r:id="rId16537" display="https://www.daloopa.com/src/56736387" xr:uid="{628C4583-9EDE-478C-B908-DA96C06C1407}"/>
    <hyperlink ref="BH1147" r:id="rId16538" display="https://www.daloopa.com/src/56722924" xr:uid="{50F20F8B-288B-41B8-822B-2E51570E026A}"/>
    <hyperlink ref="BI1147" r:id="rId16539" display="https://www.daloopa.com/src/56722575" xr:uid="{10FD1AE6-1D8B-44E9-9614-ADBEEBD9DE57}"/>
    <hyperlink ref="A1148" r:id="rId16540" xr:uid="{20C054F7-B2F7-4CCA-968E-8CAAB7470D6B}"/>
    <hyperlink ref="C1148" r:id="rId16541" xr:uid="{0CC3811C-AAA0-4108-9AF5-099E822CFD25}"/>
    <hyperlink ref="X1148" r:id="rId16542" display="https://www.daloopa.com/src/56736735" xr:uid="{74928B56-265A-416E-82C5-E4D97C732032}"/>
    <hyperlink ref="Y1148" r:id="rId16543" display="https://www.daloopa.com/src/56736698" xr:uid="{E29FAC20-0923-4DF5-A285-6312F50C116A}"/>
    <hyperlink ref="Z1148" r:id="rId16544" display="https://www.daloopa.com/src/56736660" xr:uid="{541A35AC-C1EE-4047-BB51-C202888A7DAE}"/>
    <hyperlink ref="AA1148" r:id="rId16545" display="https://www.daloopa.com/src/56736621" xr:uid="{95B8E914-979C-406D-9BE8-DB91FF70E091}"/>
    <hyperlink ref="AB1148" r:id="rId16546" display="https://www.daloopa.com/src/56736543" xr:uid="{4D97324D-2B3A-4440-82A8-69973D11A199}"/>
    <hyperlink ref="AC1148" r:id="rId16547" display="https://www.daloopa.com/src/56736505" xr:uid="{05B4AF7C-3801-4932-9C7D-06050846B1BE}"/>
    <hyperlink ref="AD1148" r:id="rId16548" display="https://www.daloopa.com/src/56736466" xr:uid="{F1D04A90-6703-4638-9213-51132FC3E59D}"/>
    <hyperlink ref="AE1148" r:id="rId16549" display="https://www.daloopa.com/src/56736427" xr:uid="{156D9D5B-79DF-4FE4-9076-292BD3CBC814}"/>
    <hyperlink ref="AF1148" r:id="rId16550" display="https://www.daloopa.com/src/56723473" xr:uid="{87A46EF0-B8D9-4634-8CD9-5FC9A622A6EE}"/>
    <hyperlink ref="AG1148" r:id="rId16551" display="https://www.daloopa.com/src/56723436" xr:uid="{3979A8DB-0CA3-4D46-911F-61BDBA38807F}"/>
    <hyperlink ref="AH1148" r:id="rId16552" display="https://www.daloopa.com/src/56723399" xr:uid="{1B10B35C-85F3-40B0-B9A0-4BC79431929B}"/>
    <hyperlink ref="AI1148" r:id="rId16553" display="https://www.daloopa.com/src/56723097" xr:uid="{2222B4A6-9A6C-4755-8632-E7CE925398B1}"/>
    <hyperlink ref="AJ1148" r:id="rId16554" display="https://www.daloopa.com/src/56722853" xr:uid="{CB94226C-FD24-42EC-85C8-62EC684CDEA7}"/>
    <hyperlink ref="AK1148" r:id="rId16555" display="https://www.daloopa.com/src/56722757" xr:uid="{C14D0705-C973-4031-B5A1-387F1530EA26}"/>
    <hyperlink ref="AL1148" r:id="rId16556" display="https://www.daloopa.com/src/56722701" xr:uid="{9D7A12B4-F1CD-4C5C-8607-64B023181989}"/>
    <hyperlink ref="AM1148" r:id="rId16557" display="https://www.daloopa.com/src/56722636" xr:uid="{49B4F158-A5E6-422F-AE78-9AD6846ACF7B}"/>
    <hyperlink ref="AN1148" r:id="rId16558" display="https://www.daloopa.com/src/56722509" xr:uid="{0DBD37EA-8E47-4B59-B245-82255F13DF07}"/>
    <hyperlink ref="AO1148" r:id="rId16559" display="https://www.daloopa.com/src/56765494" xr:uid="{A25C8D57-CFC1-4BF8-BDBD-5173D99C7EC3}"/>
    <hyperlink ref="AP1148" r:id="rId16560" display="https://www.daloopa.com/src/61315628" xr:uid="{07AB81CF-762D-49D3-9FC6-EA67D9EB9E91}"/>
    <hyperlink ref="BF1148" r:id="rId16561" display="https://www.daloopa.com/src/56736582" xr:uid="{0DF70A69-4BE4-4565-866F-36544F341205}"/>
    <hyperlink ref="BG1148" r:id="rId16562" display="https://www.daloopa.com/src/56736388" xr:uid="{6EEDA4B7-3657-4B4F-82D9-8132D6F26D6F}"/>
    <hyperlink ref="BH1148" r:id="rId16563" display="https://www.daloopa.com/src/56722925" xr:uid="{46CBF643-1A56-403D-B9E0-55E59C1F996E}"/>
    <hyperlink ref="BI1148" r:id="rId16564" display="https://www.daloopa.com/src/56722576" xr:uid="{1C66DDDD-E3D3-4357-9701-37DCD82C6A7B}"/>
    <hyperlink ref="A1150" r:id="rId16565" xr:uid="{A26718D3-20A6-498A-90D1-88283C146EBB}"/>
    <hyperlink ref="C1150" r:id="rId16566" xr:uid="{65BEEC97-E257-4125-AEEE-447330246E0D}"/>
    <hyperlink ref="X1150" r:id="rId16567" display="https://www.daloopa.com/src/56736736" xr:uid="{A98CDE9D-7961-4215-806E-98154701E5BA}"/>
    <hyperlink ref="Y1150" r:id="rId16568" display="https://www.daloopa.com/src/56736699" xr:uid="{526AC199-512A-4E82-8EC6-CD88C9FE5813}"/>
    <hyperlink ref="Z1150" r:id="rId16569" display="https://www.daloopa.com/src/56736661" xr:uid="{9AD91E6E-529A-401A-9013-A0BA9E72BDB7}"/>
    <hyperlink ref="AA1150" r:id="rId16570" display="https://www.daloopa.com/src/56736622" xr:uid="{1AF9ED29-5DAD-433C-92B9-C9984048B275}"/>
    <hyperlink ref="AB1150" r:id="rId16571" display="https://www.daloopa.com/src/56736544" xr:uid="{B2395810-776A-4B1F-AC2F-D600B251DFD7}"/>
    <hyperlink ref="AC1150" r:id="rId16572" display="https://www.daloopa.com/src/56736506" xr:uid="{4C81DEAF-A7B4-4252-800B-B0459C6D312D}"/>
    <hyperlink ref="AD1150" r:id="rId16573" display="https://www.daloopa.com/src/56736467" xr:uid="{35FC47B2-C56A-47C5-8089-FDD5D497622C}"/>
    <hyperlink ref="AE1150" r:id="rId16574" display="https://www.daloopa.com/src/56736428" xr:uid="{D5786673-38BC-4775-BFE1-C2FA39C16886}"/>
    <hyperlink ref="AF1150" r:id="rId16575" display="https://www.daloopa.com/src/56723474" xr:uid="{352EBAB8-061F-4E9F-8DE1-E6BD8DE72760}"/>
    <hyperlink ref="AG1150" r:id="rId16576" display="https://www.daloopa.com/src/56723437" xr:uid="{2839D06B-F418-4123-B9FF-0D36D76F3DF8}"/>
    <hyperlink ref="AH1150" r:id="rId16577" display="https://www.daloopa.com/src/56723400" xr:uid="{872A2024-8609-409A-91C6-16C3F57FE749}"/>
    <hyperlink ref="AI1150" r:id="rId16578" display="https://www.daloopa.com/src/56723098" xr:uid="{24ED2AE6-354B-4A16-AE7B-1DEA72870145}"/>
    <hyperlink ref="AJ1150" r:id="rId16579" display="https://www.daloopa.com/src/56722854" xr:uid="{48CF21AB-F250-48C0-B904-C7FE5C150B9D}"/>
    <hyperlink ref="AK1150" r:id="rId16580" display="https://www.daloopa.com/src/56722758" xr:uid="{D742F758-7599-455D-99B7-AA42B77E2018}"/>
    <hyperlink ref="AL1150" r:id="rId16581" display="https://www.daloopa.com/src/56722702" xr:uid="{65052E84-26AA-4160-B393-18A839318B39}"/>
    <hyperlink ref="AM1150" r:id="rId16582" display="https://www.daloopa.com/src/56722637" xr:uid="{E4EFB7FF-7975-4512-84CA-CAA6C24AD549}"/>
    <hyperlink ref="AN1150" r:id="rId16583" display="https://www.daloopa.com/src/56722510" xr:uid="{7E6A2E45-4CD3-4981-8EA6-69B244242A15}"/>
    <hyperlink ref="AO1150" r:id="rId16584" display="https://www.daloopa.com/src/56765495" xr:uid="{F0BCE1FD-3B9A-457F-B0EA-ADCA53961C07}"/>
    <hyperlink ref="AP1150" r:id="rId16585" display="https://www.daloopa.com/src/61315629" xr:uid="{93275AC5-9269-485B-A64C-1813D95E3820}"/>
    <hyperlink ref="BF1150" r:id="rId16586" display="https://www.daloopa.com/src/56736583" xr:uid="{5F60E6BD-7C22-40AB-8512-194208F226F4}"/>
    <hyperlink ref="BG1150" r:id="rId16587" display="https://www.daloopa.com/src/56736389" xr:uid="{C096BA47-C9A4-4CC1-A624-FA7B5861000D}"/>
    <hyperlink ref="BH1150" r:id="rId16588" display="https://www.daloopa.com/src/56722926" xr:uid="{F4D761A0-195B-4F54-9931-3692EBE3BBF9}"/>
    <hyperlink ref="BI1150" r:id="rId16589" display="https://www.daloopa.com/src/56722577" xr:uid="{F1483DEA-C59C-4C2D-B9C1-BFD57ED6C27A}"/>
    <hyperlink ref="A1153" r:id="rId16590" xr:uid="{1EB0E23D-D347-4691-BC04-4FB0A6AAFC79}"/>
    <hyperlink ref="C1153" r:id="rId16591" xr:uid="{36624CE2-0013-4912-8218-2B6FFE9D91C3}"/>
    <hyperlink ref="X1153" r:id="rId16592" display="https://www.daloopa.com/src/56736737" xr:uid="{9A20F75E-08B5-4514-9E08-B93382EBF6AD}"/>
    <hyperlink ref="Y1153" r:id="rId16593" display="https://www.daloopa.com/src/56736700" xr:uid="{94C661A2-3A81-41BF-BAC0-28324D59029C}"/>
    <hyperlink ref="Z1153" r:id="rId16594" display="https://www.daloopa.com/src/56736662" xr:uid="{E4E155E4-691B-4BAD-80FE-47BFD2789B4C}"/>
    <hyperlink ref="AA1153" r:id="rId16595" display="https://www.daloopa.com/src/56736623" xr:uid="{9DCBAA26-4FB2-4CC2-A168-F9470FEAB0A5}"/>
    <hyperlink ref="AB1153" r:id="rId16596" display="https://www.daloopa.com/src/56736545" xr:uid="{6539FDF7-4939-4A93-AFE7-CCFD7F097735}"/>
    <hyperlink ref="AC1153" r:id="rId16597" display="https://www.daloopa.com/src/56736507" xr:uid="{40750349-DBBD-4A64-ABC2-ADE67B54F762}"/>
    <hyperlink ref="AD1153" r:id="rId16598" display="https://www.daloopa.com/src/56736468" xr:uid="{C2D04C83-83C6-4A11-9F95-0BEF3C14B4EC}"/>
    <hyperlink ref="AE1153" r:id="rId16599" display="https://www.daloopa.com/src/56736429" xr:uid="{856796D7-9968-4F5F-B0A8-D82D24C7107A}"/>
    <hyperlink ref="AF1153" r:id="rId16600" display="https://www.daloopa.com/src/56723475" xr:uid="{78474CC8-56EA-4EB1-A95C-E58F569692C0}"/>
    <hyperlink ref="AG1153" r:id="rId16601" display="https://www.daloopa.com/src/56723438" xr:uid="{E701EF20-3544-466F-9E08-9FDE3A1C1421}"/>
    <hyperlink ref="AH1153" r:id="rId16602" display="https://www.daloopa.com/src/56723401" xr:uid="{FA6C5D3C-80FE-4187-A6CA-47E9B31F2BD0}"/>
    <hyperlink ref="AI1153" r:id="rId16603" display="https://www.daloopa.com/src/56723099" xr:uid="{EE6CA11B-08AD-4154-8F0B-707D2811A78A}"/>
    <hyperlink ref="AJ1153" r:id="rId16604" display="https://www.daloopa.com/src/56722855" xr:uid="{73843DC2-F1C7-4DB9-8550-DC019A40E45E}"/>
    <hyperlink ref="AK1153" r:id="rId16605" display="https://www.daloopa.com/src/56722759" xr:uid="{7CB27CA6-458D-41E3-84B2-DA998A126D24}"/>
    <hyperlink ref="AL1153" r:id="rId16606" display="https://www.daloopa.com/src/56722703" xr:uid="{B3315E6B-6BF5-4B74-9E21-8949E5F6E3DF}"/>
    <hyperlink ref="AM1153" r:id="rId16607" display="https://www.daloopa.com/src/56722638" xr:uid="{213931FA-B585-4EF6-891A-3B7A69863B9E}"/>
    <hyperlink ref="AN1153" r:id="rId16608" display="https://www.daloopa.com/src/56722511" xr:uid="{3955CC14-F6C7-4C03-8F95-F0850634532D}"/>
    <hyperlink ref="AO1153" r:id="rId16609" display="https://www.daloopa.com/src/56765496" xr:uid="{C829D456-4C4D-40EB-A241-63FA4464DC16}"/>
    <hyperlink ref="AP1153" r:id="rId16610" display="https://www.daloopa.com/src/61315630" xr:uid="{4965E341-2F9D-486D-8937-7530293345DE}"/>
    <hyperlink ref="BF1153" r:id="rId16611" display="https://www.daloopa.com/src/56736584" xr:uid="{F64C1686-720E-45CB-A176-87CFD5327207}"/>
    <hyperlink ref="BG1153" r:id="rId16612" display="https://www.daloopa.com/src/56736390" xr:uid="{4332CA9D-092C-4EA7-858D-6FB3077CB3D5}"/>
    <hyperlink ref="BH1153" r:id="rId16613" display="https://www.daloopa.com/src/56722927" xr:uid="{FCA3ED4D-2E5A-40AF-8367-403597467088}"/>
    <hyperlink ref="BI1153" r:id="rId16614" display="https://www.daloopa.com/src/56722578" xr:uid="{31076C97-BD7B-4B08-B012-622C6A11BCD4}"/>
    <hyperlink ref="A1156" r:id="rId16615" xr:uid="{4F550711-B3F2-4BE4-8BC2-8D94A56E0DAD}"/>
    <hyperlink ref="C1156" r:id="rId16616" xr:uid="{BC90C504-8B8A-41D3-A7F3-1A07369935F6}"/>
    <hyperlink ref="X1156" r:id="rId16617" display="https://www.daloopa.com/src/56736738" xr:uid="{0A72387E-3562-42E1-AA8D-A14B693ACF64}"/>
    <hyperlink ref="Y1156" r:id="rId16618" display="https://www.daloopa.com/src/56736701" xr:uid="{7EE160BB-436E-40E8-ABAF-22C4639F9749}"/>
    <hyperlink ref="Z1156" r:id="rId16619" display="https://www.daloopa.com/src/56736663" xr:uid="{EA309BC9-3DE3-4072-977D-455763FF6FA5}"/>
    <hyperlink ref="AA1156" r:id="rId16620" display="https://www.daloopa.com/src/56736624" xr:uid="{7D4513E0-9E48-4455-A7DD-AC587C6BFF15}"/>
    <hyperlink ref="AB1156" r:id="rId16621" display="https://www.daloopa.com/src/56736546" xr:uid="{2BA43DC8-3462-4239-93D4-AC1A0D188A8E}"/>
    <hyperlink ref="AC1156" r:id="rId16622" display="https://www.daloopa.com/src/56736508" xr:uid="{0013E615-658F-4AE4-8105-9C5CF99F807F}"/>
    <hyperlink ref="AD1156" r:id="rId16623" display="https://www.daloopa.com/src/56736469" xr:uid="{4BD5BCD2-3F58-4AB1-8C76-B98FDE67165F}"/>
    <hyperlink ref="AE1156" r:id="rId16624" display="https://www.daloopa.com/src/56736430" xr:uid="{47E33DAB-2AF1-48F0-85AB-6D2F4B377049}"/>
    <hyperlink ref="AF1156" r:id="rId16625" display="https://www.daloopa.com/src/56723476" xr:uid="{C9D5EAC8-7431-416D-895B-0910904D9FF0}"/>
    <hyperlink ref="AG1156" r:id="rId16626" display="https://www.daloopa.com/src/56723439" xr:uid="{2DBFA933-0ED0-4AF2-AC7D-EB4E59C6FB50}"/>
    <hyperlink ref="AH1156" r:id="rId16627" display="https://www.daloopa.com/src/56723402" xr:uid="{DB994571-B25C-4CFD-8D41-17EF051EE66F}"/>
    <hyperlink ref="AI1156" r:id="rId16628" display="https://www.daloopa.com/src/56723100" xr:uid="{49C20558-BD9B-47C7-A337-21DEE2FB1A03}"/>
    <hyperlink ref="AJ1156" r:id="rId16629" display="https://www.daloopa.com/src/56722856" xr:uid="{BCE5033F-AA2B-4931-B432-8A7B78350573}"/>
    <hyperlink ref="AK1156" r:id="rId16630" display="https://www.daloopa.com/src/56722760" xr:uid="{119F753E-84BF-4B51-AA78-A01DD537284F}"/>
    <hyperlink ref="AL1156" r:id="rId16631" display="https://www.daloopa.com/src/56722704" xr:uid="{A3396813-573D-4672-B521-A8694F8511E5}"/>
    <hyperlink ref="AM1156" r:id="rId16632" display="https://www.daloopa.com/src/56722639" xr:uid="{01B8E922-F583-4982-A502-53D57177CBC7}"/>
    <hyperlink ref="AN1156" r:id="rId16633" display="https://www.daloopa.com/src/56722512" xr:uid="{26E572E0-827D-4498-928B-A20C904023B2}"/>
    <hyperlink ref="AO1156" r:id="rId16634" display="https://www.daloopa.com/src/56765497" xr:uid="{98DB8E86-8830-4BC3-9E4F-E3D79FC1A322}"/>
    <hyperlink ref="AP1156" r:id="rId16635" display="https://www.daloopa.com/src/61315631" xr:uid="{2310FE56-3A8F-49A6-80D4-69A887B8B49D}"/>
    <hyperlink ref="BF1156" r:id="rId16636" display="https://www.daloopa.com/src/56736585" xr:uid="{CCB6FD77-7D71-47BA-BC5B-06D06FC5373C}"/>
    <hyperlink ref="BG1156" r:id="rId16637" display="https://www.daloopa.com/src/56736391" xr:uid="{29C1B37D-5C08-4B41-8CF9-A59D5DBC0E2C}"/>
    <hyperlink ref="BH1156" r:id="rId16638" display="https://www.daloopa.com/src/56722928" xr:uid="{8C31AB00-1BDE-4376-BF2C-3F320B20275E}"/>
    <hyperlink ref="BI1156" r:id="rId16639" display="https://www.daloopa.com/src/56722579" xr:uid="{7FED44EB-FC21-4F96-9C4F-644563B3CA1E}"/>
    <hyperlink ref="A1157" r:id="rId16640" xr:uid="{085E8862-7473-4908-8FBA-C34C24A936FC}"/>
    <hyperlink ref="C1157" r:id="rId16641" xr:uid="{6BAE1078-66C5-4782-8324-772DBEFB23C1}"/>
    <hyperlink ref="X1157" r:id="rId16642" display="https://www.daloopa.com/src/56736739" xr:uid="{610B59FC-1F2D-4A49-9D98-EB155F02C930}"/>
    <hyperlink ref="Y1157" r:id="rId16643" display="https://www.daloopa.com/src/56736702" xr:uid="{652A60F7-B4D4-4786-9346-1862AA1D6178}"/>
    <hyperlink ref="Z1157" r:id="rId16644" display="https://www.daloopa.com/src/56736664" xr:uid="{4E43D2C6-20A2-4ED1-B1AD-D5CCB9A5626E}"/>
    <hyperlink ref="AA1157" r:id="rId16645" display="https://www.daloopa.com/src/56736625" xr:uid="{9C14E678-CE16-4E6C-B61D-A295CEEA2590}"/>
    <hyperlink ref="AB1157" r:id="rId16646" display="https://www.daloopa.com/src/56736547" xr:uid="{E1914EC2-0DCE-4A66-805E-98015AB45B48}"/>
    <hyperlink ref="AC1157" r:id="rId16647" display="https://www.daloopa.com/src/56736509" xr:uid="{1426214C-2AF5-45AF-A51F-D6DD73A4A3A6}"/>
    <hyperlink ref="AD1157" r:id="rId16648" display="https://www.daloopa.com/src/56736470" xr:uid="{140DD31F-55B4-4138-9C11-23379F76722C}"/>
    <hyperlink ref="AE1157" r:id="rId16649" display="https://www.daloopa.com/src/56736431" xr:uid="{82A3462D-90E3-40D4-832E-7F1C0409D15D}"/>
    <hyperlink ref="AF1157" r:id="rId16650" display="https://www.daloopa.com/src/56723477" xr:uid="{D83CD9D1-C695-4F21-A63C-AB38736B2064}"/>
    <hyperlink ref="AG1157" r:id="rId16651" display="https://www.daloopa.com/src/56723440" xr:uid="{CE90BFFB-1B4D-4476-9ADC-4194931A09B0}"/>
    <hyperlink ref="AH1157" r:id="rId16652" display="https://www.daloopa.com/src/56723403" xr:uid="{19710833-F28F-40A3-A044-E6E60513271A}"/>
    <hyperlink ref="AI1157" r:id="rId16653" display="https://www.daloopa.com/src/56723101" xr:uid="{6903D40E-D0C3-4DBD-8676-9259B2BBB353}"/>
    <hyperlink ref="AJ1157" r:id="rId16654" display="https://www.daloopa.com/src/56722857" xr:uid="{7582E4A7-28A1-4C0D-A0DB-44D31A0B5CFD}"/>
    <hyperlink ref="AK1157" r:id="rId16655" display="https://www.daloopa.com/src/56722761" xr:uid="{12385180-60BE-4A87-A9A4-E69B16DDF4CC}"/>
    <hyperlink ref="AL1157" r:id="rId16656" display="https://www.daloopa.com/src/56722705" xr:uid="{D3BC0CBF-E5A9-4677-A7F0-1C421CA6480D}"/>
    <hyperlink ref="AM1157" r:id="rId16657" display="https://www.daloopa.com/src/56722640" xr:uid="{9393D297-2AD0-4FB0-BB8C-10FFF36C4465}"/>
    <hyperlink ref="AN1157" r:id="rId16658" display="https://www.daloopa.com/src/56722513" xr:uid="{ECB5414F-BCCF-41C2-A84A-A6C3D8ED0A07}"/>
    <hyperlink ref="AO1157" r:id="rId16659" display="https://www.daloopa.com/src/56765498" xr:uid="{BB6608A2-800A-4F99-ABE9-13CD0F00061F}"/>
    <hyperlink ref="AP1157" r:id="rId16660" display="https://www.daloopa.com/src/61315632" xr:uid="{201C34B0-920D-4A86-ABC8-1AF9D58B336A}"/>
    <hyperlink ref="BF1157" r:id="rId16661" display="https://www.daloopa.com/src/56736586" xr:uid="{AEB57934-B5F1-49D5-9820-2D1D528B0BEC}"/>
    <hyperlink ref="BG1157" r:id="rId16662" display="https://www.daloopa.com/src/56736392" xr:uid="{9B8012DA-0B5C-490D-B0C1-0E85A9788AC3}"/>
    <hyperlink ref="BH1157" r:id="rId16663" display="https://www.daloopa.com/src/56722929" xr:uid="{5E29B53A-16A7-463A-AF97-10A22B68B44D}"/>
    <hyperlink ref="BI1157" r:id="rId16664" display="https://www.daloopa.com/src/56722580" xr:uid="{EEB8A75A-1F91-46BF-945E-0F3134F888A9}"/>
    <hyperlink ref="A1158" r:id="rId16665" xr:uid="{46C3E877-5B04-4682-A45B-3DA3A18AEC03}"/>
    <hyperlink ref="C1158" r:id="rId16666" xr:uid="{71D4D10D-8A05-4B4C-ADF7-47581D9FC31F}"/>
    <hyperlink ref="X1158" r:id="rId16667" display="https://www.daloopa.com/src/56736740" xr:uid="{530A26BA-CC10-4E0E-94E7-95BE595298B3}"/>
    <hyperlink ref="Y1158" r:id="rId16668" display="https://www.daloopa.com/src/56736703" xr:uid="{856B3369-0E81-4710-BC97-C3BB658963EE}"/>
    <hyperlink ref="Z1158" r:id="rId16669" display="https://www.daloopa.com/src/56736665" xr:uid="{92FD6316-B134-4989-ADA3-6E76127CF5E1}"/>
    <hyperlink ref="AA1158" r:id="rId16670" display="https://www.daloopa.com/src/56736626" xr:uid="{092C9B9C-EE14-4D81-8630-9AF9B0E26439}"/>
    <hyperlink ref="AB1158" r:id="rId16671" display="https://www.daloopa.com/src/56736548" xr:uid="{23B0A936-5C8D-44F0-A83B-650717ED3BB5}"/>
    <hyperlink ref="AC1158" r:id="rId16672" display="https://www.daloopa.com/src/56736510" xr:uid="{AC3344EC-E71F-4BE0-92CE-142C9AB33C73}"/>
    <hyperlink ref="AD1158" r:id="rId16673" display="https://www.daloopa.com/src/56736471" xr:uid="{CBB68D40-2E1F-4C5D-B121-05CED5D49A0E}"/>
    <hyperlink ref="AE1158" r:id="rId16674" display="https://www.daloopa.com/src/56736432" xr:uid="{869E1378-A2BD-43E2-BB24-9F728D28403C}"/>
    <hyperlink ref="AF1158" r:id="rId16675" display="https://www.daloopa.com/src/56723478" xr:uid="{59EACFBC-6EC9-4717-AD46-0755E034A699}"/>
    <hyperlink ref="AG1158" r:id="rId16676" display="https://www.daloopa.com/src/56723441" xr:uid="{003802B0-FCD0-4849-918B-EB548B6C404F}"/>
    <hyperlink ref="AH1158" r:id="rId16677" display="https://www.daloopa.com/src/56723404" xr:uid="{C491EC5A-AE5B-477B-9465-9CF4B7471118}"/>
    <hyperlink ref="AI1158" r:id="rId16678" display="https://www.daloopa.com/src/56723102" xr:uid="{3C54859F-65E2-4014-9809-74EEB97E462E}"/>
    <hyperlink ref="AJ1158" r:id="rId16679" display="https://www.daloopa.com/src/56722858" xr:uid="{5C90ABB4-D881-43D9-A107-9A529F25C039}"/>
    <hyperlink ref="AK1158" r:id="rId16680" display="https://www.daloopa.com/src/56722762" xr:uid="{256533D7-0D7A-4C69-ADD4-0EB652A6815F}"/>
    <hyperlink ref="AL1158" r:id="rId16681" display="https://www.daloopa.com/src/56722706" xr:uid="{CBEF2824-99E3-4CA9-BB3F-6156B480C6B6}"/>
    <hyperlink ref="AM1158" r:id="rId16682" display="https://www.daloopa.com/src/56722641" xr:uid="{B0AD9AC7-19C9-4E78-8DD6-17188103C29C}"/>
    <hyperlink ref="AN1158" r:id="rId16683" display="https://www.daloopa.com/src/56722514" xr:uid="{442D0E8B-0175-4871-BE7F-8090F6540CEA}"/>
    <hyperlink ref="AO1158" r:id="rId16684" display="https://www.daloopa.com/src/56765499" xr:uid="{9C5C19D3-C106-450F-A525-31CC8949B071}"/>
    <hyperlink ref="AP1158" r:id="rId16685" display="https://www.daloopa.com/src/61315633" xr:uid="{09931ED5-41AC-4C34-8A39-9A55504A7E0F}"/>
    <hyperlink ref="BF1158" r:id="rId16686" display="https://www.daloopa.com/src/56736587" xr:uid="{AFC12B27-133E-4CAC-BE00-3A5ECC79D0F3}"/>
    <hyperlink ref="BG1158" r:id="rId16687" display="https://www.daloopa.com/src/56736393" xr:uid="{C6DDD779-8BCF-4800-862A-729997E6F280}"/>
    <hyperlink ref="BH1158" r:id="rId16688" display="https://www.daloopa.com/src/56722930" xr:uid="{7D9F06FF-510C-42F3-A484-D4541F187F2A}"/>
    <hyperlink ref="BI1158" r:id="rId16689" display="https://www.daloopa.com/src/56722581" xr:uid="{1D51300B-36A0-435C-B792-74A0DA7B6299}"/>
    <hyperlink ref="A1159" r:id="rId16690" xr:uid="{0B0B0330-AE6D-46BE-951F-C2BD01074AA1}"/>
    <hyperlink ref="C1159" r:id="rId16691" xr:uid="{E7464059-1E6C-410C-B279-0885D2934903}"/>
    <hyperlink ref="AA1159" r:id="rId16692" display="https://www.daloopa.com/src/56736627" xr:uid="{AB8E44EE-3833-4BD7-A6C6-76868EA223FC}"/>
    <hyperlink ref="AB1159" r:id="rId16693" display="https://www.daloopa.com/src/56736549" xr:uid="{79A49506-C9CC-4088-9BAE-BB4B7258283F}"/>
    <hyperlink ref="AD1159" r:id="rId16694" display="https://www.daloopa.com/src/56736472" xr:uid="{0025F356-7816-405F-9B60-C4640C8FF5C8}"/>
    <hyperlink ref="AE1159" r:id="rId16695" display="https://www.daloopa.com/src/56736433" xr:uid="{93FD4B06-D5AB-4301-BE64-4CB61033664C}"/>
    <hyperlink ref="AF1159" r:id="rId16696" display="https://www.daloopa.com/src/56723479" xr:uid="{68176849-6FBF-47E6-B3F6-C68C9733C4E0}"/>
    <hyperlink ref="AH1159" r:id="rId16697" display="https://www.daloopa.com/src/56723405" xr:uid="{C61F8B35-7312-4FD6-B54D-80E412B6A492}"/>
    <hyperlink ref="AI1159" r:id="rId16698" display="https://www.daloopa.com/src/56723103" xr:uid="{BA92E73B-CE71-4328-AB4C-0FD537419240}"/>
    <hyperlink ref="AJ1159" r:id="rId16699" display="https://www.daloopa.com/src/56722859" xr:uid="{F9234A01-8E44-4417-BE62-D5579F9E77EE}"/>
    <hyperlink ref="AK1159" r:id="rId16700" display="https://www.daloopa.com/src/56722763" xr:uid="{1A4BD574-C91B-487D-875D-69918EE326F6}"/>
    <hyperlink ref="AL1159" r:id="rId16701" display="https://www.daloopa.com/src/56722707" xr:uid="{B03A133D-0796-4872-AA28-47A98D21E8B5}"/>
    <hyperlink ref="AM1159" r:id="rId16702" display="https://www.daloopa.com/src/56722642" xr:uid="{3204D66B-D599-4CBC-8CA7-7EC000ECE4BB}"/>
    <hyperlink ref="AN1159" r:id="rId16703" display="https://www.daloopa.com/src/56722515" xr:uid="{FABD583F-D008-4256-B561-58D843925536}"/>
    <hyperlink ref="AO1159" r:id="rId16704" display="https://www.daloopa.com/src/56765500" xr:uid="{90061D96-9080-4203-BF4D-A62BA37E4E6F}"/>
    <hyperlink ref="AP1159" r:id="rId16705" display="https://www.daloopa.com/src/61315634" xr:uid="{900F1BE4-F312-477E-94FE-4259AF1EB9DD}"/>
    <hyperlink ref="BF1159" r:id="rId16706" display="https://www.daloopa.com/src/56736588" xr:uid="{2D5AF011-7340-4B25-AC57-895984B0CA93}"/>
    <hyperlink ref="BG1159" r:id="rId16707" display="https://www.daloopa.com/src/56736394" xr:uid="{E0C22D1B-8CD5-4B50-ACA3-BE0D3AAD2B60}"/>
    <hyperlink ref="BH1159" r:id="rId16708" display="https://www.daloopa.com/src/56722931" xr:uid="{5E1E9709-192A-4893-AD6E-38841B10528F}"/>
    <hyperlink ref="BI1159" r:id="rId16709" display="https://www.daloopa.com/src/56722582" xr:uid="{DB450D6D-D1F3-48B9-8EE5-FDEA03CA31A8}"/>
    <hyperlink ref="A1160" r:id="rId16710" xr:uid="{A41A84B1-34AF-474B-A447-18AE2B9C263D}"/>
    <hyperlink ref="C1160" r:id="rId16711" xr:uid="{A86502B0-75FF-4C1B-9734-4CF2F0E11799}"/>
    <hyperlink ref="X1160" r:id="rId16712" display="https://www.daloopa.com/src/56736741" xr:uid="{4F5A127B-3EDC-4173-BFEC-48E9BBABDC6E}"/>
    <hyperlink ref="Y1160" r:id="rId16713" display="https://www.daloopa.com/src/56736704" xr:uid="{D5F88C78-E599-499F-8EFF-873D9D94EB57}"/>
    <hyperlink ref="Z1160" r:id="rId16714" display="https://www.daloopa.com/src/56736666" xr:uid="{4DA91CD2-E82D-49BB-B63E-3D7AC4FD5797}"/>
    <hyperlink ref="AA1160" r:id="rId16715" display="https://www.daloopa.com/src/56736628" xr:uid="{6B8F001B-F029-401E-A370-1E7DE2F792CE}"/>
    <hyperlink ref="AB1160" r:id="rId16716" display="https://www.daloopa.com/src/56736550" xr:uid="{4E02C49A-AB45-4840-BCF6-AB1A42DCC214}"/>
    <hyperlink ref="AC1160" r:id="rId16717" display="https://www.daloopa.com/src/56736511" xr:uid="{B449B30E-A19E-408F-9220-28A1FFC45E03}"/>
    <hyperlink ref="AD1160" r:id="rId16718" display="https://www.daloopa.com/src/56736473" xr:uid="{5DAA6B48-45B0-4177-B89B-97951BD20041}"/>
    <hyperlink ref="AE1160" r:id="rId16719" display="https://www.daloopa.com/src/56736434" xr:uid="{9DB448CA-5565-4A07-8EAE-858D1774B02B}"/>
    <hyperlink ref="AF1160" r:id="rId16720" display="https://www.daloopa.com/src/56723480" xr:uid="{93901055-127F-4704-82E4-3758DA3D829D}"/>
    <hyperlink ref="AG1160" r:id="rId16721" display="https://www.daloopa.com/src/56723442" xr:uid="{9BE7F088-6D3C-4A5E-951C-C37DD68DE5F5}"/>
    <hyperlink ref="AH1160" r:id="rId16722" display="https://www.daloopa.com/src/56723406" xr:uid="{9D6D46A4-DB19-49F4-AC3B-D7CE907F58BE}"/>
    <hyperlink ref="AI1160" r:id="rId16723" display="https://www.daloopa.com/src/56723104" xr:uid="{625AF2D7-874D-45A8-8E14-26C10FC0DA1A}"/>
    <hyperlink ref="AJ1160" r:id="rId16724" display="https://www.daloopa.com/src/56722860" xr:uid="{60220D9D-D19B-4993-9C78-72F3B859F6F3}"/>
    <hyperlink ref="AK1160" r:id="rId16725" display="https://www.daloopa.com/src/56722764" xr:uid="{B16C7D92-9B0A-4017-8464-87573A73EED8}"/>
    <hyperlink ref="AL1160" r:id="rId16726" display="https://www.daloopa.com/src/56722708" xr:uid="{2CD9D018-5A09-42A7-9FB7-2E7EA075A364}"/>
    <hyperlink ref="AM1160" r:id="rId16727" display="https://www.daloopa.com/src/56722643" xr:uid="{B7BF8143-75E3-4E5C-8F8F-EE7A0AD24011}"/>
    <hyperlink ref="AN1160" r:id="rId16728" display="https://www.daloopa.com/src/56722516" xr:uid="{7835EE1A-F57B-4243-9591-B53A2E33E3FF}"/>
    <hyperlink ref="AO1160" r:id="rId16729" display="https://www.daloopa.com/src/56765501" xr:uid="{A3F416E3-FB9B-4929-B3F4-502F44E23384}"/>
    <hyperlink ref="AP1160" r:id="rId16730" display="https://www.daloopa.com/src/61315635" xr:uid="{92C9B7EE-10FD-4BB5-A838-4F54565856DC}"/>
    <hyperlink ref="BF1160" r:id="rId16731" display="https://www.daloopa.com/src/56736589" xr:uid="{341EC4C4-9550-41A2-8A50-2AC031CABE57}"/>
    <hyperlink ref="BG1160" r:id="rId16732" display="https://www.daloopa.com/src/56736395" xr:uid="{00E10819-B13C-4754-A7C0-A44091661BD7}"/>
    <hyperlink ref="BH1160" r:id="rId16733" display="https://www.daloopa.com/src/56722932" xr:uid="{327C55D4-C8DD-496A-98C1-683583C3FC90}"/>
    <hyperlink ref="BI1160" r:id="rId16734" display="https://www.daloopa.com/src/56722583" xr:uid="{C39F241F-85FB-4E59-B50E-E4482609D7F1}"/>
    <hyperlink ref="A1161" r:id="rId16735" xr:uid="{A46A9864-10FF-488E-A40D-6344E3E15879}"/>
    <hyperlink ref="C1161" r:id="rId16736" xr:uid="{92045B48-D0D0-4516-BB6F-EFA6A3FD8D30}"/>
    <hyperlink ref="X1161" r:id="rId16737" display="https://www.daloopa.com/src/56736742" xr:uid="{0C3503A2-7E3A-4E48-8427-FDEBB4245B4C}"/>
    <hyperlink ref="Y1161" r:id="rId16738" display="https://www.daloopa.com/src/56736705" xr:uid="{3559B9FF-CBB9-44A5-8D29-D56649C4452D}"/>
    <hyperlink ref="Z1161" r:id="rId16739" display="https://www.daloopa.com/src/56736667" xr:uid="{E601C1E3-CCE4-4A81-B893-C716E65AEF4E}"/>
    <hyperlink ref="AA1161" r:id="rId16740" display="https://www.daloopa.com/src/56736629" xr:uid="{78405108-D675-44B8-8B7B-CB0A5E5FEFE5}"/>
    <hyperlink ref="AB1161" r:id="rId16741" display="https://www.daloopa.com/src/56736551" xr:uid="{541F8087-2977-441E-80B0-94D10E7CAD86}"/>
    <hyperlink ref="AC1161" r:id="rId16742" display="https://www.daloopa.com/src/56736512" xr:uid="{4B860A26-7806-4976-97EC-882AD7368442}"/>
    <hyperlink ref="AD1161" r:id="rId16743" display="https://www.daloopa.com/src/56736474" xr:uid="{16AEA68B-956D-4E45-8759-430CFFDA1A90}"/>
    <hyperlink ref="AE1161" r:id="rId16744" display="https://www.daloopa.com/src/56736435" xr:uid="{C7538BD4-87C8-4D8F-B360-F2A87A20F079}"/>
    <hyperlink ref="AF1161" r:id="rId16745" display="https://www.daloopa.com/src/56723481" xr:uid="{5CA8EBAD-7B67-4EA7-B7BF-80F2BA14A840}"/>
    <hyperlink ref="AG1161" r:id="rId16746" display="https://www.daloopa.com/src/56723443" xr:uid="{7C78E22E-9295-456D-903F-97BCD5F6026C}"/>
    <hyperlink ref="AH1161" r:id="rId16747" display="https://www.daloopa.com/src/56723407" xr:uid="{F506F134-3EB5-4407-A3E5-F5D57475E20C}"/>
    <hyperlink ref="AI1161" r:id="rId16748" display="https://www.daloopa.com/src/56723105" xr:uid="{96F48240-5627-4972-B5AC-0D2E99FFD396}"/>
    <hyperlink ref="AJ1161" r:id="rId16749" display="https://www.daloopa.com/src/56722861" xr:uid="{B38DA255-8C46-4059-A078-8A2526CF8BA5}"/>
    <hyperlink ref="AK1161" r:id="rId16750" display="https://www.daloopa.com/src/56722765" xr:uid="{AB8237B3-A19D-4DC4-8B54-9BD70281FC16}"/>
    <hyperlink ref="AL1161" r:id="rId16751" display="https://www.daloopa.com/src/56722709" xr:uid="{3CF8102C-5F07-4A64-8E93-8556B18BAC5C}"/>
    <hyperlink ref="AM1161" r:id="rId16752" display="https://www.daloopa.com/src/56722644" xr:uid="{FF2E46BD-8825-43B2-A56E-E3A1B855EC96}"/>
    <hyperlink ref="AN1161" r:id="rId16753" display="https://www.daloopa.com/src/56722517" xr:uid="{465341DE-DDD6-4D8C-ADDD-A05779765B1F}"/>
    <hyperlink ref="AO1161" r:id="rId16754" display="https://www.daloopa.com/src/56765502" xr:uid="{66ADE3D8-60D1-4D20-B2B7-8DFFA94B7A1D}"/>
    <hyperlink ref="AP1161" r:id="rId16755" display="https://www.daloopa.com/src/61315636" xr:uid="{4B137C3B-40AC-4145-B9B3-FB3654B4AD82}"/>
    <hyperlink ref="BF1161" r:id="rId16756" display="https://www.daloopa.com/src/56736590" xr:uid="{D705B67D-CEF6-43CD-96CB-B6BA962AC9BF}"/>
    <hyperlink ref="BG1161" r:id="rId16757" display="https://www.daloopa.com/src/56736396" xr:uid="{1E528291-B1EA-437D-A987-D1D9C1B47F1F}"/>
    <hyperlink ref="BH1161" r:id="rId16758" display="https://www.daloopa.com/src/56722933" xr:uid="{48489251-59D2-44E4-AC4A-ED11BE25E6D6}"/>
    <hyperlink ref="BI1161" r:id="rId16759" display="https://www.daloopa.com/src/56722584" xr:uid="{F207FF22-F67F-4564-89EC-228C1FA8850E}"/>
    <hyperlink ref="A1164" r:id="rId16760" xr:uid="{15085BD9-CF08-40DC-9C51-B92BC6400550}"/>
    <hyperlink ref="C1164" r:id="rId16761" xr:uid="{6A38734B-D7AF-4363-905E-F41967E6935A}"/>
    <hyperlink ref="X1164" r:id="rId16762" display="https://www.daloopa.com/src/56736743" xr:uid="{4CCC3292-FAF3-42CD-9B7A-3A6B4CF73196}"/>
    <hyperlink ref="Y1164" r:id="rId16763" display="https://www.daloopa.com/src/56736706" xr:uid="{1C43E1AF-F93C-43FB-A294-3A7853336D5A}"/>
    <hyperlink ref="Z1164" r:id="rId16764" display="https://www.daloopa.com/src/56736668" xr:uid="{C62A19F5-3F0F-41CD-9D6E-BA0A022EC6DA}"/>
    <hyperlink ref="AA1164" r:id="rId16765" display="https://www.daloopa.com/src/56736630" xr:uid="{0C541819-1B32-4F22-8683-076C46AC7794}"/>
    <hyperlink ref="AB1164" r:id="rId16766" display="https://www.daloopa.com/src/56736552" xr:uid="{85D35FCE-C02E-413A-AE03-3B6C0B6B3381}"/>
    <hyperlink ref="AC1164" r:id="rId16767" display="https://www.daloopa.com/src/56736513" xr:uid="{AC4F5E77-80AA-4252-A944-75D8F057BA0B}"/>
    <hyperlink ref="AD1164" r:id="rId16768" display="https://www.daloopa.com/src/56736475" xr:uid="{21DCFFA3-A6E1-4A23-9CB3-9997CB4B5F36}"/>
    <hyperlink ref="AE1164" r:id="rId16769" display="https://www.daloopa.com/src/56736436" xr:uid="{5AFA0AEF-7443-4D25-A745-BD86379F0B0E}"/>
    <hyperlink ref="AF1164" r:id="rId16770" display="https://www.daloopa.com/src/56723482" xr:uid="{8124DAE8-B9F3-45B7-A458-032317572D8E}"/>
    <hyperlink ref="AG1164" r:id="rId16771" display="https://www.daloopa.com/src/56723444" xr:uid="{DD59ED65-D06E-4CF9-92B1-01588921D6C4}"/>
    <hyperlink ref="AH1164" r:id="rId16772" display="https://www.daloopa.com/src/56723408" xr:uid="{C5360205-5ADD-487D-A1E3-FFEB2116AA86}"/>
    <hyperlink ref="AI1164" r:id="rId16773" display="https://www.daloopa.com/src/56723106" xr:uid="{D51F402D-07D5-4EF1-B006-28FA794E353F}"/>
    <hyperlink ref="AJ1164" r:id="rId16774" display="https://www.daloopa.com/src/56722862" xr:uid="{E666E82A-4E89-444F-BFD7-E08EB9AC81ED}"/>
    <hyperlink ref="AK1164" r:id="rId16775" display="https://www.daloopa.com/src/56722766" xr:uid="{4FE268E8-A0AA-4B14-BA4F-AF4A50B99E47}"/>
    <hyperlink ref="AL1164" r:id="rId16776" display="https://www.daloopa.com/src/56722710" xr:uid="{BA50F50F-87AF-459D-93BF-465CD238F315}"/>
    <hyperlink ref="AM1164" r:id="rId16777" display="https://www.daloopa.com/src/56722645" xr:uid="{3EF86CC0-C41F-4716-9581-6A0964FD129F}"/>
    <hyperlink ref="AN1164" r:id="rId16778" display="https://www.daloopa.com/src/56722518" xr:uid="{9EE1AA4B-F4D5-4E3F-9A47-C7DC405C0119}"/>
    <hyperlink ref="AO1164" r:id="rId16779" display="https://www.daloopa.com/src/56765503" xr:uid="{F0A82F5B-51CA-433E-9D93-FF56479E650B}"/>
    <hyperlink ref="AP1164" r:id="rId16780" display="https://www.daloopa.com/src/61315637" xr:uid="{8480C09F-5758-4C75-9000-F26C938621C0}"/>
    <hyperlink ref="BF1164" r:id="rId16781" display="https://www.daloopa.com/src/56736591" xr:uid="{4781836E-7132-4861-9123-6E7328202DE2}"/>
    <hyperlink ref="BG1164" r:id="rId16782" display="https://www.daloopa.com/src/56736397" xr:uid="{0A403DEF-81A3-4CC7-B041-FCC02D45AB17}"/>
    <hyperlink ref="BH1164" r:id="rId16783" display="https://www.daloopa.com/src/56722934" xr:uid="{CDE1D8E4-BD63-40AE-A5DC-A8BCCB6452EE}"/>
    <hyperlink ref="BI1164" r:id="rId16784" display="https://www.daloopa.com/src/56722585" xr:uid="{27B1051E-4F35-42DC-9CAF-85CFF43CD86E}"/>
    <hyperlink ref="A1165" r:id="rId16785" xr:uid="{6DDF241C-5E41-400F-8842-EF523471D026}"/>
    <hyperlink ref="C1165" r:id="rId16786" xr:uid="{ECE82879-64BA-4E9C-9CB6-92DBA86A21A9}"/>
    <hyperlink ref="X1165" r:id="rId16787" display="https://www.daloopa.com/src/56736744" xr:uid="{62A6CBC4-53A6-4305-AD7D-6194339E1507}"/>
    <hyperlink ref="Y1165" r:id="rId16788" display="https://www.daloopa.com/src/56736707" xr:uid="{37EA4D12-DA80-4B89-9C9D-1B9AABAA8A58}"/>
    <hyperlink ref="Z1165" r:id="rId16789" display="https://www.daloopa.com/src/56736669" xr:uid="{719D6252-D222-4E66-BDF5-BF9A09936FC1}"/>
    <hyperlink ref="AA1165" r:id="rId16790" display="https://www.daloopa.com/src/56736631" xr:uid="{70B636C1-F964-4B4D-82A4-B759C7276C30}"/>
    <hyperlink ref="AB1165" r:id="rId16791" display="https://www.daloopa.com/src/56736553" xr:uid="{80556FEE-0E7F-49C7-A1B0-5D3C3274FAAA}"/>
    <hyperlink ref="AC1165" r:id="rId16792" display="https://www.daloopa.com/src/56736514" xr:uid="{65E9117D-63EF-47C4-BF2F-973F22201067}"/>
    <hyperlink ref="AD1165" r:id="rId16793" display="https://www.daloopa.com/src/56736476" xr:uid="{D485DF4E-0D7F-4EE1-AA0C-71BEF5CBED4A}"/>
    <hyperlink ref="AE1165" r:id="rId16794" display="https://www.daloopa.com/src/56736437" xr:uid="{B7ACAC00-AA56-434F-BF75-21834AD8601F}"/>
    <hyperlink ref="AF1165" r:id="rId16795" display="https://www.daloopa.com/src/56723483" xr:uid="{E71F576E-DFC1-44C5-A92F-72BB337123E6}"/>
    <hyperlink ref="AG1165" r:id="rId16796" display="https://www.daloopa.com/src/56723445" xr:uid="{EE741037-54F3-4040-99DA-02247EED219B}"/>
    <hyperlink ref="AH1165" r:id="rId16797" display="https://www.daloopa.com/src/56723409" xr:uid="{4B95474D-E5C7-452B-BD77-6E97AA61A619}"/>
    <hyperlink ref="AI1165" r:id="rId16798" display="https://www.daloopa.com/src/56723107" xr:uid="{BCFB299D-ABB5-4455-9B29-18701B01A414}"/>
    <hyperlink ref="AJ1165" r:id="rId16799" display="https://www.daloopa.com/src/56722863" xr:uid="{7878B3B5-F319-4467-90D2-B489EBFCA235}"/>
    <hyperlink ref="AK1165" r:id="rId16800" display="https://www.daloopa.com/src/56722767" xr:uid="{F1D53305-2A31-4E4A-8AB5-E3224970D54D}"/>
    <hyperlink ref="AL1165" r:id="rId16801" display="https://www.daloopa.com/src/56722711" xr:uid="{944005C4-4FD5-4EF3-AAE7-9CE1AA233D33}"/>
    <hyperlink ref="AM1165" r:id="rId16802" display="https://www.daloopa.com/src/56722646" xr:uid="{F99A9994-EFA8-490C-90A4-10E2443AADEB}"/>
    <hyperlink ref="AN1165" r:id="rId16803" display="https://www.daloopa.com/src/56722519" xr:uid="{B26ACE20-99E1-4BAB-AC26-8B894F09D802}"/>
    <hyperlink ref="AO1165" r:id="rId16804" display="https://www.daloopa.com/src/56765504" xr:uid="{C3582977-28A5-41EE-B9DA-F82684A3F790}"/>
    <hyperlink ref="AP1165" r:id="rId16805" display="https://www.daloopa.com/src/61315638" xr:uid="{A933C6A7-0EE9-457B-A6DB-4168DE90D58C}"/>
    <hyperlink ref="BF1165" r:id="rId16806" display="https://www.daloopa.com/src/56736592" xr:uid="{390E0AC3-5D8D-43A5-9F63-5DEC693225A2}"/>
    <hyperlink ref="BG1165" r:id="rId16807" display="https://www.daloopa.com/src/56736398" xr:uid="{A6BB414F-F9E9-4CA5-A0A9-6945E0382287}"/>
    <hyperlink ref="BH1165" r:id="rId16808" display="https://www.daloopa.com/src/56722935" xr:uid="{21D4CC5B-E808-495B-A67D-AD2A173B5790}"/>
    <hyperlink ref="BI1165" r:id="rId16809" display="https://www.daloopa.com/src/56722586" xr:uid="{FA9342ED-F4D5-4C18-BD03-E6F66DD122A5}"/>
    <hyperlink ref="A1166" r:id="rId16810" xr:uid="{17AF5CB2-2687-4A06-B9B5-AC955ACB3514}"/>
    <hyperlink ref="C1166" r:id="rId16811" xr:uid="{E27D90EC-31E2-4E37-8401-87D2EE5E6C4F}"/>
    <hyperlink ref="X1166" r:id="rId16812" display="https://www.daloopa.com/src/56736745" xr:uid="{BE8B3C06-89FA-418F-8042-A0E366076A9F}"/>
    <hyperlink ref="Y1166" r:id="rId16813" display="https://www.daloopa.com/src/56736708" xr:uid="{A373B5A5-FF9F-4968-BBBB-855C95B41C5E}"/>
    <hyperlink ref="Z1166" r:id="rId16814" display="https://www.daloopa.com/src/56736670" xr:uid="{525BC8BB-B6AA-44BE-B8B3-59550F538BA7}"/>
    <hyperlink ref="AA1166" r:id="rId16815" display="https://www.daloopa.com/src/56736632" xr:uid="{3632188C-C080-4354-B7DF-4C8726DCF467}"/>
    <hyperlink ref="AB1166" r:id="rId16816" display="https://www.daloopa.com/src/56736554" xr:uid="{0C36AB63-EE16-4F4A-9038-154E85F37308}"/>
    <hyperlink ref="AC1166" r:id="rId16817" display="https://www.daloopa.com/src/56736515" xr:uid="{8AEB31FC-A821-45D4-9B8E-CBADEDDFDF56}"/>
    <hyperlink ref="AD1166" r:id="rId16818" display="https://www.daloopa.com/src/56736477" xr:uid="{7B2D4E2B-156F-4DA7-84C1-6A0D57C7702B}"/>
    <hyperlink ref="AE1166" r:id="rId16819" display="https://www.daloopa.com/src/56736438" xr:uid="{2F6EFE7B-3A07-47E8-9346-F473E0EDC6EC}"/>
    <hyperlink ref="AF1166" r:id="rId16820" display="https://www.daloopa.com/src/56723484" xr:uid="{D9637A05-AA46-4342-A227-368B12C3699A}"/>
    <hyperlink ref="AG1166" r:id="rId16821" display="https://www.daloopa.com/src/56723446" xr:uid="{4C090602-721D-4B95-90BE-A2F197351B1E}"/>
    <hyperlink ref="AH1166" r:id="rId16822" display="https://www.daloopa.com/src/56723410" xr:uid="{F9112CB2-4D85-4340-B46C-A55A2AF57722}"/>
    <hyperlink ref="AI1166" r:id="rId16823" display="https://www.daloopa.com/src/56723108" xr:uid="{58688859-0112-4E56-BFF5-E29AD3F48791}"/>
    <hyperlink ref="AJ1166" r:id="rId16824" display="https://www.daloopa.com/src/56722864" xr:uid="{23883D29-0BE6-4E1C-A972-F4E3B867FEDC}"/>
    <hyperlink ref="AK1166" r:id="rId16825" display="https://www.daloopa.com/src/56722768" xr:uid="{FB91770A-A35D-4219-9DB4-A35422E9858B}"/>
    <hyperlink ref="AL1166" r:id="rId16826" display="https://www.daloopa.com/src/56722712" xr:uid="{EA2B382E-F9B7-4958-AA43-AA0C6B22A786}"/>
    <hyperlink ref="AM1166" r:id="rId16827" display="https://www.daloopa.com/src/56722647" xr:uid="{E6A558F0-7AD3-411D-A58A-3F6CDCC46AF1}"/>
    <hyperlink ref="AN1166" r:id="rId16828" display="https://www.daloopa.com/src/56722520" xr:uid="{4B05045A-1A30-490E-A8FD-A1C10B9F227E}"/>
    <hyperlink ref="AO1166" r:id="rId16829" display="https://www.daloopa.com/src/56765505" xr:uid="{3A36E174-05A7-418E-B8F3-C3F8712FFA8D}"/>
    <hyperlink ref="AP1166" r:id="rId16830" display="https://www.daloopa.com/src/61315639" xr:uid="{A128A6B4-D45C-4B0F-92E5-533638FB20D4}"/>
    <hyperlink ref="BF1166" r:id="rId16831" display="https://www.daloopa.com/src/56736593" xr:uid="{16FF1BBB-2DD2-480C-B02B-79E02B42CF79}"/>
    <hyperlink ref="BG1166" r:id="rId16832" display="https://www.daloopa.com/src/56736399" xr:uid="{C957EF12-F400-48D2-8E68-7E7540A0AFB9}"/>
    <hyperlink ref="BH1166" r:id="rId16833" display="https://www.daloopa.com/src/56722936" xr:uid="{F73678B6-74B3-41FA-8F79-D6D766F02B6A}"/>
    <hyperlink ref="BI1166" r:id="rId16834" display="https://www.daloopa.com/src/56722587" xr:uid="{1BB96A51-7BF3-4515-A5A5-033E36B37785}"/>
    <hyperlink ref="A1167" r:id="rId16835" xr:uid="{44BDB406-0197-4565-8921-342135523BA8}"/>
    <hyperlink ref="C1167" r:id="rId16836" xr:uid="{1A5CA371-DC7D-4666-96BD-DB885486BB11}"/>
    <hyperlink ref="X1167" r:id="rId16837" display="https://www.daloopa.com/src/56736746" xr:uid="{9D7209B2-0A76-4326-BDC4-85EFF04BF0E8}"/>
    <hyperlink ref="Y1167" r:id="rId16838" display="https://www.daloopa.com/src/56736709" xr:uid="{137F9287-2AB3-491A-975B-6F7EC549DAD9}"/>
    <hyperlink ref="Z1167" r:id="rId16839" display="https://www.daloopa.com/src/56736671" xr:uid="{F1593D06-F28C-46C9-8E39-A1B3DC6AF32F}"/>
    <hyperlink ref="AA1167" r:id="rId16840" display="https://www.daloopa.com/src/56736633" xr:uid="{12243854-3CD8-414C-BA6F-41E765B50019}"/>
    <hyperlink ref="AB1167" r:id="rId16841" display="https://www.daloopa.com/src/56736555" xr:uid="{2A989B15-6590-4318-A3A2-6EE2C8F13862}"/>
    <hyperlink ref="AC1167" r:id="rId16842" display="https://www.daloopa.com/src/56736516" xr:uid="{DD55231A-1630-4C17-BEFD-2E54CD9E69B1}"/>
    <hyperlink ref="AD1167" r:id="rId16843" display="https://www.daloopa.com/src/56736478" xr:uid="{FF28F3C4-C0BA-45B9-9C00-3227FF7299FD}"/>
    <hyperlink ref="AE1167" r:id="rId16844" display="https://www.daloopa.com/src/56736439" xr:uid="{59A7D7FF-88B0-4FDF-895D-863C056E1EC2}"/>
    <hyperlink ref="AF1167" r:id="rId16845" display="https://www.daloopa.com/src/56723485" xr:uid="{CE351730-3694-46F7-9373-2913045725C2}"/>
    <hyperlink ref="AG1167" r:id="rId16846" display="https://www.daloopa.com/src/56723447" xr:uid="{6F4E6F4D-C844-403C-A4F1-24F435DFEB90}"/>
    <hyperlink ref="AH1167" r:id="rId16847" display="https://www.daloopa.com/src/56723411" xr:uid="{32C0EC87-3E54-417B-8E50-A4A1869DE4C3}"/>
    <hyperlink ref="AI1167" r:id="rId16848" display="https://www.daloopa.com/src/56723109" xr:uid="{BBAE415C-FF01-4AEF-A932-0063A036D010}"/>
    <hyperlink ref="AJ1167" r:id="rId16849" display="https://www.daloopa.com/src/56722865" xr:uid="{EB6A3C1F-7179-42DD-84B7-17C42840BD0A}"/>
    <hyperlink ref="AK1167" r:id="rId16850" display="https://www.daloopa.com/src/56722769" xr:uid="{2F924F79-3144-4612-B19F-80997CA35B40}"/>
    <hyperlink ref="AL1167" r:id="rId16851" display="https://www.daloopa.com/src/56722713" xr:uid="{39377372-A039-461E-BE39-2F7EFE89B276}"/>
    <hyperlink ref="AM1167" r:id="rId16852" display="https://www.daloopa.com/src/56722648" xr:uid="{9830F96F-2629-43AC-9AE9-92464395B826}"/>
    <hyperlink ref="AN1167" r:id="rId16853" display="https://www.daloopa.com/src/56722521" xr:uid="{7E094E62-1984-4285-B40B-F33585509435}"/>
    <hyperlink ref="AO1167" r:id="rId16854" display="https://www.daloopa.com/src/56765506" xr:uid="{73779000-FFD8-46BC-ACD6-444050CC5FEE}"/>
    <hyperlink ref="AP1167" r:id="rId16855" display="https://www.daloopa.com/src/61315640" xr:uid="{6AB87058-452A-4F1C-AB52-AE43EC408341}"/>
    <hyperlink ref="BF1167" r:id="rId16856" display="https://www.daloopa.com/src/56736594" xr:uid="{890D1D89-C616-49DA-BBC0-CAAF12B2D87E}"/>
    <hyperlink ref="BG1167" r:id="rId16857" display="https://www.daloopa.com/src/56736400" xr:uid="{6824A4A8-185B-4BAF-B6A3-CB4EE7086A92}"/>
    <hyperlink ref="BH1167" r:id="rId16858" display="https://www.daloopa.com/src/56722937" xr:uid="{23811100-228B-4A41-9521-33DDB4230EC5}"/>
    <hyperlink ref="BI1167" r:id="rId16859" display="https://www.daloopa.com/src/56722588" xr:uid="{23927A47-62E0-4A53-A3F8-E7B8D537BBA5}"/>
    <hyperlink ref="AQ19" r:id="rId16860" tooltip="https://www.daloopa.com/src/65369345" display="https://www.daloopa.com/src/65369345" xr:uid="{341FBB94-704B-4000-9948-7FECFB65380B}"/>
    <hyperlink ref="AQ20" r:id="rId16861" tooltip="https://www.daloopa.com/src/65369342" display="https://www.daloopa.com/src/65369342" xr:uid="{D9F1BA2C-420C-4019-B1A5-1153C634BE7C}"/>
    <hyperlink ref="AQ21" r:id="rId16862" tooltip="https://www.daloopa.com/src/65369346" display="https://www.daloopa.com/src/65369346" xr:uid="{714570B8-5250-4344-9E2A-BADFC1D961F7}"/>
    <hyperlink ref="AQ22" r:id="rId16863" tooltip="https://www.daloopa.com/src/65369341" display="https://www.daloopa.com/src/65369341" xr:uid="{620412DB-D80A-433B-B69D-D793BA8A21D6}"/>
    <hyperlink ref="AQ26" r:id="rId16864" tooltip="https://www.daloopa.com/src/65369007" display="https://www.daloopa.com/src/65369007" xr:uid="{4C4BE6C9-31AE-41A9-B3B7-0DC734DFDAAB}"/>
    <hyperlink ref="AQ27" r:id="rId16865" tooltip="https://www.daloopa.com/src/65369347" display="https://www.daloopa.com/src/65369347" xr:uid="{ACF8EC4B-7CA8-490F-811B-5DE74F6E907C}"/>
    <hyperlink ref="AQ28" r:id="rId16866" tooltip="https://www.daloopa.com/src/65369340" display="https://www.daloopa.com/src/65369340" xr:uid="{65E923DE-4364-4272-B032-21A70E9D87A2}"/>
    <hyperlink ref="AQ30" r:id="rId16867" tooltip="https://www.daloopa.com/src/65369004" display="https://www.daloopa.com/src/65369004" xr:uid="{4ED1AE4F-BF4C-4CF2-99F9-5ECC76479520}"/>
    <hyperlink ref="AQ31" r:id="rId16868" tooltip="https://www.daloopa.com/src/65368999" display="https://www.daloopa.com/src/65368999" xr:uid="{C4DE6DE5-2AB7-4BC0-9A2C-2F9F92757440}"/>
    <hyperlink ref="AQ51" r:id="rId16869" tooltip="https://www.daloopa.com/src/65368801" display="https://www.daloopa.com/src/65368801" xr:uid="{EF6D0FBC-7EFA-4F07-9F07-792CD48DBD42}"/>
    <hyperlink ref="AQ52" r:id="rId16870" tooltip="https://www.daloopa.com/src/65368799" display="https://www.daloopa.com/src/65368799" xr:uid="{2D098ACF-C67E-4E9F-81CF-1DB9DAE51C66}"/>
    <hyperlink ref="AQ53" r:id="rId16871" tooltip="https://www.daloopa.com/src/65368803" display="https://www.daloopa.com/src/65368803" xr:uid="{F954B9DE-EE96-46B2-BE9D-8C6BAAF6298A}"/>
    <hyperlink ref="AQ54" r:id="rId16872" tooltip="https://www.daloopa.com/src/65368802" display="https://www.daloopa.com/src/65368802" xr:uid="{0D729954-20C1-43BA-A2EC-B8489CDA3896}"/>
    <hyperlink ref="AQ55" r:id="rId16873" tooltip="https://www.daloopa.com/src/65368800" display="https://www.daloopa.com/src/65368800" xr:uid="{4D0D6CD7-5EEA-4E05-BAF1-2FCABDB5F7A6}"/>
    <hyperlink ref="AQ78" r:id="rId16874" tooltip="https://www.daloopa.com/src/65369186" display="https://www.daloopa.com/src/65369186" xr:uid="{75DA47C6-A061-4B40-B232-5F5D017814C2}"/>
    <hyperlink ref="AQ87" r:id="rId16875" tooltip="https://www.daloopa.com/src/65369191" display="https://www.daloopa.com/src/65369191" xr:uid="{20F153CF-2A3A-4D7B-BA7F-F3272D847EC1}"/>
    <hyperlink ref="AQ88" r:id="rId16876" tooltip="https://www.daloopa.com/src/65369184" display="https://www.daloopa.com/src/65369184" xr:uid="{6C508E05-BF35-4029-A9EA-8EA6C9737DB4}"/>
    <hyperlink ref="AQ104" r:id="rId16877" tooltip="https://www.daloopa.com/src/65368815" display="https://www.daloopa.com/src/65368815" xr:uid="{6642CDE8-B79D-4E50-8500-1332FEAFB0D2}"/>
    <hyperlink ref="AQ106" r:id="rId16878" tooltip="https://www.daloopa.com/src/65368814" display="https://www.daloopa.com/src/65368814" xr:uid="{45A8A1B0-9A23-498C-9BF4-856337F044DF}"/>
    <hyperlink ref="AQ108" r:id="rId16879" tooltip="https://www.daloopa.com/src/65368813" display="https://www.daloopa.com/src/65368813" xr:uid="{E946B24B-03E5-4784-B599-24BE9F3DCE9F}"/>
    <hyperlink ref="AQ109" r:id="rId16880" tooltip="https://www.daloopa.com/src/65368812" display="https://www.daloopa.com/src/65368812" xr:uid="{B23568F1-7B16-422E-A779-717EE6B4330C}"/>
    <hyperlink ref="AQ110" r:id="rId16881" tooltip="https://www.daloopa.com/src/65368811" display="https://www.daloopa.com/src/65368811" xr:uid="{4ABC428C-B08A-43B3-B9EC-0CC55C55F061}"/>
    <hyperlink ref="AQ113" r:id="rId16882" tooltip="https://www.daloopa.com/src/65368980" display="https://www.daloopa.com/src/65368980" xr:uid="{4A9C1365-BABE-41F7-AD13-6CF87E8253C2}"/>
    <hyperlink ref="AQ114" r:id="rId16883" tooltip="https://www.daloopa.com/src/65368981" display="https://www.daloopa.com/src/65368981" xr:uid="{F0A791F2-8AF7-4AFA-B95B-760B0B45DBA5}"/>
    <hyperlink ref="AQ116" r:id="rId16884" tooltip="https://www.daloopa.com/src/65368982" display="https://www.daloopa.com/src/65368982" xr:uid="{3F92CB5D-6355-4476-9B53-DC8924DBB9BA}"/>
    <hyperlink ref="AQ117" r:id="rId16885" tooltip="https://www.daloopa.com/src/65368983" display="https://www.daloopa.com/src/65368983" xr:uid="{971EF7A2-0B96-45EA-8E4F-F8E7617CB6BD}"/>
    <hyperlink ref="AQ118" r:id="rId16886" tooltip="https://www.daloopa.com/src/65368984" display="https://www.daloopa.com/src/65368984" xr:uid="{3946EEA4-255D-4957-A9E5-CF01F8B9FFCF}"/>
    <hyperlink ref="AQ119" r:id="rId16887" tooltip="https://www.daloopa.com/src/65368979" display="https://www.daloopa.com/src/65368979" xr:uid="{02F91739-FF94-4DB2-8E4F-5BBFCCDA9AA0}"/>
    <hyperlink ref="AQ122" r:id="rId16888" tooltip="https://www.daloopa.com/src/65368973" display="https://www.daloopa.com/src/65368973" xr:uid="{3F07D063-78E6-4B6A-9E41-DF3D74EC0324}"/>
    <hyperlink ref="AQ123" r:id="rId16889" tooltip="https://www.daloopa.com/src/65368974" display="https://www.daloopa.com/src/65368974" xr:uid="{37F26814-9293-48FF-AEF2-44614EE076EC}"/>
    <hyperlink ref="AQ124" r:id="rId16890" tooltip="https://www.daloopa.com/src/65368975" display="https://www.daloopa.com/src/65368975" xr:uid="{B18F3D21-1C6D-4434-AFFB-D755E8780902}"/>
    <hyperlink ref="AQ125" r:id="rId16891" tooltip="https://www.daloopa.com/src/65368976" display="https://www.daloopa.com/src/65368976" xr:uid="{61F3D851-1736-4DD8-A0D3-CA1DA1E0A609}"/>
    <hyperlink ref="AQ127" r:id="rId16892" tooltip="https://www.daloopa.com/src/65368977" display="https://www.daloopa.com/src/65368977" xr:uid="{A6FBB741-6A6B-43EC-B778-13D2A507F324}"/>
    <hyperlink ref="AQ128" r:id="rId16893" tooltip="https://www.daloopa.com/src/65368978" display="https://www.daloopa.com/src/65368978" xr:uid="{B51FF4D7-9EAC-4CC5-8047-1971DD2FD90C}"/>
    <hyperlink ref="AQ159" r:id="rId16894" tooltip="https://www.daloopa.com/src/65368843" display="https://www.daloopa.com/src/65368843" xr:uid="{4F4894FB-B052-4015-862F-9186F021125D}"/>
    <hyperlink ref="AQ160" r:id="rId16895" tooltip="https://www.daloopa.com/src/65368841" display="https://www.daloopa.com/src/65368841" xr:uid="{17E1792E-DBF5-4BF9-8CCF-807E01EF129B}"/>
    <hyperlink ref="AQ161" r:id="rId16896" tooltip="https://www.daloopa.com/src/65368844" display="https://www.daloopa.com/src/65368844" xr:uid="{CDEC2E3B-1E11-4CAD-B22F-4C0F8F5D2397}"/>
    <hyperlink ref="AQ162" r:id="rId16897" tooltip="https://www.daloopa.com/src/65368842" display="https://www.daloopa.com/src/65368842" xr:uid="{60319423-D9CE-4C2A-A3E7-D801A4EA7589}"/>
    <hyperlink ref="AQ170" r:id="rId16898" tooltip="https://www.daloopa.com/src/65368835" display="https://www.daloopa.com/src/65368835" xr:uid="{57124833-14CD-462D-A486-40AFE1585DD9}"/>
    <hyperlink ref="AQ171" r:id="rId16899" tooltip="https://www.daloopa.com/src/65368834" display="https://www.daloopa.com/src/65368834" xr:uid="{96E62F66-289B-4EED-93B8-ED9D37324C8E}"/>
    <hyperlink ref="AQ172" r:id="rId16900" tooltip="https://www.daloopa.com/src/65368833" display="https://www.daloopa.com/src/65368833" xr:uid="{92CE3C94-C727-4A40-B20D-942D680CA205}"/>
    <hyperlink ref="AQ173" r:id="rId16901" tooltip="https://www.daloopa.com/src/65368836" display="https://www.daloopa.com/src/65368836" xr:uid="{08D45304-A222-4C98-A270-4A07042E4681}"/>
    <hyperlink ref="AQ176" r:id="rId16902" tooltip="https://www.daloopa.com/src/65368829" display="https://www.daloopa.com/src/65368829" xr:uid="{73EB8E9C-5217-41E7-B580-B5C9F916C363}"/>
    <hyperlink ref="AQ343" r:id="rId16903" tooltip="https://www.daloopa.com/src/65368538" display="https://www.daloopa.com/src/65368538" xr:uid="{8D54991A-9ECF-45A8-A1B0-D493ACDB9E0D}"/>
    <hyperlink ref="AQ344" r:id="rId16904" tooltip="https://www.daloopa.com/src/65368539" display="https://www.daloopa.com/src/65368539" xr:uid="{FE3524D8-D804-4A63-B763-DEF65802FC74}"/>
    <hyperlink ref="AQ345" r:id="rId16905" tooltip="https://www.daloopa.com/src/65368540" display="https://www.daloopa.com/src/65368540" xr:uid="{D02F279D-8B27-4422-BF0D-39A901960B11}"/>
    <hyperlink ref="AQ347" r:id="rId16906" tooltip="https://www.daloopa.com/src/65368537" display="https://www.daloopa.com/src/65368537" xr:uid="{10EE9B31-AABB-4310-A552-69E8A23FDDC6}"/>
    <hyperlink ref="AQ350" r:id="rId16907" tooltip="https://www.daloopa.com/src/65368545" display="https://www.daloopa.com/src/65368545" xr:uid="{F0DE55D0-B25D-40A9-B211-4DA9255743A9}"/>
    <hyperlink ref="AQ351" r:id="rId16908" tooltip="https://www.daloopa.com/src/65368548" display="https://www.daloopa.com/src/65368548" xr:uid="{2129D87D-9FDC-4917-ACF5-8FE1C13818A6}"/>
    <hyperlink ref="AQ352" r:id="rId16909" tooltip="https://www.daloopa.com/src/65368547" display="https://www.daloopa.com/src/65368547" xr:uid="{C365C1B6-A136-4C59-B8FA-89A4C72195CF}"/>
    <hyperlink ref="AQ354" r:id="rId16910" tooltip="https://www.daloopa.com/src/65368546" display="https://www.daloopa.com/src/65368546" xr:uid="{94C5EA60-A99B-4EC4-A5C6-08B5D89DF8C0}"/>
    <hyperlink ref="AQ356" r:id="rId16911" tooltip="https://www.daloopa.com/src/65368560" display="https://www.daloopa.com/src/65368560" xr:uid="{3BD4DB83-B2F7-4295-ACE8-114EA402DFF3}"/>
    <hyperlink ref="AQ359" r:id="rId16912" tooltip="https://www.daloopa.com/src/65368558" display="https://www.daloopa.com/src/65368558" xr:uid="{527C20F2-24E3-4FB4-B253-CF1C908C87A9}"/>
    <hyperlink ref="AQ360" r:id="rId16913" tooltip="https://www.daloopa.com/src/65368556" display="https://www.daloopa.com/src/65368556" xr:uid="{10F91043-9EEA-447D-8F87-C11150FE09BF}"/>
    <hyperlink ref="AQ361" r:id="rId16914" tooltip="https://www.daloopa.com/src/65368555" display="https://www.daloopa.com/src/65368555" xr:uid="{A4DDAB8E-819A-4604-A4A6-E9EABA87ACBA}"/>
    <hyperlink ref="AQ362" r:id="rId16915" tooltip="https://www.daloopa.com/src/65368554" display="https://www.daloopa.com/src/65368554" xr:uid="{CDB1B672-46D3-4873-B9F8-AD4FA47F9FEF}"/>
    <hyperlink ref="AQ364" r:id="rId16916" tooltip="https://www.daloopa.com/src/65368557" display="https://www.daloopa.com/src/65368557" xr:uid="{F38A2C3B-3647-4259-9F6A-E2228D353DD7}"/>
    <hyperlink ref="AQ366" r:id="rId16917" tooltip="https://www.daloopa.com/src/65368553" display="https://www.daloopa.com/src/65368553" xr:uid="{F71C958E-F001-4B96-A454-92D87B5A431C}"/>
    <hyperlink ref="AQ369" r:id="rId16918" tooltip="https://www.daloopa.com/src/65368559" display="https://www.daloopa.com/src/65368559" xr:uid="{6801D3D1-EC4D-412F-8DE0-BF5666664836}"/>
    <hyperlink ref="AQ370" r:id="rId16919" tooltip="https://www.daloopa.com/src/65368561" display="https://www.daloopa.com/src/65368561" xr:uid="{1EFEEC5F-5B31-4C9A-913D-CFF21D50FC3F}"/>
    <hyperlink ref="AQ371" r:id="rId16920" tooltip="https://www.daloopa.com/src/65368562" display="https://www.daloopa.com/src/65368562" xr:uid="{8147C633-606A-4316-9BED-8F86D5E601F2}"/>
    <hyperlink ref="AQ372" r:id="rId16921" tooltip="https://www.daloopa.com/src/65368566" display="https://www.daloopa.com/src/65368566" xr:uid="{5FEEC21D-D7E0-4B49-9758-F3E670BE6DDF}"/>
    <hyperlink ref="AQ374" r:id="rId16922" tooltip="https://www.daloopa.com/src/65368563" display="https://www.daloopa.com/src/65368563" xr:uid="{C624E3DC-060A-4ED2-9AD8-052FE784F58B}"/>
    <hyperlink ref="AQ376" r:id="rId16923" tooltip="https://www.daloopa.com/src/65368564" display="https://www.daloopa.com/src/65368564" xr:uid="{0FDDD5D9-2618-4B1C-9281-962DBB9745A9}"/>
    <hyperlink ref="AQ377" r:id="rId16924" tooltip="https://www.daloopa.com/src/65368565" display="https://www.daloopa.com/src/65368565" xr:uid="{60E34ED8-84A3-4312-904A-427CFCB2F65F}"/>
    <hyperlink ref="AQ380" r:id="rId16925" tooltip="https://www.daloopa.com/src/65368581" display="https://www.daloopa.com/src/65368581" xr:uid="{FCA9F525-305C-4EC7-85C4-23BF63D278D4}"/>
    <hyperlink ref="AQ381" r:id="rId16926" tooltip="https://www.daloopa.com/src/65368582" display="https://www.daloopa.com/src/65368582" xr:uid="{716F04A3-A44C-46CC-B4F0-4741DC47FC1B}"/>
    <hyperlink ref="AQ384" r:id="rId16927" tooltip="https://www.daloopa.com/src/65368585" display="https://www.daloopa.com/src/65368585" xr:uid="{FD94910D-7C1D-4105-A822-3382071B04A7}"/>
    <hyperlink ref="AQ385" r:id="rId16928" tooltip="https://www.daloopa.com/src/65368586" display="https://www.daloopa.com/src/65368586" xr:uid="{7D8F2356-519C-4A31-B696-FB9FA4713F7D}"/>
    <hyperlink ref="AQ447" r:id="rId16929" tooltip="https://www.daloopa.com/src/65368591" display="https://www.daloopa.com/src/65368591" xr:uid="{9CE55C02-2941-4BE7-8DB4-594279B1E77A}"/>
    <hyperlink ref="AQ448" r:id="rId16930" tooltip="https://www.daloopa.com/src/65368590" display="https://www.daloopa.com/src/65368590" xr:uid="{98FED6B7-F713-4580-AB4B-3A5CC155E8A3}"/>
    <hyperlink ref="AQ449" r:id="rId16931" tooltip="https://www.daloopa.com/src/65368589" display="https://www.daloopa.com/src/65368589" xr:uid="{FF88F080-DCF5-4B31-91BE-9DDBF793E25A}"/>
    <hyperlink ref="AQ450" r:id="rId16932" tooltip="https://www.daloopa.com/src/65368592" display="https://www.daloopa.com/src/65368592" xr:uid="{DACCD3B0-AAFA-4273-A61D-AADDC2AF6E8E}"/>
    <hyperlink ref="AQ453" r:id="rId16933" tooltip="https://www.daloopa.com/src/65368593" display="https://www.daloopa.com/src/65368593" xr:uid="{15F903F5-081A-4055-A56E-836F46677542}"/>
    <hyperlink ref="AQ455" r:id="rId16934" tooltip="https://www.daloopa.com/src/65368611" display="https://www.daloopa.com/src/65368611" xr:uid="{628D5E35-6E4E-42B8-B02D-192A354B352D}"/>
    <hyperlink ref="AQ456" r:id="rId16935" tooltip="https://www.daloopa.com/src/65368608" display="https://www.daloopa.com/src/65368608" xr:uid="{DC2BB06E-6310-40FD-BE62-0705A4581BA4}"/>
    <hyperlink ref="AQ457" r:id="rId16936" tooltip="https://www.daloopa.com/src/65368606" display="https://www.daloopa.com/src/65368606" xr:uid="{DA2F2505-5662-4B8D-86E7-5335DF99BC7C}"/>
    <hyperlink ref="AQ458" r:id="rId16937" tooltip="https://www.daloopa.com/src/65368607" display="https://www.daloopa.com/src/65368607" xr:uid="{5CCF1A4D-B89D-46B2-8FC5-8D0500D433A6}"/>
    <hyperlink ref="AQ459" r:id="rId16938" tooltip="https://www.daloopa.com/src/65368609" display="https://www.daloopa.com/src/65368609" xr:uid="{30A849C4-F6E0-477B-955C-1E0ADE2DACF1}"/>
    <hyperlink ref="AQ461" r:id="rId16939" tooltip="https://www.daloopa.com/src/65368610" display="https://www.daloopa.com/src/65368610" xr:uid="{C8EAC306-09FE-4134-A629-46270688FCBA}"/>
    <hyperlink ref="AQ462" r:id="rId16940" tooltip="https://www.daloopa.com/src/65368618" display="https://www.daloopa.com/src/65368618" xr:uid="{8322BFCD-175A-412B-88E4-FBE171F4BA25}"/>
    <hyperlink ref="AQ467" r:id="rId16941" tooltip="https://www.daloopa.com/src/65368603" display="https://www.daloopa.com/src/65368603" xr:uid="{775FCDB2-9073-4195-973F-AB89B85312E6}"/>
    <hyperlink ref="AQ468" r:id="rId16942" tooltip="https://www.daloopa.com/src/65368601" display="https://www.daloopa.com/src/65368601" xr:uid="{6963CE55-A790-4FF6-917F-0917B67A50CA}"/>
    <hyperlink ref="AQ469" r:id="rId16943" tooltip="https://www.daloopa.com/src/65368602" display="https://www.daloopa.com/src/65368602" xr:uid="{262F1EB1-E336-4263-BD5E-FDF06E714878}"/>
    <hyperlink ref="AQ470" r:id="rId16944" tooltip="https://www.daloopa.com/src/65368605" display="https://www.daloopa.com/src/65368605" xr:uid="{43CA25AC-2E2C-4A1B-B867-8429E2067957}"/>
    <hyperlink ref="AQ471" r:id="rId16945" tooltip="https://www.daloopa.com/src/65368600" display="https://www.daloopa.com/src/65368600" xr:uid="{4033059A-404E-4B06-8495-D0B221022561}"/>
    <hyperlink ref="AQ473" r:id="rId16946" tooltip="https://www.daloopa.com/src/65368599" display="https://www.daloopa.com/src/65368599" xr:uid="{BA669653-4750-424D-9BAC-6080072DC5CA}"/>
    <hyperlink ref="AQ475" r:id="rId16947" tooltip="https://www.daloopa.com/src/65368604" display="https://www.daloopa.com/src/65368604" xr:uid="{0592E0DC-D4C8-4542-89C7-F9616C644AD2}"/>
    <hyperlink ref="AQ478" r:id="rId16948" tooltip="https://www.daloopa.com/src/65368623" display="https://www.daloopa.com/src/65368623" xr:uid="{66F7660A-DDF1-4AA2-9881-8CB37AC5497A}"/>
    <hyperlink ref="AQ479" r:id="rId16949" tooltip="https://www.daloopa.com/src/65368622" display="https://www.daloopa.com/src/65368622" xr:uid="{180A4164-25BA-41FA-9F2D-567A2243D23E}"/>
    <hyperlink ref="AQ480" r:id="rId16950" tooltip="https://www.daloopa.com/src/65368621" display="https://www.daloopa.com/src/65368621" xr:uid="{BC142173-A80E-4E53-AD3D-3C4965DA38A2}"/>
    <hyperlink ref="AQ481" r:id="rId16951" tooltip="https://www.daloopa.com/src/65368624" display="https://www.daloopa.com/src/65368624" xr:uid="{5B35BAEA-8E5B-493E-900A-BDF68B47CE69}"/>
    <hyperlink ref="AQ482" r:id="rId16952" tooltip="https://www.daloopa.com/src/65368620" display="https://www.daloopa.com/src/65368620" xr:uid="{C064E7CE-B749-4104-9C48-61671B4BC8F2}"/>
    <hyperlink ref="AQ484" r:id="rId16953" tooltip="https://www.daloopa.com/src/65368619" display="https://www.daloopa.com/src/65368619" xr:uid="{CCB84540-00DA-4BDC-9F05-3AA86C268BF0}"/>
    <hyperlink ref="AQ485" r:id="rId16954" tooltip="https://www.daloopa.com/src/65368625" display="https://www.daloopa.com/src/65368625" xr:uid="{329603FE-EAF1-468C-A639-82F6FBDDEDFB}"/>
    <hyperlink ref="AQ489" r:id="rId16955" tooltip="https://www.daloopa.com/src/65368629" display="https://www.daloopa.com/src/65368629" xr:uid="{95FCDECD-A5BE-4C6A-9DE2-EBEEEF7C7E57}"/>
    <hyperlink ref="AQ490" r:id="rId16956" tooltip="https://www.daloopa.com/src/65368628" display="https://www.daloopa.com/src/65368628" xr:uid="{54B428A2-BBF1-429D-A816-4ABBF3DEAE55}"/>
    <hyperlink ref="AQ491" r:id="rId16957" tooltip="https://www.daloopa.com/src/65368627" display="https://www.daloopa.com/src/65368627" xr:uid="{5E843267-E873-4BBC-90DF-0BC3019B985E}"/>
    <hyperlink ref="AQ492" r:id="rId16958" tooltip="https://www.daloopa.com/src/65368630" display="https://www.daloopa.com/src/65368630" xr:uid="{D44BD67E-BC83-49E4-88EA-C02274E3ACDF}"/>
    <hyperlink ref="AQ493" r:id="rId16959" tooltip="https://www.daloopa.com/src/65368626" display="https://www.daloopa.com/src/65368626" xr:uid="{42AF1B8D-1540-4923-92E4-D5AD384F5C02}"/>
    <hyperlink ref="AQ495" r:id="rId16960" tooltip="https://www.daloopa.com/src/65368631" display="https://www.daloopa.com/src/65368631" xr:uid="{A18116A2-86CA-454C-B8D1-D4718D9F54C8}"/>
    <hyperlink ref="AQ499" r:id="rId16961" tooltip="https://www.daloopa.com/src/65368638" display="https://www.daloopa.com/src/65368638" xr:uid="{C2C544B3-2AE7-4272-9CF7-842857499630}"/>
    <hyperlink ref="AQ501" r:id="rId16962" tooltip="https://www.daloopa.com/src/65368637" display="https://www.daloopa.com/src/65368637" xr:uid="{E6EB3480-A6A3-43F1-B7BC-43A85C6B4039}"/>
    <hyperlink ref="AQ502" r:id="rId16963" tooltip="https://www.daloopa.com/src/65368636" display="https://www.daloopa.com/src/65368636" xr:uid="{73CAB3C6-6B3F-4F86-A5F1-E86E7AA9656E}"/>
    <hyperlink ref="AQ503" r:id="rId16964" tooltip="https://www.daloopa.com/src/65368639" display="https://www.daloopa.com/src/65368639" xr:uid="{25CE5250-EC41-432D-8515-17831BCC6503}"/>
    <hyperlink ref="AQ504" r:id="rId16965" tooltip="https://www.daloopa.com/src/65368633" display="https://www.daloopa.com/src/65368633" xr:uid="{C85E95CE-7E8D-40F6-B76C-2BAE9A3DD19B}"/>
    <hyperlink ref="AQ507" r:id="rId16966" tooltip="https://www.daloopa.com/src/65368634" display="https://www.daloopa.com/src/65368634" xr:uid="{DB8435AE-F4AE-49CF-9958-B1BBA5170406}"/>
    <hyperlink ref="AQ508" r:id="rId16967" tooltip="https://www.daloopa.com/src/65368632" display="https://www.daloopa.com/src/65368632" xr:uid="{C8F666D5-C25A-4B3A-B668-BBA40566746B}"/>
    <hyperlink ref="AQ509" r:id="rId16968" tooltip="https://www.daloopa.com/src/65368635" display="https://www.daloopa.com/src/65368635" xr:uid="{D4A68E0C-2461-4338-91AF-92C2F46E1B58}"/>
    <hyperlink ref="AQ512" r:id="rId16969" tooltip="https://www.daloopa.com/src/65368641" display="https://www.daloopa.com/src/65368641" xr:uid="{2EBCED82-5481-4E9A-B9AD-A8FA11B0F3CD}"/>
    <hyperlink ref="AQ513" r:id="rId16970" tooltip="https://www.daloopa.com/src/65368643" display="https://www.daloopa.com/src/65368643" xr:uid="{F66E605E-EF5B-4556-8FEC-826BB0C910C8}"/>
    <hyperlink ref="AQ514" r:id="rId16971" tooltip="https://www.daloopa.com/src/65368640" display="https://www.daloopa.com/src/65368640" xr:uid="{985B458F-9051-4066-A995-F61799FF118C}"/>
    <hyperlink ref="AQ517" r:id="rId16972" tooltip="https://www.daloopa.com/src/65368642" display="https://www.daloopa.com/src/65368642" xr:uid="{2F8916B4-0F3A-4C2E-A725-62D147F59F5D}"/>
    <hyperlink ref="AQ520" r:id="rId16973" tooltip="https://www.daloopa.com/src/65368644" display="https://www.daloopa.com/src/65368644" xr:uid="{CBD3E878-7733-4ACB-80C0-C87EAB92EC85}"/>
    <hyperlink ref="AQ526" r:id="rId16974" tooltip="https://www.daloopa.com/src/65368647" display="https://www.daloopa.com/src/65368647" xr:uid="{A1EDC7EC-06FA-4EC9-AE7B-3C958ABD0A00}"/>
    <hyperlink ref="AQ530" r:id="rId16975" tooltip="https://www.daloopa.com/src/65368646" display="https://www.daloopa.com/src/65368646" xr:uid="{BAF8E083-8ECB-4AD4-9A3F-DA00370755F1}"/>
    <hyperlink ref="AQ531" r:id="rId16976" tooltip="https://www.daloopa.com/src/65368645" display="https://www.daloopa.com/src/65368645" xr:uid="{7511EB04-84E7-405C-8370-8DABF4650479}"/>
    <hyperlink ref="AQ533" r:id="rId16977" tooltip="https://www.daloopa.com/src/65368648" display="https://www.daloopa.com/src/65368648" xr:uid="{44C6450C-7F57-4E45-A565-C81D5E9AFDE2}"/>
    <hyperlink ref="AQ534" r:id="rId16978" tooltip="https://www.daloopa.com/src/65368649" display="https://www.daloopa.com/src/65368649" xr:uid="{8786ABEF-5D33-463F-AF69-1AC9FBC36E6E}"/>
    <hyperlink ref="AQ536" r:id="rId16979" tooltip="https://www.daloopa.com/src/65368650" display="https://www.daloopa.com/src/65368650" xr:uid="{4EF58AE4-E1F2-40D3-B088-FEF7780FAFF6}"/>
    <hyperlink ref="AQ537" r:id="rId16980" tooltip="https://www.daloopa.com/src/65368651" display="https://www.daloopa.com/src/65368651" xr:uid="{1ED58A69-6647-4771-BAA6-0B6161D55887}"/>
    <hyperlink ref="AQ602" r:id="rId16981" tooltip="https://www.daloopa.com/src/65368701" display="https://www.daloopa.com/src/65368701" xr:uid="{5B4C2F97-8F9D-4E96-8CC2-77E7A05030E7}"/>
    <hyperlink ref="AQ603" r:id="rId16982" tooltip="https://www.daloopa.com/src/65368700" display="https://www.daloopa.com/src/65368700" xr:uid="{B5A4B2C9-DB82-4D87-A415-27DA5D9434A8}"/>
    <hyperlink ref="AQ605" r:id="rId16983" tooltip="https://www.daloopa.com/src/65368702" display="https://www.daloopa.com/src/65368702" xr:uid="{4FC2768E-CED4-4542-A1EE-E531AD57134A}"/>
    <hyperlink ref="AQ608" r:id="rId16984" tooltip="https://www.daloopa.com/src/65368699" display="https://www.daloopa.com/src/65368699" xr:uid="{5D083E10-1FD1-48B9-BF81-1BC8B07A95BA}"/>
    <hyperlink ref="AQ610" r:id="rId16985" tooltip="https://www.daloopa.com/src/65368683" display="https://www.daloopa.com/src/65368683" xr:uid="{42A8F6A4-E082-48A5-AA59-8CD04BFDC3FC}"/>
    <hyperlink ref="AQ611" r:id="rId16986" tooltip="https://www.daloopa.com/src/65368682" display="https://www.daloopa.com/src/65368682" xr:uid="{3AED2AB8-4FA3-48D7-8777-243B3E75AA1B}"/>
    <hyperlink ref="AQ613" r:id="rId16987" tooltip="https://www.daloopa.com/src/65368681" display="https://www.daloopa.com/src/65368681" xr:uid="{4109C540-D0BE-49AF-AF0F-8C7747EB8BAD}"/>
    <hyperlink ref="AQ614" r:id="rId16988" tooltip="https://www.daloopa.com/src/65368685" display="https://www.daloopa.com/src/65368685" xr:uid="{854EBED2-49CC-43E0-82A5-E66D295C2A92}"/>
    <hyperlink ref="AQ615" r:id="rId16989" tooltip="https://www.daloopa.com/src/65368680" display="https://www.daloopa.com/src/65368680" xr:uid="{C81F9CB2-DA5B-4BC3-98C3-35E80258C8D2}"/>
    <hyperlink ref="AQ620" r:id="rId16990" tooltip="https://www.daloopa.com/src/65368679" display="https://www.daloopa.com/src/65368679" xr:uid="{4C2E27F4-E860-4C33-99E7-62750539CFE7}"/>
    <hyperlink ref="AQ622" r:id="rId16991" tooltip="https://www.daloopa.com/src/65368720" display="https://www.daloopa.com/src/65368720" xr:uid="{365AC5EF-E1F2-48DA-973E-EA463437A498}"/>
    <hyperlink ref="AQ623" r:id="rId16992" tooltip="https://www.daloopa.com/src/65368721" display="https://www.daloopa.com/src/65368721" xr:uid="{19776D8F-E60E-4BD6-B1E5-28FAE9913249}"/>
    <hyperlink ref="AQ625" r:id="rId16993" tooltip="https://www.daloopa.com/src/65368719" display="https://www.daloopa.com/src/65368719" xr:uid="{FB4C30DB-9A5D-434A-85E8-F12C1FDB60F4}"/>
    <hyperlink ref="AQ626" r:id="rId16994" tooltip="https://www.daloopa.com/src/65368716" display="https://www.daloopa.com/src/65368716" xr:uid="{085E920D-352B-4173-B32E-650A01E20DDD}"/>
    <hyperlink ref="AQ627" r:id="rId16995" tooltip="https://www.daloopa.com/src/65368717" display="https://www.daloopa.com/src/65368717" xr:uid="{245B30E0-6B2B-4A16-B0B5-E016A267DE8E}"/>
    <hyperlink ref="AQ632" r:id="rId16996" tooltip="https://www.daloopa.com/src/65368722" display="https://www.daloopa.com/src/65368722" xr:uid="{D0705C8E-04A3-48F5-868D-0C139E6E1DC6}"/>
    <hyperlink ref="AQ634" r:id="rId16997" tooltip="https://www.daloopa.com/src/65368736" display="https://www.daloopa.com/src/65368736" xr:uid="{41A79932-D49C-4381-829A-933B2C1DE826}"/>
    <hyperlink ref="AQ636" r:id="rId16998" tooltip="https://www.daloopa.com/src/65368755" display="https://www.daloopa.com/src/65368755" xr:uid="{EB38D0DD-ED2A-49EB-ACBC-51EE4FF50570}"/>
    <hyperlink ref="AQ638" r:id="rId16999" tooltip="https://www.daloopa.com/src/65368751" display="https://www.daloopa.com/src/65368751" xr:uid="{2EAD4D2B-419C-413F-AAF4-23D3C07DF8C7}"/>
    <hyperlink ref="AQ640" r:id="rId17000" tooltip="https://www.daloopa.com/src/65368752" display="https://www.daloopa.com/src/65368752" xr:uid="{4EEDFFB0-E9DA-4134-8D02-6B474DA0A51E}"/>
    <hyperlink ref="AQ646" r:id="rId17001" tooltip="https://www.daloopa.com/src/65368750" display="https://www.daloopa.com/src/65368750" xr:uid="{A6BD176F-A3CF-4F69-8C94-9B937F0CE25C}"/>
    <hyperlink ref="AQ650" r:id="rId17002" tooltip="https://www.daloopa.com/src/65368754" display="https://www.daloopa.com/src/65368754" xr:uid="{ACD76300-6C85-47F8-8AD5-4FC2500257B3}"/>
    <hyperlink ref="AQ664" r:id="rId17003" tooltip="https://www.daloopa.com/src/65368655" display="https://www.daloopa.com/src/65368655" xr:uid="{F3938A02-9843-4377-BC4F-BACA1629289B}"/>
    <hyperlink ref="AQ665" r:id="rId17004" tooltip="https://www.daloopa.com/src/65368656" display="https://www.daloopa.com/src/65368656" xr:uid="{EEE2378A-74A4-4EC5-B4D7-B593C6207892}"/>
    <hyperlink ref="AQ666" r:id="rId17005" tooltip="https://www.daloopa.com/src/65368657" display="https://www.daloopa.com/src/65368657" xr:uid="{45AB4039-4F33-4103-90CB-2CFD1173FB40}"/>
    <hyperlink ref="AQ667" r:id="rId17006" tooltip="https://www.daloopa.com/src/65368658" display="https://www.daloopa.com/src/65368658" xr:uid="{1A8CE54C-F4F0-42CC-90A4-927FDCFAF44C}"/>
    <hyperlink ref="AQ670" r:id="rId17007" tooltip="https://www.daloopa.com/src/65368659" display="https://www.daloopa.com/src/65368659" xr:uid="{0189BD38-E6EF-470B-8FA9-1D1202047CE3}"/>
    <hyperlink ref="AQ671" r:id="rId17008" tooltip="https://www.daloopa.com/src/65368660" display="https://www.daloopa.com/src/65368660" xr:uid="{FF65DAAB-A462-4094-8B02-881553475F47}"/>
    <hyperlink ref="AQ672" r:id="rId17009" tooltip="https://www.daloopa.com/src/65368661" display="https://www.daloopa.com/src/65368661" xr:uid="{3B461847-1333-42AE-A2DF-AC2F70F1778F}"/>
    <hyperlink ref="AQ673" r:id="rId17010" tooltip="https://www.daloopa.com/src/65368662" display="https://www.daloopa.com/src/65368662" xr:uid="{7AF1C8AB-D68C-4E97-A5EC-01633A1F3067}"/>
    <hyperlink ref="AQ676" r:id="rId17011" tooltip="https://www.daloopa.com/src/65368663" display="https://www.daloopa.com/src/65368663" xr:uid="{031EC4E2-AEFF-4F44-91CA-FA580D253E20}"/>
    <hyperlink ref="AQ677" r:id="rId17012" tooltip="https://www.daloopa.com/src/65368664" display="https://www.daloopa.com/src/65368664" xr:uid="{6B591CB2-04BF-43BB-B95E-DF8151DB4414}"/>
    <hyperlink ref="AQ678" r:id="rId17013" tooltip="https://www.daloopa.com/src/65368665" display="https://www.daloopa.com/src/65368665" xr:uid="{CFF12759-66DA-44A8-8958-867DDBF67B0B}"/>
    <hyperlink ref="AQ679" r:id="rId17014" tooltip="https://www.daloopa.com/src/65368666" display="https://www.daloopa.com/src/65368666" xr:uid="{93CA3CCD-3B32-4C23-8B5D-434485D62B41}"/>
    <hyperlink ref="AQ682" r:id="rId17015" tooltip="https://www.daloopa.com/src/65368667" display="https://www.daloopa.com/src/65368667" xr:uid="{E0981993-8049-4F67-B5C6-567A3DC268A1}"/>
    <hyperlink ref="AQ683" r:id="rId17016" tooltip="https://www.daloopa.com/src/65368668" display="https://www.daloopa.com/src/65368668" xr:uid="{7F8EDD01-4AB1-4195-A3BA-0D23D202ADFD}"/>
    <hyperlink ref="AQ684" r:id="rId17017" tooltip="https://www.daloopa.com/src/65368669" display="https://www.daloopa.com/src/65368669" xr:uid="{E7572249-7CA9-4E50-8C04-67F7C9661D4D}"/>
    <hyperlink ref="AQ685" r:id="rId17018" tooltip="https://www.daloopa.com/src/65368670" display="https://www.daloopa.com/src/65368670" xr:uid="{24733DB6-61A0-4628-9F73-0A6E4526E92A}"/>
    <hyperlink ref="AQ688" r:id="rId17019" tooltip="https://www.daloopa.com/src/65368671" display="https://www.daloopa.com/src/65368671" xr:uid="{FDBE6EAF-B2DB-4288-B502-37CF1C3E0208}"/>
    <hyperlink ref="AQ689" r:id="rId17020" tooltip="https://www.daloopa.com/src/65368672" display="https://www.daloopa.com/src/65368672" xr:uid="{17576D43-4D3E-4087-B443-60B725AF1B53}"/>
    <hyperlink ref="AQ690" r:id="rId17021" tooltip="https://www.daloopa.com/src/65368673" display="https://www.daloopa.com/src/65368673" xr:uid="{6BF4EC8F-787D-4B32-85C9-2950F97F1C35}"/>
    <hyperlink ref="AQ691" r:id="rId17022" tooltip="https://www.daloopa.com/src/65368674" display="https://www.daloopa.com/src/65368674" xr:uid="{D05C53FF-CFF8-405A-98EE-43B6524EBA58}"/>
    <hyperlink ref="AQ694" r:id="rId17023" tooltip="https://www.daloopa.com/src/65368675" display="https://www.daloopa.com/src/65368675" xr:uid="{528566EB-8A58-4BCB-A149-60A05F6B4D72}"/>
    <hyperlink ref="AQ695" r:id="rId17024" tooltip="https://www.daloopa.com/src/65368676" display="https://www.daloopa.com/src/65368676" xr:uid="{31AF65D1-CD43-421D-882E-7444BC883CA2}"/>
    <hyperlink ref="AQ696" r:id="rId17025" tooltip="https://www.daloopa.com/src/65368677" display="https://www.daloopa.com/src/65368677" xr:uid="{344C340D-FC0E-4C25-94F5-7024F969DCCF}"/>
    <hyperlink ref="AQ697" r:id="rId17026" tooltip="https://www.daloopa.com/src/65368678" display="https://www.daloopa.com/src/65368678" xr:uid="{333A0887-72BF-4508-8FB4-3978073A9C57}"/>
    <hyperlink ref="AQ1034" r:id="rId17027" tooltip="https://www.daloopa.com/src/65369375" display="https://www.daloopa.com/src/65369375" xr:uid="{12360F77-04BC-4774-8AE2-319A0D618908}"/>
    <hyperlink ref="AQ1037" r:id="rId17028" tooltip="https://www.daloopa.com/src/65369376" display="https://www.daloopa.com/src/65369376" xr:uid="{A0BBD38F-0108-4B1E-94A7-1260A6392653}"/>
    <hyperlink ref="AQ1038" r:id="rId17029" tooltip="https://www.daloopa.com/src/65369377" display="https://www.daloopa.com/src/65369377" xr:uid="{DC763928-A9D9-4172-ACAF-8A6C53E2AF22}"/>
    <hyperlink ref="AQ1039" r:id="rId17030" tooltip="https://www.daloopa.com/src/65369378" display="https://www.daloopa.com/src/65369378" xr:uid="{7F0BBE07-A005-4521-A652-6959C6E9A597}"/>
    <hyperlink ref="AQ1042" r:id="rId17031" tooltip="https://www.daloopa.com/src/65369379" display="https://www.daloopa.com/src/65369379" xr:uid="{3C0F1048-C51E-48B6-90DE-4C300EE0FB1E}"/>
    <hyperlink ref="AQ1043" r:id="rId17032" tooltip="https://www.daloopa.com/src/65369380" display="https://www.daloopa.com/src/65369380" xr:uid="{64A4C736-2906-4552-BFE3-C6395AD33916}"/>
    <hyperlink ref="AQ1044" r:id="rId17033" tooltip="https://www.daloopa.com/src/65369381" display="https://www.daloopa.com/src/65369381" xr:uid="{D985F544-D752-4716-847C-0EA627A062F7}"/>
    <hyperlink ref="AQ1048" r:id="rId17034" tooltip="https://www.daloopa.com/src/65369355" display="https://www.daloopa.com/src/65369355" xr:uid="{2D943EA3-944E-4438-A003-78BDDAE46A9D}"/>
    <hyperlink ref="AQ1054" r:id="rId17035" tooltip="https://www.daloopa.com/src/65369356" display="https://www.daloopa.com/src/65369356" xr:uid="{7EC34FE6-C007-400A-907B-2B0326E2D2A4}"/>
    <hyperlink ref="AQ1055" r:id="rId17036" tooltip="https://www.daloopa.com/src/65369358" display="https://www.daloopa.com/src/65369358" xr:uid="{5A055660-D9D8-45C0-91ED-6731CB47ACE8}"/>
    <hyperlink ref="AQ1061" r:id="rId17037" tooltip="https://www.daloopa.com/src/65369359" display="https://www.daloopa.com/src/65369359" xr:uid="{2DAF003E-5526-4EB5-854F-A4DA575D1186}"/>
    <hyperlink ref="AQ1073" r:id="rId17038" tooltip="https://www.daloopa.com/src/65369364" display="https://www.daloopa.com/src/65369364" xr:uid="{AD74C585-1C97-4385-97ED-EB762B8D6C1B}"/>
    <hyperlink ref="AQ1076" r:id="rId17039" tooltip="https://www.daloopa.com/src/65369423" display="https://www.daloopa.com/src/65369423" xr:uid="{BBEB94A8-572F-4A33-97D1-E961769DCA5C}"/>
    <hyperlink ref="AQ1079" r:id="rId17040" tooltip="https://www.daloopa.com/src/65369389" display="https://www.daloopa.com/src/65369389" xr:uid="{CB493805-934A-4204-8FFA-A2B0DD6A7198}"/>
    <hyperlink ref="AQ1080" r:id="rId17041" tooltip="https://www.daloopa.com/src/65369391" display="https://www.daloopa.com/src/65369391" xr:uid="{A46DCEBA-AE90-4E4A-9C2F-539BD535A2DE}"/>
    <hyperlink ref="AQ1081" r:id="rId17042" tooltip="https://www.daloopa.com/src/65369393" display="https://www.daloopa.com/src/65369393" xr:uid="{8B68388E-FE5C-4E9C-B73D-853F462F571C}"/>
    <hyperlink ref="AQ1084" r:id="rId17043" tooltip="https://www.daloopa.com/src/65369395" display="https://www.daloopa.com/src/65369395" xr:uid="{C0F790FB-1ED1-495E-B64B-8E31CF3DF929}"/>
    <hyperlink ref="AQ1085" r:id="rId17044" tooltip="https://www.daloopa.com/src/65369397" display="https://www.daloopa.com/src/65369397" xr:uid="{0D3CB520-9CD7-4523-A704-F06689F71AE0}"/>
    <hyperlink ref="AQ1086" r:id="rId17045" tooltip="https://www.daloopa.com/src/65369399" display="https://www.daloopa.com/src/65369399" xr:uid="{98B3A1F9-F670-450E-9A30-5B24284DB6A5}"/>
    <hyperlink ref="AQ1089" r:id="rId17046" tooltip="https://www.daloopa.com/src/65369401" display="https://www.daloopa.com/src/65369401" xr:uid="{E817E953-A26E-4E9F-B355-8C591D134B9C}"/>
    <hyperlink ref="AQ1090" r:id="rId17047" tooltip="https://www.daloopa.com/src/65369403" display="https://www.daloopa.com/src/65369403" xr:uid="{44A9D8D4-44BE-499F-9C7B-9B24E0FA66FC}"/>
    <hyperlink ref="AQ1091" r:id="rId17048" tooltip="https://www.daloopa.com/src/65369405" display="https://www.daloopa.com/src/65369405" xr:uid="{0A04FB12-53CF-419D-9A1E-6C86DBC1027D}"/>
    <hyperlink ref="AQ1092" r:id="rId17049" tooltip="https://www.daloopa.com/src/65369407" display="https://www.daloopa.com/src/65369407" xr:uid="{71183883-80EA-4C1C-91DC-D14E22809398}"/>
    <hyperlink ref="AQ1095" r:id="rId17050" tooltip="https://www.daloopa.com/src/65369409" display="https://www.daloopa.com/src/65369409" xr:uid="{49FAADBE-2F46-49DC-9434-7D96C608931F}"/>
    <hyperlink ref="AQ1096" r:id="rId17051" tooltip="https://www.daloopa.com/src/65369411" display="https://www.daloopa.com/src/65369411" xr:uid="{AE7A078C-FC68-425D-8647-7912B83DC4B9}"/>
    <hyperlink ref="AQ1097" r:id="rId17052" tooltip="https://www.daloopa.com/src/65369413" display="https://www.daloopa.com/src/65369413" xr:uid="{6CA457CB-CC1F-4BCD-8B1E-215C0187EDEB}"/>
    <hyperlink ref="AQ1098" r:id="rId17053" tooltip="https://www.daloopa.com/src/65369415" display="https://www.daloopa.com/src/65369415" xr:uid="{408A7D4D-9EF9-4761-8E38-DEF165DA1E3C}"/>
    <hyperlink ref="AQ1099" r:id="rId17054" tooltip="https://www.daloopa.com/src/65369417" display="https://www.daloopa.com/src/65369417" xr:uid="{55F65196-DC93-42CF-8BB5-647AEC480061}"/>
    <hyperlink ref="AQ1102" r:id="rId17055" tooltip="https://www.daloopa.com/src/65369419" display="https://www.daloopa.com/src/65369419" xr:uid="{AF2F4364-969D-4D18-8541-B3EE87511F7E}"/>
    <hyperlink ref="AQ1103" r:id="rId17056" tooltip="https://www.daloopa.com/src/65369420" display="https://www.daloopa.com/src/65369420" xr:uid="{B55C688A-E84A-41AD-840C-53972BD4B669}"/>
    <hyperlink ref="AQ1104" r:id="rId17057" tooltip="https://www.daloopa.com/src/65369421" display="https://www.daloopa.com/src/65369421" xr:uid="{A2BD149C-C0E1-4BA7-B04F-6826365ECB50}"/>
    <hyperlink ref="AQ1107" r:id="rId17058" tooltip="https://www.daloopa.com/src/65369425" display="https://www.daloopa.com/src/65369425" xr:uid="{2D7F9D35-8294-4DBE-97CF-63686631AC13}"/>
    <hyperlink ref="AQ1108" r:id="rId17059" tooltip="https://www.daloopa.com/src/65369427" display="https://www.daloopa.com/src/65369427" xr:uid="{0F0A0C9D-F739-4073-8397-1238A789EECF}"/>
    <hyperlink ref="AQ1109" r:id="rId17060" tooltip="https://www.daloopa.com/src/65369429" display="https://www.daloopa.com/src/65369429" xr:uid="{0CA88718-1870-4303-A02B-DDE836100CB4}"/>
    <hyperlink ref="AQ1111" r:id="rId17061" tooltip="https://www.daloopa.com/src/65369431" display="https://www.daloopa.com/src/65369431" xr:uid="{9AE5E34C-780A-450A-94D1-2D0CEAFE0B71}"/>
    <hyperlink ref="AQ1112" r:id="rId17062" tooltip="https://www.daloopa.com/src/65369433" display="https://www.daloopa.com/src/65369433" xr:uid="{1E5E9973-DC08-454B-80CD-F9A0DD29314B}"/>
    <hyperlink ref="AQ1114" r:id="rId17063" tooltip="https://www.daloopa.com/src/65369435" display="https://www.daloopa.com/src/65369435" xr:uid="{D553D330-133D-43BC-98B6-25ADB19CDFD5}"/>
    <hyperlink ref="AQ1115" r:id="rId17064" tooltip="https://www.daloopa.com/src/65369437" display="https://www.daloopa.com/src/65369437" xr:uid="{8D0B9D8B-4BEC-455F-8F17-FFCEDCB44561}"/>
    <hyperlink ref="AQ1117" r:id="rId17065" tooltip="https://www.daloopa.com/src/65369439" display="https://www.daloopa.com/src/65369439" xr:uid="{3399EFB6-98F3-49B9-91CF-075A83831BC4}"/>
    <hyperlink ref="AQ1118" r:id="rId17066" tooltip="https://www.daloopa.com/src/65369441" display="https://www.daloopa.com/src/65369441" xr:uid="{3D395327-5D58-48BB-A096-8AB8C351C8CD}"/>
    <hyperlink ref="AQ1120" r:id="rId17067" tooltip="https://www.daloopa.com/src/65369443" display="https://www.daloopa.com/src/65369443" xr:uid="{A5E9F87F-2BA3-420B-8EAB-29B7AF6DA85C}"/>
    <hyperlink ref="AQ1124" r:id="rId17068" tooltip="https://www.daloopa.com/src/65369445" display="https://www.daloopa.com/src/65369445" xr:uid="{0B88503D-BB9F-4DD4-B34E-BD675675796A}"/>
    <hyperlink ref="AQ1125" r:id="rId17069" tooltip="https://www.daloopa.com/src/65369447" display="https://www.daloopa.com/src/65369447" xr:uid="{2A3BF105-D5D0-4931-8575-61C981BB4A9E}"/>
    <hyperlink ref="AQ1126" r:id="rId17070" tooltip="https://www.daloopa.com/src/65369449" display="https://www.daloopa.com/src/65369449" xr:uid="{40322135-446D-4787-B38D-AAF4A75E89DC}"/>
    <hyperlink ref="AQ1129" r:id="rId17071" tooltip="https://www.daloopa.com/src/65369451" display="https://www.daloopa.com/src/65369451" xr:uid="{45A70A8E-B836-45ED-A600-474808985490}"/>
    <hyperlink ref="AQ1130" r:id="rId17072" tooltip="https://www.daloopa.com/src/65369453" display="https://www.daloopa.com/src/65369453" xr:uid="{97C7B5D4-361D-4A7A-9BEF-36B542BE07C3}"/>
    <hyperlink ref="AQ1131" r:id="rId17073" tooltip="https://www.daloopa.com/src/65369457" display="https://www.daloopa.com/src/65369457" xr:uid="{11746352-9B9A-4B8A-9D5C-F9A6621D47DB}"/>
    <hyperlink ref="AQ1133" r:id="rId17074" tooltip="https://www.daloopa.com/src/65369459" display="https://www.daloopa.com/src/65369459" xr:uid="{4A55B779-898E-4240-ADD6-CAC03F1520DC}"/>
    <hyperlink ref="AQ1134" r:id="rId17075" tooltip="https://www.daloopa.com/src/65369461" display="https://www.daloopa.com/src/65369461" xr:uid="{1FCB94F1-5694-442F-8F33-3A8CAEB02C44}"/>
    <hyperlink ref="AQ1137" r:id="rId17076" tooltip="https://www.daloopa.com/src/65369463" display="https://www.daloopa.com/src/65369463" xr:uid="{1E1D7AC7-06A5-4CFD-BAA1-DCEF73F03D92}"/>
    <hyperlink ref="AQ1138" r:id="rId17077" tooltip="https://www.daloopa.com/src/65369465" display="https://www.daloopa.com/src/65369465" xr:uid="{C55C64A4-271C-4EBD-B1D9-169BD256851B}"/>
    <hyperlink ref="AQ1139" r:id="rId17078" tooltip="https://www.daloopa.com/src/65369467" display="https://www.daloopa.com/src/65369467" xr:uid="{0B101E50-4118-4142-8730-9174FAC3A4AD}"/>
    <hyperlink ref="AQ1141" r:id="rId17079" tooltip="https://www.daloopa.com/src/65369469" display="https://www.daloopa.com/src/65369469" xr:uid="{51929D56-704A-4BA6-AE4E-AE40E9A46A46}"/>
    <hyperlink ref="AQ1142" r:id="rId17080" tooltip="https://www.daloopa.com/src/65369471" display="https://www.daloopa.com/src/65369471" xr:uid="{131C265F-D53C-4156-84FC-78D521343421}"/>
    <hyperlink ref="AQ1144" r:id="rId17081" tooltip="https://www.daloopa.com/src/65369473" display="https://www.daloopa.com/src/65369473" xr:uid="{EDB82469-821F-457B-A2D3-57E692FDDEA5}"/>
    <hyperlink ref="AQ1145" r:id="rId17082" tooltip="https://www.daloopa.com/src/65369475" display="https://www.daloopa.com/src/65369475" xr:uid="{B6F6EF38-5DD9-4D20-8B44-7B015A9D576C}"/>
    <hyperlink ref="AQ1147" r:id="rId17083" tooltip="https://www.daloopa.com/src/65369477" display="https://www.daloopa.com/src/65369477" xr:uid="{BABD2576-F3A8-417F-B36E-01CF1107C124}"/>
    <hyperlink ref="AQ1148" r:id="rId17084" tooltip="https://www.daloopa.com/src/65369479" display="https://www.daloopa.com/src/65369479" xr:uid="{F4983637-E63C-49D0-AC5E-63642922E4A1}"/>
    <hyperlink ref="AQ1150" r:id="rId17085" tooltip="https://www.daloopa.com/src/65369481" display="https://www.daloopa.com/src/65369481" xr:uid="{899A06FF-7A29-48DB-B190-44C2551E870E}"/>
    <hyperlink ref="AQ1153" r:id="rId17086" tooltip="https://www.daloopa.com/src/65369483" display="https://www.daloopa.com/src/65369483" xr:uid="{0AC23F4D-C1CD-4D2B-A1E8-DE187C0E146B}"/>
    <hyperlink ref="AQ1156" r:id="rId17087" tooltip="https://www.daloopa.com/src/65369485" display="https://www.daloopa.com/src/65369485" xr:uid="{52EEC88E-E1C4-46C6-959F-896AE930F3BF}"/>
    <hyperlink ref="AQ1157" r:id="rId17088" tooltip="https://www.daloopa.com/src/65369487" display="https://www.daloopa.com/src/65369487" xr:uid="{0D29748E-7FFB-41C7-AD30-87E2A763A878}"/>
    <hyperlink ref="AQ1158" r:id="rId17089" tooltip="https://www.daloopa.com/src/65369489" display="https://www.daloopa.com/src/65369489" xr:uid="{E7917D67-227C-4695-8EAD-A90BC451C4F0}"/>
    <hyperlink ref="AQ1159" r:id="rId17090" tooltip="https://www.daloopa.com/src/65369493" display="https://www.daloopa.com/src/65369493" xr:uid="{66B32ABF-271B-403C-B778-8C1160C2BBB2}"/>
    <hyperlink ref="AQ1160" r:id="rId17091" tooltip="https://www.daloopa.com/src/65369495" display="https://www.daloopa.com/src/65369495" xr:uid="{40A570AC-D7C1-4952-8D04-DC8363AD13FF}"/>
    <hyperlink ref="AQ1161" r:id="rId17092" tooltip="https://www.daloopa.com/src/65369497" display="https://www.daloopa.com/src/65369497" xr:uid="{B4688DC8-2543-46F8-AA8C-4CEB1CDD023C}"/>
    <hyperlink ref="AQ1164" r:id="rId17093" tooltip="https://www.daloopa.com/src/65369499" display="https://www.daloopa.com/src/65369499" xr:uid="{EB2F1944-4DB7-4CC3-A134-87DC44DD6DB4}"/>
    <hyperlink ref="AQ1165" r:id="rId17094" tooltip="https://www.daloopa.com/src/65369501" display="https://www.daloopa.com/src/65369501" xr:uid="{0DBCE1A0-0F54-4519-84A0-1E85AE67A24C}"/>
    <hyperlink ref="AQ1166" r:id="rId17095" tooltip="https://www.daloopa.com/src/65369503" display="https://www.daloopa.com/src/65369503" xr:uid="{8FA0C910-0A03-40E2-A903-E15558E2A55C}"/>
    <hyperlink ref="AQ1167" r:id="rId17096" tooltip="https://www.daloopa.com/src/65369507" display="https://www.daloopa.com/src/65369507" xr:uid="{6B7537B5-28C4-461A-A138-69E98B094CD5}"/>
    <hyperlink ref="BJ170" r:id="rId17097" tooltip="https://www.daloopa.com/src/65368839" display="10.46" xr:uid="{FC205B21-A733-4BB0-88BA-B0714C55894B}"/>
    <hyperlink ref="BJ171" r:id="rId17098" tooltip="https://www.daloopa.com/src/65368838" display="2380.0" xr:uid="{8B4E1A75-BE7F-43C3-9302-C6D443BA658D}"/>
    <hyperlink ref="BJ172" r:id="rId17099" tooltip="https://www.daloopa.com/src/65368840" display="12.84" xr:uid="{A3A97BEE-E230-4F16-8D63-3405CAC990FB}"/>
    <hyperlink ref="BJ173" r:id="rId17100" tooltip="https://www.daloopa.com/src/65368837" display="4420.0" xr:uid="{3F817CF1-61DF-477B-A426-33D88BB3C468}"/>
    <hyperlink ref="BJ343" r:id="rId17101" tooltip="https://www.daloopa.com/src/65368544" display="16388.0" xr:uid="{ED1C5895-11DA-42F2-9314-5715756276ED}"/>
    <hyperlink ref="BJ344" r:id="rId17102" tooltip="https://www.daloopa.com/src/65368542" display="532.0" xr:uid="{6B465755-A41A-4B57-A1FB-EA8B8EA4CF8B}"/>
    <hyperlink ref="BJ345" r:id="rId17103" tooltip="https://www.daloopa.com/src/65368541" display="686.0" xr:uid="{F3902C91-016E-47AB-91D5-390C0E9BA4F1}"/>
    <hyperlink ref="BJ347" r:id="rId17104" tooltip="https://www.daloopa.com/src/65368543" display="17606.0" xr:uid="{0F93DF4C-5E4C-47A9-8559-60A06FD24F49}"/>
    <hyperlink ref="BJ350" r:id="rId17105" tooltip="https://www.daloopa.com/src/65368551" display="1646.0" xr:uid="{191B5076-1F28-44AB-8231-994BB31AC2DC}"/>
    <hyperlink ref="BJ351" r:id="rId17106" tooltip="https://www.daloopa.com/src/65368549" display="35.0" xr:uid="{5CA655F1-EA63-4DDD-B7C1-BDF712DD90B7}"/>
    <hyperlink ref="BJ352" r:id="rId17107" tooltip="https://www.daloopa.com/src/65368550" display="484.0" xr:uid="{23C3EF91-43DE-4C7C-B637-FC5E896A2BEC}"/>
    <hyperlink ref="BJ354" r:id="rId17108" tooltip="https://www.daloopa.com/src/65368552" display="2165.0" xr:uid="{D22FBC65-CDF5-4401-964B-0E38E95044DD}"/>
    <hyperlink ref="BJ356" r:id="rId17109" tooltip="https://www.daloopa.com/src/65368580" display="15441.0" xr:uid="{8A3A989A-636F-4094-8CD9-876AED458584}"/>
    <hyperlink ref="BJ359" r:id="rId17110" tooltip="https://www.daloopa.com/src/65368579" display="2987.0" xr:uid="{7E047F31-6F98-4B2C-8D72-3ADD495553F3}"/>
    <hyperlink ref="BJ360" r:id="rId17111" tooltip="https://www.daloopa.com/src/65368577" display="4968.0" xr:uid="{068B8700-7BDE-45BC-A7D9-920159D10776}"/>
    <hyperlink ref="BJ361" r:id="rId17112" tooltip="https://www.daloopa.com/src/65368575" display="1219.0" xr:uid="{E626C295-CD6D-4D15-B2A6-F933A1209C98}"/>
    <hyperlink ref="BJ362" r:id="rId17113" tooltip="https://www.daloopa.com/src/65368572" display="169.0" xr:uid="{8D2DDF00-253A-4764-B91C-E462BF034006}"/>
    <hyperlink ref="BJ364" r:id="rId17114" tooltip="https://www.daloopa.com/src/65368574" display="9343.0" xr:uid="{936BB84F-AEE5-4696-B50F-B907612DEB0B}"/>
    <hyperlink ref="BJ366" r:id="rId17115" tooltip="https://www.daloopa.com/src/65368573" display="6098.0" xr:uid="{6231CCC8-FE16-43C9-BBF3-521FCDFF318A}"/>
    <hyperlink ref="BJ369" r:id="rId17116" tooltip="https://www.daloopa.com/src/65368571" display="-112.0" xr:uid="{61AEF675-5E53-472D-B213-0F96B933F158}"/>
    <hyperlink ref="BJ370" r:id="rId17117" tooltip="https://www.daloopa.com/src/65368578" display="-19.0" xr:uid="{A3349C4D-CDA8-41BF-B558-145F46BB5AE0}"/>
    <hyperlink ref="BJ371" r:id="rId17118" tooltip="https://www.daloopa.com/src/65368567" display="41.0" xr:uid="{6A80AE86-99D8-4669-992E-B9EABF49A8E8}"/>
    <hyperlink ref="BJ372" r:id="rId17119" tooltip="https://www.daloopa.com/src/65368570" display="-90.0" xr:uid="{659AE72F-FBA9-4344-B255-8A59A4D13FDC}"/>
    <hyperlink ref="BJ374" r:id="rId17120" tooltip="https://www.daloopa.com/src/65368576" display="6008.0" xr:uid="{1BA18009-A5AA-4171-B037-38B6DD6D67A3}"/>
    <hyperlink ref="BJ376" r:id="rId17121" tooltip="https://www.daloopa.com/src/65368568" display="1252.0" xr:uid="{A7FAB616-2778-473E-B6C3-51F306355358}"/>
    <hyperlink ref="BJ377" r:id="rId17122" tooltip="https://www.daloopa.com/src/65368569" display="4756.0" xr:uid="{BF0C8A62-EB17-4CF7-8767-A4D9B24C377B}"/>
    <hyperlink ref="BJ380" r:id="rId17123" tooltip="https://www.daloopa.com/src/65368583" display="10.13" xr:uid="{9A32EB8B-B271-43CD-88B0-9862BB837078}"/>
    <hyperlink ref="BJ381" r:id="rId17124" tooltip="https://www.daloopa.com/src/65368584" display="10.1" xr:uid="{64BE6073-1AD7-4F1D-994E-674CA1B7BF72}"/>
    <hyperlink ref="BJ384" r:id="rId17125" tooltip="https://www.daloopa.com/src/65368587" display="470.0" xr:uid="{0E9B0DDD-7EDA-45BB-9E40-999D6CBC0CB0}"/>
    <hyperlink ref="BJ385" r:id="rId17126" tooltip="https://www.daloopa.com/src/65368588" display="471.0" xr:uid="{07D21745-E759-40D4-A7E8-8C2B9BA12AD3}"/>
    <hyperlink ref="BJ499" r:id="rId17127" tooltip="https://www.daloopa.com/src/65369509" display="4756.0" xr:uid="{96468F65-DE93-4794-AB5F-0A6AD9316E36}"/>
    <hyperlink ref="BJ501" r:id="rId17128" tooltip="https://www.daloopa.com/src/65369510" display="856.0" xr:uid="{1A41E094-9E00-4F9E-953C-9AC822260954}"/>
    <hyperlink ref="BJ502" r:id="rId17129" tooltip="https://www.daloopa.com/src/65369511" display="1440.0" xr:uid="{E59BA4FA-402B-4F91-BE1D-88A10C0A8947}"/>
    <hyperlink ref="BJ503" r:id="rId17130" tooltip="https://www.daloopa.com/src/65369512" display="29.0" xr:uid="{DB1FAC72-4F0D-4BE3-B259-61703810697D}"/>
    <hyperlink ref="BJ504" r:id="rId17131" tooltip="https://www.daloopa.com/src/65369513" display="421.0" xr:uid="{C93AD793-084F-48C2-B4AA-6367C1572244}"/>
    <hyperlink ref="BJ507" r:id="rId17132" tooltip="https://www.daloopa.com/src/65369514" display="536.0" xr:uid="{603E29DF-C0A4-474B-ADB7-7555F1BBDB40}"/>
    <hyperlink ref="BJ508" r:id="rId17133" tooltip="https://www.daloopa.com/src/65369515" display="-200.0" xr:uid="{055CCE0B-08BE-41D0-A906-7EC9202D38CA}"/>
    <hyperlink ref="BJ509" r:id="rId17134" tooltip="https://www.daloopa.com/src/65369516" display="7838.0" xr:uid="{20C586B4-0FF8-4D74-8F6C-243CF737273B}"/>
    <hyperlink ref="BJ512" r:id="rId17135" tooltip="https://www.daloopa.com/src/65369517" display="44.0" xr:uid="{2511B941-E506-4B4C-A563-F3915DB7D2F5}"/>
    <hyperlink ref="BJ513" r:id="rId17136" tooltip="https://www.daloopa.com/src/65369518" display="-442.0" xr:uid="{500DA093-4E75-4B12-97A8-951B7E594DBB}"/>
    <hyperlink ref="BJ514" r:id="rId17137" tooltip="https://www.daloopa.com/src/65369519" display="-46.0" xr:uid="{12D8D9FC-C652-40DE-88A2-6776ADCCA589}"/>
    <hyperlink ref="BJ517" r:id="rId17138" tooltip="https://www.daloopa.com/src/65369520" display="-570.0" xr:uid="{BF7E8AC1-DAAA-4A30-889B-F9B4DFD8E9D1}"/>
    <hyperlink ref="BJ520" r:id="rId17139" tooltip="https://www.daloopa.com/src/65369521" display="-6550.0" xr:uid="{BE5721A5-83D2-4378-BFDB-F5BA56EF655A}"/>
    <hyperlink ref="BJ526" r:id="rId17140" tooltip="https://www.daloopa.com/src/65369522" display="-240.0" xr:uid="{1C2F5019-067D-443E-8B2F-28872C252AA1}"/>
    <hyperlink ref="BJ530" r:id="rId17141" tooltip="https://www.daloopa.com/src/65369523" display="-35.0" xr:uid="{3B650F32-4BAC-4975-8193-619E9B3B85C6}"/>
    <hyperlink ref="BJ531" r:id="rId17142" tooltip="https://www.daloopa.com/src/65369524" display="-6825.0" xr:uid="{19EBB9FD-9E1A-475C-BC56-554B0E38D6EA}"/>
    <hyperlink ref="BJ533" r:id="rId17143" tooltip="https://www.daloopa.com/src/65369525" display="-51.0" xr:uid="{7F785891-66C6-4EBA-B840-949322C062EA}"/>
    <hyperlink ref="BJ534" r:id="rId17144" tooltip="https://www.daloopa.com/src/65369526" display="392.0" xr:uid="{D0A336BD-83F5-4139-ADF3-AC22C3800187}"/>
    <hyperlink ref="BJ602" r:id="rId17145" tooltip="https://www.daloopa.com/src/65368711" display="6098.0" xr:uid="{D018A11A-00FC-472D-9819-3928A832465E}"/>
    <hyperlink ref="BJ603" r:id="rId17146" tooltip="https://www.daloopa.com/src/65368712" display="1420.0" xr:uid="{D43ECC2F-0DE9-4822-B6CE-F8B81E7FF1F0}"/>
    <hyperlink ref="BJ605" r:id="rId17147" tooltip="https://www.daloopa.com/src/65368714" display="401.0" xr:uid="{27A5A84D-EC8B-4C44-ABB2-0091C2B68B7F}"/>
    <hyperlink ref="BJ608" r:id="rId17148" tooltip="https://www.daloopa.com/src/65368713" display="7945.0" xr:uid="{A1BDCD88-D33C-4202-B21C-629B6E6D3C66}"/>
    <hyperlink ref="BJ610" r:id="rId17149" tooltip="https://www.daloopa.com/src/65368694" display="4756.0" xr:uid="{3432EBDB-9F52-4AE8-BC74-A8FC8FB359C9}"/>
    <hyperlink ref="BJ611" r:id="rId17150" tooltip="https://www.daloopa.com/src/65368689" display="1420.0" xr:uid="{55BD82B6-1D59-4900-BBEF-FE8A3DFE7A94}"/>
    <hyperlink ref="BJ613" r:id="rId17151" tooltip="https://www.daloopa.com/src/65368693" display="401.0" xr:uid="{AE6CD0C5-35DF-4705-80E5-A0828FE35C8F}"/>
    <hyperlink ref="BJ614" r:id="rId17152" tooltip="https://www.daloopa.com/src/65368692" display="19.0" xr:uid="{5BDB1960-8745-446D-9DF7-60726789A661}"/>
    <hyperlink ref="BJ615" r:id="rId17153" tooltip="https://www.daloopa.com/src/65368691" display="-165.0" xr:uid="{60CD1E4D-B34D-4D98-BCAA-C06925582D71}"/>
    <hyperlink ref="BJ620" r:id="rId17154" tooltip="https://www.daloopa.com/src/65368690" display="6457.0" xr:uid="{8917D556-E7C8-4879-84AB-25DF54C1AC00}"/>
    <hyperlink ref="BJ622" r:id="rId17155" tooltip="https://www.daloopa.com/src/65368727" display="10.1" xr:uid="{D3FDF3F8-19F0-4CF2-94DA-B92921183065}"/>
    <hyperlink ref="BJ623" r:id="rId17156" tooltip="https://www.daloopa.com/src/65368728" display="3.02" xr:uid="{94534237-0F4F-4A08-94CB-CE00C1CB65EF}"/>
    <hyperlink ref="BJ625" r:id="rId17157" tooltip="https://www.daloopa.com/src/65368729" display="0.85" xr:uid="{F1C74932-3AD1-4763-9AD9-F2BE7FE1512D}"/>
    <hyperlink ref="BJ626" r:id="rId17158" tooltip="https://www.daloopa.com/src/65368731" display="0.04" xr:uid="{1754900F-03DB-461E-92CF-45CB5E7AFEA0}"/>
    <hyperlink ref="BJ627" r:id="rId17159" tooltip="https://www.daloopa.com/src/65368726" display="-0.35" xr:uid="{62D49EA6-047F-496A-A824-210148167124}"/>
    <hyperlink ref="BJ632" r:id="rId17160" tooltip="https://www.daloopa.com/src/65368732" display="13.71" xr:uid="{9FEE9AEE-7647-4BFB-9C0A-7AEA7D800BE3}"/>
    <hyperlink ref="BJ634" r:id="rId17161" tooltip="https://www.daloopa.com/src/65368737" display="471.0" xr:uid="{2E9FBD47-41A0-42B2-8EAB-1AFC9BDDB158}"/>
    <hyperlink ref="BJ1034" r:id="rId17162" tooltip="https://www.daloopa.com/src/65369382" display="17606.0" xr:uid="{31E78BFD-A49C-4978-A960-55C53033C4D3}"/>
    <hyperlink ref="BJ1037" r:id="rId17163" tooltip="https://www.daloopa.com/src/65369383" display="12842.0" xr:uid="{D4D674C5-5DA6-4FDA-BE03-AF67947A6603}"/>
    <hyperlink ref="BJ1038" r:id="rId17164" tooltip="https://www.daloopa.com/src/65369384" display="4422.0" xr:uid="{B05D99ED-982E-45F2-9F86-FE60CE0E0420}"/>
    <hyperlink ref="BJ1039" r:id="rId17165" tooltip="https://www.daloopa.com/src/65369385" display="342.0" xr:uid="{9B430E43-EBD4-45CC-BA08-C9DD0A806F4D}"/>
    <hyperlink ref="BJ1042" r:id="rId17166" tooltip="https://www.daloopa.com/src/65369386" display="0.73" xr:uid="{9FEF845A-F4C4-455A-BECD-996A01C20DCD}"/>
    <hyperlink ref="BJ1043" r:id="rId17167" tooltip="https://www.daloopa.com/src/65369387" display="0.25" xr:uid="{77776CCA-9E8A-45D9-AD41-343A139333DB}"/>
    <hyperlink ref="BJ1044" r:id="rId17168" tooltip="https://www.daloopa.com/src/65369388" display="0.02" xr:uid="{8E32FA6E-3CD8-40ED-9E7C-ED44C0475988}"/>
    <hyperlink ref="BJ1048" r:id="rId17169" tooltip="https://www.daloopa.com/src/65369366" display="10459.0" xr:uid="{3EBA27CA-5035-4DAF-89EF-3BD5B207AD49}"/>
    <hyperlink ref="BJ1055" r:id="rId17170" tooltip="https://www.daloopa.com/src/65369367" display="2383.0" xr:uid="{CE29FB3C-D15B-4215-A809-37C12D976D4E}"/>
    <hyperlink ref="BJ1076" r:id="rId17171" tooltip="https://www.daloopa.com/src/65369424" display="3880.0" xr:uid="{1043DCE0-50CD-4A23-A134-3697856F1EE8}"/>
    <hyperlink ref="BJ1079" r:id="rId17172" tooltip="https://www.daloopa.com/src/65369390" display="10251.0" xr:uid="{0979F3B7-F14D-4DA3-B149-B91B8BDBC226}"/>
    <hyperlink ref="BJ1080" r:id="rId17173" tooltip="https://www.daloopa.com/src/65369392" display="4593.0" xr:uid="{38B471B1-61E6-4B17-A419-9A98283A0F62}"/>
    <hyperlink ref="BJ1081" r:id="rId17174" tooltip="https://www.daloopa.com/src/65369394" display="2762.0" xr:uid="{7752C6B2-29E7-49F8-B55E-413149787EC1}"/>
    <hyperlink ref="BJ1084" r:id="rId17175" tooltip="https://www.daloopa.com/src/65369396" display="0.58" xr:uid="{8E37508B-5899-4268-9703-5EF255988CB1}"/>
    <hyperlink ref="BJ1085" r:id="rId17176" tooltip="https://www.daloopa.com/src/65369398" display="0.26" xr:uid="{73DC13E9-E94A-4B5F-9A1D-8ADA8466D398}"/>
    <hyperlink ref="BJ1086" r:id="rId17177" tooltip="https://www.daloopa.com/src/65369400" display="0.16" xr:uid="{C094E564-35A8-432A-A36E-6605D452911F}"/>
    <hyperlink ref="BJ1089" r:id="rId17178" tooltip="https://www.daloopa.com/src/65369402" display="561.0" xr:uid="{6B9C3AB9-3342-4BCC-B594-B48D31E6C1AE}"/>
    <hyperlink ref="BJ1090" r:id="rId17179" tooltip="https://www.daloopa.com/src/65369404" display="1502.0" xr:uid="{BBD9D557-3A4A-4A7A-9B9E-835B10C0E5D6}"/>
    <hyperlink ref="BJ1091" r:id="rId17180" tooltip="https://www.daloopa.com/src/65369406" display="102.0" xr:uid="{5E0F0CA7-229E-40A7-B4FF-2F0485B04A90}"/>
    <hyperlink ref="BJ1092" r:id="rId17181" tooltip="https://www.daloopa.com/src/65369408" display="2165.0" xr:uid="{88DF855C-FD2D-445B-8EEE-5BAB7EC0D8DD}"/>
    <hyperlink ref="BJ1095" r:id="rId17182" tooltip="https://www.daloopa.com/src/65369410" display="95.0" xr:uid="{3D15331A-C720-49F7-B8DE-7CA6B5922652}"/>
    <hyperlink ref="BJ1096" r:id="rId17183" tooltip="https://www.daloopa.com/src/65369412" display="717.0" xr:uid="{0336D59B-DC8F-4357-B8A8-F73D9B3DA5FD}"/>
    <hyperlink ref="BJ1097" r:id="rId17184" tooltip="https://www.daloopa.com/src/65369414" display="411.0" xr:uid="{4CC3300A-A256-4853-A35E-0952CB7899A6}"/>
    <hyperlink ref="BJ1098" r:id="rId17185" tooltip="https://www.daloopa.com/src/65369416" display="197.0" xr:uid="{68D11C5D-55CB-4F3D-A95A-C46B5F7AC7E0}"/>
    <hyperlink ref="BJ1099" r:id="rId17186" tooltip="https://www.daloopa.com/src/65369418" display="1420.0" xr:uid="{0EE83382-4A38-44E2-A85A-484E0BAA961A}"/>
    <hyperlink ref="BJ1104" r:id="rId17187" tooltip="https://www.daloopa.com/src/65369422" display="471.0" xr:uid="{BD324E5A-FA2C-4B6F-9325-6761EFAEA78C}"/>
    <hyperlink ref="BJ1107" r:id="rId17188" tooltip="https://www.daloopa.com/src/65369426" display="17606.0" xr:uid="{6CB8CD0E-D184-42DD-9FA4-87068385A90B}"/>
    <hyperlink ref="BJ1108" r:id="rId17189" tooltip="https://www.daloopa.com/src/65369428" display="2165.0" xr:uid="{91F30DCF-38EE-4922-9544-BD4E3B994A94}"/>
    <hyperlink ref="BJ1109" r:id="rId17190" tooltip="https://www.daloopa.com/src/65369430" display="15441.0" xr:uid="{9732EE92-3579-4106-920B-99EC20F2DDD1}"/>
    <hyperlink ref="BJ1111" r:id="rId17191" tooltip="https://www.daloopa.com/src/65369432" display="9343.0" xr:uid="{3A0D7E96-9233-498D-93E0-073B8556D190}"/>
    <hyperlink ref="BJ1112" r:id="rId17192" tooltip="https://www.daloopa.com/src/65369434" display="6098.0" xr:uid="{8DB1BC1F-667D-4BCF-87F1-D044AAA42210}"/>
    <hyperlink ref="BJ1114" r:id="rId17193" tooltip="https://www.daloopa.com/src/65369436" display="-90.0" xr:uid="{16C454B4-E475-4A5C-8942-E3CEA7681813}"/>
    <hyperlink ref="BJ1115" r:id="rId17194" tooltip="https://www.daloopa.com/src/65369438" display="6008.0" xr:uid="{8B497C3A-0B08-4D6F-AE75-45334AF16CE2}"/>
    <hyperlink ref="BJ1117" r:id="rId17195" tooltip="https://www.daloopa.com/src/65369440" display="1252.0" xr:uid="{FB2AABDB-E941-4440-881C-D1226BB10F44}"/>
    <hyperlink ref="BJ1118" r:id="rId17196" tooltip="https://www.daloopa.com/src/65369442" display="4756.0" xr:uid="{4ACBC5EF-3DB8-48CB-A4ED-6FCBC5829934}"/>
    <hyperlink ref="BJ1120" r:id="rId17197" tooltip="https://www.daloopa.com/src/65369444" display="10.1" xr:uid="{1E0D8AC1-927A-4617-B543-047A6F979069}"/>
    <hyperlink ref="BJ1124" r:id="rId17198" tooltip="https://www.daloopa.com/src/65369446" display="-95.0" xr:uid="{217C4A03-B661-4E08-A6D8-66EF7281AC48}"/>
    <hyperlink ref="BJ1125" r:id="rId17199" tooltip="https://www.daloopa.com/src/65369448" display="-232.0" xr:uid="{F9A74417-37DD-4EA5-A0DA-9EB8C2246442}"/>
    <hyperlink ref="BJ1126" r:id="rId17200" tooltip="https://www.daloopa.com/src/65369450" display="-327.0" xr:uid="{50F8DF1A-FBB5-4B4C-9834-22B9D473D37B}"/>
    <hyperlink ref="BJ1129" r:id="rId17201" tooltip="https://www.daloopa.com/src/65369452" display="-1325.0" xr:uid="{0CB2C325-A3AC-41D2-96F4-88638B2219E7}"/>
    <hyperlink ref="BJ1130" r:id="rId17202" tooltip="https://www.daloopa.com/src/65369454" display="-169.0" xr:uid="{0B9675F0-3ECB-465E-96BB-6F6CA95F48B4}"/>
    <hyperlink ref="BJ1131" r:id="rId17203" tooltip="https://www.daloopa.com/src/65369458" display="-1520.0" xr:uid="{BFC7F189-525C-4C6A-9AE0-A05236F3FB62}"/>
    <hyperlink ref="BJ1133" r:id="rId17204" tooltip="https://www.daloopa.com/src/65369460" display="19.0" xr:uid="{22CFBEC9-EC1F-4FDB-901B-D249255C4C59}"/>
    <hyperlink ref="BJ1134" r:id="rId17205" tooltip="https://www.daloopa.com/src/65369462" display="165.0" xr:uid="{16F2F040-70A2-4D4E-9FB5-344A174F1578}"/>
    <hyperlink ref="BJ1137" r:id="rId17206" tooltip="https://www.daloopa.com/src/65369464" display="17606.0" xr:uid="{2A5455E3-04FC-4BB4-954E-C9123F3939FD}"/>
    <hyperlink ref="BJ1138" r:id="rId17207" tooltip="https://www.daloopa.com/src/65369466" display="1838.0" xr:uid="{173B1F31-294E-4675-8DFD-A31C4A628AB4}"/>
    <hyperlink ref="BJ1139" r:id="rId17208" tooltip="https://www.daloopa.com/src/65369468" display="15768.0" xr:uid="{C247BE77-1996-4E80-BA16-964ADAF22173}"/>
    <hyperlink ref="BJ1141" r:id="rId17209" tooltip="https://www.daloopa.com/src/65369470" display="7823.0" xr:uid="{AD88F591-77EA-4479-81EE-BBEA4690D25D}"/>
    <hyperlink ref="BJ1142" r:id="rId17210" tooltip="https://www.daloopa.com/src/65369472" display="7945.0" xr:uid="{33A72D9C-914C-41EA-88B7-8C23A48F2562}"/>
    <hyperlink ref="BJ1144" r:id="rId17211" tooltip="https://www.daloopa.com/src/65369474" display="-71.0" xr:uid="{02859320-2FDC-4DEB-B71D-193C82460349}"/>
    <hyperlink ref="BJ1145" r:id="rId17212" tooltip="https://www.daloopa.com/src/65369476" display="7874.0" xr:uid="{2A7926AF-BE7B-4A07-BBA2-341B2E71097B}"/>
    <hyperlink ref="BJ1147" r:id="rId17213" tooltip="https://www.daloopa.com/src/65369478" display="1417.0" xr:uid="{96E9A3D4-09CA-4CFA-AAE0-DB6F02EE982C}"/>
    <hyperlink ref="BJ1148" r:id="rId17214" tooltip="https://www.daloopa.com/src/65369480" display="6457.0" xr:uid="{814B746D-C960-42E7-AB06-CADAAA3776C4}"/>
    <hyperlink ref="BJ1150" r:id="rId17215" tooltip="https://www.daloopa.com/src/65369482" display="13.71" xr:uid="{782A8AA4-7128-43B8-9179-FD99F960BCCF}"/>
    <hyperlink ref="BJ1153" r:id="rId17216" tooltip="https://www.daloopa.com/src/65369484" display="471.0" xr:uid="{DF16DD6F-E020-4B64-9254-E6F80A4F514E}"/>
    <hyperlink ref="BJ1156" r:id="rId17217" tooltip="https://www.daloopa.com/src/65369486" display="10.1" xr:uid="{69A74052-6262-48DB-B3DF-D073BA5D407C}"/>
    <hyperlink ref="BJ1157" r:id="rId17218" tooltip="https://www.daloopa.com/src/65369488" display="3.02" xr:uid="{C9BB9FDE-A551-46C8-9336-FC9556970690}"/>
    <hyperlink ref="BJ1158" r:id="rId17219" tooltip="https://www.daloopa.com/src/65369490" display="0.85" xr:uid="{8EFB2BB6-F25D-4C03-A94B-AD81DA1EC54E}"/>
    <hyperlink ref="BJ1159" r:id="rId17220" tooltip="https://www.daloopa.com/src/65369494" display="0.04" xr:uid="{E23E6F56-61BE-4241-BF6B-8A66A73EE9FB}"/>
    <hyperlink ref="BJ1160" r:id="rId17221" tooltip="https://www.daloopa.com/src/65369496" display="-0.35" xr:uid="{BE3447F0-D52D-499E-9C5D-F7C152A7FD52}"/>
    <hyperlink ref="BJ1161" r:id="rId17222" tooltip="https://www.daloopa.com/src/65369498" display="13.71" xr:uid="{0AD6973E-FB4A-48A0-B2F7-CFD5A149C82B}"/>
    <hyperlink ref="BJ1164" r:id="rId17223" tooltip="https://www.daloopa.com/src/65369500" display="0.346" xr:uid="{33D5A63B-4F29-4646-A921-B322028CB085}"/>
    <hyperlink ref="BJ1165" r:id="rId17224" tooltip="https://www.daloopa.com/src/65369502" display="0.081" xr:uid="{19D1B757-976C-4DF8-BD36-43366317E222}"/>
    <hyperlink ref="BJ1166" r:id="rId17225" tooltip="https://www.daloopa.com/src/65369504" display="0.023" xr:uid="{3D5AFD7E-C1E5-4F07-A410-B44306A1D09D}"/>
    <hyperlink ref="BJ1167" r:id="rId17226" tooltip="https://www.daloopa.com/src/65369508" display="0.451" xr:uid="{8357E5F8-4B3A-4DA5-B453-556201DC02CB}"/>
    <hyperlink ref="AQ150" r:id="rId17227" tooltip="https://www.daloopa.com/src/66399749" display="https://www.daloopa.com/src/66399749" xr:uid="{D977E07C-3D28-403B-8633-87668C2855E8}"/>
    <hyperlink ref="AQ151" r:id="rId17228" tooltip="https://www.daloopa.com/src/66399748" display="https://www.daloopa.com/src/66399748" xr:uid="{6B61679F-1F06-44AE-A3E2-51786D171B4F}"/>
    <hyperlink ref="AQ152" r:id="rId17229" tooltip="https://www.daloopa.com/src/66399750" display="https://www.daloopa.com/src/66399750" xr:uid="{68185437-E8E6-4FCB-8567-5A96D3BDF0AF}"/>
    <hyperlink ref="AQ156" r:id="rId17230" tooltip="https://www.daloopa.com/src/66399681" display="https://www.daloopa.com/src/66399681" xr:uid="{FA39546A-F5FA-427B-8872-3795F5F1AD39}"/>
    <hyperlink ref="AQ166" r:id="rId17231" tooltip="https://www.daloopa.com/src/66404627" display="https://www.daloopa.com/src/66404627" xr:uid="{74BB9592-AF91-4949-871D-F399A8B7F97E}"/>
    <hyperlink ref="AQ167" r:id="rId17232" tooltip="https://www.daloopa.com/src/66404631" display="https://www.daloopa.com/src/66404631" xr:uid="{31A36EE8-9BFF-48C6-A873-89E107978FCE}"/>
    <hyperlink ref="AQ168" r:id="rId17233" tooltip="https://www.daloopa.com/src/66404635" display="https://www.daloopa.com/src/66404635" xr:uid="{F7076B9E-FD7F-4B86-8D3E-694FBA6289F1}"/>
    <hyperlink ref="AQ208" r:id="rId17234" tooltip="https://www.daloopa.com/src/66404643" display="https://www.daloopa.com/src/66404643" xr:uid="{9CFD8D4D-2E95-4DA9-BF6D-DF46114C3889}"/>
    <hyperlink ref="AQ212" r:id="rId17235" tooltip="https://www.daloopa.com/src/66404644" display="https://www.daloopa.com/src/66404644" xr:uid="{BC5F37F6-3B56-4FF7-AE1C-569D074AA6AA}"/>
    <hyperlink ref="AQ213" r:id="rId17236" tooltip="https://www.daloopa.com/src/66404645" display="https://www.daloopa.com/src/66404645" xr:uid="{C691432E-173F-4037-B670-FA9F0BC38B66}"/>
    <hyperlink ref="AQ214" r:id="rId17237" tooltip="https://www.daloopa.com/src/66404646" display="https://www.daloopa.com/src/66404646" xr:uid="{5D383491-1603-4E7B-BB7B-4222DBF00779}"/>
    <hyperlink ref="AQ215" r:id="rId17238" tooltip="https://www.daloopa.com/src/66404647" display="https://www.daloopa.com/src/66404647" xr:uid="{CB5ADF42-65C8-4D1F-86FD-7BDE0D43D1CD}"/>
    <hyperlink ref="AQ218" r:id="rId17239" tooltip="https://www.daloopa.com/src/66404648" display="https://www.daloopa.com/src/66404648" xr:uid="{193C7186-B4A3-4E0C-8F01-D128AC40AFDD}"/>
    <hyperlink ref="AQ224" r:id="rId17240" tooltip="https://www.daloopa.com/src/66404649" display="https://www.daloopa.com/src/66404649" xr:uid="{B5F83815-3D06-46B9-88D6-AD946AB01BC2}"/>
    <hyperlink ref="AQ226" r:id="rId17241" tooltip="https://www.daloopa.com/src/66404650" display="https://www.daloopa.com/src/66404650" xr:uid="{C9D2112A-92EA-4423-9F88-035DDACB4AE6}"/>
    <hyperlink ref="AQ228" r:id="rId17242" tooltip="https://www.daloopa.com/src/66404651" display="https://www.daloopa.com/src/66404651" xr:uid="{720B76AC-459E-4509-A20B-A243CEBB119B}"/>
    <hyperlink ref="AQ231" r:id="rId17243" tooltip="https://www.daloopa.com/src/66404652" display="https://www.daloopa.com/src/66404652" xr:uid="{38F63CCF-2FA9-4D17-A4B8-02FB51D591BF}"/>
    <hyperlink ref="AQ234" r:id="rId17244" tooltip="https://www.daloopa.com/src/66404653" display="https://www.daloopa.com/src/66404653" xr:uid="{830CDAA5-15A3-408A-8878-53BB133B5947}"/>
    <hyperlink ref="AQ235" r:id="rId17245" tooltip="https://www.daloopa.com/src/66404654" display="https://www.daloopa.com/src/66404654" xr:uid="{FB955972-CB89-4CB9-AA87-8A502A7B621D}"/>
    <hyperlink ref="AQ237" r:id="rId17246" tooltip="https://www.daloopa.com/src/66404655" display="https://www.daloopa.com/src/66404655" xr:uid="{70BF9A66-1EC7-4E42-ACEE-3E9DB0B746EB}"/>
    <hyperlink ref="AQ241" r:id="rId17247" tooltip="https://www.daloopa.com/src/66404656" display="https://www.daloopa.com/src/66404656" xr:uid="{61654BF7-7B9D-4571-98CF-CC6DC18015C1}"/>
    <hyperlink ref="AQ242" r:id="rId17248" tooltip="https://www.daloopa.com/src/66404657" display="https://www.daloopa.com/src/66404657" xr:uid="{2A7EAD49-CA11-4915-99EB-818D10CEF298}"/>
    <hyperlink ref="AQ243" r:id="rId17249" tooltip="https://www.daloopa.com/src/66404658" display="https://www.daloopa.com/src/66404658" xr:uid="{24E90C5F-9D7D-4B6F-9780-C65CC670F6F8}"/>
    <hyperlink ref="AQ269" r:id="rId17250" tooltip="https://www.daloopa.com/src/66404659" display="https://www.daloopa.com/src/66404659" xr:uid="{C8CF4B00-892F-4083-AC40-E140E49AA89A}"/>
    <hyperlink ref="AQ270" r:id="rId17251" tooltip="https://www.daloopa.com/src/66404667" display="https://www.daloopa.com/src/66404667" xr:uid="{091E47F8-DD13-4FEC-AF70-BF11A2DE9AC9}"/>
    <hyperlink ref="AQ271" r:id="rId17252" tooltip="https://www.daloopa.com/src/66404668" display="https://www.daloopa.com/src/66404668" xr:uid="{9C2DC68E-B904-4B43-B200-F277AF227240}"/>
    <hyperlink ref="AQ283" r:id="rId17253" tooltip="https://www.daloopa.com/src/66404669" display="https://www.daloopa.com/src/66404669" xr:uid="{5E7A0E2E-98A3-4997-BB00-F5725AF3C44A}"/>
    <hyperlink ref="AQ284" r:id="rId17254" tooltip="https://www.daloopa.com/src/66404670" display="https://www.daloopa.com/src/66404670" xr:uid="{4316934C-09CC-4770-BDE0-EEEF5B743CDD}"/>
    <hyperlink ref="AQ285" r:id="rId17255" tooltip="https://www.daloopa.com/src/66404671" display="https://www.daloopa.com/src/66404671" xr:uid="{F8B87B0F-BD6F-4C00-A95C-5C6DAA0E113F}"/>
    <hyperlink ref="AQ290" r:id="rId17256" tooltip="https://www.daloopa.com/src/66404672" display="https://www.daloopa.com/src/66404672" xr:uid="{F0EFA86B-A074-45E8-A466-8B5FBFDB096E}"/>
    <hyperlink ref="AQ291" r:id="rId17257" tooltip="https://www.daloopa.com/src/66404673" display="https://www.daloopa.com/src/66404673" xr:uid="{127E672B-3AB5-4C87-A3EB-B0C5FDEA3043}"/>
    <hyperlink ref="AQ292" r:id="rId17258" tooltip="https://www.daloopa.com/src/66404674" display="https://www.daloopa.com/src/66404674" xr:uid="{69A67C78-28BC-4178-A9B7-F98EBC170E1D}"/>
    <hyperlink ref="AQ303" r:id="rId17259" tooltip="https://www.daloopa.com/src/66404675" display="https://www.daloopa.com/src/66404675" xr:uid="{1BEA130D-C778-4D9B-9EC5-D467739392FD}"/>
    <hyperlink ref="AQ304" r:id="rId17260" tooltip="https://www.daloopa.com/src/66404676" display="https://www.daloopa.com/src/66404676" xr:uid="{3625BCDD-E48D-4351-AF4F-612F60466F06}"/>
    <hyperlink ref="AQ305" r:id="rId17261" tooltip="https://www.daloopa.com/src/66404677" display="https://www.daloopa.com/src/66404677" xr:uid="{A282742C-9969-4F8E-B747-4499922BCDCE}"/>
    <hyperlink ref="AQ306" r:id="rId17262" tooltip="https://www.daloopa.com/src/66404678" display="https://www.daloopa.com/src/66404678" xr:uid="{FBDDDECC-B919-4EAF-A207-0D6DE97317CE}"/>
    <hyperlink ref="AQ310" r:id="rId17263" tooltip="https://www.daloopa.com/src/66398889" display="https://www.daloopa.com/src/66398889" xr:uid="{81AE84AE-8228-4A2F-8420-7B96EA0BE661}"/>
    <hyperlink ref="AQ311" r:id="rId17264" tooltip="https://www.daloopa.com/src/66398887" display="https://www.daloopa.com/src/66398887" xr:uid="{6F404A3B-F1EE-4BA8-B1F0-FCC39C8EC4E9}"/>
    <hyperlink ref="AQ312" r:id="rId17265" tooltip="https://www.daloopa.com/src/66398890" display="https://www.daloopa.com/src/66398890" xr:uid="{1FFE2023-D596-45F0-8D0D-FF89D4887D90}"/>
    <hyperlink ref="AQ314" r:id="rId17266" tooltip="https://www.daloopa.com/src/66398886" display="https://www.daloopa.com/src/66398886" xr:uid="{827AFD71-A472-452F-A6D6-274F4A0745A2}"/>
    <hyperlink ref="AQ319" r:id="rId17267" tooltip="https://www.daloopa.com/src/66398885" display="https://www.daloopa.com/src/66398885" xr:uid="{6ECBABD9-14CE-4E7C-899B-82B428E825EE}"/>
    <hyperlink ref="AQ321" r:id="rId17268" tooltip="https://www.daloopa.com/src/66398888" display="https://www.daloopa.com/src/66398888" xr:uid="{386D2787-DCB0-4659-B993-DE52CE036DD6}"/>
    <hyperlink ref="AQ406" r:id="rId17269" tooltip="https://www.daloopa.com/src/66404679" display="https://www.daloopa.com/src/66404679" xr:uid="{982E0BCF-F2C8-4E89-8B1D-808AC5D3192A}"/>
    <hyperlink ref="AQ414" r:id="rId17270" tooltip="https://www.daloopa.com/src/66404694" display="https://www.daloopa.com/src/66404694" xr:uid="{BC4724F9-9ABE-437B-BAF6-29CC63F9792D}"/>
    <hyperlink ref="AQ415" r:id="rId17271" tooltip="https://www.daloopa.com/src/66404704" display="https://www.daloopa.com/src/66404704" xr:uid="{5141965A-3E63-4642-99EA-C699D32A5FA8}"/>
    <hyperlink ref="AQ438" r:id="rId17272" tooltip="https://www.daloopa.com/src/66404705" display="https://www.daloopa.com/src/66404705" xr:uid="{4D28DD40-58F0-4E20-AE33-3273450D28CE}"/>
    <hyperlink ref="AQ439" r:id="rId17273" tooltip="https://www.daloopa.com/src/66404706" display="https://www.daloopa.com/src/66404706" xr:uid="{F1280988-71CC-4267-9E0D-4CBD3560AE9B}"/>
    <hyperlink ref="AQ440" r:id="rId17274" tooltip="https://www.daloopa.com/src/66404707" display="https://www.daloopa.com/src/66404707" xr:uid="{08B11D22-6E10-4F09-85FB-B8FE7C37BA9A}"/>
    <hyperlink ref="AQ441" r:id="rId17275" tooltip="https://www.daloopa.com/src/66404708" display="https://www.daloopa.com/src/66404708" xr:uid="{E0F969EC-043A-4F64-809C-4099A1C55B65}"/>
    <hyperlink ref="AQ442" r:id="rId17276" tooltip="https://www.daloopa.com/src/66404709" display="https://www.daloopa.com/src/66404709" xr:uid="{90B391B2-935C-4FDC-84C7-528895F391BB}"/>
    <hyperlink ref="AQ527" r:id="rId17277" tooltip="https://www.daloopa.com/src/65368647" display="https://www.daloopa.com/src/65368647" xr:uid="{DA85D083-D7CB-4985-B4DA-8CC427CD25C4}"/>
    <hyperlink ref="AQ541" r:id="rId17278" tooltip="https://www.daloopa.com/src/66398751" display="https://www.daloopa.com/src/66398751" xr:uid="{D5CB00B2-4EE7-426E-B549-2467C0B26FC4}"/>
    <hyperlink ref="AQ543" r:id="rId17279" tooltip="https://www.daloopa.com/src/66398749" display="https://www.daloopa.com/src/66398749" xr:uid="{58ADD2AC-0CE2-4085-8AB1-B16739263563}"/>
    <hyperlink ref="AQ544" r:id="rId17280" tooltip="https://www.daloopa.com/src/66398750" display="https://www.daloopa.com/src/66398750" xr:uid="{13DA32AD-DB8B-4122-9F5E-9920C26DCA81}"/>
    <hyperlink ref="AQ546" r:id="rId17281" tooltip="https://www.daloopa.com/src/66398752" display="https://www.daloopa.com/src/66398752" xr:uid="{5B6820A4-C3A6-4976-A576-31C58AF2A54D}"/>
    <hyperlink ref="AQ547" r:id="rId17282" tooltip="https://www.daloopa.com/src/66398753" display="https://www.daloopa.com/src/66398753" xr:uid="{05802959-34DB-4C3E-BFAC-D29E92BDD04A}"/>
    <hyperlink ref="AQ549" r:id="rId17283" tooltip="https://www.daloopa.com/src/66398754" display="https://www.daloopa.com/src/66398754" xr:uid="{CE11EF3E-2EB4-4E68-8A7E-5292272F77D1}"/>
    <hyperlink ref="AQ553" r:id="rId17284" tooltip="https://www.daloopa.com/src/66398761" display="https://www.daloopa.com/src/66398761" xr:uid="{F6A66671-1C9B-4CDB-823B-5A99E101EA5B}"/>
    <hyperlink ref="AQ555" r:id="rId17285" tooltip="https://www.daloopa.com/src/66398757" display="https://www.daloopa.com/src/66398757" xr:uid="{A61A581C-B634-4631-9838-163EBF39BD74}"/>
    <hyperlink ref="AQ556" r:id="rId17286" tooltip="https://www.daloopa.com/src/66398762" display="https://www.daloopa.com/src/66398762" xr:uid="{F7928F73-31BF-4489-9E38-902170372557}"/>
    <hyperlink ref="AQ557" r:id="rId17287" tooltip="https://www.daloopa.com/src/66398760" display="https://www.daloopa.com/src/66398760" xr:uid="{6A8D2FDB-61D2-41CE-87BC-9BFFA0CBE068}"/>
    <hyperlink ref="AQ558" r:id="rId17288" tooltip="https://www.daloopa.com/src/66398756" display="https://www.daloopa.com/src/66398756" xr:uid="{FD6B567C-88A5-4D6C-9823-B447712B0560}"/>
    <hyperlink ref="AQ560" r:id="rId17289" tooltip="https://www.daloopa.com/src/66398759" display="https://www.daloopa.com/src/66398759" xr:uid="{5212D127-CEC5-46A2-8E44-618540235077}"/>
    <hyperlink ref="AQ561" r:id="rId17290" tooltip="https://www.daloopa.com/src/66398755" display="https://www.daloopa.com/src/66398755" xr:uid="{63CA4C86-1911-448D-B9A5-85234819A164}"/>
    <hyperlink ref="AQ562" r:id="rId17291" tooltip="https://www.daloopa.com/src/66398758" display="https://www.daloopa.com/src/66398758" xr:uid="{633FEADD-98AB-4EA6-811E-5FF4B81183F5}"/>
    <hyperlink ref="AQ565" r:id="rId17292" tooltip="https://www.daloopa.com/src/66398722" display="https://www.daloopa.com/src/66398722" xr:uid="{5CB51081-A88C-444C-9BEA-3F9B6E6EE75A}"/>
    <hyperlink ref="AQ566" r:id="rId17293" tooltip="https://www.daloopa.com/src/66398719" display="https://www.daloopa.com/src/66398719" xr:uid="{81A8A220-54BC-4FDB-90CF-B878838DAE80}"/>
    <hyperlink ref="AQ567" r:id="rId17294" tooltip="https://www.daloopa.com/src/66398720" display="https://www.daloopa.com/src/66398720" xr:uid="{7B64BB8A-AA91-4676-80DB-C39A641A4346}"/>
    <hyperlink ref="AQ568" r:id="rId17295" tooltip="https://www.daloopa.com/src/66398723" display="https://www.daloopa.com/src/66398723" xr:uid="{7799F7D7-C3D3-46C7-B90C-DDBD1F10198C}"/>
    <hyperlink ref="AQ569" r:id="rId17296" tooltip="https://www.daloopa.com/src/66398724" display="https://www.daloopa.com/src/66398724" xr:uid="{4CBBCEAC-C936-41DC-A957-AC97FB42CA83}"/>
    <hyperlink ref="AQ571" r:id="rId17297" tooltip="https://www.daloopa.com/src/66398721" display="https://www.daloopa.com/src/66398721" xr:uid="{B45E0EAB-D67F-41C0-9C78-6E3A12784488}"/>
    <hyperlink ref="AQ573" r:id="rId17298" tooltip="https://www.daloopa.com/src/66398725" display="https://www.daloopa.com/src/66398725" xr:uid="{46DD8A2F-8ACD-4B55-BD6D-A44098F8DD49}"/>
    <hyperlink ref="AQ576" r:id="rId17299" tooltip="https://www.daloopa.com/src/66398777" display="https://www.daloopa.com/src/66398777" xr:uid="{CA961A82-4F33-4605-AECD-55ECE55D3D8F}"/>
    <hyperlink ref="AQ577" r:id="rId17300" tooltip="https://www.daloopa.com/src/66398775" display="https://www.daloopa.com/src/66398775" xr:uid="{EA6D2AF0-DC33-42CD-8BF9-ED798AAEA098}"/>
    <hyperlink ref="AQ578" r:id="rId17301" tooltip="https://www.daloopa.com/src/66398776" display="https://www.daloopa.com/src/66398776" xr:uid="{9A3D6792-9248-4EB2-9916-F63B4ED4D7A6}"/>
    <hyperlink ref="AQ584" r:id="rId17302" tooltip="https://www.daloopa.com/src/66398778" display="https://www.daloopa.com/src/66398778" xr:uid="{864963E9-28C6-4AD3-88FA-311538FAC223}"/>
    <hyperlink ref="AQ585" r:id="rId17303" tooltip="https://www.daloopa.com/src/66398783" display="https://www.daloopa.com/src/66398783" xr:uid="{18D0CC9A-AD12-4B82-B63F-5FC80D9EFDE6}"/>
    <hyperlink ref="AQ587" r:id="rId17304" tooltip="https://www.daloopa.com/src/66398780" display="https://www.daloopa.com/src/66398780" xr:uid="{4215371C-B66D-48E5-849B-4332FC265EEE}"/>
    <hyperlink ref="AQ588" r:id="rId17305" tooltip="https://www.daloopa.com/src/66398779" display="https://www.daloopa.com/src/66398779" xr:uid="{2913961B-2B68-4B22-8EB4-077C660396E0}"/>
    <hyperlink ref="AQ590" r:id="rId17306" tooltip="https://www.daloopa.com/src/66398782" display="https://www.daloopa.com/src/66398782" xr:uid="{DD12644C-5302-4643-9BAE-BD5E1B71DC87}"/>
    <hyperlink ref="AQ591" r:id="rId17307" tooltip="https://www.daloopa.com/src/66398781" display="https://www.daloopa.com/src/66398781" xr:uid="{2F282530-0E19-43D0-BB5F-3F12F00FDF8B}"/>
    <hyperlink ref="AQ594" r:id="rId17308" tooltip="https://www.daloopa.com/src/66398601" display="https://www.daloopa.com/src/66398601" xr:uid="{3FC6F3AF-C8BB-448C-B5D0-BF4D5D2A1E76}"/>
    <hyperlink ref="AQ595" r:id="rId17309" tooltip="https://www.daloopa.com/src/66398602" display="https://www.daloopa.com/src/66398602" xr:uid="{C44E67DD-E2A0-4264-A690-A083CCE44886}"/>
    <hyperlink ref="AQ700" r:id="rId17310" tooltip="https://www.daloopa.com/src/66398884" display="https://www.daloopa.com/src/66398884" xr:uid="{C021095D-2256-40FA-9DBD-1B3A728056F8}"/>
    <hyperlink ref="AQ701" r:id="rId17311" tooltip="https://www.daloopa.com/src/66398881" display="https://www.daloopa.com/src/66398881" xr:uid="{88BDC71D-EEEC-48B6-8A7B-98607130C053}"/>
    <hyperlink ref="AQ703" r:id="rId17312" tooltip="https://www.daloopa.com/src/66398879" display="https://www.daloopa.com/src/66398879" xr:uid="{0C42DC1C-76FF-41F6-88DC-948F69EEEA38}"/>
    <hyperlink ref="AQ704" r:id="rId17313" tooltip="https://www.daloopa.com/src/66398877" display="https://www.daloopa.com/src/66398877" xr:uid="{135691E0-96A5-4A34-AB91-8208C1A98319}"/>
    <hyperlink ref="AQ705" r:id="rId17314" tooltip="https://www.daloopa.com/src/66398878" display="https://www.daloopa.com/src/66398878" xr:uid="{8B7A5C83-F38C-4FFC-A1CC-C35556DA173D}"/>
    <hyperlink ref="AQ706" r:id="rId17315" tooltip="https://www.daloopa.com/src/66398880" display="https://www.daloopa.com/src/66398880" xr:uid="{1FD62AAE-2DC6-49D1-B4DB-F9081C8DB482}"/>
    <hyperlink ref="AQ707" r:id="rId17316" tooltip="https://www.daloopa.com/src/66398876" display="https://www.daloopa.com/src/66398876" xr:uid="{771D3E7F-6D1C-4EE8-B383-947B814F1914}"/>
    <hyperlink ref="AQ708" r:id="rId17317" tooltip="https://www.daloopa.com/src/66398883" display="https://www.daloopa.com/src/66398883" xr:uid="{1AC2E2DF-2151-4A95-B52C-F356B7BDCAED}"/>
    <hyperlink ref="AQ710" r:id="rId17318" tooltip="https://www.daloopa.com/src/66398882" display="https://www.daloopa.com/src/66398882" xr:uid="{49E725D3-EFB5-456A-815E-9D3C4536175F}"/>
    <hyperlink ref="AQ711" r:id="rId17319" tooltip="https://www.daloopa.com/src/66403284" display="https://www.daloopa.com/src/66403284" xr:uid="{827AB28B-7CA3-4216-9831-F3EE6523858B}"/>
    <hyperlink ref="AQ787" r:id="rId17320" tooltip="https://www.daloopa.com/src/66404730" display="https://www.daloopa.com/src/66404730" xr:uid="{76F32428-B5B6-4649-BE41-63899FFF6664}"/>
    <hyperlink ref="AQ788" r:id="rId17321" tooltip="https://www.daloopa.com/src/66404740" display="https://www.daloopa.com/src/66404740" xr:uid="{79755A78-410C-4561-85E0-37DCC320771D}"/>
    <hyperlink ref="AQ852" r:id="rId17322" tooltip="https://www.daloopa.com/src/66399233" display="https://www.daloopa.com/src/66399233" xr:uid="{EBC972DE-BAD1-4EC9-AEAF-9C4232876216}"/>
    <hyperlink ref="AQ853" r:id="rId17323" tooltip="https://www.daloopa.com/src/66399234" display="https://www.daloopa.com/src/66399234" xr:uid="{638FED43-D264-4A81-9F8F-45A2663EAE58}"/>
    <hyperlink ref="AQ854" r:id="rId17324" tooltip="https://www.daloopa.com/src/66399236" display="https://www.daloopa.com/src/66399236" xr:uid="{F54866B6-13D8-44BB-85A9-0D8687C5CF9A}"/>
    <hyperlink ref="AQ855" r:id="rId17325" tooltip="https://www.daloopa.com/src/66399235" display="https://www.daloopa.com/src/66399235" xr:uid="{941C8478-BCFC-4219-B55E-CDC6B0C6367A}"/>
    <hyperlink ref="AQ856" r:id="rId17326" tooltip="https://www.daloopa.com/src/66399242" display="https://www.daloopa.com/src/66399242" xr:uid="{C160D923-26E2-4CBC-A223-B77207FCB99F}"/>
    <hyperlink ref="AQ857" r:id="rId17327" tooltip="https://www.daloopa.com/src/66399241" display="https://www.daloopa.com/src/66399241" xr:uid="{24E81596-32E7-4214-8D83-6F02ACAFABE3}"/>
    <hyperlink ref="AQ859" r:id="rId17328" tooltip="https://www.daloopa.com/src/66399240" display="https://www.daloopa.com/src/66399240" xr:uid="{98963754-A60D-4305-AAB5-955B03D19D1C}"/>
    <hyperlink ref="AQ860" r:id="rId17329" tooltip="https://www.daloopa.com/src/66399239" display="https://www.daloopa.com/src/66399239" xr:uid="{6E829586-5558-41F1-893F-D1B8DD48E01E}"/>
    <hyperlink ref="AQ861" r:id="rId17330" tooltip="https://www.daloopa.com/src/66399238" display="https://www.daloopa.com/src/66399238" xr:uid="{DD062DAA-0796-49DB-8F7E-17A99C37610B}"/>
    <hyperlink ref="AQ865" r:id="rId17331" tooltip="https://www.daloopa.com/src/66399237" display="https://www.daloopa.com/src/66399237" xr:uid="{758D0A16-E285-4FB0-BEEC-812F327D7FEB}"/>
    <hyperlink ref="AQ904" r:id="rId17332" tooltip="https://www.daloopa.com/src/66399244" display="https://www.daloopa.com/src/66399244" xr:uid="{E7AB72BC-F6A6-44DD-844D-8C80269A3908}"/>
    <hyperlink ref="AQ907" r:id="rId17333" tooltip="https://www.daloopa.com/src/66399245" display="https://www.daloopa.com/src/66399245" xr:uid="{D8E5BD3E-376C-4142-BCC5-D4102866D5C8}"/>
    <hyperlink ref="AQ908" r:id="rId17334" tooltip="https://www.daloopa.com/src/66399243" display="https://www.daloopa.com/src/66399243" xr:uid="{A411BAE3-3077-46FF-87CE-212B2D41D530}"/>
    <hyperlink ref="AQ910" r:id="rId17335" tooltip="https://www.daloopa.com/src/66399246" display="https://www.daloopa.com/src/66399246" xr:uid="{100B2257-9C16-4621-B2E7-DEBD80CA616A}"/>
    <hyperlink ref="AQ950" r:id="rId17336" tooltip="https://www.daloopa.com/src/66399138" display="https://www.daloopa.com/src/66399138" xr:uid="{55A5EE87-A18B-4A8E-B614-DE9ECEC5EE4D}"/>
    <hyperlink ref="AQ952" r:id="rId17337" tooltip="https://www.daloopa.com/src/66399136" display="https://www.daloopa.com/src/66399136" xr:uid="{B6BAA9AF-B956-4866-B5CB-5FADFC546F9C}"/>
    <hyperlink ref="AQ953" r:id="rId17338" tooltip="https://www.daloopa.com/src/66399135" display="https://www.daloopa.com/src/66399135" xr:uid="{9A45C62A-3432-4179-9AF1-8615D15C2303}"/>
    <hyperlink ref="AQ954" r:id="rId17339" tooltip="https://www.daloopa.com/src/66399137" display="https://www.daloopa.com/src/66399137" xr:uid="{F4A24885-BF66-49C4-83D0-D6B5C1237760}"/>
    <hyperlink ref="AQ957" r:id="rId17340" tooltip="https://www.daloopa.com/src/66399143" display="https://www.daloopa.com/src/66399143" xr:uid="{8AE3002C-214C-4DA3-B545-8A504C10F977}"/>
    <hyperlink ref="AQ958" r:id="rId17341" tooltip="https://www.daloopa.com/src/66399144" display="https://www.daloopa.com/src/66399144" xr:uid="{8AD74F59-5A07-4AA3-B000-1550F440DCE2}"/>
    <hyperlink ref="AQ959" r:id="rId17342" tooltip="https://www.daloopa.com/src/66399145" display="https://www.daloopa.com/src/66399145" xr:uid="{0BDD2A97-CB16-43F4-B541-EC9208BFD7D5}"/>
    <hyperlink ref="AQ962" r:id="rId17343" tooltip="https://www.daloopa.com/src/66399155" display="https://www.daloopa.com/src/66399155" xr:uid="{6D983D52-3F33-4351-8773-4B478FBCE707}"/>
    <hyperlink ref="AQ963" r:id="rId17344" tooltip="https://www.daloopa.com/src/66399154" display="https://www.daloopa.com/src/66399154" xr:uid="{B65B972F-6201-425F-9FB2-3D4297FAE1B8}"/>
    <hyperlink ref="AQ964" r:id="rId17345" tooltip="https://www.daloopa.com/src/66399152" display="https://www.daloopa.com/src/66399152" xr:uid="{3959D5F7-F686-4EE1-9FC3-FC59DB5BBE9D}"/>
    <hyperlink ref="AQ967" r:id="rId17346" tooltip="https://www.daloopa.com/src/66399157" display="https://www.daloopa.com/src/66399157" xr:uid="{3B080765-0209-4146-9448-C5D2A49210A7}"/>
    <hyperlink ref="AQ969" r:id="rId17347" tooltip="https://www.daloopa.com/src/66399156" display="https://www.daloopa.com/src/66399156" xr:uid="{246FC05B-62F1-4BD3-AF50-DAB949BF16E7}"/>
    <hyperlink ref="AQ975" r:id="rId17348" tooltip="https://www.daloopa.com/src/66399153" display="https://www.daloopa.com/src/66399153" xr:uid="{129F750F-207A-4955-8228-DB1358B9B733}"/>
    <hyperlink ref="AQ976" r:id="rId17349" tooltip="https://www.daloopa.com/src/66399158" display="https://www.daloopa.com/src/66399158" xr:uid="{031550AA-2DD5-4AD1-925C-0931C3F7A03F}"/>
    <hyperlink ref="AQ998" r:id="rId17350" tooltip="https://www.daloopa.com/src/66399206" display="https://www.daloopa.com/src/66399206" xr:uid="{D3DAD67C-EB00-47BB-8FF5-3A1077059B4E}"/>
    <hyperlink ref="AQ999" r:id="rId17351" tooltip="https://www.daloopa.com/src/66399205" display="https://www.daloopa.com/src/66399205" xr:uid="{794E230D-28C1-41DC-A386-DB0F58FA7AB2}"/>
    <hyperlink ref="AQ1000" r:id="rId17352" tooltip="https://www.daloopa.com/src/66399204" display="https://www.daloopa.com/src/66399204" xr:uid="{362C21B9-EDA8-42DA-9EEB-44CD82133D9E}"/>
    <hyperlink ref="AQ1004" r:id="rId17353" tooltip="https://www.daloopa.com/src/66399203" display="https://www.daloopa.com/src/66399203" xr:uid="{736DE36E-B4CC-4F94-8BFD-455BC1A8762D}"/>
    <hyperlink ref="AQ1007" r:id="rId17354" tooltip="https://www.daloopa.com/src/66399207" display="https://www.daloopa.com/src/66399207" xr:uid="{DBBB6A0F-86F8-4E21-9793-FE9F6251ED52}"/>
    <hyperlink ref="AQ1010" r:id="rId17355" tooltip="https://www.daloopa.com/src/66399209" display="https://www.daloopa.com/src/66399209" xr:uid="{9016C876-3041-4205-BCCA-7582646E6BD6}"/>
    <hyperlink ref="AQ1011" r:id="rId17356" tooltip="https://www.daloopa.com/src/66399208" display="https://www.daloopa.com/src/66399208" xr:uid="{6F848661-F699-43F3-A2D0-243471E30AC0}"/>
    <hyperlink ref="AQ1012" r:id="rId17357" tooltip="https://www.daloopa.com/src/66399212" display="https://www.daloopa.com/src/66399212" xr:uid="{D33BC4A5-6ADF-4565-A2A6-A04BD0A1CCB5}"/>
    <hyperlink ref="AQ1016" r:id="rId17358" tooltip="https://www.daloopa.com/src/66399211" display="https://www.daloopa.com/src/66399211" xr:uid="{810CB66A-C73B-4721-B58F-4CB1D3C28930}"/>
    <hyperlink ref="AQ1019" r:id="rId17359" tooltip="https://www.daloopa.com/src/66399210" display="https://www.daloopa.com/src/66399210" xr:uid="{B2ADE314-474B-4413-AF95-73A434A3618B}"/>
    <hyperlink ref="AQ1022" r:id="rId17360" tooltip="https://www.daloopa.com/src/66399217" display="https://www.daloopa.com/src/66399217" xr:uid="{87167EB2-D97A-467D-BE3F-9025D47A6F53}"/>
    <hyperlink ref="AQ1023" r:id="rId17361" tooltip="https://www.daloopa.com/src/66399214" display="https://www.daloopa.com/src/66399214" xr:uid="{CBE0DDD8-988F-47F7-BACB-D08FD4C93C48}"/>
    <hyperlink ref="AQ1024" r:id="rId17362" tooltip="https://www.daloopa.com/src/66399213" display="https://www.daloopa.com/src/66399213" xr:uid="{7215D4D6-C547-40A5-B4C2-7A5E9F3E5954}"/>
    <hyperlink ref="AQ1028" r:id="rId17363" tooltip="https://www.daloopa.com/src/66399215" display="https://www.daloopa.com/src/66399215" xr:uid="{3E47EE6F-3C1A-4EB6-BBC9-9CEA49787D73}"/>
    <hyperlink ref="AQ1031" r:id="rId17364" tooltip="https://www.daloopa.com/src/66399216" display="https://www.daloopa.com/src/66399216" xr:uid="{C77EF5AB-6728-4BC0-B090-0B2E76DE7D9E}"/>
    <hyperlink ref="AR26" r:id="rId17365" tooltip="https://www.daloopa.com/src/69114414" display="1.7" xr:uid="{85E57F7B-8256-4D31-9D13-4CDEB3380FD1}"/>
    <hyperlink ref="AR78" r:id="rId17366" tooltip="https://www.daloopa.com/src/69114391" display="420.0" xr:uid="{598E692A-741E-4906-81AE-FC9547B59BF1}"/>
    <hyperlink ref="AR87" r:id="rId17367" tooltip="https://www.daloopa.com/src/69114386" display="0.215" xr:uid="{603534F4-68BB-44D9-B787-A67D54DE62EE}"/>
    <hyperlink ref="AR88" r:id="rId17368" tooltip="https://www.daloopa.com/src/69114385" display="0.185" xr:uid="{BB54B3AD-141D-4273-A797-CBC5F486B074}"/>
    <hyperlink ref="AR104" r:id="rId17369" tooltip="https://www.daloopa.com/src/69114016" display="0.215" xr:uid="{63593F60-E3DF-424A-A1F4-9916786A8248}"/>
    <hyperlink ref="AR106" r:id="rId17370" tooltip="https://www.daloopa.com/src/69114017" display="-0.031" xr:uid="{936306C4-6AB7-49B5-8926-DACDB9FA763C}"/>
    <hyperlink ref="AR108" r:id="rId17371" tooltip="https://www.daloopa.com/src/69114015" display="-0.007" xr:uid="{936092B5-88B5-41DC-A381-82B8F16BF6A0}"/>
    <hyperlink ref="AR109" r:id="rId17372" tooltip="https://www.daloopa.com/src/69114019" display="0.01" xr:uid="{92F6F020-8D78-47FD-8860-9634FFD9144F}"/>
    <hyperlink ref="AR110" r:id="rId17373" tooltip="https://www.daloopa.com/src/69114018" display="0.185" xr:uid="{552DB7AF-819C-438D-BF67-9D99E42BCE3C}"/>
    <hyperlink ref="AR113" r:id="rId17374" tooltip="https://www.daloopa.com/src/69114009" display="2.7" xr:uid="{03C26B04-40F6-44D3-9A16-2C4343D069A0}"/>
    <hyperlink ref="AR114" r:id="rId17375" tooltip="https://www.daloopa.com/src/69114010" display="0.96" xr:uid="{0B919B54-56B0-48DB-BB2C-D10AE780C186}"/>
    <hyperlink ref="AR116" r:id="rId17376" tooltip="https://www.daloopa.com/src/69114011" display="0.21" xr:uid="{8D06685C-541E-4108-A04A-184B98B472EA}"/>
    <hyperlink ref="AR117" r:id="rId17377" tooltip="https://www.daloopa.com/src/69114013" display="-0.12" xr:uid="{165FFB94-BEB2-4CD1-8522-FF65FEADDE59}"/>
    <hyperlink ref="AR118" r:id="rId17378" tooltip="https://www.daloopa.com/src/69114014" display="3.8" xr:uid="{0DC05B4B-4C86-4933-9847-FFBDF2CEDFAE}"/>
    <hyperlink ref="AR119" r:id="rId17379" tooltip="https://www.daloopa.com/src/69114008" display="458.0" xr:uid="{B9E8D220-30CD-4A5A-83DD-4CEECAA1712F}"/>
    <hyperlink ref="AR122" r:id="rId17380" tooltip="https://www.daloopa.com/src/69114001" display="2.65" xr:uid="{C40CE6C4-0299-48A4-87B2-EADF7ECF864D}"/>
    <hyperlink ref="AR123" r:id="rId17381" tooltip="https://www.daloopa.com/src/69114002" display="0.97" xr:uid="{98FEA57A-DF81-4071-9C28-27AE720B02AF}"/>
    <hyperlink ref="AR124" r:id="rId17382" tooltip="https://www.daloopa.com/src/69114003" display="0.21" xr:uid="{EF6FCF8F-753D-4546-98C3-24A95467023C}"/>
    <hyperlink ref="AR125" r:id="rId17383" tooltip="https://www.daloopa.com/src/69114005" display="-0.13" xr:uid="{BD833C6D-1EF0-4650-A2BF-8C0DA67B44A3}"/>
    <hyperlink ref="AR127" r:id="rId17384" tooltip="https://www.daloopa.com/src/69114006" display="3.75" xr:uid="{EBDF2FF9-475C-46C8-ABFD-FF02C6CF7448}"/>
    <hyperlink ref="AR128" r:id="rId17385" tooltip="https://www.daloopa.com/src/69114007" display="458.0" xr:uid="{97746E7B-87DC-4A00-8AFE-633CA2270FF4}"/>
    <hyperlink ref="AR159" r:id="rId17386" tooltip="https://www.daloopa.com/src/69114352" display="13.67" xr:uid="{3966E611-5EC2-4EE6-9A32-A834D354F1CB}"/>
    <hyperlink ref="AR160" r:id="rId17387" tooltip="https://www.daloopa.com/src/69114351" display="11.28" xr:uid="{10C4B657-0E13-460D-AD9F-E5532D32C6EB}"/>
    <hyperlink ref="AR161" r:id="rId17388" tooltip="https://www.daloopa.com/src/69114353" display="2.39" xr:uid="{145CAC3D-7B16-4EFD-AE7E-DCFE37A51C1B}"/>
    <hyperlink ref="AR170" r:id="rId17389" tooltip="https://www.daloopa.com/src/69114355" display="2.76" xr:uid="{A23B6D7A-ADB2-47ED-9C31-BE6C59CE5E6E}"/>
    <hyperlink ref="AR171" r:id="rId17390" tooltip="https://www.daloopa.com/src/69114356" display="634.0" xr:uid="{32C1AE6C-FC3F-493F-96F4-F64D70475233}"/>
    <hyperlink ref="AR172" r:id="rId17391" tooltip="https://www.daloopa.com/src/69114354" display="3.4" xr:uid="{4B5782CA-4A93-40EA-9D97-A5ABF26D4385}"/>
    <hyperlink ref="AR173" r:id="rId17392" tooltip="https://www.daloopa.com/src/69114370" display="1180.0" xr:uid="{A1276BE4-D7E2-4F35-AF38-64CC7E3A17E6}"/>
    <hyperlink ref="AR176" r:id="rId17393" tooltip="https://www.daloopa.com/src/69114421" display="15.21" xr:uid="{5A581A9C-3AD2-4624-9452-8863EDA9C875}"/>
    <hyperlink ref="AR343" r:id="rId17394" tooltip="https://www.daloopa.com/src/69114065" display="4373.0" xr:uid="{7BF5FA28-936D-429A-8EBB-918AE428771C}"/>
    <hyperlink ref="AR344" r:id="rId17395" tooltip="https://www.daloopa.com/src/69114064" display="120.0" xr:uid="{6B1744EB-7C84-4994-A435-773C4E557333}"/>
    <hyperlink ref="AR345" r:id="rId17396" tooltip="https://www.daloopa.com/src/69114063" display="162.0" xr:uid="{2FD58D22-D9F0-48D4-AE76-D3C09767282C}"/>
    <hyperlink ref="AR347" r:id="rId17397" tooltip="https://www.daloopa.com/src/69114066" display="4655.0" xr:uid="{A48A61AC-0B70-4578-9F3D-AC7D886495AB}"/>
    <hyperlink ref="AR350" r:id="rId17398" tooltip="https://www.daloopa.com/src/69114084" display="434.0" xr:uid="{D10F00B2-79AB-45B7-86EB-C3160E7D248C}"/>
    <hyperlink ref="AR351" r:id="rId17399" tooltip="https://www.daloopa.com/src/69114085" display="8.0" xr:uid="{6BD03888-1513-4CD7-853E-6023FDC23861}"/>
    <hyperlink ref="AR352" r:id="rId17400" tooltip="https://www.daloopa.com/src/69114083" display="126.0" xr:uid="{18BB9E3B-87E1-4DAD-B477-4F83DF57FC76}"/>
    <hyperlink ref="AR354" r:id="rId17401" tooltip="https://www.daloopa.com/src/69114082" display="568.0" xr:uid="{A7847054-0C8F-458D-B5BB-E1BE8DF64AC8}"/>
    <hyperlink ref="AR356" r:id="rId17402" tooltip="https://www.daloopa.com/src/69114094" display="4087.0" xr:uid="{A7D4A1F5-5741-4DE0-A391-C40C5D948F61}"/>
    <hyperlink ref="AR359" r:id="rId17403" tooltip="https://www.daloopa.com/src/69114088" display="827.0" xr:uid="{4AA814ED-FAAA-4E4C-A274-BD6CFF0135CA}"/>
    <hyperlink ref="AR360" r:id="rId17404" tooltip="https://www.daloopa.com/src/69114096" display="1301.0" xr:uid="{45A74114-1D45-4BF5-8357-27DD4CF97785}"/>
    <hyperlink ref="AR361" r:id="rId17405" tooltip="https://www.daloopa.com/src/69114087" display="331.0" xr:uid="{75C3F23F-CF55-4920-9C26-A2309CECCCC3}"/>
    <hyperlink ref="AR362" r:id="rId17406" tooltip="https://www.daloopa.com/src/69114091" display="42.0" xr:uid="{0066BEF5-F48E-4AAB-8D4A-B5E6CC2DDB5F}"/>
    <hyperlink ref="AR364" r:id="rId17407" tooltip="https://www.daloopa.com/src/69114093" display="2501.0" xr:uid="{7A8510F7-AA0E-4C9A-AEC0-90A48670FB48}"/>
    <hyperlink ref="AR366" r:id="rId17408" tooltip="https://www.daloopa.com/src/69114097" display="1586.0" xr:uid="{4C6ACA7A-185A-4CC9-B1AC-F34B8B2B2331}"/>
    <hyperlink ref="AR369" r:id="rId17409" tooltip="https://www.daloopa.com/src/69114098" display="-32.0" xr:uid="{931AAC9C-984B-4507-B119-7233C7FB2C6F}"/>
    <hyperlink ref="AR370" r:id="rId17410" tooltip="https://www.daloopa.com/src/69114089" display="1.0" xr:uid="{E33EFFA7-66AF-43D9-82F6-4074B8DC9CCC}"/>
    <hyperlink ref="AR371" r:id="rId17411" tooltip="https://www.daloopa.com/src/69114090" display="43.0" xr:uid="{0E402938-4D7B-42E8-9690-47F29E10A10D}"/>
    <hyperlink ref="AR372" r:id="rId17412" tooltip="https://www.daloopa.com/src/69114092" display="12.0" xr:uid="{D497CFFB-870B-4C64-AEDA-4DEEA5E98377}"/>
    <hyperlink ref="AR374" r:id="rId17413" tooltip="https://www.daloopa.com/src/69114099" display="1598.0" xr:uid="{197B6DB0-D22C-4F97-AD70-B0851EE58B7A}"/>
    <hyperlink ref="AR376" r:id="rId17414" tooltip="https://www.daloopa.com/src/69114086" display="351.0" xr:uid="{5E5A5A58-6EDC-4217-BF15-483E962F9B34}"/>
    <hyperlink ref="AR377" r:id="rId17415" tooltip="https://www.daloopa.com/src/69114095" display="1247.0" xr:uid="{2096AD42-9E0E-4DF0-87A3-736C4721CDB6}"/>
    <hyperlink ref="AR380" r:id="rId17416" tooltip="https://www.daloopa.com/src/69114100" display="2.72" xr:uid="{784988CE-361F-4A77-9103-143736247AF5}"/>
    <hyperlink ref="AR381" r:id="rId17417" tooltip="https://www.daloopa.com/src/69114101" display="2.71" xr:uid="{81D0AF85-8012-4A9C-9EAE-B964BDDEE770}"/>
    <hyperlink ref="AR384" r:id="rId17418" tooltip="https://www.daloopa.com/src/69114102" display="459.0" xr:uid="{D3BA5C4E-0B60-40EE-944B-9DE2679380B0}"/>
    <hyperlink ref="AR385" r:id="rId17419" tooltip="https://www.daloopa.com/src/69114103" display="460.0" xr:uid="{781FC1B4-FBF8-4F91-B658-2326167A9A32}"/>
    <hyperlink ref="AR447" r:id="rId17420" tooltip="https://www.daloopa.com/src/69114175" display="4072.0" xr:uid="{057EA8D9-79E4-4037-9D1C-AD73C303AF9C}"/>
    <hyperlink ref="AR448" r:id="rId17421" tooltip="https://www.daloopa.com/src/69114174" display="1581.0" xr:uid="{03A84CCF-B656-44A8-BFFF-7C7F7F46E707}"/>
    <hyperlink ref="AR449" r:id="rId17422" tooltip="https://www.daloopa.com/src/69114177" display="1801.0" xr:uid="{3709669E-C313-45BD-B443-C3B8E23E5E6C}"/>
    <hyperlink ref="AR450" r:id="rId17423" tooltip="https://www.daloopa.com/src/69114173" display="888.0" xr:uid="{30AF6AC8-2934-4FEA-B39E-D1AB16A5D6A0}"/>
    <hyperlink ref="AR453" r:id="rId17424" tooltip="https://www.daloopa.com/src/69114176" display="8342.0" xr:uid="{F682585F-572D-4809-8F83-79E3D76503E7}"/>
    <hyperlink ref="AR455" r:id="rId17425" tooltip="https://www.daloopa.com/src/69114192" display="1967.0" xr:uid="{B4B84ECA-04C8-4CE4-8E61-4D8A6272553A}"/>
    <hyperlink ref="AR456" r:id="rId17426" tooltip="https://www.daloopa.com/src/69114190" display="402.0" xr:uid="{C7F348DC-D6D7-4C9F-A3F1-F7E909DF6505}"/>
    <hyperlink ref="AR457" r:id="rId17427" tooltip="https://www.daloopa.com/src/69114193" display="12792.0" xr:uid="{6F171857-6F78-4B9A-A943-92BBC04D3BF5}"/>
    <hyperlink ref="AR458" r:id="rId17428" tooltip="https://www.daloopa.com/src/69114191" display="1354.0" xr:uid="{8583D47E-8F54-46E0-97C7-BD678D2B431E}"/>
    <hyperlink ref="AR459" r:id="rId17429" tooltip="https://www.daloopa.com/src/69114195" display="826.0" xr:uid="{28311A83-3584-42DE-8032-1974882B84C6}"/>
    <hyperlink ref="AR461" r:id="rId17430" tooltip="https://www.daloopa.com/src/69114194" display="984.0" xr:uid="{97C5C479-8805-46B7-BA6A-95BFF747649A}"/>
    <hyperlink ref="AR462" r:id="rId17431" tooltip="https://www.daloopa.com/src/69114196" display="26667.0" xr:uid="{F6E04E29-4446-401C-A630-E13AE9DDCF36}"/>
    <hyperlink ref="AR467" r:id="rId17432" tooltip="https://www.daloopa.com/src/69114189" display="308.0" xr:uid="{B56714B3-6D25-479C-9036-B67217C68371}"/>
    <hyperlink ref="AR468" r:id="rId17433" tooltip="https://www.daloopa.com/src/69114186" display="1469.0" xr:uid="{FF4D69C4-1E6F-4D2B-8BFF-F396F86DC9E0}"/>
    <hyperlink ref="AR469" r:id="rId17434" tooltip="https://www.daloopa.com/src/69114185" display="5357.0" xr:uid="{A56CF2AF-A59F-486B-A3CD-A91D4C3739C5}"/>
    <hyperlink ref="AR470" r:id="rId17435" tooltip="https://www.daloopa.com/src/69114188" display="222.0" xr:uid="{03EEBC93-E90F-4736-9479-D508DE0C80F5}"/>
    <hyperlink ref="AR473" r:id="rId17436" tooltip="https://www.daloopa.com/src/69114184" display="81.0" xr:uid="{A9F4BB28-08C8-42AA-BAC9-DE45C7022A6F}"/>
    <hyperlink ref="AR475" r:id="rId17437" tooltip="https://www.daloopa.com/src/69114187" display="7437.0" xr:uid="{4BF3A2A9-F1DC-43F9-AD4D-6C59408CBF0B}"/>
    <hyperlink ref="AR478" r:id="rId17438" tooltip="https://www.daloopa.com/src/69114200" display="3630.0" xr:uid="{920C4DB1-F20A-4E5C-B5FD-64876C27420F}"/>
    <hyperlink ref="AR479" r:id="rId17439" tooltip="https://www.daloopa.com/src/69114199" display="120.0" xr:uid="{22998FB1-A696-49CF-9268-65C248DED3C8}"/>
    <hyperlink ref="AR480" r:id="rId17440" tooltip="https://www.daloopa.com/src/69114198" display="536.0" xr:uid="{077BF461-B126-474F-A3E1-876F0A4B2F34}"/>
    <hyperlink ref="AR482" r:id="rId17441" tooltip="https://www.daloopa.com/src/69114197" display="415.0" xr:uid="{CE042604-09B9-45A1-BA88-B830653AC168}"/>
    <hyperlink ref="AR484" r:id="rId17442" tooltip="https://www.daloopa.com/src/69114201" display="323.0" xr:uid="{68C1E2CA-372C-40D3-8163-F4441C24AAD1}"/>
    <hyperlink ref="AR485" r:id="rId17443" tooltip="https://www.daloopa.com/src/69114202" display="12461.0" xr:uid="{AA1F349F-9F6E-4EE0-9A4B-C3365279CF1D}"/>
    <hyperlink ref="AR489" r:id="rId17444" tooltip="https://www.daloopa.com/src/69114204" display="10284.0" xr:uid="{90FE929F-1E80-445B-8CBC-4D97EF508315}"/>
    <hyperlink ref="AR490" r:id="rId17445" tooltip="https://www.daloopa.com/src/69114203" display="29435.0" xr:uid="{40A65C51-9681-487C-AEDB-DA1D04BD182B}"/>
    <hyperlink ref="AR491" r:id="rId17446" tooltip="https://www.daloopa.com/src/69114205" display="-307.0" xr:uid="{C258CA7C-3DCC-4302-BC44-20AB08F097E7}"/>
    <hyperlink ref="AR492" r:id="rId17447" tooltip="https://www.daloopa.com/src/69114207" display="-25206.0" xr:uid="{A467C353-3837-4492-9A43-82A2BB5DE6B2}"/>
    <hyperlink ref="AR493" r:id="rId17448" tooltip="https://www.daloopa.com/src/69114206" display="14206.0" xr:uid="{A01AC532-A6D8-414C-B09C-BA1DB5EEFBFB}"/>
    <hyperlink ref="AR495" r:id="rId17449" tooltip="https://www.daloopa.com/src/69114208" display="26667.0" xr:uid="{4B747CAB-0E05-426F-8A15-AD5FCFBFE78A}"/>
    <hyperlink ref="AR499" r:id="rId17450" tooltip="https://www.daloopa.com/src/69114260" display="1247.0" xr:uid="{4C47A99A-EA6C-44D1-A99F-AD1A914EE139}"/>
    <hyperlink ref="AR501" r:id="rId17451" tooltip="https://www.daloopa.com/src/69114259" display="212.0" xr:uid="{636FC491-8183-4A64-82EB-4380F8201418}"/>
    <hyperlink ref="AR502" r:id="rId17452" tooltip="https://www.daloopa.com/src/69114258" display="416.0" xr:uid="{A847F417-C5E0-4FF7-BE78-FFAF78FEAEB5}"/>
    <hyperlink ref="AR503" r:id="rId17453" tooltip="https://www.daloopa.com/src/69114256" display="3.0" xr:uid="{DD4845A9-FB00-4308-80BF-1EB677DC98E3}"/>
    <hyperlink ref="AR504" r:id="rId17454" tooltip="https://www.daloopa.com/src/69114261" display="-33.0" xr:uid="{EC4C3563-0AE3-40FF-AFBD-D3883E6788CC}"/>
    <hyperlink ref="AR507" r:id="rId17455" tooltip="https://www.daloopa.com/src/69114257" display="63.0" xr:uid="{0027F10B-A0E8-474E-85C6-225955FE6222}"/>
    <hyperlink ref="AR508" r:id="rId17456" tooltip="https://www.daloopa.com/src/69114263" display="-215.0" xr:uid="{CC47E23C-0DAC-4CD3-8176-EF0C25DDDC36}"/>
    <hyperlink ref="AR509" r:id="rId17457" tooltip="https://www.daloopa.com/src/69114262" display="1693.0" xr:uid="{4533268D-3ADC-4801-9F11-4DF1071F3598}"/>
    <hyperlink ref="AR512" r:id="rId17458" tooltip="https://www.daloopa.com/src/69114279" display="287.0" xr:uid="{1903B22C-0A13-40BD-A9D0-D8C6B4B2E36C}"/>
    <hyperlink ref="AR513" r:id="rId17459" tooltip="https://www.daloopa.com/src/69114280" display="-101.0" xr:uid="{3B22A32A-5AA3-477E-8065-2E473902574C}"/>
    <hyperlink ref="AR514" r:id="rId17460" tooltip="https://www.daloopa.com/src/69114281" display="-30.0" xr:uid="{86BC18A4-41B2-4D94-8FB1-0D3FCBB5EB6D}"/>
    <hyperlink ref="AR517" r:id="rId17461" tooltip="https://www.daloopa.com/src/69114278" display="156.0" xr:uid="{A934DCEB-5898-4939-BE91-F7C2C85B0EA6}"/>
    <hyperlink ref="AR520" r:id="rId17462" tooltip="https://www.daloopa.com/src/69114282" display="-1400.0" xr:uid="{4CF3CF0E-3C07-4C29-BF91-97EADA0F133E}"/>
    <hyperlink ref="AR526" r:id="rId17463" tooltip="https://www.daloopa.com/src/69114285" display="-95.0" xr:uid="{ABE83B1F-BC12-4F48-8340-D833EF4B1A33}"/>
    <hyperlink ref="AR527" r:id="rId17464" tooltip="https://www.daloopa.com/src/69114285" display="-95.0" xr:uid="{22E5E730-B783-49B3-BF16-2CAC71162060}"/>
    <hyperlink ref="AR530" r:id="rId17465" tooltip="https://www.daloopa.com/src/69114284" display="-19.0" xr:uid="{1F7E60E8-26F6-4DCE-A60B-2FF585EECDC9}"/>
    <hyperlink ref="AR531" r:id="rId17466" tooltip="https://www.daloopa.com/src/69114283" display="-2014.0" xr:uid="{ACA39279-F0F8-4B00-A6F3-42351268E5FF}"/>
    <hyperlink ref="AR533" r:id="rId17467" tooltip="https://www.daloopa.com/src/69114286" display="1.0" xr:uid="{C75D226D-FDF1-499B-9B7C-6DD9F387FCD8}"/>
    <hyperlink ref="AR534" r:id="rId17468" tooltip="https://www.daloopa.com/src/69114287" display="-164.0" xr:uid="{876FD9C7-867D-43F6-B622-6F19175E9641}"/>
    <hyperlink ref="AR536" r:id="rId17469" tooltip="https://www.daloopa.com/src/69114288" display="4236.0" xr:uid="{B08B76C0-6537-4E1F-8750-6001EF9CA6D2}"/>
    <hyperlink ref="AR537" r:id="rId17470" tooltip="https://www.daloopa.com/src/69114289" display="4072.0" xr:uid="{4F7F5FA3-4539-4E5A-B849-D5CC8375DA6A}"/>
    <hyperlink ref="AR602" r:id="rId17471" tooltip="https://www.daloopa.com/src/69113963" display="1586.0" xr:uid="{B53CFB12-27FA-4EE4-B4BE-D676B9518903}"/>
    <hyperlink ref="AR603" r:id="rId17472" tooltip="https://www.daloopa.com/src/69113962" display="417.0" xr:uid="{84571A62-D4B8-4054-A9BE-B1A28B0CB88C}"/>
    <hyperlink ref="AR605" r:id="rId17473" tooltip="https://www.daloopa.com/src/69113966" display="95.0" xr:uid="{AF02CFD5-2D8B-4F60-A3F6-E55ACEC37FF6}"/>
    <hyperlink ref="AR608" r:id="rId17474" tooltip="https://www.daloopa.com/src/69113964" display="2131.0" xr:uid="{A8219466-00E1-45E6-8882-B2DB20C41DF8}"/>
    <hyperlink ref="AR610" r:id="rId17475" tooltip="https://www.daloopa.com/src/69113973" display="1247.0" xr:uid="{A5941D9D-36BA-4954-9FFC-E77675F9C872}"/>
    <hyperlink ref="AR611" r:id="rId17476" tooltip="https://www.daloopa.com/src/69113972" display="417.0" xr:uid="{56418B77-0DAA-414E-9130-79F80788E7A8}"/>
    <hyperlink ref="AR613" r:id="rId17477" tooltip="https://www.daloopa.com/src/69113971" display="95.0" xr:uid="{707FCA0E-2E7D-4CDF-94C2-505926519C37}"/>
    <hyperlink ref="AR614" r:id="rId17478" tooltip="https://www.daloopa.com/src/69113969" display="-1.0" xr:uid="{C96C7F02-9687-46BF-B5E5-41AB31063E99}"/>
    <hyperlink ref="AR615" r:id="rId17479" tooltip="https://www.daloopa.com/src/69113968" display="-45.0" xr:uid="{271A9599-CA78-4E9A-BF96-2C01637E0626}"/>
    <hyperlink ref="AR620" r:id="rId17480" tooltip="https://www.daloopa.com/src/69113967" display="1746.0" xr:uid="{E015787A-4841-4A94-B3C7-C818FC5DF6A5}"/>
    <hyperlink ref="AR622" r:id="rId17481" tooltip="https://www.daloopa.com/src/69113976" display="2.71" xr:uid="{20F80C02-1966-4FB9-9825-B8BE48FBDCDF}"/>
    <hyperlink ref="AR623" r:id="rId17482" tooltip="https://www.daloopa.com/src/69113975" display="0.91" xr:uid="{C4C9CC2A-3E7A-464A-9408-2E8110C5E510}"/>
    <hyperlink ref="AR625" r:id="rId17483" tooltip="https://www.daloopa.com/src/69113974" display="0.21" xr:uid="{C95A6B06-AD5D-47F4-8C14-4E96DC1845D8}"/>
    <hyperlink ref="AR627" r:id="rId17484" tooltip="https://www.daloopa.com/src/69113978" display="-0.1" xr:uid="{0A5D7306-5115-4B0B-BD0F-721F4D63A7BB}"/>
    <hyperlink ref="AR632" r:id="rId17485" tooltip="https://www.daloopa.com/src/69113979" display="3.8" xr:uid="{72A1AC08-5C7C-41E1-AD8F-F7D9DF0354D1}"/>
    <hyperlink ref="AR634" r:id="rId17486" tooltip="https://www.daloopa.com/src/69113980" display="460.0" xr:uid="{64C67DE6-D34D-453C-A866-CC0424FA158F}"/>
    <hyperlink ref="AR636" r:id="rId17487" tooltip="https://www.daloopa.com/src/69113985" display="0.22" xr:uid="{EA6E41E2-3279-4E6F-9929-BE0757E498C1}"/>
    <hyperlink ref="AR638" r:id="rId17488" tooltip="https://www.daloopa.com/src/69113984" display="-0.03" xr:uid="{A29467E4-2247-45B5-801C-19BB47D3EA63}"/>
    <hyperlink ref="AR640" r:id="rId17489" tooltip="https://www.daloopa.com/src/69113983" display="-0.007" xr:uid="{B060C899-99DF-45B1-8981-DFEC5EF32087}"/>
    <hyperlink ref="AR646" r:id="rId17490" tooltip="https://www.daloopa.com/src/69113986" display="0.005" xr:uid="{BF70149B-B0D2-4481-917A-878D068CD14F}"/>
    <hyperlink ref="AR650" r:id="rId17491" tooltip="https://www.daloopa.com/src/69113981" display="0.185" xr:uid="{B18BDE7F-A7D9-485D-BF2D-5FF2F306A805}"/>
    <hyperlink ref="BJ166" r:id="rId17492" tooltip="https://www.daloopa.com/src/66396928" display="10459.0" xr:uid="{8BBFFE70-F34C-46BB-90A9-46EA9FA19F83}"/>
    <hyperlink ref="BJ167" r:id="rId17493" tooltip="https://www.daloopa.com/src/66396920" display="2383.0" xr:uid="{19A5DBBB-4D38-4195-9BDB-89F802EB648C}"/>
    <hyperlink ref="BJ168" r:id="rId17494" tooltip="https://www.daloopa.com/src/66396952" display="12842.0" xr:uid="{0C9E641C-4AE7-4F8F-94CF-6DD33652AEBF}"/>
    <hyperlink ref="BJ206" r:id="rId17495" tooltip="https://www.daloopa.com/src/66400042" display="1040.0" xr:uid="{40DF7308-E628-47F7-BAB7-00A38055EF07}"/>
    <hyperlink ref="BJ207" r:id="rId17496" tooltip="https://www.daloopa.com/src/66400081" display="228.0" xr:uid="{CA595990-965F-4792-A120-4CBD9427C94E}"/>
    <hyperlink ref="BJ208" r:id="rId17497" tooltip="https://www.daloopa.com/src/66399896" display="3880.0" xr:uid="{20513071-C524-454C-BE6C-2E2529578EF8}"/>
    <hyperlink ref="BJ212" r:id="rId17498" tooltip="https://www.daloopa.com/src/66398649" display="532.0" xr:uid="{2EB29142-FFCC-443F-B26D-D102A756F540}"/>
    <hyperlink ref="BJ213" r:id="rId17499" tooltip="https://www.daloopa.com/src/66398651" display="16388.0" xr:uid="{C93ADCD7-10C6-4CAA-A629-2FC4F37DCE1B}"/>
    <hyperlink ref="BJ214" r:id="rId17500" tooltip="https://www.daloopa.com/src/66398652" display="686.0" xr:uid="{504364FB-9EAF-43E3-8B36-859D5C78D677}"/>
    <hyperlink ref="BJ215" r:id="rId17501" tooltip="https://www.daloopa.com/src/66398650" display="17606.0" xr:uid="{22857763-19CE-4E67-A925-0EE0AA29CD90}"/>
    <hyperlink ref="BJ218" r:id="rId17502" tooltip="https://www.daloopa.com/src/66398661" display="12842.0" xr:uid="{ED989FDD-5919-41B9-B5C2-609235EC5E33}"/>
    <hyperlink ref="BJ219" r:id="rId17503" tooltip="https://www.daloopa.com/src/66398662" display="0.73" xr:uid="{A1C98443-8B32-49D1-8222-F1B8031B2BC8}"/>
    <hyperlink ref="BJ224" r:id="rId17504" tooltip="https://www.daloopa.com/src/66398663" display="4422.0" xr:uid="{64C0C67B-C584-4E34-B1A5-6CBF453A12BC}"/>
    <hyperlink ref="BJ225" r:id="rId17505" tooltip="https://www.daloopa.com/src/66398665" display="0.25" xr:uid="{85925D94-3452-44D9-9637-E7642E626D30}"/>
    <hyperlink ref="BJ226" r:id="rId17506" tooltip="https://www.daloopa.com/src/66398666" display="342.0" xr:uid="{9CC66315-9C0F-4FA9-8327-C30CD8B7DA58}"/>
    <hyperlink ref="BJ227" r:id="rId17507" tooltip="https://www.daloopa.com/src/66398664" display="0.02" xr:uid="{96BFC2F1-332B-4708-B6C0-8CA94BDEB585}"/>
    <hyperlink ref="BJ228" r:id="rId17508" tooltip="https://www.daloopa.com/src/66398667" display="17606.0" xr:uid="{B10BDFAF-25E6-4ED3-846F-EAF1005B330F}"/>
    <hyperlink ref="BJ231" r:id="rId17509" tooltip="https://www.daloopa.com/src/66398493" display="12385.0" xr:uid="{A168077E-677F-4CC3-9E1B-E52CCE93B47E}"/>
    <hyperlink ref="BJ234" r:id="rId17510" tooltip="https://www.daloopa.com/src/66398495" display="3880.0" xr:uid="{506172DA-8513-4195-9B11-214C51F18AA8}"/>
    <hyperlink ref="BJ235" r:id="rId17511" tooltip="https://www.daloopa.com/src/66398494" display="123.0" xr:uid="{7B5CDABC-C7F5-4317-8D03-B45DD0534C13}"/>
    <hyperlink ref="BJ237" r:id="rId17512" tooltip="https://www.daloopa.com/src/66398492" display="16388.0" xr:uid="{EA699E94-6B43-40B3-B36C-83C7DCA5848F}"/>
    <hyperlink ref="BJ241" r:id="rId17513" tooltip="https://www.daloopa.com/src/66397448" display="12842.0" xr:uid="{16360DD9-6C95-47A5-B6D3-BC52576921F2}"/>
    <hyperlink ref="BJ242" r:id="rId17514" tooltip="https://www.daloopa.com/src/66397445" display="561.0" xr:uid="{78A13BED-5DFB-4DD6-BC23-8B124E044E39}"/>
    <hyperlink ref="BJ243" r:id="rId17515" tooltip="https://www.daloopa.com/src/66397447" display="12281.0" xr:uid="{FCB1060F-F0B2-46E1-A2F1-72CBD4214352}"/>
    <hyperlink ref="BJ245" r:id="rId17516" tooltip="https://www.daloopa.com/src/66397446" display="0.96" xr:uid="{C25AA274-62DE-43C0-9F71-D6336AFBFAA1}"/>
    <hyperlink ref="BJ269" r:id="rId17517" tooltip="https://www.daloopa.com/src/66397474" display="4422.0" xr:uid="{BB068B2C-819A-4A19-9514-0982AD2A0956}"/>
    <hyperlink ref="BJ270" r:id="rId17518" tooltip="https://www.daloopa.com/src/66397473" display="1502.0" xr:uid="{AE9201A3-A841-422B-BD06-486080858791}"/>
    <hyperlink ref="BJ271" r:id="rId17519" tooltip="https://www.daloopa.com/src/66397472" display="2920.0" xr:uid="{3C49E99C-1288-42F7-BEB6-D459F03AACBC}"/>
    <hyperlink ref="BJ273" r:id="rId17520" tooltip="https://www.daloopa.com/src/66397471" display="0.66" xr:uid="{4730261C-54C4-4F2F-B48F-1BC1EFA2C89C}"/>
    <hyperlink ref="BJ283" r:id="rId17521" tooltip="https://www.daloopa.com/src/66397569" display="342.0" xr:uid="{C09EAF47-5B27-4426-BB37-15B52FAB1FFD}"/>
    <hyperlink ref="BJ284" r:id="rId17522" tooltip="https://www.daloopa.com/src/66397568" display="102.0" xr:uid="{8FF56467-BA20-454C-99D2-EE2D453D6DCF}"/>
    <hyperlink ref="BJ285" r:id="rId17523" tooltip="https://www.daloopa.com/src/66397570" display="240.0" xr:uid="{9F2995F6-A671-4368-81C2-EDB8623EDE2E}"/>
    <hyperlink ref="BJ287" r:id="rId17524" tooltip="https://www.daloopa.com/src/66397571" display="0.7" xr:uid="{0756DA8B-0EEB-4146-8DC3-54B117ADE2CA}"/>
    <hyperlink ref="BJ290" r:id="rId17525" tooltip="https://www.daloopa.com/src/66397796" display="17606.0" xr:uid="{1D1845E2-392A-4E3B-B5D3-B7EE72F0F650}"/>
    <hyperlink ref="BJ291" r:id="rId17526" tooltip="https://www.daloopa.com/src/66397794" display="2165.0" xr:uid="{F519DE08-E3EE-4E72-ADFA-4D3C406A139B}"/>
    <hyperlink ref="BJ292" r:id="rId17527" tooltip="https://www.daloopa.com/src/66397793" display="15441.0" xr:uid="{5BEEE8B6-BC5E-4A55-ADEB-0D87AF42563D}"/>
    <hyperlink ref="BJ294" r:id="rId17528" tooltip="https://www.daloopa.com/src/66397795" display="0.88" xr:uid="{C040E883-066B-4024-8D75-6FDA507DDA85}"/>
    <hyperlink ref="BJ298" r:id="rId17529" tooltip="https://www.daloopa.com/src/66399323" display="0.58" xr:uid="{BE8B45A4-79EC-49D4-8968-177EEB2E1E14}"/>
    <hyperlink ref="BJ299" r:id="rId17530" tooltip="https://www.daloopa.com/src/66399325" display="0.26" xr:uid="{B2014F6A-71D9-4CFB-BE14-9A1FD9EB877C}"/>
    <hyperlink ref="BJ300" r:id="rId17531" tooltip="https://www.daloopa.com/src/66399324" display="0.16" xr:uid="{3468264F-D565-4317-88C0-8D62D7632F15}"/>
    <hyperlink ref="BJ303" r:id="rId17532" tooltip="https://www.daloopa.com/src/66398872" display="10251.0" xr:uid="{9977366C-AEEF-4528-8C01-F5EFDC64993A}"/>
    <hyperlink ref="BJ304" r:id="rId17533" tooltip="https://www.daloopa.com/src/66398869" display="4593.0" xr:uid="{ADC2BA3E-9FC4-45FE-847A-D5A1AD672523}"/>
    <hyperlink ref="BJ305" r:id="rId17534" tooltip="https://www.daloopa.com/src/66398870" display="2762.0" xr:uid="{EED2AAC4-EEB8-4224-B20B-E4B9DB1F36E5}"/>
    <hyperlink ref="BJ306" r:id="rId17535" tooltip="https://www.daloopa.com/src/66398871" display="17606.0" xr:uid="{63E30AAF-9C62-431D-B8CB-8928780D851D}"/>
    <hyperlink ref="BJ325" r:id="rId17536" tooltip="https://www.daloopa.com/src/66399079" display="9217.0" xr:uid="{1697D8A2-834A-4013-87F0-3C0DE84B577C}"/>
    <hyperlink ref="BJ326" r:id="rId17537" tooltip="https://www.daloopa.com/src/66399078" display="1034.0" xr:uid="{AB4B0984-C83B-4F1B-A2E1-2A8B5D09147E}"/>
    <hyperlink ref="BJ327" r:id="rId17538" tooltip="https://www.daloopa.com/src/66399077" display="10251.0" xr:uid="{C26910FD-32D9-47A0-ABC7-B9991DB6D3E7}"/>
    <hyperlink ref="BJ332" r:id="rId17539" tooltip="https://www.daloopa.com/src/66399076" display="4593.0" xr:uid="{DBE30424-20F3-449C-913F-3018BA6DFFDE}"/>
    <hyperlink ref="BJ337" r:id="rId17540" tooltip="https://www.daloopa.com/src/66399075" display="2762.0" xr:uid="{B2A3BD6A-5D23-43D9-BFB1-14C560D974CC}"/>
    <hyperlink ref="BJ339" r:id="rId17541" tooltip="https://www.daloopa.com/src/66399074" display="17606.0" xr:uid="{18F1A09B-C01F-47DB-A34F-C259031371CF}"/>
    <hyperlink ref="BJ388" r:id="rId17542" tooltip="https://www.daloopa.com/src/66397013" display="0.04" xr:uid="{13B03CB8-D6CF-4AA7-9ABE-AF3F9A43337F}"/>
    <hyperlink ref="BJ390" r:id="rId17543" tooltip="https://www.daloopa.com/src/66397017" display="-0.02" xr:uid="{833A5FD4-F098-474A-80A4-5D40827B1DA8}"/>
    <hyperlink ref="BJ391" r:id="rId17544" tooltip="https://www.daloopa.com/src/66397016" display="0.02" xr:uid="{013F1607-207A-4E3E-B80E-C08B7A545902}"/>
    <hyperlink ref="BJ392" r:id="rId17545" tooltip="https://www.daloopa.com/src/66397014" display="0.03" xr:uid="{B7C66937-1373-4A6E-88AA-467E2ECAB43D}"/>
    <hyperlink ref="BJ399" r:id="rId17546" tooltip="https://www.daloopa.com/src/66397018" display="0.04" xr:uid="{931B1CF4-85C5-4F5E-9C33-77639DA8945E}"/>
    <hyperlink ref="BJ402" r:id="rId17547" tooltip="https://www.daloopa.com/src/66397015" display="0.01" xr:uid="{876A4026-944D-402C-B4B6-623AAD211CFD}"/>
    <hyperlink ref="BJ403" r:id="rId17548" tooltip="https://www.daloopa.com/src/66397019" display="0.12" xr:uid="{CD918BBF-C725-4D71-8018-0FC56CA80727}"/>
    <hyperlink ref="BJ406" r:id="rId17549" tooltip="https://www.daloopa.com/src/66396971" display="4756.0" xr:uid="{3247C7D1-5769-47D3-82EF-72A8AF79F34B}"/>
    <hyperlink ref="BJ408" r:id="rId17550" tooltip="https://www.daloopa.com/src/66396966" display="469.5" xr:uid="{DF709FCF-E6ED-4D36-8B3F-3ED98641CB2B}"/>
    <hyperlink ref="BJ409" r:id="rId17551" tooltip="https://www.daloopa.com/src/66396970" display="1.4" xr:uid="{525CF468-8D59-4329-9ECE-6EB8C9436AB5}"/>
    <hyperlink ref="BJ412" r:id="rId17552" tooltip="https://www.daloopa.com/src/66396965" display="470.9" xr:uid="{742C4E68-DA07-40A0-A583-2FE4F3C25508}"/>
    <hyperlink ref="BJ414" r:id="rId17553" tooltip="https://www.daloopa.com/src/66396967" display="10.13" xr:uid="{97079BF9-1296-4D69-98D2-9873CEDF2CDC}"/>
    <hyperlink ref="BJ415" r:id="rId17554" tooltip="https://www.daloopa.com/src/66396968" display="10.1" xr:uid="{E32F7B6D-719D-4AD5-9DF8-3BC0F53574C0}"/>
    <hyperlink ref="BJ416" r:id="rId17555" tooltip="https://www.daloopa.com/src/66396969" display="4.2" xr:uid="{F04A0B98-4B5C-4482-B3B8-4DB666F467A4}"/>
    <hyperlink ref="BJ438" r:id="rId17556" tooltip="https://www.daloopa.com/src/66397347" display="97.0" xr:uid="{832837F4-D1A8-49F3-9843-6C991027A1C4}"/>
    <hyperlink ref="BJ439" r:id="rId17557" tooltip="https://www.daloopa.com/src/66397346" display="726.0" xr:uid="{DBC5B32A-245E-4FE8-A64E-67D1848F6791}"/>
    <hyperlink ref="BJ440" r:id="rId17558" tooltip="https://www.daloopa.com/src/66397345" display="417.0" xr:uid="{B22FEDFA-3A09-4411-BEDA-BD1B9CCC68DB}"/>
    <hyperlink ref="BJ441" r:id="rId17559" tooltip="https://www.daloopa.com/src/66397344" display="200.0" xr:uid="{26E4DC17-D9BE-4CAE-90B4-23220D0DCDD6}"/>
    <hyperlink ref="BJ442" r:id="rId17560" tooltip="https://www.daloopa.com/src/66397343" display="1440.0" xr:uid="{82ADA8BB-61E9-4422-B869-B0B80154BABC}"/>
    <hyperlink ref="BJ515" r:id="rId17561" tooltip="https://www.daloopa.com/src/66404710" display="-126.0" xr:uid="{E42D8891-263D-4699-A34F-39AA1BB662F4}"/>
    <hyperlink ref="BJ541" r:id="rId17562" tooltip="https://www.daloopa.com/src/66404572" display="4756.0" xr:uid="{F9C5F342-7179-499A-AE05-77B5DC58345D}"/>
    <hyperlink ref="BJ543" r:id="rId17563" tooltip="https://www.daloopa.com/src/66404573" display="856.0" xr:uid="{236277C5-FA99-4417-BABD-2DB67FF26981}"/>
    <hyperlink ref="BJ544" r:id="rId17564" tooltip="https://www.daloopa.com/src/66404574" display="1440.0" xr:uid="{8500C506-6053-4269-9AB2-4772D45F14F7}"/>
    <hyperlink ref="BJ546" r:id="rId17565" tooltip="https://www.daloopa.com/src/66404575" display="83.0" xr:uid="{C7361CF5-F79B-45F2-9424-F80A8E2C5B89}"/>
    <hyperlink ref="BJ547" r:id="rId17566" tooltip="https://www.daloopa.com/src/66404576" display="328.0" xr:uid="{5118B97D-7D06-44FF-B522-0F401C517C38}"/>
    <hyperlink ref="BJ549" r:id="rId17567" tooltip="https://www.daloopa.com/src/66404577" display="29.0" xr:uid="{1D58CD2D-C5BD-44C3-BB7C-66E3D22D31D6}"/>
    <hyperlink ref="BJ553" r:id="rId17568" tooltip="https://www.daloopa.com/src/66404578" display="10.0" xr:uid="{474D3023-D844-4A9C-8620-F1B3D3DB8A79}"/>
    <hyperlink ref="BJ555" r:id="rId17569" tooltip="https://www.daloopa.com/src/66404579" display="-198.0" xr:uid="{6308ED02-33BE-4F9B-99D0-C586EF4C3E9F}"/>
    <hyperlink ref="BJ556" r:id="rId17570" tooltip="https://www.daloopa.com/src/66404580" display="-94.0" xr:uid="{84958CC2-AEC3-4583-B875-07F3B72BEE50}"/>
    <hyperlink ref="BJ557" r:id="rId17571" tooltip="https://www.daloopa.com/src/66404581" display="66.0" xr:uid="{AB0652B9-5855-4810-BD52-D0E5329A3DF5}"/>
    <hyperlink ref="BJ558" r:id="rId17572" tooltip="https://www.daloopa.com/src/66404582" display="7.0" xr:uid="{2458C7D8-83D0-40C6-89EB-3F756E527740}"/>
    <hyperlink ref="BJ560" r:id="rId17573" tooltip="https://www.daloopa.com/src/66404583" display="19.0" xr:uid="{5ECE6853-2BD4-4D5D-B6B0-68F4E8544C0C}"/>
    <hyperlink ref="BJ561" r:id="rId17574" tooltip="https://www.daloopa.com/src/66404584" display="536.0" xr:uid="{9D69B7F2-7964-4768-BBBD-5287E17ECDCE}"/>
    <hyperlink ref="BJ562" r:id="rId17575" tooltip="https://www.daloopa.com/src/66404585" display="7838.0" xr:uid="{39EC4AC0-3A45-462E-BC1D-B3EE67B66A7F}"/>
    <hyperlink ref="BJ565" r:id="rId17576" tooltip="https://www.daloopa.com/src/66404586" display="-909.0" xr:uid="{74D29BC1-56DF-4A94-B4CB-C7B19DE282E2}"/>
    <hyperlink ref="BJ566" r:id="rId17577" tooltip="https://www.daloopa.com/src/66404587" display="683.0" xr:uid="{4A0D1D8C-7EA4-4BF5-84C7-E888FA3F4B07}"/>
    <hyperlink ref="BJ567" r:id="rId17578" tooltip="https://www.daloopa.com/src/66404588" display="270.0" xr:uid="{D23E680B-3CEF-4A09-A794-7DB06F528A6B}"/>
    <hyperlink ref="BJ568" r:id="rId17579" tooltip="https://www.daloopa.com/src/66404589" display="-126.0" xr:uid="{0E98AC65-CA01-4912-BF69-85C1FB17BFAC}"/>
    <hyperlink ref="BJ569" r:id="rId17580" tooltip="https://www.daloopa.com/src/66404590" display="-442.0" xr:uid="{2E311C9D-D2F5-437C-9801-8894689E2ECC}"/>
    <hyperlink ref="BJ571" r:id="rId17581" tooltip="https://www.daloopa.com/src/66404591" display="-46.0" xr:uid="{C696B54D-EC94-48D4-8604-85FDB33244F0}"/>
    <hyperlink ref="BJ573" r:id="rId17582" tooltip="https://www.daloopa.com/src/66404592" display="-570.0" xr:uid="{F7B499C6-5764-4416-ADCF-20506E01150C}"/>
    <hyperlink ref="BJ576" r:id="rId17583" tooltip="https://www.daloopa.com/src/66404593" display="-6550.0" xr:uid="{054DB2C7-21F6-43F0-B09B-795FA8639158}"/>
    <hyperlink ref="BJ577" r:id="rId17584" tooltip="https://www.daloopa.com/src/66404594" display="278.0" xr:uid="{67DE8825-032C-42AF-83BB-6E44C51E70BF}"/>
    <hyperlink ref="BJ578" r:id="rId17585" tooltip="https://www.daloopa.com/src/66404595" display="-518.0" xr:uid="{80E0BA74-9A03-4D1B-8F98-A367A60C37BF}"/>
    <hyperlink ref="BJ584" r:id="rId17586" tooltip="https://www.daloopa.com/src/66404596" display="-35.0" xr:uid="{C30BFF79-56D4-4724-B8CA-3091E5406539}"/>
    <hyperlink ref="BJ585" r:id="rId17587" tooltip="https://www.daloopa.com/src/66404597" display="-6825.0" xr:uid="{93AB6259-D94A-4795-9B8E-B17EF92781A2}"/>
    <hyperlink ref="BJ587" r:id="rId17588" tooltip="https://www.daloopa.com/src/66404598" display="-51.0" xr:uid="{2054E7F3-EF35-42C8-9EE7-BC1EA44C7B64}"/>
    <hyperlink ref="BJ588" r:id="rId17589" tooltip="https://www.daloopa.com/src/66404599" display="392.0" xr:uid="{70998B0A-E9B3-4C27-96C2-465AB58BD92C}"/>
    <hyperlink ref="BJ594" r:id="rId17590" tooltip="https://www.daloopa.com/src/66404600" display="778.0" xr:uid="{56F45D97-A2AE-4147-8D00-0056D39ECDAB}"/>
    <hyperlink ref="BJ595" r:id="rId17591" tooltip="https://www.daloopa.com/src/66404601" display="103.0" xr:uid="{6639A444-3576-4995-8038-53AD9E1FEA57}"/>
    <hyperlink ref="BJ787" r:id="rId17592" tooltip="https://www.daloopa.com/src/66399877" display="405.0" xr:uid="{595FA6D8-6CC8-4B6A-8E92-E7B574059F5C}"/>
    <hyperlink ref="BJ788" r:id="rId17593" tooltip="https://www.daloopa.com/src/66399878" display="236.0" xr:uid="{11B97B4E-2C73-4CE3-B1EE-EC5090797C0F}"/>
    <hyperlink ref="BJ789" r:id="rId17594" tooltip="https://www.daloopa.com/src/66400121" display="189.0" xr:uid="{98BB3148-AFAA-426C-B3DF-6EC5A6E32AAF}"/>
    <hyperlink ref="BJ805" r:id="rId17595" tooltip="https://www.daloopa.com/src/66398892" display="0.04" xr:uid="{CECB7D47-1076-449B-A26C-731EE3161BA7}"/>
    <hyperlink ref="BJ809" r:id="rId17596" tooltip="https://www.daloopa.com/src/66398893" display="0.03" xr:uid="{3398AE10-FE06-4F80-9897-718A6E94119D}"/>
    <hyperlink ref="BJ810" r:id="rId17597" tooltip="https://www.daloopa.com/src/66398895" display="0.01" xr:uid="{C138538A-5F85-4EB2-B768-8432942DA11D}"/>
    <hyperlink ref="BJ812" r:id="rId17598" tooltip="https://www.daloopa.com/src/66398894" display="0.02" xr:uid="{520E754F-F8CF-4CCD-AC67-8E79C28F017D}"/>
    <hyperlink ref="BJ815" r:id="rId17599" tooltip="https://www.daloopa.com/src/66398891" display="0.09" xr:uid="{ADE73A0C-60F1-4260-A433-DEF83EF58963}"/>
    <hyperlink ref="BJ817" r:id="rId17600" tooltip="https://www.daloopa.com/src/66398896" display="0.01" xr:uid="{BDB93146-F5C2-4DF8-B1AF-D600E6994B3C}"/>
    <hyperlink ref="BJ818" r:id="rId17601" tooltip="https://www.daloopa.com/src/66398897" display="0.2" xr:uid="{D670546E-69EC-4DB6-8354-0436DDFC41BC}"/>
    <hyperlink ref="BJ821" r:id="rId17602" tooltip="https://www.daloopa.com/src/66398899" display="0.07" xr:uid="{AD257128-D437-41AC-A632-BB51DC885C82}"/>
    <hyperlink ref="BJ822" r:id="rId17603" tooltip="https://www.daloopa.com/src/66398901" display="0.02" xr:uid="{9FBEEB73-F6A9-4A18-A47A-EDA1224C005D}"/>
    <hyperlink ref="BJ824" r:id="rId17604" tooltip="https://www.daloopa.com/src/66398898" display="0.07" xr:uid="{0D51B6B6-A58D-46BE-AF5B-BFA7F9053259}"/>
    <hyperlink ref="BJ826" r:id="rId17605" tooltip="https://www.daloopa.com/src/66398900" display="0.02" xr:uid="{803582D7-3F98-43CB-A66F-37B3A25BBE62}"/>
    <hyperlink ref="BJ828" r:id="rId17606" tooltip="https://www.daloopa.com/src/66398902" display="0.18" xr:uid="{F36D7C53-1B4E-41F4-96AC-3E5230A4FE73}"/>
    <hyperlink ref="BJ832" r:id="rId17607" tooltip="https://www.daloopa.com/src/66398910" display="0.04" xr:uid="{A64BF210-0150-4349-A3CA-8B2C29373A92}"/>
    <hyperlink ref="BJ833" r:id="rId17608" tooltip="https://www.daloopa.com/src/66398911" display="0.03" xr:uid="{26BA9BDF-299E-4DD6-A52D-F23738DDF1F9}"/>
    <hyperlink ref="BJ836" r:id="rId17609" tooltip="https://www.daloopa.com/src/66398912" display="0.03" xr:uid="{07EDA168-7FFE-4CF0-8AB6-53DBAE03A551}"/>
    <hyperlink ref="BJ837" r:id="rId17610" tooltip="https://www.daloopa.com/src/66398914" display="0.05" xr:uid="{930F5CD0-3129-4126-9A9D-6C87D71227CB}"/>
    <hyperlink ref="BJ840" r:id="rId17611" tooltip="https://www.daloopa.com/src/66398913" display="0.15" xr:uid="{63AB5927-395F-4C25-8825-147BB35F3808}"/>
    <hyperlink ref="BJ889" r:id="rId17612" tooltip="https://www.daloopa.com/src/66398997" display="2487.0" xr:uid="{9BBD62A9-81A9-4EAE-8B23-798DB696CADE}"/>
    <hyperlink ref="BJ890" r:id="rId17613" tooltip="https://www.daloopa.com/src/66398996" display="118.456" xr:uid="{72866CC6-CFC8-4F0A-B615-AA408C70DF0F}"/>
    <hyperlink ref="BJ891" r:id="rId17614" tooltip="https://www.daloopa.com/src/66398994" display="737.0" xr:uid="{FD58418F-6729-480E-A9E3-602E78DCBBD2}"/>
    <hyperlink ref="BJ892" r:id="rId17615" tooltip="https://www.daloopa.com/src/66398995" display="876.0" xr:uid="{FCA5D8F0-3013-48FE-9A06-259498EBBF7B}"/>
    <hyperlink ref="BJ913" r:id="rId17616" tooltip="https://www.daloopa.com/src/66399092" display="1958.0" xr:uid="{4A645ABC-70A5-4744-A317-012726846644}"/>
    <hyperlink ref="BJ914" r:id="rId17617" tooltip="https://www.daloopa.com/src/66399091" display="4050.0" xr:uid="{7235D6E4-11C5-4988-9EC7-596F6E3E60EA}"/>
    <hyperlink ref="BJ915" r:id="rId17618" tooltip="https://www.daloopa.com/src/66399090" display="6008.0" xr:uid="{A512789F-C7C8-419C-A75B-49E5C4ACE9A0}"/>
    <hyperlink ref="BJ919" r:id="rId17619" tooltip="https://www.daloopa.com/src/66399095" display="465.0" xr:uid="{8DF64A74-8ECD-42F7-882D-2C63CA175982}"/>
    <hyperlink ref="BJ920" r:id="rId17620" tooltip="https://www.daloopa.com/src/66399094" display="329.0" xr:uid="{73C710CE-4A87-4BF2-9E5F-B78D214D03FB}"/>
    <hyperlink ref="BJ921" r:id="rId17621" tooltip="https://www.daloopa.com/src/66399093" display="132.0" xr:uid="{97DEAD4F-A759-4F74-9DBF-0DD59EFDA7A9}"/>
    <hyperlink ref="BJ922" r:id="rId17622" tooltip="https://www.daloopa.com/src/66399096" display="926.0" xr:uid="{1956AA6F-97DD-49EE-ACAC-1EB6906429F9}"/>
    <hyperlink ref="BJ925" r:id="rId17623" tooltip="https://www.daloopa.com/src/66399097" display="-45.0" xr:uid="{B070C3EE-DF7A-49DB-B039-B391518DD522}"/>
    <hyperlink ref="BJ926" r:id="rId17624" tooltip="https://www.daloopa.com/src/66399098" display="360.0" xr:uid="{1AD215D5-3859-442A-A59C-D15CD1F05CB5}"/>
    <hyperlink ref="BJ927" r:id="rId17625" tooltip="https://www.daloopa.com/src/66399100" display="11.0" xr:uid="{6CC46A2A-AE76-4940-B5FA-F9BDFF9DB20E}"/>
    <hyperlink ref="BJ928" r:id="rId17626" tooltip="https://www.daloopa.com/src/66399099" display="326.0" xr:uid="{A7205BC6-B0D6-4EC6-B271-CAF1945551BF}"/>
    <hyperlink ref="BJ931" r:id="rId17627" tooltip="https://www.daloopa.com/src/66399101" display="1252.0" xr:uid="{1E03888C-5DA6-44B3-95C8-C201AA39875E}"/>
    <hyperlink ref="BJ934" r:id="rId17628" tooltip="https://www.daloopa.com/src/66399287" display="1262.0" xr:uid="{CB7AEBA6-48B5-4ABA-9463-6089422692D5}"/>
    <hyperlink ref="BJ935" r:id="rId17629" tooltip="https://www.daloopa.com/src/66399292" display="113.0" xr:uid="{48701787-7485-4532-8CDD-26AC9C7AACE2}"/>
    <hyperlink ref="BJ937" r:id="rId17630" tooltip="https://www.daloopa.com/src/66399288" display="-116.0" xr:uid="{F37EB911-742F-4014-9368-43429ED298F4}"/>
    <hyperlink ref="BJ940" r:id="rId17631" tooltip="https://www.daloopa.com/src/66399289" display="-7.0" xr:uid="{7AF20293-5E65-4295-A6D3-6D7F41803BD9}"/>
    <hyperlink ref="BJ942" r:id="rId17632" tooltip="https://www.daloopa.com/src/66399286" display="-14.0" xr:uid="{1A8EBF61-4A86-4CEF-9725-A8690D33C839}"/>
    <hyperlink ref="BJ946" r:id="rId17633" tooltip="https://www.daloopa.com/src/66399291" display="14.0" xr:uid="{AD137369-7248-46E3-9BBF-25CC92DE505F}"/>
    <hyperlink ref="BJ947" r:id="rId17634" tooltip="https://www.daloopa.com/src/66399290" display="1252.0" xr:uid="{2CA2377A-95E3-4CE6-8E8E-E79BCE08A602}"/>
    <hyperlink ref="BJ979" r:id="rId17635" tooltip="https://www.daloopa.com/src/66399197" display="-112.0" xr:uid="{33C83CCE-165D-4C84-BBDD-DA2F4D2034FE}"/>
    <hyperlink ref="BJ981" r:id="rId17636" tooltip="https://www.daloopa.com/src/66399198" display="61.0" xr:uid="{B7D49349-0691-42CB-AA99-891197F50C03}"/>
    <hyperlink ref="BJ982" r:id="rId17637" tooltip="https://www.daloopa.com/src/66399199" display="-21.0" xr:uid="{C6CDC35C-E552-46CB-B554-505DA7CD6466}"/>
    <hyperlink ref="BJ985" r:id="rId17638" tooltip="https://www.daloopa.com/src/66399201" display="1.0" xr:uid="{2A9C6893-CD52-44F0-AAD3-8776AC250AE2}"/>
    <hyperlink ref="BJ986" r:id="rId17639" tooltip="https://www.daloopa.com/src/66399202" display="41.0" xr:uid="{0806CE65-EC36-4948-A1F6-FA1DC35052E9}"/>
    <hyperlink ref="BJ989" r:id="rId17640" tooltip="https://www.daloopa.com/src/66399194" display="11.0" xr:uid="{E63FCDD0-C8E2-48E8-B443-C7663D596BF0}"/>
    <hyperlink ref="BJ991" r:id="rId17641" tooltip="https://www.daloopa.com/src/66399195" display="-1.0" xr:uid="{CB6BCA93-56C8-4114-8C5E-0D9D700210E6}"/>
    <hyperlink ref="BJ992" r:id="rId17642" tooltip="https://www.daloopa.com/src/66399193" display="-19.0" xr:uid="{131986E6-0CF1-441F-8946-E33C0A1E6D78}"/>
    <hyperlink ref="BJ994" r:id="rId17643" tooltip="https://www.daloopa.com/src/66399200" display="-90.0" xr:uid="{D9200805-9380-4A89-8942-788C746FEF13}"/>
    <hyperlink ref="BJ159" r:id="rId17644" tooltip="https://www.daloopa.com/src/115037992" display="52.89" xr:uid="{13FEC9EC-D2A3-44A1-8A2C-E40C72663BE3}"/>
    <hyperlink ref="BJ160" r:id="rId17645" tooltip="https://www.daloopa.com/src/115037969" display="44.11" xr:uid="{489EC320-B177-465D-B643-303725D5D3B2}"/>
    <hyperlink ref="BJ161" r:id="rId17646" tooltip="https://www.daloopa.com/src/115037980" display="8.780000000000001" xr:uid="{4B13CA45-B8BA-4F48-A482-0015097FD206}"/>
    <hyperlink ref="BJ321" r:id="rId17647" tooltip="https://www.daloopa.com/src/77415422" display="1908.0" xr:uid="{7F7A37F5-0B5E-40B4-8EA6-C290785A42D0}"/>
    <hyperlink ref="BJ447" r:id="rId17648" tooltip="https://www.daloopa.com/src/77415370" display="4236.0" xr:uid="{4B3B5696-F5F1-4D85-9A8C-521FC3F2A5FF}"/>
    <hyperlink ref="BJ448" r:id="rId17649" tooltip="https://www.daloopa.com/src/77415380" display="1860.0" xr:uid="{8CAFFD7A-8C67-4D60-A8B0-362F0F2319E7}"/>
    <hyperlink ref="BJ449" r:id="rId17650" tooltip="https://www.daloopa.com/src/77415390" display="2065.0" xr:uid="{F2E08F2A-A4E3-4F2A-8C48-1A656BE73B09}"/>
    <hyperlink ref="BJ450" r:id="rId17651" tooltip="https://www.daloopa.com/src/77415400" display="835.0" xr:uid="{7DC4BB5B-2B19-499F-92A4-96D38099AC28}"/>
    <hyperlink ref="BJ453" r:id="rId17652" tooltip="https://www.daloopa.com/src/77415412" display="8996.0" xr:uid="{6C0970B2-A4F9-45C7-BE28-6F7D54C88563}"/>
    <hyperlink ref="BJ455" r:id="rId17653" tooltip="https://www.daloopa.com/src/77415422" display="1908.0" xr:uid="{884F125D-405D-4D2B-947F-D66929BF2B40}"/>
    <hyperlink ref="BJ456" r:id="rId17654" tooltip="https://www.daloopa.com/src/77415425" display="407.0" xr:uid="{DDC83AB9-E978-4F8B-82AD-4D01AFA78650}"/>
    <hyperlink ref="BJ457" r:id="rId17655" tooltip="https://www.daloopa.com/src/77415435" display="12787.0" xr:uid="{0FB9BCCB-AC78-4622-A48B-E6E3A64C79CE}"/>
    <hyperlink ref="BJ458" r:id="rId17656" tooltip="https://www.daloopa.com/src/77415445" display="1449.0" xr:uid="{5C332EE5-D48B-4ED9-9B64-E9151380B457}"/>
    <hyperlink ref="BJ459" r:id="rId17657" tooltip="https://www.daloopa.com/src/77415448" display="777.0" xr:uid="{E57AA0A7-EDAB-4EF5-85E5-C47F700231A7}"/>
    <hyperlink ref="BJ461" r:id="rId17658" tooltip="https://www.daloopa.com/src/77415462" display="841.0" xr:uid="{945B1ECB-C53E-48E3-B02D-FFEFB363AABB}"/>
    <hyperlink ref="BJ462" r:id="rId17659" tooltip="https://www.daloopa.com/src/77415472" display="27165.0" xr:uid="{E37C9BFF-E35A-4FA1-A7A4-550B1DB0864A}"/>
    <hyperlink ref="BJ467" r:id="rId17660" tooltip="https://www.daloopa.com/src/77415482" display="379.0" xr:uid="{DF311CE0-85F6-4590-B26D-9BDA9889BE92}"/>
    <hyperlink ref="BJ468" r:id="rId17661" tooltip="https://www.daloopa.com/src/77415492" display="1790.0" xr:uid="{4289DFB1-FB87-4B58-B9EE-353FF7CA7DED}"/>
    <hyperlink ref="BJ469" r:id="rId17662" tooltip="https://www.daloopa.com/src/77415502" display="5297.0" xr:uid="{C862DF30-5CDD-48E2-B51D-769219779CA0}"/>
    <hyperlink ref="BJ470" r:id="rId17663" tooltip="https://www.daloopa.com/src/77415512" display="75.0" xr:uid="{111B77FA-8AD7-4734-95C2-4C30FE329828}"/>
    <hyperlink ref="BJ471" r:id="rId17664" tooltip="https://www.daloopa.com/src/77415514" display="500.0" xr:uid="{5A47E13C-9250-4426-ADB3-56D049A2E339}"/>
    <hyperlink ref="BJ473" r:id="rId17665" tooltip="https://www.daloopa.com/src/77415519" display="87.0" xr:uid="{7BCA848D-BFC4-49D2-A3F6-C248528D77E6}"/>
    <hyperlink ref="BJ475" r:id="rId17666" tooltip="https://www.daloopa.com/src/77415532" display="8128.0" xr:uid="{A21E0E72-386B-46C9-B9A8-005EF6D09A72}"/>
    <hyperlink ref="BJ478" r:id="rId17667" tooltip="https://www.daloopa.com/src/77415542" display="3629.0" xr:uid="{F8BFFD15-12F6-4250-94E3-21F7E2ABB55F}"/>
    <hyperlink ref="BJ479" r:id="rId17668" tooltip="https://www.daloopa.com/src/77415552" display="117.0" xr:uid="{BCB03A7F-AF0E-4C72-8C9C-591C6DBAB59B}"/>
    <hyperlink ref="BJ480" r:id="rId17669" tooltip="https://www.daloopa.com/src/77415562" display="530.0" xr:uid="{03ED4140-5815-4FF1-AB48-296E8580032A}"/>
    <hyperlink ref="BJ481" r:id="rId17670" tooltip="https://www.daloopa.com/src/77415572" display="28.0" xr:uid="{FA010460-6F38-495F-BA71-3DD39031BC45}"/>
    <hyperlink ref="BJ482" r:id="rId17671" tooltip="https://www.daloopa.com/src/77415575" display="417.0" xr:uid="{659D8ABF-AB58-48F4-B716-39DEA8B1AB91}"/>
    <hyperlink ref="BJ484" r:id="rId17672" tooltip="https://www.daloopa.com/src/77415588" display="265.0" xr:uid="{F5658E46-E039-42D4-8BB1-EAF5AF9377BD}"/>
    <hyperlink ref="BJ485" r:id="rId17673" tooltip="https://www.daloopa.com/src/77415598" display="13114.0" xr:uid="{3B5F15F0-A43E-4E42-A232-28AE3BB3921E}"/>
    <hyperlink ref="BJ489" r:id="rId17674" tooltip="https://www.daloopa.com/src/77415615" display="9868.0" xr:uid="{2C75D23C-977A-4462-840F-057811B42475}"/>
    <hyperlink ref="BJ490" r:id="rId17675" tooltip="https://www.daloopa.com/src/77415625" display="28319.0" xr:uid="{D0DF5643-D837-4AF0-A9B5-FE98A1B12EEE}"/>
    <hyperlink ref="BJ491" r:id="rId17676" tooltip="https://www.daloopa.com/src/77415635" display="-293.0" xr:uid="{84D57DFF-1386-4D92-A76C-B84CC062CD64}"/>
    <hyperlink ref="BJ492" r:id="rId17677" tooltip="https://www.daloopa.com/src/77415645" display="-23843.0" xr:uid="{01AE09D4-8531-4E6D-98F5-1BFCAFBF5A62}"/>
    <hyperlink ref="BJ493" r:id="rId17678" tooltip="https://www.daloopa.com/src/77415655" display="14051.0" xr:uid="{D0E63F1B-AF04-4760-BF16-CF9F2A55033E}"/>
    <hyperlink ref="BJ495" r:id="rId17679" tooltip="https://www.daloopa.com/src/77415665" display="27165.0" xr:uid="{C9AFF70E-D7B5-429F-A28C-2B7E70B9A551}"/>
    <hyperlink ref="BJ591" r:id="rId17680" tooltip="https://www.daloopa.com/src/77415370" display="4236.0" xr:uid="{C74DE78B-8067-495F-9E3E-C242439BCA29}"/>
    <hyperlink ref="BJ711" r:id="rId17681" tooltip="https://www.daloopa.com/src/77415422" display="1908.0" xr:uid="{1EFF5195-1AF0-49AB-AF19-874B9B018C52}"/>
    <hyperlink ref="BJ954" r:id="rId17682" tooltip="https://www.daloopa.com/src/77412910" display="15.799999999999999" xr:uid="{573EE80C-3EC9-4590-97C6-4CF30ED7FCEC}"/>
    <hyperlink ref="BJ1031" r:id="rId17683" tooltip="https://www.daloopa.com/src/77415445" display="1449.0" xr:uid="{CC8F01A4-00EF-4676-8858-02EAD70E981D}"/>
    <hyperlink ref="BJ901" r:id="rId17684" tooltip="https://www.daloopa.com/src/77415445" display="1449.0" xr:uid="{9EA901BC-AAF7-4E0D-BF3E-CDB02EE897E1}"/>
    <hyperlink ref="BK166" r:id="rId17685" tooltip="https://www.daloopa.com/src/86300603" display="11517.0" xr:uid="{53296658-48D2-48D0-9AB5-E5520D6DC39A}"/>
    <hyperlink ref="BK167" r:id="rId17686" tooltip="https://www.daloopa.com/src/86300638" display="2699.0" xr:uid="{51DF4F48-E36F-4B63-ACE5-2624CC16A1C2}"/>
    <hyperlink ref="BK168" r:id="rId17687" tooltip="https://www.daloopa.com/src/86300708" display="14216.0" xr:uid="{FA00C842-37EF-497A-879F-56EAE8C5EAB3}"/>
    <hyperlink ref="BK170" r:id="rId17688" tooltip="https://www.daloopa.com/src/84566367" display="11.52" xr:uid="{126CB1E8-1067-4924-8D0B-45FC0DE587EC}"/>
    <hyperlink ref="BK171" r:id="rId17689" tooltip="https://www.daloopa.com/src/84566366" display="2700.0" xr:uid="{39871E62-C7EF-465A-991E-9BAA63A91444}"/>
    <hyperlink ref="BK172" r:id="rId17690" tooltip="https://www.daloopa.com/src/84566365" display="14.22" xr:uid="{2EBA5B85-FFBD-47BF-8ACB-340AAE562D3C}"/>
    <hyperlink ref="BK173" r:id="rId17691" tooltip="https://www.daloopa.com/src/84566368" display="4890000.0" xr:uid="{EA290BE4-AEFB-4B78-BB3C-0C56DAEC252A}"/>
    <hyperlink ref="BK206" r:id="rId17692" tooltip="https://www.daloopa.com/src/86306312" display="970.0" xr:uid="{A0B7C84B-6729-479A-B10D-7382F4F3035C}"/>
    <hyperlink ref="BK207" r:id="rId17693" tooltip="https://www.daloopa.com/src/86306616" display="246.0" xr:uid="{68DC5898-1B79-4BE3-8A12-F2CAA6D24165}"/>
    <hyperlink ref="BK208" r:id="rId17694" tooltip="https://www.daloopa.com/src/86304432" display="4330.0" xr:uid="{01477FBD-DAD3-4040-B1E0-301744658579}"/>
    <hyperlink ref="BK212" r:id="rId17695" tooltip="https://www.daloopa.com/src/86300698" display="460.0" xr:uid="{339F87EC-BA46-47B7-8CD7-318BF842D5C6}"/>
    <hyperlink ref="BK213" r:id="rId17696" tooltip="https://www.daloopa.com/src/86300699" display="18284.0" xr:uid="{4329D821-F44F-4607-986B-73F3329BEA66}"/>
    <hyperlink ref="BK214" r:id="rId17697" tooltip="https://www.daloopa.com/src/86300701" display="665.0" xr:uid="{C420A076-4BCF-4876-AF70-4D140D1369B8}"/>
    <hyperlink ref="BK215" r:id="rId17698" tooltip="https://www.daloopa.com/src/86300700" display="19409.0" xr:uid="{24810D62-C94B-4C1D-9D81-2DE7BEFF42AC}"/>
    <hyperlink ref="BK218" r:id="rId17699" tooltip="https://www.daloopa.com/src/86300717" display="14216.0" xr:uid="{6234E098-37A4-4E20-845A-5D90BA9C5078}"/>
    <hyperlink ref="BK219" r:id="rId17700" tooltip="https://www.daloopa.com/src/86300718" display="0.73" xr:uid="{21B53B32-264A-4FD5-8B58-AFDA386ACD4D}"/>
    <hyperlink ref="BK224" r:id="rId17701" tooltip="https://www.daloopa.com/src/86300719" display="4893.0" xr:uid="{40055907-FCA5-4D8F-8A41-6F28E43F3B19}"/>
    <hyperlink ref="BK225" r:id="rId17702" tooltip="https://www.daloopa.com/src/86300722" display="0.25" xr:uid="{E9E5895A-3D8C-4017-B807-4B3D14794D1F}"/>
    <hyperlink ref="BK226" r:id="rId17703" tooltip="https://www.daloopa.com/src/86300720" display="300.0" xr:uid="{14095AFC-03EE-4551-9153-02BA190A435F}"/>
    <hyperlink ref="BK227" r:id="rId17704" tooltip="https://www.daloopa.com/src/86300721" display="0.02" xr:uid="{6F07070B-A84C-44EC-81D3-8559075D6C73}"/>
    <hyperlink ref="BK228" r:id="rId17705" tooltip="https://www.daloopa.com/src/86300723" display="19409.0" xr:uid="{925D3CDA-AB30-48D2-9C11-06FA84DD244B}"/>
    <hyperlink ref="BK231" r:id="rId17706" tooltip="https://www.daloopa.com/src/86300530" display="13838.0" xr:uid="{EA84C391-7BE1-484D-A8A1-218C5C3D0B87}"/>
    <hyperlink ref="BK234" r:id="rId17707" tooltip="https://www.daloopa.com/src/86300529" display="4331.0" xr:uid="{062B6E7E-B40D-4362-B436-AAA244A8B557}"/>
    <hyperlink ref="BK235" r:id="rId17708" tooltip="https://www.daloopa.com/src/86300532" display="115.0" xr:uid="{B9419CA2-85F4-426D-8619-4C5E84D5D3D1}"/>
    <hyperlink ref="BK237" r:id="rId17709" tooltip="https://www.daloopa.com/src/86300531" display="18284.0" xr:uid="{3C54E297-4FB3-4529-9A2E-7493CE80834E}"/>
    <hyperlink ref="BK241" r:id="rId17710" tooltip="https://www.daloopa.com/src/86300342" display="14216.0" xr:uid="{DDB1EB43-47E7-4504-819C-2AFA0D028ADC}"/>
    <hyperlink ref="BK242" r:id="rId17711" tooltip="https://www.daloopa.com/src/86300340" display="665.0" xr:uid="{CBF78533-A7D5-4C04-869F-D542F74F888D}"/>
    <hyperlink ref="BK243" r:id="rId17712" tooltip="https://www.daloopa.com/src/86300343" display="13551.0" xr:uid="{0A83502F-2044-4E77-A8E8-8619827B98B4}"/>
    <hyperlink ref="BK245" r:id="rId17713" tooltip="https://www.daloopa.com/src/86300341" display="0.95" xr:uid="{D4A20FB8-0CB7-47CA-B408-C713EF31143A}"/>
    <hyperlink ref="BK269" r:id="rId17714" tooltip="https://www.daloopa.com/src/86300334" display="4893.0" xr:uid="{8A05CECB-830E-4D0A-83D2-29B0A4F4086F}"/>
    <hyperlink ref="BK270" r:id="rId17715" tooltip="https://www.daloopa.com/src/86300335" display="1603.0" xr:uid="{3745A5FE-BBE1-44A5-A130-38118E193DA2}"/>
    <hyperlink ref="BK271" r:id="rId17716" tooltip="https://www.daloopa.com/src/86300332" display="3290.0" xr:uid="{122F8DE7-749E-4A3B-BD7D-091187F7AAB9}"/>
    <hyperlink ref="BK273" r:id="rId17717" tooltip="https://www.daloopa.com/src/86300333" display="0.67" xr:uid="{D39FDE0B-F2BF-4406-9C11-ADE6E7A463CB}"/>
    <hyperlink ref="BK283" r:id="rId17718" tooltip="https://www.daloopa.com/src/86300408" display="300.0" xr:uid="{33DBCF4D-838B-42F3-8189-E2470DA99633}"/>
    <hyperlink ref="BK284" r:id="rId17719" tooltip="https://www.daloopa.com/src/86300407" display="86.0" xr:uid="{54EBBBD4-C534-4779-8173-6514296E1DCC}"/>
    <hyperlink ref="BK285" r:id="rId17720" tooltip="https://www.daloopa.com/src/86300406" display="214.0" xr:uid="{8725C25F-8F9A-4F6D-B1C6-589F53B83EDE}"/>
    <hyperlink ref="BK287" r:id="rId17721" tooltip="https://www.daloopa.com/src/86300405" display="0.71" xr:uid="{F97568F5-646B-4500-A670-B7CD9F687EF7}"/>
    <hyperlink ref="BK290" r:id="rId17722" tooltip="https://www.daloopa.com/src/86300466" display="19409.0" xr:uid="{D8E9EB65-4ECA-46B5-9B95-728274F02A06}"/>
    <hyperlink ref="BK291" r:id="rId17723" tooltip="https://www.daloopa.com/src/86300467" display="2354.0" xr:uid="{FD802B65-C5B0-47CF-B840-B695CC520223}"/>
    <hyperlink ref="BK292" r:id="rId17724" tooltip="https://www.daloopa.com/src/86300469" display="17055.0" xr:uid="{B7147C2B-C1F0-4514-A015-CA495365B371}"/>
    <hyperlink ref="BK294" r:id="rId17725" tooltip="https://www.daloopa.com/src/86300468" display="0.88" xr:uid="{334B272E-3CFA-45C0-AE90-AE93F6B9324A}"/>
    <hyperlink ref="BK298" r:id="rId17726" tooltip="https://www.daloopa.com/src/84567135" display="0.61" xr:uid="{5702E78A-E420-4473-9F3B-D65C76DCBD6F}"/>
    <hyperlink ref="BK299" r:id="rId17727" tooltip="https://www.daloopa.com/src/84567136" display="0.25" xr:uid="{7957F4FC-1AFC-428D-A6B0-5AF1696F5B7F}"/>
    <hyperlink ref="BK300" r:id="rId17728" tooltip="https://www.daloopa.com/src/84567137" display="0.14" xr:uid="{E073A820-D608-4E51-BE2E-3B1D73F33154}"/>
    <hyperlink ref="BK303" r:id="rId17729" tooltip="https://www.daloopa.com/src/86301037" display="11654.0" xr:uid="{BB030A4C-8C45-4A03-85BD-E4C80D4E4E58}"/>
    <hyperlink ref="BK304" r:id="rId17730" tooltip="https://www.daloopa.com/src/86301038" display="4881.0" xr:uid="{A4B3D416-4E8C-4F80-BA1D-2E8222A55EE0}"/>
    <hyperlink ref="BK305" r:id="rId17731" tooltip="https://www.daloopa.com/src/86301039" display="2874.0" xr:uid="{48FEB59A-71F4-40C0-9BD3-712F227C8EEC}"/>
    <hyperlink ref="BK306" r:id="rId17732" tooltip="https://www.daloopa.com/src/86301040" display="19409.0" xr:uid="{82109C04-8533-4AF3-98D9-2BEBA0AC77BA}"/>
    <hyperlink ref="BK325" r:id="rId17733" tooltip="https://www.daloopa.com/src/86301412" display="10460.0" xr:uid="{2A996730-E4BD-4987-B19B-1BDA05B117B4}"/>
    <hyperlink ref="BK326" r:id="rId17734" tooltip="https://www.daloopa.com/src/86301410" display="1194.0" xr:uid="{B68E69EF-C1DD-4D8C-9A9A-15969B10092F}"/>
    <hyperlink ref="BK327" r:id="rId17735" tooltip="https://www.daloopa.com/src/86301411" display="11654.0" xr:uid="{F448DB42-C993-4345-81E6-9259382A0630}"/>
    <hyperlink ref="BK332" r:id="rId17736" tooltip="https://www.daloopa.com/src/86301409" display="4881.0" xr:uid="{BF2965D2-BBD8-485A-A5BA-C07CC3488C05}"/>
    <hyperlink ref="BK337" r:id="rId17737" tooltip="https://www.daloopa.com/src/86301408" display="2874.0" xr:uid="{8F96AE71-04E9-4F0C-B7B1-4EDED8371AD3}"/>
    <hyperlink ref="BK339" r:id="rId17738" tooltip="https://www.daloopa.com/src/86301413" display="19409.0" xr:uid="{29088D5E-9FD0-4A87-BED8-7379A1AF0202}"/>
    <hyperlink ref="BK343" r:id="rId17739" tooltip="https://www.daloopa.com/src/84565908" display="18284.0" xr:uid="{8601E46D-65A4-4260-BD8C-633C2DEECF8F}"/>
    <hyperlink ref="BK344" r:id="rId17740" tooltip="https://www.daloopa.com/src/84565909" display="460.0" xr:uid="{9EB720C0-B23B-4572-88AF-15F8FDEAB0DC}"/>
    <hyperlink ref="BK345" r:id="rId17741" tooltip="https://www.daloopa.com/src/84565910" display="665.0" xr:uid="{CF13D337-65FF-4009-BA80-59532CE036FE}"/>
    <hyperlink ref="BK347" r:id="rId17742" tooltip="https://www.daloopa.com/src/84565911" display="19409.0" xr:uid="{53C7D151-0240-4BB7-B433-16ED0C1B6818}"/>
    <hyperlink ref="BK350" r:id="rId17743" tooltip="https://www.daloopa.com/src/84565916" display="1822.0" xr:uid="{5839D2E3-E1E6-4770-A75F-870A06E242FB}"/>
    <hyperlink ref="BK351" r:id="rId17744" tooltip="https://www.daloopa.com/src/84565917" display="29.0" xr:uid="{7A774DA7-0502-4537-AF51-70620A0F910C}"/>
    <hyperlink ref="BK352" r:id="rId17745" tooltip="https://www.daloopa.com/src/84565918" display="503.0" xr:uid="{CCCF1B2D-C694-4AB1-9790-37671F6A05A4}"/>
    <hyperlink ref="BK354" r:id="rId17746" tooltip="https://www.daloopa.com/src/84565919" display="2354.0" xr:uid="{3162D8D5-DBE7-4F67-A6B7-F60FEA9C7E45}"/>
    <hyperlink ref="BK356" r:id="rId17747" tooltip="https://www.daloopa.com/src/84565946" display="17055.0" xr:uid="{14A149CD-841F-4DC1-99EF-189E2AEA78C2}"/>
    <hyperlink ref="BK359" r:id="rId17748" tooltip="https://www.daloopa.com/src/84565941" display="3473.0" xr:uid="{4DF32D60-B87E-4824-9E97-B197273B6F87}"/>
    <hyperlink ref="BK360" r:id="rId17749" tooltip="https://www.daloopa.com/src/84565940" display="5351.0" xr:uid="{CFAD0321-92FC-4E71-9A5E-749AA6D3AF75}"/>
    <hyperlink ref="BK361" r:id="rId17750" tooltip="https://www.daloopa.com/src/84565942" display="1413.0" xr:uid="{A2E1044F-FF74-494E-844A-80AFBCE06BF5}"/>
    <hyperlink ref="BK362" r:id="rId17751" tooltip="https://www.daloopa.com/src/84565943" display="168.0" xr:uid="{3F179B47-3DFC-44D7-887E-B0146ECFF105}"/>
    <hyperlink ref="BK364" r:id="rId17752" tooltip="https://www.daloopa.com/src/84565945" display="10405.0" xr:uid="{0D3A30BD-CD6F-4786-A290-BC49F93CF69D}"/>
    <hyperlink ref="BK366" r:id="rId17753" tooltip="https://www.daloopa.com/src/84565937" display="6650.0" xr:uid="{EE6F2213-9FB4-4738-950C-46034E6FBE5C}"/>
    <hyperlink ref="BK369" r:id="rId17754" tooltip="https://www.daloopa.com/src/84565934" display="-113.0" xr:uid="{CC6E4074-87AA-4822-9E97-E17ADB3FA9B7}"/>
    <hyperlink ref="BK370" r:id="rId17755" tooltip="https://www.daloopa.com/src/84565947" display="16.0" xr:uid="{F672F878-B150-47FD-B11A-7A2F0521F60D}"/>
    <hyperlink ref="BK371" r:id="rId17756" tooltip="https://www.daloopa.com/src/84565944" display="246.0" xr:uid="{9A520A45-11CD-4A46-BB82-14738F0A8F0D}"/>
    <hyperlink ref="BK372" r:id="rId17757" tooltip="https://www.daloopa.com/src/84565936" display="149.0" xr:uid="{812E9770-8888-4A9E-829E-E59977563427}"/>
    <hyperlink ref="BK374" r:id="rId17758" tooltip="https://www.daloopa.com/src/84565935" display="6799.0" xr:uid="{80B66C68-D058-48C4-8ED2-23DD30CF2019}"/>
    <hyperlink ref="BK376" r:id="rId17759" tooltip="https://www.daloopa.com/src/84565938" display="1371.0" xr:uid="{3A2D1124-8C0A-4EA1-8250-0810DF06A3DA}"/>
    <hyperlink ref="BK377" r:id="rId17760" tooltip="https://www.daloopa.com/src/84565939" display="5428.0" xr:uid="{5C0E4A06-0C64-4554-8B45-30261F7B18BB}"/>
    <hyperlink ref="BK380" r:id="rId17761" tooltip="https://www.daloopa.com/src/84565950" display="11.87" xr:uid="{78B07546-A46A-47DF-A177-D864A993F9B0}"/>
    <hyperlink ref="BK381" r:id="rId17762" tooltip="https://www.daloopa.com/src/84565951" display="11.82" xr:uid="{0E6080A8-A120-40A6-8534-DE43FB6068CA}"/>
    <hyperlink ref="BK384" r:id="rId17763" tooltip="https://www.daloopa.com/src/84565903" display="457.0" xr:uid="{29DF5F56-DDF6-4E28-9999-78992F364EA3}"/>
    <hyperlink ref="BK385" r:id="rId17764" tooltip="https://www.daloopa.com/src/84565902" display="459.0" xr:uid="{9E8B6222-B9CB-4133-A912-74386F5CF1CA}"/>
    <hyperlink ref="BK388" r:id="rId17765" tooltip="https://www.daloopa.com/src/86298863" display="0.03" xr:uid="{4A9CB723-DCA6-45A0-B3D3-9EB3012F91E5}"/>
    <hyperlink ref="BK392" r:id="rId17766" tooltip="https://www.daloopa.com/src/86298862" display="0.05" xr:uid="{DF8708DF-606E-4943-88A1-E5171828214E}"/>
    <hyperlink ref="BK399" r:id="rId17767" tooltip="https://www.daloopa.com/src/86298861" display="0.09" xr:uid="{614C8052-0597-4558-B4EE-2EC5F5796159}"/>
    <hyperlink ref="BK402" r:id="rId17768" tooltip="https://www.daloopa.com/src/86298864" display="-0.01" xr:uid="{F8A5714B-EA9F-464D-97D1-9C406185A804}"/>
    <hyperlink ref="BK403" r:id="rId17769" tooltip="https://www.daloopa.com/src/86298865" display="0.16" xr:uid="{F9D0E057-180C-4533-83A8-42B87CE8FDB9}"/>
    <hyperlink ref="BK406" r:id="rId17770" tooltip="https://www.daloopa.com/src/86296349" display="5428.0" xr:uid="{5BF2D8E2-491F-4EEB-9897-2DDB6AB84034}"/>
    <hyperlink ref="BK408" r:id="rId17771" tooltip="https://www.daloopa.com/src/86296350" display="457.1" xr:uid="{93885A7A-1330-4DBC-A390-A130C417AA35}"/>
    <hyperlink ref="BK409" r:id="rId17772" tooltip="https://www.daloopa.com/src/86296354" display="2.0" xr:uid="{EF57BA32-81FF-459D-B2CE-36B45D405B76}"/>
    <hyperlink ref="BK412" r:id="rId17773" tooltip="https://www.daloopa.com/src/86296351" display="459.1" xr:uid="{95D356C8-235B-473F-A2D6-1B0736EB546A}"/>
    <hyperlink ref="BK414" r:id="rId17774" tooltip="https://www.daloopa.com/src/86296353" display="11.87" xr:uid="{7A84D190-6AF3-4C3C-95CD-345D7F9EA6BC}"/>
    <hyperlink ref="BK415" r:id="rId17775" tooltip="https://www.daloopa.com/src/86296352" display="11.82" xr:uid="{D020261A-1E63-4FCD-B60F-9CAE9363D408}"/>
    <hyperlink ref="BK416" r:id="rId17776" tooltip="https://www.daloopa.com/src/86296355" display="2.7" xr:uid="{AE6F5D7F-3816-4546-82DE-DC69C194CE73}"/>
    <hyperlink ref="BK438" r:id="rId17777" tooltip="https://www.daloopa.com/src/86299095" display="115.0" xr:uid="{B3130C3E-088C-422B-917E-A05C6B760493}"/>
    <hyperlink ref="BK439" r:id="rId17778" tooltip="https://www.daloopa.com/src/86299096" display="874.0" xr:uid="{4AE2CFA5-B956-413C-81B3-4B327F1E3EDC}"/>
    <hyperlink ref="BK440" r:id="rId17779" tooltip="https://www.daloopa.com/src/86299097" display="495.0" xr:uid="{7D3FAC39-6AF4-421D-B3CD-887253366C8C}"/>
    <hyperlink ref="BK441" r:id="rId17780" tooltip="https://www.daloopa.com/src/86299098" display="234.0" xr:uid="{68EE3BF5-3B3C-40F6-B35C-AB4F0210803E}"/>
    <hyperlink ref="BK442" r:id="rId17781" tooltip="https://www.daloopa.com/src/86299099" display="1718.0" xr:uid="{9FE056DA-8E8A-4CDE-9023-C774D2E45E9E}"/>
    <hyperlink ref="BK499" r:id="rId17782" tooltip="https://www.daloopa.com/src/84566912" display="5428.0" xr:uid="{38B8BEE4-1ADE-45DB-9002-0A83FFFE74CB}"/>
    <hyperlink ref="BK501" r:id="rId17783" tooltip="https://www.daloopa.com/src/84566913" display="872.0" xr:uid="{8A782B8E-CF52-468A-8113-B60E250CF373}"/>
    <hyperlink ref="BK502" r:id="rId17784" tooltip="https://www.daloopa.com/src/84566914" display="1718.0" xr:uid="{DF1BEAF8-5639-45FE-9655-89DBED1EA509}"/>
    <hyperlink ref="BK503" r:id="rId17785" tooltip="https://www.daloopa.com/src/84566915" display="-10.0" xr:uid="{D5BD0944-0A4F-42D9-A435-545972F78E1F}"/>
    <hyperlink ref="BK504" r:id="rId17786" tooltip="https://www.daloopa.com/src/84566916" display="-351.0" xr:uid="{C32E272B-3D61-4EC8-8F00-76AFC871EC7E}"/>
    <hyperlink ref="BK507" r:id="rId17787" tooltip="https://www.daloopa.com/src/84566917" display="536.0" xr:uid="{89D834A1-C3F3-4749-B8DF-4212958DAECD}"/>
    <hyperlink ref="BK508" r:id="rId17788" tooltip="https://www.daloopa.com/src/84566918" display="-891.0" xr:uid="{418522A3-2C59-4316-B413-A0962B4A3BA3}"/>
    <hyperlink ref="BK509" r:id="rId17789" tooltip="https://www.daloopa.com/src/84566919" display="7302.0" xr:uid="{F9BCAA74-D83D-451B-BA29-A0742164B112}"/>
    <hyperlink ref="BK512" r:id="rId17790" tooltip="https://www.daloopa.com/src/84566920" display="1188.0" xr:uid="{CD779655-ACE2-4247-8F6B-8B70E4E39B99}"/>
    <hyperlink ref="BK513" r:id="rId17791" tooltip="https://www.daloopa.com/src/84566921" display="-360.0" xr:uid="{2C7AADDC-3136-4F72-B840-29778C742303}"/>
    <hyperlink ref="BK514" r:id="rId17792" tooltip="https://www.daloopa.com/src/84566922" display="-52.0" xr:uid="{C5A24F08-45D8-4DEF-AE7F-0321B9F7FF78}"/>
    <hyperlink ref="BK517" r:id="rId17793" tooltip="https://www.daloopa.com/src/84566923" display="776.0" xr:uid="{755C8F5F-AC96-4C71-87A8-E2B03E323D5F}"/>
    <hyperlink ref="BK520" r:id="rId17794" tooltip="https://www.daloopa.com/src/84566924" display="-4400.0" xr:uid="{47203DED-C242-4C61-97CB-AA2689EDA58A}"/>
    <hyperlink ref="BK528" r:id="rId17795" tooltip="https://www.daloopa.com/src/86312114" display="-500.0" xr:uid="{15257EB6-4597-4991-A5F1-C152A0AB53AA}"/>
    <hyperlink ref="BK530" r:id="rId17796" tooltip="https://www.daloopa.com/src/84566931" display="-7.0" xr:uid="{E595B161-35EE-4043-AA9B-8BEDBCA929EE}"/>
    <hyperlink ref="BK531" r:id="rId17797" tooltip="https://www.daloopa.com/src/84566932" display="-5182.0" xr:uid="{57B713B8-3A53-4266-9E60-5C90750DBE23}"/>
    <hyperlink ref="BK533" r:id="rId17798" tooltip="https://www.daloopa.com/src/84566933" display="9.0" xr:uid="{30FEB60A-2BB8-4BFA-BF62-3B326BDD9528}"/>
    <hyperlink ref="BK534" r:id="rId17799" tooltip="https://www.daloopa.com/src/84566934" display="2905.0" xr:uid="{0F059D56-6211-4B92-97F5-99D6274E3CD5}"/>
    <hyperlink ref="BK541" r:id="rId17800" tooltip="https://www.daloopa.com/src/86312091" display="5428.0" xr:uid="{11AF7398-3B56-4DBF-8148-8433AAA5F9B2}"/>
    <hyperlink ref="BK543" r:id="rId17801" tooltip="https://www.daloopa.com/src/86312092" display="872.0" xr:uid="{246B2453-C7D7-4CB8-906B-996400BCAF14}"/>
    <hyperlink ref="BK544" r:id="rId17802" tooltip="https://www.daloopa.com/src/86312093" display="1718.0" xr:uid="{458C7F08-3AFB-4BCC-96BE-DD9DB915B350}"/>
    <hyperlink ref="BK546" r:id="rId17803" tooltip="https://www.daloopa.com/src/86312094" display="72.0" xr:uid="{B6060C8F-439D-4D2D-8051-00867E4A445B}"/>
    <hyperlink ref="BK547" r:id="rId17804" tooltip="https://www.daloopa.com/src/86312095" display="-426.0" xr:uid="{C60620FE-C176-4697-AFB7-035861151E38}"/>
    <hyperlink ref="BK549" r:id="rId17805" tooltip="https://www.daloopa.com/src/86312096" display="-10.0" xr:uid="{EF809814-A937-4FB5-BE78-F51291AAB83C}"/>
    <hyperlink ref="BK553" r:id="rId17806" tooltip="https://www.daloopa.com/src/86312097" display="3.0" xr:uid="{9D724564-26DC-45A8-96B4-BD97F760D6C8}"/>
    <hyperlink ref="BK555" r:id="rId17807" tooltip="https://www.daloopa.com/src/86312098" display="-159.0" xr:uid="{5CC4C907-D74E-4503-849A-8E32208BBD41}"/>
    <hyperlink ref="BK556" r:id="rId17808" tooltip="https://www.daloopa.com/src/86312099" display="-818.0" xr:uid="{93C7CE8F-5D94-47DD-B7FA-1E73A8D26C86}"/>
    <hyperlink ref="BK557" r:id="rId17809" tooltip="https://www.daloopa.com/src/86312100" display="-49.0" xr:uid="{93323810-38F2-4480-954E-7AA510F93DF3}"/>
    <hyperlink ref="BK558" r:id="rId17810" tooltip="https://www.daloopa.com/src/86312101" display="146.0" xr:uid="{FE0E3B2E-5E3F-4BFF-95B2-127A1A157B32}"/>
    <hyperlink ref="BK560" r:id="rId17811" tooltip="https://www.daloopa.com/src/86312102" display="-11.0" xr:uid="{9023D622-E0F2-4C0A-AA48-0EB603E21A8B}"/>
    <hyperlink ref="BK561" r:id="rId17812" tooltip="https://www.daloopa.com/src/86312103" display="536.0" xr:uid="{2A23A991-0D10-4313-B7D9-71EA541DC821}"/>
    <hyperlink ref="BK562" r:id="rId17813" tooltip="https://www.daloopa.com/src/86312104" display="7302.0" xr:uid="{AFE08C49-DD3D-4C71-A4A6-44A5FE494D6D}"/>
    <hyperlink ref="BK566" r:id="rId17814" tooltip="https://www.daloopa.com/src/86312105" display="965.0" xr:uid="{A010C7B3-9A62-4288-B1CD-FBE780B6EA7D}"/>
    <hyperlink ref="BK567" r:id="rId17815" tooltip="https://www.daloopa.com/src/86312106" display="223.0" xr:uid="{95B05D80-6446-49FE-9F78-0E62A6ACADE0}"/>
    <hyperlink ref="BK569" r:id="rId17816" tooltip="https://www.daloopa.com/src/86312107" display="-360.0" xr:uid="{B00DA6F6-66BC-44B3-8DC9-C8002ABE21B5}"/>
    <hyperlink ref="BK571" r:id="rId17817" tooltip="https://www.daloopa.com/src/86312108" display="-53.0" xr:uid="{F4456A2A-E4CD-4E64-B466-7663C90AB365}"/>
    <hyperlink ref="BK572" r:id="rId17818" tooltip="https://www.daloopa.com/src/86312109" display="1.0" xr:uid="{B9CEBB69-5797-4D36-B9D8-DF56B8B08FF0}"/>
    <hyperlink ref="BK573" r:id="rId17819" tooltip="https://www.daloopa.com/src/86312110" display="776.0" xr:uid="{C9E7A629-6BE3-4A42-AD5A-09F16C673048}"/>
    <hyperlink ref="BK576" r:id="rId17820" tooltip="https://www.daloopa.com/src/86312111" display="-4400.0" xr:uid="{D4D0C60B-F57B-4C58-ABFA-EBE7DD7F0F79}"/>
    <hyperlink ref="BK577" r:id="rId17821" tooltip="https://www.daloopa.com/src/86312112" display="314.0" xr:uid="{0655B7CD-F048-43B8-82B8-3503B883CC88}"/>
    <hyperlink ref="BK578" r:id="rId17822" tooltip="https://www.daloopa.com/src/86312113" display="-589.0" xr:uid="{C2630B5D-023D-4630-BA81-ADA02A17D531}"/>
    <hyperlink ref="BK581" r:id="rId17823" tooltip="https://www.daloopa.com/src/86312114" display="-500.0" xr:uid="{0DB18F2B-35CC-468A-AA93-ECE77B1A8C61}"/>
    <hyperlink ref="BK584" r:id="rId17824" tooltip="https://www.daloopa.com/src/86312115" display="-7.0" xr:uid="{4B40A3F9-AD3C-4538-A96A-245E5134AD02}"/>
    <hyperlink ref="BK585" r:id="rId17825" tooltip="https://www.daloopa.com/src/86312116" display="-5182.0" xr:uid="{38B738C1-636F-40F4-BC45-A62FB7E19AE1}"/>
    <hyperlink ref="BK587" r:id="rId17826" tooltip="https://www.daloopa.com/src/86312117" display="9.0" xr:uid="{56C87D0D-6ECA-428C-8A42-3F778C524853}"/>
    <hyperlink ref="BK588" r:id="rId17827" tooltip="https://www.daloopa.com/src/86312118" display="2905.0" xr:uid="{2E41BD2E-3E57-47C3-96C8-388F763E69F1}"/>
    <hyperlink ref="BK594" r:id="rId17828" tooltip="https://www.daloopa.com/src/86312119" display="1854.0" xr:uid="{45C29E44-CF56-4A29-9B84-60B6007890D9}"/>
    <hyperlink ref="BK595" r:id="rId17829" tooltip="https://www.daloopa.com/src/86312120" display="106.0" xr:uid="{2815E29E-20D2-46D3-AFCC-8415E4135E49}"/>
    <hyperlink ref="BK602" r:id="rId17830" tooltip="https://www.daloopa.com/src/84566292" display="6650.0" xr:uid="{47DEE6BC-7AB0-4698-8B2A-989531069E3E}"/>
    <hyperlink ref="BK603" r:id="rId17831" tooltip="https://www.daloopa.com/src/84566293" display="1735.0" xr:uid="{2616F691-4111-4069-8E04-FFE28F11957B}"/>
    <hyperlink ref="BK605" r:id="rId17832" tooltip="https://www.daloopa.com/src/84566294" display="373.0" xr:uid="{8F7257C8-F242-4D56-B613-837CA5960971}"/>
    <hyperlink ref="BK608" r:id="rId17833" tooltip="https://www.daloopa.com/src/84566297" display="8918.0" xr:uid="{52202B50-CE26-4555-82A4-5BCEF7CEE39E}"/>
    <hyperlink ref="BK610" r:id="rId17834" tooltip="https://www.daloopa.com/src/84566312" display="5428.0" xr:uid="{FC9CCC96-CD06-4CC8-B922-BFC06D4CEE25}"/>
    <hyperlink ref="BK611" r:id="rId17835" tooltip="https://www.daloopa.com/src/84566313" display="1735.0" xr:uid="{20BEE305-C490-4BD4-AEC9-07BB3128A4EC}"/>
    <hyperlink ref="BK613" r:id="rId17836" tooltip="https://www.daloopa.com/src/84566314" display="373.0" xr:uid="{0D37498A-B973-4AD9-9907-9EE9D03822D6}"/>
    <hyperlink ref="BK614" r:id="rId17837" tooltip="https://www.daloopa.com/src/84566317" display="-16.0" xr:uid="{0F0E2B2A-6641-4EA2-83C7-CDF2CC28D68E}"/>
    <hyperlink ref="BK615" r:id="rId17838" tooltip="https://www.daloopa.com/src/84566318" display="-303.0" xr:uid="{E90F4DFC-1BD1-4779-8068-FF8CECC4131A}"/>
    <hyperlink ref="BK620" r:id="rId17839" tooltip="https://www.daloopa.com/src/84566319" display="7377.0" xr:uid="{406FEA75-A015-465D-9DC9-DABFDDF5390C}"/>
    <hyperlink ref="BK622" r:id="rId17840" tooltip="https://www.daloopa.com/src/84566330" display="11.82" xr:uid="{1B2204E0-4761-4921-B2B9-28634AEA35C0}"/>
    <hyperlink ref="BK623" r:id="rId17841" tooltip="https://www.daloopa.com/src/84566331" display="3.78" xr:uid="{94F9CD92-DE5F-4052-BA42-E448B46FF470}"/>
    <hyperlink ref="BK625" r:id="rId17842" tooltip="https://www.daloopa.com/src/84566332" display="0.81" xr:uid="{225C984C-AEBB-4DFA-9F58-DF428FCF8DD9}"/>
    <hyperlink ref="BK626" r:id="rId17843" tooltip="https://www.daloopa.com/src/84566335" display="-0.03" xr:uid="{4D9970C5-03EF-4A9B-B292-5991AAD04BF7}"/>
    <hyperlink ref="BK627" r:id="rId17844" tooltip="https://www.daloopa.com/src/84566336" display="-0.66" xr:uid="{A3EA8E05-1D73-4DC3-89E8-9790B5779A21}"/>
    <hyperlink ref="BK632" r:id="rId17845" tooltip="https://www.daloopa.com/src/84566337" display="16.07" xr:uid="{3995FA8C-113F-4206-9DF5-91767FE585FD}"/>
    <hyperlink ref="BK634" r:id="rId17846" tooltip="https://www.daloopa.com/src/84566339" display="459.0" xr:uid="{4012DDA3-B5D1-4C26-80FA-46F2BA5F7F5F}"/>
    <hyperlink ref="BK787" r:id="rId17847" tooltip="https://www.daloopa.com/src/86304177" display="375.0" xr:uid="{E5BE4620-C947-4620-8924-8CFBB06CC00F}"/>
    <hyperlink ref="BK788" r:id="rId17848" tooltip="https://www.daloopa.com/src/86304178" display="207.0" xr:uid="{116C64D5-7176-4EE1-AD7F-2EFD880484FD}"/>
    <hyperlink ref="BK789" r:id="rId17849" tooltip="https://www.daloopa.com/src/86307677" display="235.0" xr:uid="{719D0CAE-9FC0-4600-AEDA-270D11269B35}"/>
    <hyperlink ref="BK805" r:id="rId17850" tooltip="https://www.daloopa.com/src/86297167" display="-0.01" xr:uid="{301228A4-9754-4DC7-9B5F-7CD6452386E5}"/>
    <hyperlink ref="BK812" r:id="rId17851" tooltip="https://www.daloopa.com/src/86297164" display="0.02" xr:uid="{84A2B767-8FDC-415D-A26B-EDC13F0607C9}"/>
    <hyperlink ref="BK815" r:id="rId17852" tooltip="https://www.daloopa.com/src/86297166" display="0.07" xr:uid="{93238DE1-B755-476A-8C51-676F2BAEBA41}"/>
    <hyperlink ref="BK818" r:id="rId17853" tooltip="https://www.daloopa.com/src/86297168" display="0.11" xr:uid="{53EE1075-E4DE-4140-A59B-005B05598EB1}"/>
    <hyperlink ref="BK821" r:id="rId17854" tooltip="https://www.daloopa.com/src/86298730" display="0.06" xr:uid="{E28B16AE-CD52-4B20-9DA0-C212135DF855}"/>
    <hyperlink ref="BK824" r:id="rId17855" tooltip="https://www.daloopa.com/src/86298732" display="0.06" xr:uid="{F3AC5EF0-9FAE-49B5-8E4D-5E78C993846E}"/>
    <hyperlink ref="BK826" r:id="rId17856" tooltip="https://www.daloopa.com/src/86298728" display="0.02" xr:uid="{FADAD84E-B03D-47DF-96B9-0EC2865D187D}"/>
    <hyperlink ref="BK828" r:id="rId17857" tooltip="https://www.daloopa.com/src/86298731" display="0.16" xr:uid="{8EA3AE8D-D7D1-457A-9F80-CC942602CA94}"/>
    <hyperlink ref="BK832" r:id="rId17858" tooltip="https://www.daloopa.com/src/86298803" display="0.03" xr:uid="{A7246258-C537-435D-9B2E-7A31AC29D313}"/>
    <hyperlink ref="BK833" r:id="rId17859" tooltip="https://www.daloopa.com/src/86298802" display="0.03" xr:uid="{CB2F2ADF-67B0-4611-9F57-AC869DA06D6E}"/>
    <hyperlink ref="BK836" r:id="rId17860" tooltip="https://www.daloopa.com/src/86298801" display="0.02" xr:uid="{8A6ED96A-5949-4C45-84CF-48ACECEF1724}"/>
    <hyperlink ref="BK840" r:id="rId17861" tooltip="https://www.daloopa.com/src/86298800" display="0.08" xr:uid="{0B55131B-17F2-4541-9795-E37E77C3DCA3}"/>
    <hyperlink ref="BK889" r:id="rId17862" tooltip="https://www.daloopa.com/src/86306927" display="2842.0" xr:uid="{B2AEBF78-A2C2-4266-8CB0-8BB94298AEA4}"/>
    <hyperlink ref="BK890" r:id="rId17863" tooltip="https://www.daloopa.com/src/86306926" display="129.127" xr:uid="{7CBAE9E0-9C64-4B25-B0F5-19AF1F549F00}"/>
    <hyperlink ref="BK891" r:id="rId17864" tooltip="https://www.daloopa.com/src/86306925" display="818.0" xr:uid="{E36F17E3-B78F-4259-AE84-BA16F2F1DB92}"/>
    <hyperlink ref="BK892" r:id="rId17865" tooltip="https://www.daloopa.com/src/86306924" display="973.0" xr:uid="{BCB65B33-A5F7-444A-8A1C-88BBA4111A42}"/>
    <hyperlink ref="BK913" r:id="rId17866" tooltip="https://www.daloopa.com/src/86307236" display="3465.0" xr:uid="{48D0151F-BDD7-40F4-9410-D250BF9FA8BA}"/>
    <hyperlink ref="BK914" r:id="rId17867" tooltip="https://www.daloopa.com/src/86307237" display="3334.0" xr:uid="{383CBD0C-946B-46F2-8F54-94EC57E836B6}"/>
    <hyperlink ref="BK915" r:id="rId17868" tooltip="https://www.daloopa.com/src/86307238" display="6799.0" xr:uid="{755F3410-6511-4988-8C65-3045C779370D}"/>
    <hyperlink ref="BK919" r:id="rId17869" tooltip="https://www.daloopa.com/src/86307245" display="1198.0" xr:uid="{1515808F-E6D4-4B9D-826A-A8983B988024}"/>
    <hyperlink ref="BK920" r:id="rId17870" tooltip="https://www.daloopa.com/src/86307246" display="335.0" xr:uid="{5679DF93-4FC8-4F0E-B676-A954BBBDF886}"/>
    <hyperlink ref="BK921" r:id="rId17871" tooltip="https://www.daloopa.com/src/86307247" display="260.0" xr:uid="{495AC3F6-0BFD-4361-92A1-3BCA1E8C285A}"/>
    <hyperlink ref="BK922" r:id="rId17872" tooltip="https://www.daloopa.com/src/86307239" display="1793.0" xr:uid="{77C4B5A2-FD7E-4ABE-8141-B0BE2D212965}"/>
    <hyperlink ref="BK925" r:id="rId17873" tooltip="https://www.daloopa.com/src/86307241" display="-556.0" xr:uid="{0CC5D07F-EB24-4E09-A1DC-690E5B179D27}"/>
    <hyperlink ref="BK926" r:id="rId17874" tooltip="https://www.daloopa.com/src/86307240" display="227.0" xr:uid="{AD411964-2D23-4BF7-B244-48AAA94A8763}"/>
    <hyperlink ref="BK927" r:id="rId17875" tooltip="https://www.daloopa.com/src/86307242" display="-93.0" xr:uid="{7F39432E-D769-43E1-BFCA-DED006B9E676}"/>
    <hyperlink ref="BK928" r:id="rId17876" tooltip="https://www.daloopa.com/src/86307243" display="-422.0" xr:uid="{2AD50E2C-876A-43AF-A6C1-D5637F012105}"/>
    <hyperlink ref="BK931" r:id="rId17877" tooltip="https://www.daloopa.com/src/86307244" display="1371.0" xr:uid="{9DCCCCFF-358C-4CFA-97C0-7A00C907896B}"/>
    <hyperlink ref="BK934" r:id="rId17878" tooltip="https://www.daloopa.com/src/86307510" display="1428.0" xr:uid="{71A17C14-B6FF-4575-BA01-B97CD8821EEC}"/>
    <hyperlink ref="BK935" r:id="rId17879" tooltip="https://www.daloopa.com/src/86307514" display="132.0" xr:uid="{D0EE0633-1EB7-4A65-907E-4C37CD02B0C4}"/>
    <hyperlink ref="BK937" r:id="rId17880" tooltip="https://www.daloopa.com/src/86307511" display="-130.0" xr:uid="{5FD4B652-B9F0-4CF8-BD7E-5970905EABF2}"/>
    <hyperlink ref="BK940" r:id="rId17881" tooltip="https://www.daloopa.com/src/86307515" display="-116.0" xr:uid="{68F7C9B4-ABF3-4CF8-94BF-C29940D7D16D}"/>
    <hyperlink ref="BK941" r:id="rId17882" tooltip="https://www.daloopa.com/src/86307508" display="29.0" xr:uid="{F4DEDD57-7F18-423F-B100-18C2AF3AFF93}"/>
    <hyperlink ref="BK942" r:id="rId17883" tooltip="https://www.daloopa.com/src/86307513" display="-14.0" xr:uid="{9919550B-0F8A-434A-A297-A856E66EA644}"/>
    <hyperlink ref="BK946" r:id="rId17884" tooltip="https://www.daloopa.com/src/86307509" display="42.0" xr:uid="{9B918180-3290-43E4-ADB8-0D1231AA517C}"/>
    <hyperlink ref="BK947" r:id="rId17885" tooltip="https://www.daloopa.com/src/86307512" display="1371.0" xr:uid="{1D6AF4C0-98A4-400C-9CA9-8E253C2A6FB1}"/>
    <hyperlink ref="BK979" r:id="rId17886" tooltip="https://www.daloopa.com/src/86307317" display="-113.0" xr:uid="{B3526983-B451-47F3-B376-3EC0735CBA8F}"/>
    <hyperlink ref="BK981" r:id="rId17887" tooltip="https://www.daloopa.com/src/86307320" display="269.0" xr:uid="{81C03D61-0830-4E8F-B472-0677440CE69E}"/>
    <hyperlink ref="BK982" r:id="rId17888" tooltip="https://www.daloopa.com/src/86307322" display="-17.0" xr:uid="{63164A4C-1523-413A-A1BF-ABB3B3CA9C7F}"/>
    <hyperlink ref="BK984" r:id="rId17889" tooltip="https://www.daloopa.com/src/86307323" display="-7.0" xr:uid="{043A92AE-5A50-4408-9091-6C1679F85E01}"/>
    <hyperlink ref="BK985" r:id="rId17890" tooltip="https://www.daloopa.com/src/86307324" display="1.0" xr:uid="{6A99A606-436B-4514-A868-4923173FF06B}"/>
    <hyperlink ref="BK986" r:id="rId17891" tooltip="https://www.daloopa.com/src/86307325" display="246.0" xr:uid="{A87B5CE0-7E41-4137-B1C0-9E8CDBB3E843}"/>
    <hyperlink ref="BK989" r:id="rId17892" tooltip="https://www.daloopa.com/src/86307321" display="6.0" xr:uid="{089E6C9F-056B-4490-AD03-1E38F9317265}"/>
    <hyperlink ref="BK992" r:id="rId17893" tooltip="https://www.daloopa.com/src/86307318" display="16.0" xr:uid="{3430B2D6-8BA9-4738-9EE4-15403A416F69}"/>
    <hyperlink ref="BK994" r:id="rId17894" tooltip="https://www.daloopa.com/src/86307326" display="149.0" xr:uid="{99F42EDB-FE40-49FD-9743-FC3048A9928D}"/>
    <hyperlink ref="BK1034" r:id="rId17895" tooltip="https://www.daloopa.com/src/84566973" display="19409.0" xr:uid="{42BD677A-57EF-4688-A4AE-59493283B095}"/>
    <hyperlink ref="BK1037" r:id="rId17896" tooltip="https://www.daloopa.com/src/84566974" display="14216.0" xr:uid="{DF9A6D4B-FFAD-4878-94AE-1B0E30437498}"/>
    <hyperlink ref="BK1038" r:id="rId17897" tooltip="https://www.daloopa.com/src/84566975" display="4893.0" xr:uid="{86EC4359-57F6-4333-888B-7BD974F98FB0}"/>
    <hyperlink ref="BK1039" r:id="rId17898" tooltip="https://www.daloopa.com/src/84566976" display="300.0" xr:uid="{F6D5142B-384D-46AE-B3C7-C36C24E0845B}"/>
    <hyperlink ref="BK1042" r:id="rId17899" tooltip="https://www.daloopa.com/src/84566977" display="0.73" xr:uid="{A62B3A84-F098-45B5-B9A8-DD9D1A7D5D59}"/>
    <hyperlink ref="BK1043" r:id="rId17900" tooltip="https://www.daloopa.com/src/84566978" display="0.25" xr:uid="{9BD356AD-A4D8-45BB-B855-1945B8344FEE}"/>
    <hyperlink ref="BK1044" r:id="rId17901" tooltip="https://www.daloopa.com/src/84566979" display="0.02" xr:uid="{D688D4AF-5541-44C3-8102-A26AA710C513}"/>
    <hyperlink ref="BK1048" r:id="rId17902" tooltip="https://www.daloopa.com/src/84566981" display="11517.0" xr:uid="{C6762817-DDE3-4A08-8C4F-C4190F79CE2D}"/>
    <hyperlink ref="BK1055" r:id="rId17903" tooltip="https://www.daloopa.com/src/84566995" display="2699.0" xr:uid="{301A5131-7E9E-426B-93C8-3F05F48F303B}"/>
    <hyperlink ref="BK1076" r:id="rId17904" tooltip="https://www.daloopa.com/src/84567016" display="4331.0" xr:uid="{FA2153A9-D807-4A8C-90E9-77C7A55B5096}"/>
    <hyperlink ref="BK1079" r:id="rId17905" tooltip="https://www.daloopa.com/src/84567017" display="11654.0" xr:uid="{48B2924B-4947-43D8-9953-84258FD9139E}"/>
    <hyperlink ref="BK1080" r:id="rId17906" tooltip="https://www.daloopa.com/src/84567018" display="4881.0" xr:uid="{9DD73F41-D208-404D-9ECF-1607624F912C}"/>
    <hyperlink ref="BK1081" r:id="rId17907" tooltip="https://www.daloopa.com/src/84567019" display="2874.0" xr:uid="{2A6EAABA-B550-4CB2-B4FE-FEB49293F365}"/>
    <hyperlink ref="BK1084" r:id="rId17908" tooltip="https://www.daloopa.com/src/84567020" display="0.6" xr:uid="{7B4EF955-F938-4F4E-824C-672E53AB75D2}"/>
    <hyperlink ref="BK1085" r:id="rId17909" tooltip="https://www.daloopa.com/src/84567021" display="0.25" xr:uid="{6A4DE759-E0CF-430B-9296-F082F583AE0F}"/>
    <hyperlink ref="BK1086" r:id="rId17910" tooltip="https://www.daloopa.com/src/84567022" display="0.15" xr:uid="{4B6601BB-7B7A-4326-A318-DE2264A34F02}"/>
    <hyperlink ref="BK1089" r:id="rId17911" tooltip="https://www.daloopa.com/src/84567023" display="665.0" xr:uid="{8C85725D-85F3-48D7-B2C8-8ED3C8C33FE6}"/>
    <hyperlink ref="BK1090" r:id="rId17912" tooltip="https://www.daloopa.com/src/84567024" display="1603.0" xr:uid="{E0519A22-64AA-4CFB-BEF5-FAF9D0F65C81}"/>
    <hyperlink ref="BK1091" r:id="rId17913" tooltip="https://www.daloopa.com/src/84567025" display="86.0" xr:uid="{6E210B6B-9A12-47E0-903E-1E8798CD68AE}"/>
    <hyperlink ref="BK1092" r:id="rId17914" tooltip="https://www.daloopa.com/src/84567026" display="2354.0" xr:uid="{BA4DD9D0-A1AD-4FE7-AA8D-927E18F1F533}"/>
    <hyperlink ref="BK1095" r:id="rId17915" tooltip="https://www.daloopa.com/src/84567027" display="116.0" xr:uid="{A854FA4F-A91B-41A8-9D9E-33F91E0AFE29}"/>
    <hyperlink ref="BK1096" r:id="rId17916" tooltip="https://www.daloopa.com/src/84567028" display="882.0" xr:uid="{919B9A60-A903-4E52-AF78-9602828EF087}"/>
    <hyperlink ref="BK1097" r:id="rId17917" tooltip="https://www.daloopa.com/src/84567029" display="500.0" xr:uid="{3297EA41-3368-4783-BCCB-A8582A570B7C}"/>
    <hyperlink ref="BK1098" r:id="rId17918" tooltip="https://www.daloopa.com/src/84567030" display="237.0" xr:uid="{31C4E38D-B3AA-4F0F-A954-7B5355B097E3}"/>
    <hyperlink ref="BK1099" r:id="rId17919" tooltip="https://www.daloopa.com/src/84567031" display="1735.0" xr:uid="{A532AC24-7965-4D9F-812F-474C13DC3175}"/>
    <hyperlink ref="BK1104" r:id="rId17920" tooltip="https://www.daloopa.com/src/84567033" display="459.0" xr:uid="{1EAF2501-6600-4DA7-A5D8-B456DDC9BFA9}"/>
    <hyperlink ref="BK1107" r:id="rId17921" tooltip="https://www.daloopa.com/src/84567079" display="19409.0" xr:uid="{078ECB94-F8C5-43A1-AD3E-D7A5B8763595}"/>
    <hyperlink ref="BK1108" r:id="rId17922" tooltip="https://www.daloopa.com/src/84567080" display="2354.0" xr:uid="{2B80F0AE-CFDD-41CA-BD72-8092B4B19EE5}"/>
    <hyperlink ref="BK1109" r:id="rId17923" tooltip="https://www.daloopa.com/src/84567081" display="17055.0" xr:uid="{C2B22136-F827-4B56-8039-3882F2D63324}"/>
    <hyperlink ref="BK1111" r:id="rId17924" tooltip="https://www.daloopa.com/src/84567082" display="10405.0" xr:uid="{F866483A-6A36-4BF0-8DF8-09DD5A9BDF4A}"/>
    <hyperlink ref="BK1112" r:id="rId17925" tooltip="https://www.daloopa.com/src/84567083" display="6650.0" xr:uid="{81C699CB-9A3D-474B-A522-7648127243C1}"/>
    <hyperlink ref="BK1114" r:id="rId17926" tooltip="https://www.daloopa.com/src/84567084" display="149.0" xr:uid="{1B7D9426-D626-45AD-97B6-7C3B3F69B2A5}"/>
    <hyperlink ref="BK1115" r:id="rId17927" tooltip="https://www.daloopa.com/src/84567085" display="6799.0" xr:uid="{0E55A3D5-0174-4F43-98E9-49DD3BBA9A9E}"/>
    <hyperlink ref="BK1117" r:id="rId17928" tooltip="https://www.daloopa.com/src/84567086" display="1371.0" xr:uid="{84687095-A72B-4609-8C20-48C5840F45E6}"/>
    <hyperlink ref="BK1118" r:id="rId17929" tooltip="https://www.daloopa.com/src/84567087" display="5428.0" xr:uid="{BD323909-E2EF-42C2-80D9-A6591C384C90}"/>
    <hyperlink ref="BK1120" r:id="rId17930" tooltip="https://www.daloopa.com/src/84567088" display="11.82" xr:uid="{5F46F097-C8C2-418E-A64A-B1BC9F31B123}"/>
    <hyperlink ref="BK1124" r:id="rId17931" tooltip="https://www.daloopa.com/src/84567089" display="-116.0" xr:uid="{E8389B33-D233-4022-BF59-660B24F53901}"/>
    <hyperlink ref="BK1125" r:id="rId17932" tooltip="https://www.daloopa.com/src/84567090" display="-205.0" xr:uid="{C051A687-C44E-410C-85BB-587419F56D93}"/>
    <hyperlink ref="BK1126" r:id="rId17933" tooltip="https://www.daloopa.com/src/84567092" display="-365.0" xr:uid="{69AE6F9A-8DF4-434D-869D-C9477931AA2D}"/>
    <hyperlink ref="BK1129" r:id="rId17934" tooltip="https://www.daloopa.com/src/84567093" display="-1619.0" xr:uid="{F30083E1-3B37-426E-817E-F2B7798B9A5B}"/>
    <hyperlink ref="BK1130" r:id="rId17935" tooltip="https://www.daloopa.com/src/84567094" display="-168.0" xr:uid="{E908F773-CCFF-403A-8857-02B378DC34BA}"/>
    <hyperlink ref="BK1131" r:id="rId17936" tooltip="https://www.daloopa.com/src/84567096" display="-1903.0" xr:uid="{83B6E33E-43CE-42E5-9049-73930D45EE35}"/>
    <hyperlink ref="BK1133" r:id="rId17937" tooltip="https://www.daloopa.com/src/84567097" display="-16.0" xr:uid="{C85A7588-C291-4CB9-8C29-8BEF964CD002}"/>
    <hyperlink ref="BK1134" r:id="rId17938" tooltip="https://www.daloopa.com/src/84567098" display="303.0" xr:uid="{5AB24B15-58B1-4156-9798-146A800DD71B}"/>
    <hyperlink ref="BK1137" r:id="rId17939" tooltip="https://www.daloopa.com/src/84567099" display="19409.0" xr:uid="{65274CF4-534A-41A9-AB22-5797D4163ABC}"/>
    <hyperlink ref="BK1138" r:id="rId17940" tooltip="https://www.daloopa.com/src/84567100" display="1989.0" xr:uid="{E8934F7E-4CE0-49E2-ADD7-0ADA828D8D1F}"/>
    <hyperlink ref="BK1139" r:id="rId17941" tooltip="https://www.daloopa.com/src/84567101" display="17420.0" xr:uid="{19C0EE8E-C754-475A-ADDB-EFFD2DE9F217}"/>
    <hyperlink ref="BK1141" r:id="rId17942" tooltip="https://www.daloopa.com/src/84567102" display="8502.0" xr:uid="{6006F2AE-B3F8-4259-AE9C-696C74EF3ACC}"/>
    <hyperlink ref="BK1142" r:id="rId17943" tooltip="https://www.daloopa.com/src/84567103" display="8918.0" xr:uid="{FCF59873-808B-43A9-96CA-70465C571BA7}"/>
    <hyperlink ref="BK1144" r:id="rId17944" tooltip="https://www.daloopa.com/src/84567104" display="133.0" xr:uid="{6026AF09-045F-476F-86D7-BFCCFD3122B5}"/>
    <hyperlink ref="BK1145" r:id="rId17945" tooltip="https://www.daloopa.com/src/84567105" display="9051.0" xr:uid="{F44E0937-B0E3-4A99-B33E-7E6035054FF4}"/>
    <hyperlink ref="BK1147" r:id="rId17946" tooltip="https://www.daloopa.com/src/84567106" display="1674.0" xr:uid="{185DFBA9-262E-49A5-AFC2-60C87035C9D1}"/>
    <hyperlink ref="BK1148" r:id="rId17947" tooltip="https://www.daloopa.com/src/84567107" display="7377.0" xr:uid="{0B7C580D-68A7-434A-8B60-8F3635D16C34}"/>
    <hyperlink ref="BK1150" r:id="rId17948" tooltip="https://www.daloopa.com/src/84567277" display="16.07" xr:uid="{096175A2-748C-498A-8DE3-0B95D128EA96}"/>
    <hyperlink ref="BK1153" r:id="rId17949" tooltip="https://www.daloopa.com/src/84567108" display="459.0" xr:uid="{FC4EEC5C-F3AB-4710-BAB5-11644EC7F6E6}"/>
    <hyperlink ref="BK1156" r:id="rId17950" tooltip="https://www.daloopa.com/src/84567121" display="11.82" xr:uid="{806D7E6B-B52A-47FA-BEB1-5CF3EADADAAF}"/>
    <hyperlink ref="BK1157" r:id="rId17951" tooltip="https://www.daloopa.com/src/84567109" display="3.78" xr:uid="{5D50FA4A-CA0F-4A06-86E6-129EEB30D6B7}"/>
    <hyperlink ref="BK1158" r:id="rId17952" tooltip="https://www.daloopa.com/src/84567110" display="0.81" xr:uid="{643BB628-1A00-494F-86C4-06415E2570F9}"/>
    <hyperlink ref="BK1159" r:id="rId17953" tooltip="https://www.daloopa.com/src/84567113" display="-0.03" xr:uid="{A0354B2A-03F1-4C35-9ACF-2E5485DA0341}"/>
    <hyperlink ref="BK1160" r:id="rId17954" tooltip="https://www.daloopa.com/src/84567114" display="-0.66" xr:uid="{00C58536-24D0-4050-8E15-14CE3496D9F0}"/>
    <hyperlink ref="BK1161" r:id="rId17955" tooltip="https://www.daloopa.com/src/84567124" display="16.07" xr:uid="{A73AC7C8-6214-499D-A91F-3FC5F2B51372}"/>
    <hyperlink ref="BK1164" r:id="rId17956" tooltip="https://www.daloopa.com/src/84567115" display="0.343" xr:uid="{2AC490E9-E7D5-43D2-AE28-DFC189C3507A}"/>
    <hyperlink ref="BK1165" r:id="rId17957" tooltip="https://www.daloopa.com/src/84567116" display="0.089" xr:uid="{0EAA9FE9-CA0B-4ADA-BCC4-6E6E1364E47F}"/>
    <hyperlink ref="BK1166" r:id="rId17958" tooltip="https://www.daloopa.com/src/84567117" display="0.019" xr:uid="{19579D44-7F81-43EA-B439-7A68E5B37460}"/>
    <hyperlink ref="BK1167" r:id="rId17959" tooltip="https://www.daloopa.com/src/84567120" display="0.459" xr:uid="{E8597BA1-8FB1-4F74-B221-DCCBD9702D03}"/>
    <hyperlink ref="BK606" r:id="rId17960" tooltip="https://www.daloopa.com/src/84566296" display="44.0" xr:uid="{FF039ABF-E907-4B1A-8214-3BC75C0B11F9}"/>
    <hyperlink ref="BK607" r:id="rId17961" tooltip="https://www.daloopa.com/src/84566296" display="44.0" xr:uid="{5C50909A-E3B7-46CE-9C22-4DEE9F2BECBC}"/>
    <hyperlink ref="BK617" r:id="rId17962" tooltip="https://www.daloopa.com/src/84566316" display="44.0" xr:uid="{0E86C0B7-E7F3-49F1-9249-E83A0027A984}"/>
    <hyperlink ref="BK618" r:id="rId17963" tooltip="https://www.daloopa.com/src/84566316" display="44.0" xr:uid="{95A53B86-7C3E-49BF-BDD6-05307AE73D42}"/>
    <hyperlink ref="BK629" r:id="rId17964" tooltip="https://www.daloopa.com/src/84566334" display="0.1" xr:uid="{8E39337B-B36F-42C7-BD3A-00701518350C}"/>
    <hyperlink ref="BK630" r:id="rId17965" tooltip="https://www.daloopa.com/src/84566334" display="0.1" xr:uid="{817596F6-259A-44EE-9756-CAE4A64A7056}"/>
    <hyperlink ref="BK159" r:id="rId17966" tooltip="https://www.daloopa.com/src/115037993" display="57.580000000000005" xr:uid="{3E3840CF-2AEC-4404-AC10-3CD9E43288F3}"/>
    <hyperlink ref="BK160" r:id="rId17967" tooltip="https://www.daloopa.com/src/115037970" display="47.26" xr:uid="{C9A62CC8-6C45-4BE4-BCAF-FB2A7C9CA77F}"/>
    <hyperlink ref="BK161" r:id="rId17968" tooltip="https://www.daloopa.com/src/115037981" display="10.33" xr:uid="{37FC6AFA-06C2-4208-A929-C8E1DC8E1EF6}"/>
    <hyperlink ref="BK162" r:id="rId17969" tooltip="https://www.daloopa.com/src/115037997" display="1913.0" xr:uid="{E7B564DC-4C63-4CF2-A4DB-E4361E832EC2}"/>
    <hyperlink ref="BK321" r:id="rId17970" tooltip="https://www.daloopa.com/src/84567299" display="2030.0" xr:uid="{C851C780-1342-47FE-A844-25711B7C4E09}"/>
    <hyperlink ref="BK447" r:id="rId17971" tooltip="https://www.daloopa.com/src/84567294" display="7141.0" xr:uid="{A6562967-98D0-47FB-8CFD-DB30437D601A}"/>
    <hyperlink ref="BK448" r:id="rId17972" tooltip="https://www.daloopa.com/src/84567295" display="701.0" xr:uid="{B4D1E78F-2BB3-40F4-B6BF-07AC5D4C6471}"/>
    <hyperlink ref="BK449" r:id="rId17973" tooltip="https://www.daloopa.com/src/84567296" display="2224.0" xr:uid="{9FD8BB63-BB1E-4F62-9229-88D4F64F8982}"/>
    <hyperlink ref="BK450" r:id="rId17974" tooltip="https://www.daloopa.com/src/84567297" display="1018.0" xr:uid="{95C76052-5645-4038-ADA7-A66C452A4652}"/>
    <hyperlink ref="BK453" r:id="rId17975" tooltip="https://www.daloopa.com/src/84567298" display="11084.0" xr:uid="{4400A5F2-2580-4DB9-8F4A-D428BC015004}"/>
    <hyperlink ref="BK455" r:id="rId17976" tooltip="https://www.daloopa.com/src/84567299" display="2030.0" xr:uid="{289911FF-5BC6-4C79-9E4B-614546EBBC0B}"/>
    <hyperlink ref="BK456" r:id="rId17977" tooltip="https://www.daloopa.com/src/84567300" display="358.0" xr:uid="{8239414E-9695-42D5-B925-2F008A3A77E3}"/>
    <hyperlink ref="BK457" r:id="rId17978" tooltip="https://www.daloopa.com/src/84567301" display="12805.0" xr:uid="{5A4D1D5E-1073-4003-8039-134A2A611A08}"/>
    <hyperlink ref="BK458" r:id="rId17979" tooltip="https://www.daloopa.com/src/84567302" display="1088.0" xr:uid="{1D334784-CC51-4D3E-A59A-F306F775BA57}"/>
    <hyperlink ref="BK459" r:id="rId17980" tooltip="https://www.daloopa.com/src/84567303" display="1191.0" xr:uid="{73004DAF-1267-4278-B3EA-9EB8D7566AC6}"/>
    <hyperlink ref="BK461" r:id="rId17981" tooltip="https://www.daloopa.com/src/84567304" display="1223.0" xr:uid="{E56EDF71-E727-473A-9902-401F60365523}"/>
    <hyperlink ref="BK462" r:id="rId17982" tooltip="https://www.daloopa.com/src/84567305" display="29779.0" xr:uid="{D1A6F9F1-2BAB-41C8-9DF8-5DBC6D1D484E}"/>
    <hyperlink ref="BK467" r:id="rId17983" tooltip="https://www.daloopa.com/src/84567306" display="314.0" xr:uid="{A8698F5C-DE59-42C2-858B-DBCE3D2EBE01}"/>
    <hyperlink ref="BK468" r:id="rId17984" tooltip="https://www.daloopa.com/src/84567307" display="1942.0" xr:uid="{901C1E1C-D79D-4532-91E4-3AA67BA3F312}"/>
    <hyperlink ref="BK469" r:id="rId17985" tooltip="https://www.daloopa.com/src/84567308" display="5837.0" xr:uid="{CE8D05CD-4054-4700-A31A-1F1DE2AA9399}"/>
    <hyperlink ref="BK470" r:id="rId17986" tooltip="https://www.daloopa.com/src/84567309" display="85.0" xr:uid="{16EC4471-5F9D-49AF-818F-4DED23B85C17}"/>
    <hyperlink ref="BK473" r:id="rId17987" tooltip="https://www.daloopa.com/src/84567310" display="73.0" xr:uid="{81D74956-C0EC-44D4-829E-C5F0565AAF70}"/>
    <hyperlink ref="BK475" r:id="rId17988" tooltip="https://www.daloopa.com/src/84567311" display="8251.0" xr:uid="{8AC78A4C-097F-43B1-80DE-751B71036448}"/>
    <hyperlink ref="BK478" r:id="rId17989" tooltip="https://www.daloopa.com/src/84567312" display="3634.0" xr:uid="{EDE6C64F-027D-4092-92E3-85B0D1600A69}"/>
    <hyperlink ref="BK479" r:id="rId17990" tooltip="https://www.daloopa.com/src/84567313" display="113.0" xr:uid="{6466DA1E-91DF-4AE2-9BED-0AEA955F560E}"/>
    <hyperlink ref="BK480" r:id="rId17991" tooltip="https://www.daloopa.com/src/84567314" display="514.0" xr:uid="{DD7EC9C6-B8F9-4E3A-9ECD-8AC17CC2A00D}"/>
    <hyperlink ref="BK482" r:id="rId17992" tooltip="https://www.daloopa.com/src/84567315" display="373.0" xr:uid="{935D0737-5D9B-4795-B3EF-629C44313FF2}"/>
    <hyperlink ref="BK484" r:id="rId17993" tooltip="https://www.daloopa.com/src/84567316" display="376.0" xr:uid="{9E367D74-CBB6-4F34-B438-C11843354F14}"/>
    <hyperlink ref="BK485" r:id="rId17994" tooltip="https://www.daloopa.com/src/84567317" display="13261.0" xr:uid="{B0804A6E-5B29-4C70-BD94-7C2936443F05}"/>
    <hyperlink ref="BK489" r:id="rId17995" tooltip="https://www.daloopa.com/src/84567318" display="11586.0" xr:uid="{FBCF38DC-13E0-4AFE-BC07-06162441C836}"/>
    <hyperlink ref="BK490" r:id="rId17996" tooltip="https://www.daloopa.com/src/84567319" display="33346.0" xr:uid="{2F203DDE-BCFE-4139-8142-FE72669EF4DF}"/>
    <hyperlink ref="BK491" r:id="rId17997" tooltip="https://www.daloopa.com/src/84567320" display="-285.0" xr:uid="{7586A934-D122-4950-AD40-D7CAED642DF6}"/>
    <hyperlink ref="BK492" r:id="rId17998" tooltip="https://www.daloopa.com/src/84567321" display="-28129.0" xr:uid="{921176D4-6C03-44FB-A25D-720334F9C11A}"/>
    <hyperlink ref="BK493" r:id="rId17999" tooltip="https://www.daloopa.com/src/84567322" display="16518.0" xr:uid="{4469CEEA-841D-4AA7-AA36-4ACE9F46B016}"/>
    <hyperlink ref="BK495" r:id="rId18000" tooltip="https://www.daloopa.com/src/84567323" display="29779.0" xr:uid="{54BC6DD0-9505-4BEF-A2AA-23B354F1D087}"/>
    <hyperlink ref="BK591" r:id="rId18001" tooltip="https://www.daloopa.com/src/84567294" display="7141.0" xr:uid="{9009F016-51EC-412C-8354-EE449A9B4682}"/>
    <hyperlink ref="BK711" r:id="rId18002" tooltip="https://www.daloopa.com/src/84567299" display="2030.0" xr:uid="{B4D47191-DC64-4F2D-BDE8-13AE9169EEB8}"/>
    <hyperlink ref="BK954" r:id="rId18003" tooltip="https://www.daloopa.com/src/86312191" display="11.600000000000001" xr:uid="{ED1E2BD1-E205-4C8A-A9AE-09878B482F66}"/>
    <hyperlink ref="BK1031" r:id="rId18004" tooltip="https://www.daloopa.com/src/84567302" display="1088.0" xr:uid="{666C75E9-B6E0-4E74-8175-8E376EBA0883}"/>
    <hyperlink ref="BK901" r:id="rId18005" tooltip="https://www.daloopa.com/src/84567302" display="1088.0" xr:uid="{0BF1766B-37FC-419E-99E0-79C2C4FFD0A4}"/>
    <hyperlink ref="BL166" r:id="rId18006" tooltip="https://www.daloopa.com/src/112172666" display="12682.0" xr:uid="{15AE1656-65EE-4582-8906-DD17010ACA76}"/>
    <hyperlink ref="BL167" r:id="rId18007" tooltip="https://www.daloopa.com/src/112172667" display="3182.0" xr:uid="{CD1BF3A5-5674-46A6-83BC-865B6D0CD90D}"/>
    <hyperlink ref="BL168" r:id="rId18008" tooltip="https://www.daloopa.com/src/112172692" display="15864.0" xr:uid="{5AEA5F25-C181-494C-974C-DD90C6FE6AB4}"/>
    <hyperlink ref="BL170" r:id="rId18009" tooltip="https://www.daloopa.com/src/110481827" display="12.68" xr:uid="{70882287-C61E-48B5-B97A-EFE21FD344C3}"/>
    <hyperlink ref="BL171" r:id="rId18010" tooltip="https://www.daloopa.com/src/110482628" display="3182.0" xr:uid="{925CB18B-E655-4F30-8553-898C97BC3266}"/>
    <hyperlink ref="BL172" r:id="rId18011" tooltip="https://www.daloopa.com/src/110481825" display="15.86" xr:uid="{B14F5C87-0D24-412A-B381-6CE14529023A}"/>
    <hyperlink ref="BL173" r:id="rId18012" tooltip="https://www.daloopa.com/src/110481828" display="5370.0" xr:uid="{CC5706E6-07C7-482B-9037-EBA42E1ECFD7}"/>
    <hyperlink ref="BL206" r:id="rId18013" tooltip="https://www.daloopa.com/src/112173090" display="1040.0" xr:uid="{27B894E7-2F95-4685-92C2-D75B8AFD0CB3}"/>
    <hyperlink ref="BL207" r:id="rId18014" tooltip="https://www.daloopa.com/src/112173105" display="259.0" xr:uid="{C0856C66-1726-465B-8C1A-E7955E48C18A}"/>
    <hyperlink ref="BL208" r:id="rId18015" tooltip="https://www.daloopa.com/src/110481829" display="4860.0" xr:uid="{D66C8BA0-2B0C-453E-B6A7-B8D1781501D4}"/>
    <hyperlink ref="BL212" r:id="rId18016" tooltip="https://www.daloopa.com/src/112172687" display="386.0" xr:uid="{4D433772-ED88-45C3-BF46-9623DA52682D}"/>
    <hyperlink ref="BL213" r:id="rId18017" tooltip="https://www.daloopa.com/src/112172686" display="20521.0" xr:uid="{6A9E9FFD-FD03-4805-83B8-8EB7C69E3334}"/>
    <hyperlink ref="BL214" r:id="rId18018" tooltip="https://www.daloopa.com/src/112172689" display="598.0" xr:uid="{9C1C030A-2D17-4FCE-A2DA-AC4B9DC57C43}"/>
    <hyperlink ref="BL215" r:id="rId18019" tooltip="https://www.daloopa.com/src/112172688" display="21505.0" xr:uid="{2786A3DA-8E54-4AFD-9AEE-F126DC97EA36}"/>
    <hyperlink ref="BL218" r:id="rId18020" tooltip="https://www.daloopa.com/src/112172834" display="15864.0" xr:uid="{8F86680D-401C-4037-BB01-C1F84EC8AD24}"/>
    <hyperlink ref="BL219" r:id="rId18021" tooltip="https://www.daloopa.com/src/112172829" display="0.74" xr:uid="{3430D52D-78B0-4AB4-BDC0-5FDBB1E17AFE}"/>
    <hyperlink ref="BL224" r:id="rId18022" tooltip="https://www.daloopa.com/src/112172833" display="5366.0" xr:uid="{2A33BFFC-8C6D-49A6-B52A-509AFA46D0BE}"/>
    <hyperlink ref="BL225" r:id="rId18023" tooltip="https://www.daloopa.com/src/112172832" display="0.25" xr:uid="{A7116394-22E5-428C-BDE8-DF1E4F0799DE}"/>
    <hyperlink ref="BL226" r:id="rId18024" tooltip="https://www.daloopa.com/src/112172831" display="275.0" xr:uid="{BB80C25F-0DCF-418E-A4D3-83A7A6DD1D39}"/>
    <hyperlink ref="BL227" r:id="rId18025" tooltip="https://www.daloopa.com/src/112172835" display="0.01" xr:uid="{02B97118-03E7-44E9-BB9C-BD8978396870}"/>
    <hyperlink ref="BL228" r:id="rId18026" tooltip="https://www.daloopa.com/src/112172830" display="21505.0" xr:uid="{4CF87D4B-2877-4E1B-B5A4-53952EB7F233}"/>
    <hyperlink ref="BL231" r:id="rId18027" tooltip="https://www.daloopa.com/src/112172665" display="15547.0" xr:uid="{92D763BD-AB5F-46B5-9EA8-7AE8693DE983}"/>
    <hyperlink ref="BL234" r:id="rId18028" tooltip="https://www.daloopa.com/src/112172664" display="4864.0" xr:uid="{0ECC4913-22FA-4BAF-BF11-907330493AF2}"/>
    <hyperlink ref="BL235" r:id="rId18029" tooltip="https://www.daloopa.com/src/112172663" display="110.0" xr:uid="{697ECB12-6B96-42DC-8375-982C0C43B42B}"/>
    <hyperlink ref="BL237" r:id="rId18030" tooltip="https://www.daloopa.com/src/112172662" display="20521.0" xr:uid="{DC48FF41-B91E-40BD-9D7A-5C1C38394F69}"/>
    <hyperlink ref="BL241" r:id="rId18031" tooltip="https://www.daloopa.com/src/112172644" display="15864.0" xr:uid="{9D4FB6EE-3C26-483C-A9E9-EE5E6C936826}"/>
    <hyperlink ref="BL242" r:id="rId18032" tooltip="https://www.daloopa.com/src/112172642" display="680.0" xr:uid="{BFE0E0B4-E445-4F90-805E-CF969EDB87C1}"/>
    <hyperlink ref="BL243" r:id="rId18033" tooltip="https://www.daloopa.com/src/112172645" display="15184.0" xr:uid="{A825179D-1018-4A0B-87BD-8920E970D245}"/>
    <hyperlink ref="BL245" r:id="rId18034" tooltip="https://www.daloopa.com/src/112172643" display="0.96" xr:uid="{B2B9856A-FA76-4701-840C-27952AFABB24}"/>
    <hyperlink ref="BL269" r:id="rId18035" tooltip="https://www.daloopa.com/src/112172646" display="5366.0" xr:uid="{5BBDB6D2-1112-4A63-891C-05E2BE84A165}"/>
    <hyperlink ref="BL270" r:id="rId18036" tooltip="https://www.daloopa.com/src/112172649" display="1589.0" xr:uid="{915FDD7C-D162-4D66-992C-76193BF10E66}"/>
    <hyperlink ref="BL271" r:id="rId18037" tooltip="https://www.daloopa.com/src/112172648" display="3777.0" xr:uid="{ED03AA5F-8B29-4465-989E-730B55F8EFE1}"/>
    <hyperlink ref="BL273" r:id="rId18038" tooltip="https://www.daloopa.com/src/112172647" display="0.7" xr:uid="{97EAC148-54EE-4BC0-B725-60F6E4BCB277}"/>
    <hyperlink ref="BL283" r:id="rId18039" tooltip="https://www.daloopa.com/src/112172652" display="275.0" xr:uid="{F028E4B5-5906-44DE-807D-83C466B6D309}"/>
    <hyperlink ref="BL284" r:id="rId18040" tooltip="https://www.daloopa.com/src/112172651" display="89.0" xr:uid="{FEDE7D49-7A8B-4E0F-9269-A4A5102DD7E1}"/>
    <hyperlink ref="BL285" r:id="rId18041" tooltip="https://www.daloopa.com/src/112172653" display="186.0" xr:uid="{69C3E7B1-C14B-491C-97F1-AB41C5A8E100}"/>
    <hyperlink ref="BL287" r:id="rId18042" tooltip="https://www.daloopa.com/src/112172654" display="0.68" xr:uid="{9C44B622-DBA2-4930-AA74-8121CCEC5E32}"/>
    <hyperlink ref="BL290" r:id="rId18043" tooltip="https://www.daloopa.com/src/112172656" display="21505.0" xr:uid="{9829D244-3811-4F51-A6D5-C31425ECC322}"/>
    <hyperlink ref="BL291" r:id="rId18044" tooltip="https://www.daloopa.com/src/112172658" display="2358.0" xr:uid="{C4AD28C1-EA87-4051-A273-D2B258B7BF58}"/>
    <hyperlink ref="BL292" r:id="rId18045" tooltip="https://www.daloopa.com/src/112172657" display="19147.0" xr:uid="{A6D23103-B1F1-47FF-9E3F-98D5490AF38B}"/>
    <hyperlink ref="BL294" r:id="rId18046" tooltip="https://www.daloopa.com/src/112172655" display="0.89" xr:uid="{3C0F6654-85FB-413E-9B79-BF3BC871F27B}"/>
    <hyperlink ref="BL298" r:id="rId18047" tooltip="https://www.daloopa.com/src/112172496" display="0.6" xr:uid="{321B332A-4194-4D75-AC6C-41139AA9A33E}"/>
    <hyperlink ref="BL299" r:id="rId18048" tooltip="https://www.daloopa.com/src/112172498" display="0.26" xr:uid="{664A9AFD-2A68-4DD4-B9C8-B1569134FFB4}"/>
    <hyperlink ref="BL300" r:id="rId18049" tooltip="https://www.daloopa.com/src/112172497" display="0.14" xr:uid="{A4EA2ADE-1005-430E-ACE8-B300D5046286}"/>
    <hyperlink ref="BL303" r:id="rId18050" tooltip="https://www.daloopa.com/src/112172681" display="12891.0" xr:uid="{B6BD644C-ABD4-446F-A39A-E12A705BD780}"/>
    <hyperlink ref="BL304" r:id="rId18051" tooltip="https://www.daloopa.com/src/112172682" display="5554.0" xr:uid="{F447AADF-EAB1-4237-AA40-A5F15F81632D}"/>
    <hyperlink ref="BL305" r:id="rId18052" tooltip="https://www.daloopa.com/src/112172683" display="3060.0" xr:uid="{A359A3D7-776B-42CF-A8A8-48D180C49DE3}"/>
    <hyperlink ref="BL306" r:id="rId18053" tooltip="https://www.daloopa.com/src/112172684" display="21505.0" xr:uid="{C40FDA38-872E-4321-BA5B-2BECA9D62319}"/>
    <hyperlink ref="BL325" r:id="rId18054" tooltip="https://www.daloopa.com/src/112172763" display="11499.0" xr:uid="{098C8A62-FB96-40C2-9CF5-72A5CA201795}"/>
    <hyperlink ref="BL326" r:id="rId18055" tooltip="https://www.daloopa.com/src/112172766" display="1392.0" xr:uid="{8B47FCE8-2A73-4602-A7D3-C971815A4D3F}"/>
    <hyperlink ref="BL327" r:id="rId18056" tooltip="https://www.daloopa.com/src/112172761" display="12891.0" xr:uid="{7DB0AA06-348C-4265-BFF7-BFC483F22046}"/>
    <hyperlink ref="BL332" r:id="rId18057" tooltip="https://www.daloopa.com/src/112172762" display="5554.0" xr:uid="{7A412306-229F-46ED-AC86-87C34FAFCA7C}"/>
    <hyperlink ref="BL337" r:id="rId18058" tooltip="https://www.daloopa.com/src/112172764" display="3060.0" xr:uid="{F0DC5FA7-D1A6-44F2-97FC-12979B0CCA65}"/>
    <hyperlink ref="BL339" r:id="rId18059" tooltip="https://www.daloopa.com/src/112172765" display="21505.0" xr:uid="{DFE82D2D-57A6-47AC-AAC4-A71D6EBAB0F5}"/>
    <hyperlink ref="BL343" r:id="rId18060" tooltip="https://www.daloopa.com/src/110481548" display="20521.0" xr:uid="{02D094C7-1E03-4789-9C1C-5A18387E8587}"/>
    <hyperlink ref="BL344" r:id="rId18061" tooltip="https://www.daloopa.com/src/110481551" display="386.0" xr:uid="{4F7616A6-FBDA-49F4-A632-7053E1759B8B}"/>
    <hyperlink ref="BL345" r:id="rId18062" tooltip="https://www.daloopa.com/src/110481550" display="598.0" xr:uid="{166115F6-BB13-4781-A519-D3287200FE87}"/>
    <hyperlink ref="BL347" r:id="rId18063" tooltip="https://www.daloopa.com/src/110481549" display="21505.0" xr:uid="{4CBB18D6-F57E-433E-BC25-8B3A24475488}"/>
    <hyperlink ref="BL350" r:id="rId18064" tooltip="https://www.daloopa.com/src/110481567" display="1799.0" xr:uid="{B5909C30-30B9-457D-B8D7-E1B1B71F0811}"/>
    <hyperlink ref="BL351" r:id="rId18065" tooltip="https://www.daloopa.com/src/110481568" display="25.0" xr:uid="{B243263C-50EB-4F4D-B8CF-BBD5A0941D37}"/>
    <hyperlink ref="BL352" r:id="rId18066" tooltip="https://www.daloopa.com/src/110481569" display="534.0" xr:uid="{9ABEF259-2B64-448A-8455-D50FFDC7C7B3}"/>
    <hyperlink ref="BL354" r:id="rId18067" tooltip="https://www.daloopa.com/src/110481566" display="2358.0" xr:uid="{770D402A-B0FE-48C6-9343-18C2CE24E765}"/>
    <hyperlink ref="BL356" r:id="rId18068" tooltip="https://www.daloopa.com/src/110481631" display="19147.0" xr:uid="{F46AEA92-BBB8-4B51-9CBB-9CFD77562989}"/>
    <hyperlink ref="BL359" r:id="rId18069" tooltip="https://www.daloopa.com/src/110481627" display="3944.0" xr:uid="{F3141C57-16DE-4BC3-B0BB-C0A3791319FB}"/>
    <hyperlink ref="BL360" r:id="rId18070" tooltip="https://www.daloopa.com/src/110481630" display="5764.0" xr:uid="{E64F3E2D-D614-4982-B0EA-3D033BE17F45}"/>
    <hyperlink ref="BL361" r:id="rId18071" tooltip="https://www.daloopa.com/src/110481628" display="1529.0" xr:uid="{74E43C90-E504-42B4-AB8E-8B7FC4E040D3}"/>
    <hyperlink ref="BL362" r:id="rId18072" tooltip="https://www.daloopa.com/src/110481634" display="169.0" xr:uid="{44999A63-E228-46DB-BC51-E3178D1D2B12}"/>
    <hyperlink ref="BL364" r:id="rId18073" tooltip="https://www.daloopa.com/src/110481632" display="12406.0" xr:uid="{45DFF1C6-BAFB-401A-A49E-16CEDBB312D5}"/>
    <hyperlink ref="BL366" r:id="rId18074" tooltip="https://www.daloopa.com/src/110481633" display="6741.0" xr:uid="{AD07FBD6-832E-4FC6-939E-E3368377BEE3}"/>
    <hyperlink ref="BL369" r:id="rId18075" tooltip="https://www.daloopa.com/src/110481635" display="-169.0" xr:uid="{933EFBE9-E4D6-4F14-9478-D615F6B24663}"/>
    <hyperlink ref="BL370" r:id="rId18076" tooltip="https://www.daloopa.com/src/110481638" display="48.0" xr:uid="{EDEC1DF2-1169-4D7B-9725-33378F7953D8}"/>
    <hyperlink ref="BL371" r:id="rId18077" tooltip="https://www.daloopa.com/src/110481637" display="311.0" xr:uid="{0248CB3B-4EDC-4684-AC39-4B90156F0A31}"/>
    <hyperlink ref="BL372" r:id="rId18078" tooltip="https://www.daloopa.com/src/110481636" display="190.0" xr:uid="{2D7C614E-CC76-4339-B192-40E234D71C68}"/>
    <hyperlink ref="BL374" r:id="rId18079" tooltip="https://www.daloopa.com/src/110481626" display="6931.0" xr:uid="{D8DE1C1F-4024-4A93-807D-878AF3F666DC}"/>
    <hyperlink ref="BL376" r:id="rId18080" tooltip="https://www.daloopa.com/src/110481625" display="1371.0" xr:uid="{20641759-5F9C-4E28-A04B-1448B8C14D1A}"/>
    <hyperlink ref="BL377" r:id="rId18081" tooltip="https://www.daloopa.com/src/110481624" display="5560.0" xr:uid="{131F35D7-7E4B-4770-A81C-9E6A38813B7B}"/>
    <hyperlink ref="BL380" r:id="rId18082" tooltip="https://www.daloopa.com/src/110482060" display="12.43" xr:uid="{A44A86F4-884D-44F4-93F1-ECE0014CBF79}"/>
    <hyperlink ref="BL381" r:id="rId18083" tooltip="https://www.daloopa.com/src/110482061" display="12.36" xr:uid="{B1A30AED-E3A2-4E15-82C7-09EC3476064D}"/>
    <hyperlink ref="BL384" r:id="rId18084" tooltip="https://www.daloopa.com/src/110481499" display="447.0" xr:uid="{60C62525-83DC-41B5-A42C-51411B083C58}"/>
    <hyperlink ref="BL385" r:id="rId18085" tooltip="https://www.daloopa.com/src/110481500" display="450.0" xr:uid="{239C4078-69B0-4064-8D77-BBB49AB656D5}"/>
    <hyperlink ref="BL399" r:id="rId18086" tooltip="https://www.daloopa.com/src/112172752" display="-0.05" xr:uid="{9D03857C-DE9A-42FC-8B4D-004C9B18F997}"/>
    <hyperlink ref="BL402" r:id="rId18087" tooltip="https://www.daloopa.com/src/112172754" display="0.02" xr:uid="{E6E5C3E3-710C-4FFB-8B16-5DFB144F3AF5}"/>
    <hyperlink ref="BL403" r:id="rId18088" tooltip="https://www.daloopa.com/src/112172753" display="0.08" xr:uid="{3B85DF31-8B92-4477-9BEE-3A7C38F0B0C4}"/>
    <hyperlink ref="BL406" r:id="rId18089" tooltip="https://www.daloopa.com/src/112172711" display="5560.0" xr:uid="{B956D516-9F56-4E67-A1CB-C9763AA31B2A}"/>
    <hyperlink ref="BL408" r:id="rId18090" tooltip="https://www.daloopa.com/src/112172709" display="447.1" xr:uid="{5ACA60D6-A9A5-48F3-949B-D29E51E54336}"/>
    <hyperlink ref="BL409" r:id="rId18091" tooltip="https://www.daloopa.com/src/112172705" display="2.6" xr:uid="{C950B6FA-E1D6-473C-A771-4779DD97CC20}"/>
    <hyperlink ref="BL412" r:id="rId18092" tooltip="https://www.daloopa.com/src/112172707" display="449.7" xr:uid="{40D4DBBC-A830-4DA7-A853-0CC29A55A5B3}"/>
    <hyperlink ref="BL414" r:id="rId18093" tooltip="https://www.daloopa.com/src/112172708" display="12.43" xr:uid="{683D8BB1-34C9-4F20-B7E6-EE0EEF9278A1}"/>
    <hyperlink ref="BL415" r:id="rId18094" tooltip="https://www.daloopa.com/src/112172710" display="12.36" xr:uid="{4DB2D043-526B-432D-9F66-272FBE816146}"/>
    <hyperlink ref="BL416" r:id="rId18095" tooltip="https://www.daloopa.com/src/112172706" display="1.9" xr:uid="{D17FE1B8-8524-4A7E-ADEE-B58CA7B44F76}"/>
    <hyperlink ref="BL438" r:id="rId18096" tooltip="https://www.daloopa.com/src/112172768" display="117.0" xr:uid="{4D2E1D90-09E0-4440-9A2F-7F12DCEAAE5F}"/>
    <hyperlink ref="BL439" r:id="rId18097" tooltip="https://www.daloopa.com/src/112172769" display="932.0" xr:uid="{ECBDBB7E-006D-480C-96C6-D3E88789855F}"/>
    <hyperlink ref="BL440" r:id="rId18098" tooltip="https://www.daloopa.com/src/112172772" display="535.0" xr:uid="{6AABC514-1A27-4A6D-A60E-B9239CBF79E1}"/>
    <hyperlink ref="BL441" r:id="rId18099" tooltip="https://www.daloopa.com/src/112172771" display="249.0" xr:uid="{72045452-BA82-4832-AB1D-7428F46C5FA6}"/>
    <hyperlink ref="BL442" r:id="rId18100" tooltip="https://www.daloopa.com/src/112172770" display="1833.0" xr:uid="{D7766C8E-371F-45F7-A260-8FEB2221E79D}"/>
    <hyperlink ref="BL499" r:id="rId18101" tooltip="https://www.daloopa.com/src/110482533" display="5560.0" xr:uid="{5D4F1D96-45E4-472D-A6FF-F5B224AF2174}"/>
    <hyperlink ref="BL501" r:id="rId18102" tooltip="https://www.daloopa.com/src/110482534" display="857.0" xr:uid="{BF1626AE-3CE1-49C5-89B4-D6BD89822049}"/>
    <hyperlink ref="BL502" r:id="rId18103" tooltip="https://www.daloopa.com/src/110482535" display="1833.0" xr:uid="{5AF05DA9-E7FC-4071-8122-BE95DF42FA56}"/>
    <hyperlink ref="BL503" r:id="rId18104" tooltip="https://www.daloopa.com/src/110482536" display="-35.0" xr:uid="{C8105D89-4F76-42E2-98AF-252DFEC0DF8E}"/>
    <hyperlink ref="BL504" r:id="rId18105" tooltip="https://www.daloopa.com/src/110482537" display="-381.0" xr:uid="{D4BB68AB-B828-4C91-A544-5F167FA11130}"/>
    <hyperlink ref="BL507" r:id="rId18106" tooltip="https://www.daloopa.com/src/110482538" display="309.0" xr:uid="{0EAB5B91-CEC0-42D2-AA67-6E3F26B9961E}"/>
    <hyperlink ref="BL508" r:id="rId18107" tooltip="https://www.daloopa.com/src/110482539" display="-165.0" xr:uid="{0BDC360E-AB88-49E2-A597-3FCABF6E72D3}"/>
    <hyperlink ref="BL509" r:id="rId18108" tooltip="https://www.daloopa.com/src/110482540" display="8056.0" xr:uid="{A23D9B6A-016D-483F-A57E-0EAFC4161635}"/>
    <hyperlink ref="BL512" r:id="rId18109" tooltip="https://www.daloopa.com/src/110482541" display="438.0" xr:uid="{8E43A7FF-4297-40F7-A485-E73B5C722F90}"/>
    <hyperlink ref="BL513" r:id="rId18110" tooltip="https://www.daloopa.com/src/110482542" display="-183.0" xr:uid="{BB5244EE-6A6E-485F-BC7D-9A052DA24E3C}"/>
    <hyperlink ref="BL514" r:id="rId18111" tooltip="https://www.daloopa.com/src/110482543" display="-106.0" xr:uid="{B5C7A50B-ADDE-48F6-B8D4-6D050BCE1C29}"/>
    <hyperlink ref="BL517" r:id="rId18112" tooltip="https://www.daloopa.com/src/110482544" display="149.0" xr:uid="{EE185A76-D556-428A-A791-A32E8475081D}"/>
    <hyperlink ref="BL520" r:id="rId18113" tooltip="https://www.daloopa.com/src/110482545" display="-9500.0" xr:uid="{DCC5F40D-A307-4D07-8807-8B5AF3B84F64}"/>
    <hyperlink ref="BL529" r:id="rId18114" tooltip="https://www.daloopa.com/src/115038066" display="1997.0" xr:uid="{72F088A0-4CA3-48B6-A434-B7C8EFA7AB73}"/>
    <hyperlink ref="BL530" r:id="rId18115" tooltip="https://www.daloopa.com/src/110482552" display="95.0" xr:uid="{6D455388-5E28-43AD-A536-D751AEC7D7EA}"/>
    <hyperlink ref="BL531" r:id="rId18116" tooltip="https://www.daloopa.com/src/110482553" display="-7724.0" xr:uid="{79D4E52D-25B8-41ED-8489-0FA5E5B118C5}"/>
    <hyperlink ref="BL533" r:id="rId18117" tooltip="https://www.daloopa.com/src/110482554" display="-9.0" xr:uid="{2BD89695-E5D2-4B94-8A90-B6F0D61A2CB7}"/>
    <hyperlink ref="BL534" r:id="rId18118" tooltip="https://www.daloopa.com/src/110482555" display="472.0" xr:uid="{923B0E0C-1600-4BEC-AFF9-9643F9807BA6}"/>
    <hyperlink ref="BL541" r:id="rId18119" tooltip="https://www.daloopa.com/src/112173288" display="5560.0" xr:uid="{E8A82BED-0898-441A-BA33-86B33B71D580}"/>
    <hyperlink ref="BL543" r:id="rId18120" tooltip="https://www.daloopa.com/src/112173289" display="857.0" xr:uid="{B2F49CAC-B0F1-419A-8418-D2F88C4528A4}"/>
    <hyperlink ref="BL544" r:id="rId18121" tooltip="https://www.daloopa.com/src/112173290" display="1833.0" xr:uid="{A84491AA-AE5A-4233-B810-B061FAD0A4BE}"/>
    <hyperlink ref="BL546" r:id="rId18122" tooltip="https://www.daloopa.com/src/112173291" display="77.0" xr:uid="{B6BD1C35-EDFD-494A-98D8-C983317B71E7}"/>
    <hyperlink ref="BL547" r:id="rId18123" tooltip="https://www.daloopa.com/src/112173292" display="-468.0" xr:uid="{DCFCD390-3F1A-479D-AC9A-CE3A7D26D4AB}"/>
    <hyperlink ref="BL549" r:id="rId18124" tooltip="https://www.daloopa.com/src/112173293" display="-35.0" xr:uid="{C06A1181-404B-487B-8108-3A54BD29D164}"/>
    <hyperlink ref="BL553" r:id="rId18125" tooltip="https://www.daloopa.com/src/112173295" display="10.0" xr:uid="{451EE650-7820-48FE-8879-CD372E4952FB}"/>
    <hyperlink ref="BL555" r:id="rId18126" tooltip="https://www.daloopa.com/src/112173296" display="143.0" xr:uid="{0B22CC11-E991-4A4F-9AA3-92502CB299FC}"/>
    <hyperlink ref="BL556" r:id="rId18127" tooltip="https://www.daloopa.com/src/112173297" display="-616.0" xr:uid="{571244ED-2ECB-4D12-B278-EB45B485CFB6}"/>
    <hyperlink ref="BL557" r:id="rId18128" tooltip="https://www.daloopa.com/src/112173298" display="44.0" xr:uid="{B60B3780-D6AE-4B5D-9B5E-204F3F7803FB}"/>
    <hyperlink ref="BL558" r:id="rId18129" tooltip="https://www.daloopa.com/src/112173299" display="196.0" xr:uid="{110A0778-0F0B-4D61-9518-1D1B3697CF79}"/>
    <hyperlink ref="BL560" r:id="rId18130" tooltip="https://www.daloopa.com/src/112173300" display="68.0" xr:uid="{BD3B2944-6756-4223-BA30-85C3851DF499}"/>
    <hyperlink ref="BL561" r:id="rId18131" tooltip="https://www.daloopa.com/src/112173301" display="309.0" xr:uid="{B9F636AF-DCC2-4BE9-9196-216F4252096F}"/>
    <hyperlink ref="BL562" r:id="rId18132" tooltip="https://www.daloopa.com/src/112173302" display="8056.0" xr:uid="{7399E1AB-6E4D-4F24-87E9-61F1CC3BE084}"/>
    <hyperlink ref="BL565" r:id="rId18133" tooltip="https://www.daloopa.com/src/112173303" display="-59.0" xr:uid="{73915099-61B3-4809-9D74-8752156B7D7C}"/>
    <hyperlink ref="BL566" r:id="rId18134" tooltip="https://www.daloopa.com/src/112173304" display="486.0" xr:uid="{EFFC171B-0119-4141-87A2-677BDA055323}"/>
    <hyperlink ref="BL567" r:id="rId18135" tooltip="https://www.daloopa.com/src/112173305" display="11.0" xr:uid="{2A76C344-0D91-4E0B-AB25-E03E7FE220A0}"/>
    <hyperlink ref="BL569" r:id="rId18136" tooltip="https://www.daloopa.com/src/112173306" display="-183.0" xr:uid="{F4D81BAC-015E-49AB-AD3A-207DED70E2FE}"/>
    <hyperlink ref="BL571" r:id="rId18137" tooltip="https://www.daloopa.com/src/112173307" display="-108.0" xr:uid="{9EDDF307-E782-40CD-8721-200AF5F6C83F}"/>
    <hyperlink ref="BL572" r:id="rId18138" tooltip="https://www.daloopa.com/src/112173308" display="2.0" xr:uid="{DCA00450-D971-40A5-A1BC-17A50725E594}"/>
    <hyperlink ref="BL573" r:id="rId18139" tooltip="https://www.daloopa.com/src/112173309" display="149.0" xr:uid="{F7D95636-E1ED-42F2-BF46-4ED8D45C73FF}"/>
    <hyperlink ref="BL576" r:id="rId18140" tooltip="https://www.daloopa.com/src/112173310" display="-9500.0" xr:uid="{E0B755AA-4E89-4BFD-BBD5-96740D159325}"/>
    <hyperlink ref="BL577" r:id="rId18141" tooltip="https://www.daloopa.com/src/112173311" display="361.0" xr:uid="{8C48298E-75A2-4BFE-8399-96658370BE83}"/>
    <hyperlink ref="BL578" r:id="rId18142" tooltip="https://www.daloopa.com/src/112173312" display="-677.0" xr:uid="{77D75B0B-1976-4E13-AFF9-DBAC0B0E9127}"/>
    <hyperlink ref="BL584" r:id="rId18143" tooltip="https://www.daloopa.com/src/112173314" display="95.0" xr:uid="{1FAE188C-988D-42D0-B2AB-49DEF2AAF98B}"/>
    <hyperlink ref="BL585" r:id="rId18144" tooltip="https://www.daloopa.com/src/112173315" display="-7724.0" xr:uid="{D7A2C1BC-2DD4-4818-89FD-D6A68CD36710}"/>
    <hyperlink ref="BL587" r:id="rId18145" tooltip="https://www.daloopa.com/src/112173316" display="-9.0" xr:uid="{013479D2-0463-4463-92EE-D65A1517BA57}"/>
    <hyperlink ref="BL588" r:id="rId18146" tooltip="https://www.daloopa.com/src/112173317" display="472.0" xr:uid="{B3B25A8B-95A3-44AA-9D7F-710B14E20AB3}"/>
    <hyperlink ref="BL594" r:id="rId18147" tooltip="https://www.daloopa.com/src/112173318" display="1727.0" xr:uid="{9BD2D371-E331-4EF5-94D1-065620B36B3F}"/>
    <hyperlink ref="BL595" r:id="rId18148" tooltip="https://www.daloopa.com/src/112173319" display="143.0" xr:uid="{7CD8C28B-5CB9-44A4-81B8-77BC7C05B3EC}"/>
    <hyperlink ref="BL602" r:id="rId18149" tooltip="https://www.daloopa.com/src/110480980" display="6741.0" xr:uid="{DDBC7FEB-F086-4661-AC5C-7FC9F2A7CC09}"/>
    <hyperlink ref="BL603" r:id="rId18150" tooltip="https://www.daloopa.com/src/110480981" display="1881.0" xr:uid="{8D5C038B-A98D-4AA8-B09E-180BE30D7EBF}"/>
    <hyperlink ref="BL605" r:id="rId18151" tooltip="https://www.daloopa.com/src/110480984" display="334.0" xr:uid="{C2433D01-FD38-4C57-B371-1E23D5B3D3B6}"/>
    <hyperlink ref="BL608" r:id="rId18152" tooltip="https://www.daloopa.com/src/110480983" display="10019.0" xr:uid="{508E2082-E1A6-4722-AA19-B2D7E58655CE}"/>
    <hyperlink ref="BL610" r:id="rId18153" tooltip="https://www.daloopa.com/src/110481008" display="5560.0" xr:uid="{F6695C85-6183-47AB-A4D5-3B0EF8D69AA2}"/>
    <hyperlink ref="BL611" r:id="rId18154" tooltip="https://www.daloopa.com/src/110481007" display="1881.0" xr:uid="{42B2FD09-243F-4F43-B6A9-D165420814CB}"/>
    <hyperlink ref="BL613" r:id="rId18155" tooltip="https://www.daloopa.com/src/110481006" display="334.0" xr:uid="{2E9D0A8A-E3BF-4AF3-8A5D-E4942B92A399}"/>
    <hyperlink ref="BL614" r:id="rId18156" tooltip="https://www.daloopa.com/src/110481001" display="-48.0" xr:uid="{BB89FE29-CE05-4E4C-AE7E-D3B31E435B8F}"/>
    <hyperlink ref="BL615" r:id="rId18157" tooltip="https://www.daloopa.com/src/110481000" display="-509.0" xr:uid="{151A2ED4-9D2F-419D-9463-DE7C3F665DAA}"/>
    <hyperlink ref="BL620" r:id="rId18158" tooltip="https://www.daloopa.com/src/110481003" display="8281.0" xr:uid="{055D9D86-BB87-4A0A-A620-4D3985A17EB4}"/>
    <hyperlink ref="BL622" r:id="rId18159" tooltip="https://www.daloopa.com/src/110481042" display="12.36" xr:uid="{33D5C0E8-870D-479B-82F4-A78CADD3FDA8}"/>
    <hyperlink ref="BL623" r:id="rId18160" tooltip="https://www.daloopa.com/src/110481043" display="4.18" xr:uid="{1F054924-1EA3-4484-8C81-2343209986EA}"/>
    <hyperlink ref="BL625" r:id="rId18161" tooltip="https://www.daloopa.com/src/110481044" display="0.75" xr:uid="{5100CF0D-5B49-490D-9D4D-1FBCF08622A7}"/>
    <hyperlink ref="BL626" r:id="rId18162" tooltip="https://www.daloopa.com/src/110481039" display="-0.1" xr:uid="{C1A4C663-3440-474E-8128-2867DEBBE4B9}"/>
    <hyperlink ref="BL627" r:id="rId18163" tooltip="https://www.daloopa.com/src/110481040" display="-1.13" xr:uid="{FFFC2A9F-E088-4CD9-9863-49ABC305286B}"/>
    <hyperlink ref="BL632" r:id="rId18164" tooltip="https://www.daloopa.com/src/110481041" display="18.42" xr:uid="{320CD0D9-7959-41E3-A955-F96395A05F0B}"/>
    <hyperlink ref="BL634" r:id="rId18165" tooltip="https://www.daloopa.com/src/110481093" display="450.0" xr:uid="{24DAB2A1-7319-461F-8832-96703DB4CEAC}"/>
    <hyperlink ref="BL787" r:id="rId18166" tooltip="https://www.daloopa.com/src/112172703" display="336.0" xr:uid="{B99DCBFC-947B-4D6F-94C9-F1E561A3DC13}"/>
    <hyperlink ref="BL788" r:id="rId18167" tooltip="https://www.daloopa.com/src/112172704" display="167.0" xr:uid="{924BCF33-21DA-430B-8C4A-6783A947BEE0}"/>
    <hyperlink ref="BL789" r:id="rId18168" tooltip="https://www.daloopa.com/src/112173106" display="239.0" xr:uid="{2E6B0E53-43C4-4B8B-B94C-31E655082154}"/>
    <hyperlink ref="BL805" r:id="rId18169" tooltip="https://www.daloopa.com/src/112172713" display="-0.02" xr:uid="{3BA46AE3-FD82-42FD-9A24-53BD724E963B}"/>
    <hyperlink ref="BL815" r:id="rId18170" tooltip="https://www.daloopa.com/src/112172714" display="0.04" xr:uid="{217320B3-DD42-4428-8DA2-02245598F111}"/>
    <hyperlink ref="BL817" r:id="rId18171" tooltip="https://www.daloopa.com/src/112172715" display="0.02" xr:uid="{3D5827E0-6177-42F3-914B-8316FE816DAF}"/>
    <hyperlink ref="BL818" r:id="rId18172" tooltip="https://www.daloopa.com/src/112172716" display="-0.01" xr:uid="{BAEE15A4-A20F-457C-84C4-85E77E941421}"/>
    <hyperlink ref="BL826" r:id="rId18173" tooltip="https://www.daloopa.com/src/112172719" display="0.02" xr:uid="{ADFA2784-68E2-47D5-A596-8193CE1179DB}"/>
    <hyperlink ref="BL828" r:id="rId18174" tooltip="https://www.daloopa.com/src/112172720" display="0.14" xr:uid="{90B2E58F-2546-4EE4-A8E2-218A2B1F1171}"/>
    <hyperlink ref="BL836" r:id="rId18175" tooltip="https://www.daloopa.com/src/112172722" display="0.02" xr:uid="{3936F7D8-14DC-4ABE-87F1-6A58F86C2E26}"/>
    <hyperlink ref="BL837" r:id="rId18176" tooltip="https://www.daloopa.com/src/112172723" display="0.02" xr:uid="{0F1B4F7B-71C1-4058-AF77-6B6D67A94EEB}"/>
    <hyperlink ref="BL840" r:id="rId18177" tooltip="https://www.daloopa.com/src/112172721" display="0.08" xr:uid="{08316943-DAF0-4CC8-81EC-54A83ACBBC8B}"/>
    <hyperlink ref="BL889" r:id="rId18178" tooltip="https://www.daloopa.com/src/112173039" display="3149.0" xr:uid="{067A2DFB-3770-4F81-984D-0D58C9D811A7}"/>
    <hyperlink ref="BL890" r:id="rId18179" tooltip="https://www.daloopa.com/src/112173042" display="144.8" xr:uid="{F700D1AA-CBDE-4310-97D0-A55B5C58F7A0}"/>
    <hyperlink ref="BL891" r:id="rId18180" tooltip="https://www.daloopa.com/src/112173040" display="887.0" xr:uid="{EA36238F-40EA-4DCB-AC4D-92E972FE9360}"/>
    <hyperlink ref="BL892" r:id="rId18181" tooltip="https://www.daloopa.com/src/112173041" display="1064.0" xr:uid="{B810564E-BA76-4EF9-9D04-6E5D51849226}"/>
    <hyperlink ref="BL913" r:id="rId18182" tooltip="https://www.daloopa.com/src/112173049" display="4160.0" xr:uid="{5E1DF6F7-E6B7-4A0A-B33D-36DCE6DD8A51}"/>
    <hyperlink ref="BL914" r:id="rId18183" tooltip="https://www.daloopa.com/src/112173052" display="2771.0" xr:uid="{4F19C8A9-7581-41F0-BA44-1901ABE6C00C}"/>
    <hyperlink ref="BL915" r:id="rId18184" tooltip="https://www.daloopa.com/src/112173050" display="6931.0" xr:uid="{117D804C-61F2-4FF4-BCBD-EBDCDB11AA0D}"/>
    <hyperlink ref="BL919" r:id="rId18185" tooltip="https://www.daloopa.com/src/112173051" display="1292.0" xr:uid="{4BF3D4B0-C6B4-4FAD-B03E-2714AFCB31CF}"/>
    <hyperlink ref="BL920" r:id="rId18186" tooltip="https://www.daloopa.com/src/112173053" display="315.0" xr:uid="{BD90DFE5-DF4D-4DCB-A0D5-65A0FBEE2222}"/>
    <hyperlink ref="BL921" r:id="rId18187" tooltip="https://www.daloopa.com/src/112173054" display="232.0" xr:uid="{5C162154-DBA7-47D9-A861-806C5EA7B715}"/>
    <hyperlink ref="BL922" r:id="rId18188" tooltip="https://www.daloopa.com/src/112173043" display="1839.0" xr:uid="{FB46FF78-C412-4CAE-BB2E-AC3B76171915}"/>
    <hyperlink ref="BL925" r:id="rId18189" tooltip="https://www.daloopa.com/src/112173044" display="-580.0" xr:uid="{C2BB097F-FEFD-4321-B78A-3FD61C02900B}"/>
    <hyperlink ref="BL926" r:id="rId18190" tooltip="https://www.daloopa.com/src/112173045" display="179.0" xr:uid="{5EBCEF2B-B273-44B7-AFCF-D890A0B893F3}"/>
    <hyperlink ref="BL927" r:id="rId18191" tooltip="https://www.daloopa.com/src/112173046" display="-67.0" xr:uid="{79516F26-0353-45C0-BEA5-65EA73BA436C}"/>
    <hyperlink ref="BL928" r:id="rId18192" tooltip="https://www.daloopa.com/src/112173047" display="-468.0" xr:uid="{29B51055-37DE-427F-A33C-80DD589F50BD}"/>
    <hyperlink ref="BL931" r:id="rId18193" tooltip="https://www.daloopa.com/src/112173048" display="1371.0" xr:uid="{172DE91B-8730-4402-9482-8452F622175A}"/>
    <hyperlink ref="BL934" r:id="rId18194" tooltip="https://www.daloopa.com/src/112173063" display="1456.0" xr:uid="{8867497B-1849-4C04-AB90-D1A6DB280226}"/>
    <hyperlink ref="BL935" r:id="rId18195" tooltip="https://www.daloopa.com/src/112173055" display="139.0" xr:uid="{CAA1FE6B-5D95-4B3E-AFC1-7B13AFD8755B}"/>
    <hyperlink ref="BL937" r:id="rId18196" tooltip="https://www.daloopa.com/src/112173056" display="-150.0" xr:uid="{FC40B40C-01DE-4F13-AB5D-871C94674682}"/>
    <hyperlink ref="BL940" r:id="rId18197" tooltip="https://www.daloopa.com/src/112173060" display="-198.0" xr:uid="{0BAF7793-3165-4740-849E-0720960FDD16}"/>
    <hyperlink ref="BL941" r:id="rId18198" tooltip="https://www.daloopa.com/src/112173057" display="-23.0" xr:uid="{67E6F1DF-6776-4FD8-AF11-6F36D4F30F4E}"/>
    <hyperlink ref="BL942" r:id="rId18199" tooltip="https://www.daloopa.com/src/112173059" display="-85.0" xr:uid="{1FE44BB6-2E0B-4EE7-A8C1-56F3074048D9}"/>
    <hyperlink ref="BL946" r:id="rId18200" tooltip="https://www.daloopa.com/src/112173061" display="22.0" xr:uid="{9F54BDAC-463B-4A06-ADB5-D9E4743C2AF3}"/>
    <hyperlink ref="BL947" r:id="rId18201" tooltip="https://www.daloopa.com/src/112173062" display="1371.0" xr:uid="{D74731A2-AED1-476C-828E-D1EC466758C9}"/>
    <hyperlink ref="BL979" r:id="rId18202" tooltip="https://www.daloopa.com/src/112172936" display="-169.0" xr:uid="{9833E231-7510-4FA1-B232-5865D0D2A1E9}"/>
    <hyperlink ref="BL981" r:id="rId18203" tooltip="https://www.daloopa.com/src/112172928" display="341.0" xr:uid="{369C0023-CDA3-4B1E-A93D-D5BAF472C8FB}"/>
    <hyperlink ref="BL982" r:id="rId18204" tooltip="https://www.daloopa.com/src/112172934" display="-29.0" xr:uid="{E8592761-ECFC-429B-ACD7-3E1328CE34BC}"/>
    <hyperlink ref="BL984" r:id="rId18205" tooltip="https://www.daloopa.com/src/112172931" display="-1.0" xr:uid="{26CCD4AF-6742-4E83-A1DD-2B9EE8938879}"/>
    <hyperlink ref="BL986" r:id="rId18206" tooltip="https://www.daloopa.com/src/112172933" display="311.0" xr:uid="{FAAA79A0-BC46-4E5F-936C-6893DC02AC1E}"/>
    <hyperlink ref="BL989" r:id="rId18207" tooltip="https://www.daloopa.com/src/112172929" display="12.0" xr:uid="{4F3FBCDD-8409-47F5-8C86-F379B45C9DCC}"/>
    <hyperlink ref="BL992" r:id="rId18208" tooltip="https://www.daloopa.com/src/112172932" display="48.0" xr:uid="{9E4E4853-46BB-4424-B77D-D92FC476C5E4}"/>
    <hyperlink ref="BL994" r:id="rId18209" tooltip="https://www.daloopa.com/src/112172935" display="190.0" xr:uid="{BFF2F864-3336-4772-8E6A-229109C27819}"/>
    <hyperlink ref="BL1034" r:id="rId18210" tooltip="https://www.daloopa.com/src/110482316" display="21505.0" xr:uid="{C576E076-3D59-4FBC-B080-7E231BDB295C}"/>
    <hyperlink ref="BL1037" r:id="rId18211" tooltip="https://www.daloopa.com/src/110482317" display="15864.0" xr:uid="{5DF14FB8-577C-4113-AC4D-7C2D325157D7}"/>
    <hyperlink ref="BL1038" r:id="rId18212" tooltip="https://www.daloopa.com/src/110482318" display="5366.0" xr:uid="{AEDCCB85-F34D-4CB8-962D-E6A125BC84D1}"/>
    <hyperlink ref="BL1039" r:id="rId18213" tooltip="https://www.daloopa.com/src/110482319" display="275.0" xr:uid="{5D95E42D-7E7A-4F07-AF55-6BFEA9BBDE48}"/>
    <hyperlink ref="BL1042" r:id="rId18214" tooltip="https://www.daloopa.com/src/110482320" display="0.74" xr:uid="{80EF66A1-414E-40DD-A496-BF7F3B4A757A}"/>
    <hyperlink ref="BL1043" r:id="rId18215" tooltip="https://www.daloopa.com/src/110482321" display="0.25" xr:uid="{368010E9-4ACA-4A9E-BEE4-934CCCF01466}"/>
    <hyperlink ref="BL1044" r:id="rId18216" tooltip="https://www.daloopa.com/src/110482322" display="0.01" xr:uid="{4CDC3404-BE7D-44E7-9CC4-57CF84DFEA73}"/>
    <hyperlink ref="BL1048" r:id="rId18217" tooltip="https://www.daloopa.com/src/110482323" display="12682.0" xr:uid="{19B9BB60-D156-4E90-AD33-2583CED0BEA4}"/>
    <hyperlink ref="BL1055" r:id="rId18218" tooltip="https://www.daloopa.com/src/110482324" display="3182.0" xr:uid="{86051588-F45F-4DCA-84BB-6597A8845FDD}"/>
    <hyperlink ref="BL1076" r:id="rId18219" tooltip="https://www.daloopa.com/src/110482338" display="4864.0" xr:uid="{995139E0-9308-4D80-9600-636DFC4F4D1F}"/>
    <hyperlink ref="BL1079" r:id="rId18220" tooltip="https://www.daloopa.com/src/110482339" display="12891.0" xr:uid="{63E609AD-E32C-4FD3-A16F-EDB6557BBFA2}"/>
    <hyperlink ref="BL1080" r:id="rId18221" tooltip="https://www.daloopa.com/src/110482340" display="5554.0" xr:uid="{5D6CD1AA-05B5-4204-846D-F9B6238CE8FF}"/>
    <hyperlink ref="BL1081" r:id="rId18222" tooltip="https://www.daloopa.com/src/110482341" display="3060.0" xr:uid="{447C2DFB-330C-49ED-84B8-F8EAB8403E6D}"/>
    <hyperlink ref="BL1084" r:id="rId18223" tooltip="https://www.daloopa.com/src/110482342" display="0.6" xr:uid="{C5B8ABFE-5797-472E-A0D9-471F41BAEFC7}"/>
    <hyperlink ref="BL1085" r:id="rId18224" tooltip="https://www.daloopa.com/src/110482343" display="0.26" xr:uid="{05B142E2-4A30-4868-8D58-82E6755DB5F0}"/>
    <hyperlink ref="BL1086" r:id="rId18225" tooltip="https://www.daloopa.com/src/110482344" display="0.14" xr:uid="{3B6052B3-8292-4AC2-A595-5430357BA3C0}"/>
    <hyperlink ref="BL1089" r:id="rId18226" tooltip="https://www.daloopa.com/src/110482345" display="680.0" xr:uid="{FE24CB29-A750-4F75-A75F-39EFD014B358}"/>
    <hyperlink ref="BL1090" r:id="rId18227" tooltip="https://www.daloopa.com/src/110482346" display="1589.0" xr:uid="{4017E362-8954-4770-AA9D-E08FA885FD7A}"/>
    <hyperlink ref="BL1091" r:id="rId18228" tooltip="https://www.daloopa.com/src/110482347" display="89.0" xr:uid="{B7F50D85-7855-4C04-98F6-FA6A3C475ADC}"/>
    <hyperlink ref="BL1092" r:id="rId18229" tooltip="https://www.daloopa.com/src/110482348" display="2358.0" xr:uid="{F939E6D3-8635-4220-B17F-0DC3F00CE81A}"/>
    <hyperlink ref="BL1095" r:id="rId18230" tooltip="https://www.daloopa.com/src/110482349" display="121.0" xr:uid="{A14DF79D-CD09-4D01-A65B-1D80E996FE77}"/>
    <hyperlink ref="BL1096" r:id="rId18231" tooltip="https://www.daloopa.com/src/110482350" display="952.0" xr:uid="{DBB8C5DF-8764-481F-BC3D-D18A2F3042A2}"/>
    <hyperlink ref="BL1097" r:id="rId18232" tooltip="https://www.daloopa.com/src/110482351" display="551.0" xr:uid="{E610FB82-C085-4E41-A389-DE1E769F26E6}"/>
    <hyperlink ref="BL1098" r:id="rId18233" tooltip="https://www.daloopa.com/src/110482352" display="257.0" xr:uid="{8E25E0A6-87D3-4935-B40F-6DF8BD0DCE76}"/>
    <hyperlink ref="BL1099" r:id="rId18234" tooltip="https://www.daloopa.com/src/110482353" display="1881.0" xr:uid="{E7CFCDDA-84AA-4423-82F2-6A9A4B125AAF}"/>
    <hyperlink ref="BL1104" r:id="rId18235" tooltip="https://www.daloopa.com/src/110482354" display="450.0" xr:uid="{F03ABEA9-DB67-428B-A251-9922B6CFC52E}"/>
    <hyperlink ref="BL1107" r:id="rId18236" tooltip="https://www.daloopa.com/src/110482416" display="21505.0" xr:uid="{9D542EA5-9C6C-414E-98F2-D7057003277B}"/>
    <hyperlink ref="BL1108" r:id="rId18237" tooltip="https://www.daloopa.com/src/110482417" display="2358.0" xr:uid="{1794561C-5940-4760-B91F-B0A6BB2540FA}"/>
    <hyperlink ref="BL1109" r:id="rId18238" tooltip="https://www.daloopa.com/src/110482418" display="19147.0" xr:uid="{F5F53019-B11D-4F5F-95A9-34F6FFF0FDE3}"/>
    <hyperlink ref="BL1111" r:id="rId18239" tooltip="https://www.daloopa.com/src/110482419" display="12406.0" xr:uid="{FAB3B396-8F00-4621-9E5B-5FCC652236EE}"/>
    <hyperlink ref="BL1112" r:id="rId18240" tooltip="https://www.daloopa.com/src/110482420" display="6741.0" xr:uid="{1A126C42-A064-43AA-A1C7-1D31148CF161}"/>
    <hyperlink ref="BL1114" r:id="rId18241" tooltip="https://www.daloopa.com/src/110482421" display="190.0" xr:uid="{8716990E-ADF5-477D-9643-25871FC221C2}"/>
    <hyperlink ref="BL1115" r:id="rId18242" tooltip="https://www.daloopa.com/src/110482422" display="6931.0" xr:uid="{AF20E464-369C-4654-9678-4E9DD7A37CDA}"/>
    <hyperlink ref="BL1117" r:id="rId18243" tooltip="https://www.daloopa.com/src/110482423" display="1371.0" xr:uid="{3CF1107A-3211-45F7-A08B-561FDA129C25}"/>
    <hyperlink ref="BL1118" r:id="rId18244" tooltip="https://www.daloopa.com/src/110482424" display="5560.0" xr:uid="{73D6FF73-8837-4308-BF31-8040D1EDFDA7}"/>
    <hyperlink ref="BL1120" r:id="rId18245" tooltip="https://www.daloopa.com/src/110482425" display="12.36" xr:uid="{8D57DAFF-5678-4B14-92AE-14F163E3F6DC}"/>
    <hyperlink ref="BL1124" r:id="rId18246" tooltip="https://www.daloopa.com/src/110482426" display="-121.0" xr:uid="{D5B8BA18-CECF-459A-AD42-C4BC46D93BED}"/>
    <hyperlink ref="BL1125" r:id="rId18247" tooltip="https://www.daloopa.com/src/110482427" display="-165.0" xr:uid="{9D300589-FE57-4C39-AA96-7616FC2B668F}"/>
    <hyperlink ref="BL1126" r:id="rId18248" tooltip="https://www.daloopa.com/src/110482429" display="-242.0" xr:uid="{DF613639-A4E6-4294-92DF-0C0E75CD8264}"/>
    <hyperlink ref="BL1129" r:id="rId18249" tooltip="https://www.daloopa.com/src/110482430" display="-1760.0" xr:uid="{33B13766-CC61-4DF4-8A0C-0DDFA14F5BBD}"/>
    <hyperlink ref="BL1130" r:id="rId18250" tooltip="https://www.daloopa.com/src/110482431" display="-169.0" xr:uid="{26455A3F-0A58-416D-9775-7BF923546F88}"/>
    <hyperlink ref="BL1131" r:id="rId18251" tooltip="https://www.daloopa.com/src/110482434" display="-3036.0" xr:uid="{383F2319-DCD3-43D9-862B-658442C85011}"/>
    <hyperlink ref="BL1133" r:id="rId18252" tooltip="https://www.daloopa.com/src/110482435" display="-48.0" xr:uid="{CF0E7C0E-4110-4E70-97DB-79FAEE95B143}"/>
    <hyperlink ref="BL1134" r:id="rId18253" tooltip="https://www.daloopa.com/src/110482436" display="509.0" xr:uid="{D458742F-79B1-4820-8BEC-A785CD00CC73}"/>
    <hyperlink ref="BL1137" r:id="rId18254" tooltip="https://www.daloopa.com/src/110482437" display="21505.0" xr:uid="{5FDF5EFA-E12E-4F45-896D-80E06051B5F8}"/>
    <hyperlink ref="BL1138" r:id="rId18255" tooltip="https://www.daloopa.com/src/110482438" display="2116.0" xr:uid="{BE7123CE-0F32-4BD4-A5E6-943EC22EA256}"/>
    <hyperlink ref="BL1139" r:id="rId18256" tooltip="https://www.daloopa.com/src/110482439" display="19389.0" xr:uid="{C4128344-7151-4FA9-87EE-94E94019D4AC}"/>
    <hyperlink ref="BL1141" r:id="rId18257" tooltip="https://www.daloopa.com/src/110482440" display="9370.0" xr:uid="{AD0FBB52-E844-4932-9038-95BF2D3EE1E8}"/>
    <hyperlink ref="BL1142" r:id="rId18258" tooltip="https://www.daloopa.com/src/110482441" display="10019.0" xr:uid="{20C63159-0AA3-46D3-B545-F0E83EDE5EA7}"/>
    <hyperlink ref="BL1144" r:id="rId18259" tooltip="https://www.daloopa.com/src/110482442" display="142.0" xr:uid="{C906D9AA-2439-4405-94B0-74429CBCC7F6}"/>
    <hyperlink ref="BL1145" r:id="rId18260" tooltip="https://www.daloopa.com/src/110482443" display="10161.0" xr:uid="{DEEDF620-3AC9-495D-B585-F85A575B4762}"/>
    <hyperlink ref="BL1147" r:id="rId18261" tooltip="https://www.daloopa.com/src/110482444" display="1880.0" xr:uid="{650D220F-BAAD-4934-8EB5-06B07E66236A}"/>
    <hyperlink ref="BL1148" r:id="rId18262" tooltip="https://www.daloopa.com/src/110482445" display="8281.0" xr:uid="{B9D5A2C1-12BC-4D7A-8D81-D80122C8993D}"/>
    <hyperlink ref="BL1150" r:id="rId18263" tooltip="https://www.daloopa.com/src/110482446" display="18.42" xr:uid="{71BFF62B-A955-4A9F-A676-763EE095A81F}"/>
    <hyperlink ref="BL1153" r:id="rId18264" tooltip="https://www.daloopa.com/src/110482447" display="450.0" xr:uid="{6634132A-6CD4-4D0A-A882-E3D1C4ABC4A3}"/>
    <hyperlink ref="BL1156" r:id="rId18265" tooltip="https://www.daloopa.com/src/110482448" display="12.36" xr:uid="{7570152C-7449-4A6B-960C-788A6DA7153A}"/>
    <hyperlink ref="BL1157" r:id="rId18266" tooltip="https://www.daloopa.com/src/110482449" display="4.18" xr:uid="{F91D82F9-3906-41B5-9DBD-8625388699B7}"/>
    <hyperlink ref="BL1158" r:id="rId18267" tooltip="https://www.daloopa.com/src/110482450" display="0.75" xr:uid="{BF403639-6CF3-4B7F-A569-617D65C872D0}"/>
    <hyperlink ref="BL1159" r:id="rId18268" tooltip="https://www.daloopa.com/src/110482454" display="-0.1" xr:uid="{1F62E053-77E4-4341-A078-062BBA5ED49F}"/>
    <hyperlink ref="BL1160" r:id="rId18269" tooltip="https://www.daloopa.com/src/110482455" display="-1.13" xr:uid="{3606226A-249F-47E7-918F-1A843AE0140B}"/>
    <hyperlink ref="BL1161" r:id="rId18270" tooltip="https://www.daloopa.com/src/110482456" display="18.42" xr:uid="{5194F89D-7FA2-433B-A037-41B689B833F5}"/>
    <hyperlink ref="BL1164" r:id="rId18271" tooltip="https://www.daloopa.com/src/110482457" display="0.313" xr:uid="{63175B89-74B4-4D02-A486-66DCC6CD60BC}"/>
    <hyperlink ref="BL1165" r:id="rId18272" tooltip="https://www.daloopa.com/src/110482458" display="0.087" xr:uid="{EF392C85-27F8-4FB5-BBFD-A04F74A0C291}"/>
    <hyperlink ref="BL1166" r:id="rId18273" tooltip="https://www.daloopa.com/src/110482459" display="0.016" xr:uid="{E5BE7251-8713-48EA-A2C1-97E14ADCC5A9}"/>
    <hyperlink ref="BL1167" r:id="rId18274" tooltip="https://www.daloopa.com/src/110482463" display="0.466" xr:uid="{0D93EFC9-E085-4430-B029-B2F31C368985}"/>
    <hyperlink ref="BL606" r:id="rId18275" tooltip="https://www.daloopa.com/src/110480979" display="-44.0" xr:uid="{57E92EF6-525A-4A12-81D6-8B4379A00CF0}"/>
    <hyperlink ref="BL607" r:id="rId18276" tooltip="https://www.daloopa.com/src/110480979" display="-44.0" xr:uid="{CA5DF38F-1208-468E-A323-8A2FC06C82A8}"/>
    <hyperlink ref="BL617" r:id="rId18277" tooltip="https://www.daloopa.com/src/110481004" display="-44.0" xr:uid="{529691C9-97DA-457C-8EC8-8FF6FD8D34B6}"/>
    <hyperlink ref="BL618" r:id="rId18278" tooltip="https://www.daloopa.com/src/110481004" display="-44.0" xr:uid="{BC796A55-2836-4190-AFEC-252C02A96A5D}"/>
    <hyperlink ref="BL629" r:id="rId18279" tooltip="https://www.daloopa.com/src/110481038" display="-0.1" xr:uid="{139B32CB-CE23-4784-A462-5666A1B0A353}"/>
    <hyperlink ref="BL630" r:id="rId18280" tooltip="https://www.daloopa.com/src/110481038" display="-0.1" xr:uid="{AB39FCD2-D35D-4D7E-B6DB-5FFF8F062041}"/>
    <hyperlink ref="BL159" r:id="rId18281" tooltip="https://www.daloopa.com/src/115037994" display="66.1" xr:uid="{F2461500-5D79-4060-9DEC-9E4B8D377340}"/>
    <hyperlink ref="BL160" r:id="rId18282" tooltip="https://www.daloopa.com/src/115037971" display="53.190000000000005" xr:uid="{9539B4A7-38D4-4562-AC8A-78C736BA48C9}"/>
    <hyperlink ref="BL161" r:id="rId18283" tooltip="https://www.daloopa.com/src/115037982" display="12.92" xr:uid="{7E38BC27-377E-4635-B2B0-D74635861967}"/>
    <hyperlink ref="BL162" r:id="rId18284" tooltip="https://www.daloopa.com/src/113077578" display="2000.0" xr:uid="{0B65FB72-0178-40CA-B7D0-64659DB3540A}"/>
    <hyperlink ref="BL321" r:id="rId18285" tooltip="https://www.daloopa.com/src/110482567" display="1936.0" xr:uid="{940C2F27-FAFE-49B0-81B2-D384226C1D10}"/>
    <hyperlink ref="BL447" r:id="rId18286" tooltip="https://www.daloopa.com/src/110482562" display="7613.0" xr:uid="{B2DEDF17-BC17-4756-8CDD-0125D948D23A}"/>
    <hyperlink ref="BL448" r:id="rId18287" tooltip="https://www.daloopa.com/src/110482563" display="273.0" xr:uid="{7B765AF7-4009-43B3-86FD-8FD331715FC6}"/>
    <hyperlink ref="BL449" r:id="rId18288" tooltip="https://www.daloopa.com/src/110482564" display="2072.0" xr:uid="{618AF3A6-B363-4088-B06A-B407C133BBB2}"/>
    <hyperlink ref="BL450" r:id="rId18289" tooltip="https://www.daloopa.com/src/110482565" display="1274.0" xr:uid="{C9EBA400-D45D-45DA-8A19-D99B3DB2FD5B}"/>
    <hyperlink ref="BL453" r:id="rId18290" tooltip="https://www.daloopa.com/src/110482566" display="11232.0" xr:uid="{800F96E9-FDD9-4496-82CF-C5DFDF9ECF5E}"/>
    <hyperlink ref="BL455" r:id="rId18291" tooltip="https://www.daloopa.com/src/110482567" display="1936.0" xr:uid="{665A7BD7-3E44-4449-805C-DC44B909EB86}"/>
    <hyperlink ref="BL456" r:id="rId18292" tooltip="https://www.daloopa.com/src/110482568" display="281.0" xr:uid="{583CB2F4-1BBA-4D42-8C87-3FD2B756BD5B}"/>
    <hyperlink ref="BL457" r:id="rId18293" tooltip="https://www.daloopa.com/src/110482569" display="12788.0" xr:uid="{8B3DE783-734B-45B7-BD54-83D659557CA2}"/>
    <hyperlink ref="BL458" r:id="rId18294" tooltip="https://www.daloopa.com/src/110482570" display="782.0" xr:uid="{F7495F75-F0FD-4EB9-A52A-DE3209DBA693}"/>
    <hyperlink ref="BL459" r:id="rId18295" tooltip="https://www.daloopa.com/src/110482571" display="1657.0" xr:uid="{0316C98C-4E06-4EB8-90E5-73F1C418B7CB}"/>
    <hyperlink ref="BL461" r:id="rId18296" tooltip="https://www.daloopa.com/src/110482572" display="1554.0" xr:uid="{0BD19421-FA5B-46E9-86FA-F4846E657FA8}"/>
    <hyperlink ref="BL462" r:id="rId18297" tooltip="https://www.daloopa.com/src/110482573" display="30230.0" xr:uid="{4B318590-537E-41DE-A1C8-93CAFF557256}"/>
    <hyperlink ref="BL467" r:id="rId18298" tooltip="https://www.daloopa.com/src/110482574" display="361.0" xr:uid="{A5497273-3068-4AF0-B838-00DA575B696F}"/>
    <hyperlink ref="BL468" r:id="rId18299" tooltip="https://www.daloopa.com/src/110482575" display="2336.0" xr:uid="{3B00B7F3-3BDF-4AB4-A077-1B9FCEB100F9}"/>
    <hyperlink ref="BL469" r:id="rId18300" tooltip="https://www.daloopa.com/src/110482576" display="6131.0" xr:uid="{A429D7A9-C939-4A36-82DD-B5FA9C435384}"/>
    <hyperlink ref="BL470" r:id="rId18301" tooltip="https://www.daloopa.com/src/110482577" display="119.0" xr:uid="{AF4DA248-63B4-459F-9383-71973C46AB9C}"/>
    <hyperlink ref="BL471" r:id="rId18302" tooltip="https://www.daloopa.com/src/110482578" display="1499.0" xr:uid="{603A9999-9CE1-42DE-9F7A-A0886E067832}"/>
    <hyperlink ref="BL473" r:id="rId18303" tooltip="https://www.daloopa.com/src/110482579" display="75.0" xr:uid="{8A6B4351-99B3-4166-BBB8-CFABE697B0D7}"/>
    <hyperlink ref="BL475" r:id="rId18304" tooltip="https://www.daloopa.com/src/110482580" display="10521.0" xr:uid="{D77BDAF0-1A20-4D22-B190-54AEB917E3A5}"/>
    <hyperlink ref="BL478" r:id="rId18305" tooltip="https://www.daloopa.com/src/110482581" display="4129.0" xr:uid="{359DE255-6898-4604-A274-9AF2BAB2F2B5}"/>
    <hyperlink ref="BL479" r:id="rId18306" tooltip="https://www.daloopa.com/src/110482582" display="128.0" xr:uid="{E24E8997-7F56-4BCE-A9DE-729E0480E744}"/>
    <hyperlink ref="BL480" r:id="rId18307" tooltip="https://www.daloopa.com/src/110482583" display="548.0" xr:uid="{531053E2-308F-40EE-9D9B-7F492EA7442E}"/>
    <hyperlink ref="BL482" r:id="rId18308" tooltip="https://www.daloopa.com/src/110482584" display="353.0" xr:uid="{83F13E85-6DBB-4378-ACBC-962633728332}"/>
    <hyperlink ref="BL484" r:id="rId18309" tooltip="https://www.daloopa.com/src/110482585" display="446.0" xr:uid="{C2B7FD2E-C841-428D-9CD8-EF04602EEB3B}"/>
    <hyperlink ref="BL485" r:id="rId18310" tooltip="https://www.daloopa.com/src/110482586" display="16125.0" xr:uid="{C11959FF-60F8-427E-A055-5BAF5FDFC14D}"/>
    <hyperlink ref="BL489" r:id="rId18311" tooltip="https://www.daloopa.com/src/110482587" display="13419.0" xr:uid="{F3AA1972-5BE8-4E93-BA03-F6135006DD41}"/>
    <hyperlink ref="BL490" r:id="rId18312" tooltip="https://www.daloopa.com/src/110482588" display="38470.0" xr:uid="{D0452D79-76C6-4BE6-B545-D0EEEA2C9A49}"/>
    <hyperlink ref="BL491" r:id="rId18313" tooltip="https://www.daloopa.com/src/110482589" display="-201.0" xr:uid="{871C7E24-73EB-48F4-81CF-58233A450C43}"/>
    <hyperlink ref="BL492" r:id="rId18314" tooltip="https://www.daloopa.com/src/110482590" display="-37583.0" xr:uid="{32B784D6-6EBE-47C7-BD2D-BCCD78315DFD}"/>
    <hyperlink ref="BL493" r:id="rId18315" tooltip="https://www.daloopa.com/src/110482591" display="14105.0" xr:uid="{1B1D6FE1-F4DD-412C-BC43-EB43D65163F7}"/>
    <hyperlink ref="BL495" r:id="rId18316" tooltip="https://www.daloopa.com/src/110482592" display="30230.0" xr:uid="{3EB09929-5C5B-41EF-9DA6-25811C9B9A92}"/>
    <hyperlink ref="BL591" r:id="rId18317" tooltip="https://www.daloopa.com/src/110482562" display="7613.0" xr:uid="{11953862-48E1-431F-B016-7682285F0FD7}"/>
    <hyperlink ref="BL711" r:id="rId18318" tooltip="https://www.daloopa.com/src/110482567" display="1936.0" xr:uid="{BC40C50C-5A82-4A14-AD5B-FA9EDE5FFA72}"/>
    <hyperlink ref="BL954" r:id="rId18319" tooltip="https://www.daloopa.com/src/112173373" display="17.5" xr:uid="{FC0B53C0-D628-41C3-91C4-DB4BFB827B0D}"/>
    <hyperlink ref="BL1031" r:id="rId18320" tooltip="https://www.daloopa.com/src/110482570" display="782.0" xr:uid="{64F0CD6B-8E24-46B8-BAF0-B1433EA36C24}"/>
    <hyperlink ref="BL901" r:id="rId18321" tooltip="https://www.daloopa.com/src/110482570" display="782.0" xr:uid="{8F8EA084-57CE-4257-BE0D-2B401135A42E}"/>
    <hyperlink ref="AR31" r:id="rId18322" tooltip="https://www.daloopa.com/src/69114385" display="0.185" xr:uid="{50449517-5B21-419C-B623-74D7E1F90E65}"/>
    <hyperlink ref="AR53" r:id="rId18323" tooltip="https://www.daloopa.com/src/69114015" display="-0.007" xr:uid="{D5CDCF6B-F51F-4C43-B595-2DE11B3F7A17}"/>
    <hyperlink ref="AR55" r:id="rId18324" tooltip="https://www.daloopa.com/src/69114018" display="0.185" xr:uid="{A4B87A1E-AE8F-4A0A-88A3-B5E4A1A927C6}"/>
    <hyperlink ref="AR156" r:id="rId18325" tooltip="https://www.daloopa.com/src/70537057" display="458700000.0" xr:uid="{A3C60E9A-DD16-44FE-9363-FAB7C495A585}"/>
    <hyperlink ref="AR162" r:id="rId18326" tooltip="https://www.daloopa.com/src/75828892" display="410.0" xr:uid="{28E05DCD-01F9-4B0A-A1E2-DEE285C0EC73}"/>
    <hyperlink ref="AR166" r:id="rId18327" tooltip="https://www.daloopa.com/src/70533830" display="2761.0" xr:uid="{D4856004-4932-488E-B70A-529A02598FC3}"/>
    <hyperlink ref="AR167" r:id="rId18328" tooltip="https://www.daloopa.com/src/70533883" display="634.0" xr:uid="{4E8E854C-9B4A-45B4-A09C-F0C159AFFFCF}"/>
    <hyperlink ref="AR168" r:id="rId18329" tooltip="https://www.daloopa.com/src/70533899" display="3395.0" xr:uid="{2C4284A7-E6AA-42F1-B376-38D4CAA7D636}"/>
    <hyperlink ref="AR208" r:id="rId18330" tooltip="https://www.daloopa.com/src/70537393" display="1040.0" xr:uid="{037507F1-0CAC-40EB-8C12-DA1C15F1674C}"/>
    <hyperlink ref="AR212" r:id="rId18331" tooltip="https://www.daloopa.com/src/70535188" display="120.0" xr:uid="{32581DC4-5C64-448F-9549-AA1D4132A84C}"/>
    <hyperlink ref="AR213" r:id="rId18332" tooltip="https://www.daloopa.com/src/70535187" display="4373.0" xr:uid="{3773D869-CED4-4990-89FB-A3C25B10F08B}"/>
    <hyperlink ref="AR214" r:id="rId18333" tooltip="https://www.daloopa.com/src/70535189" display="162.0" xr:uid="{C3A9B7B6-4E50-4C6D-90C3-B34C8554E170}"/>
    <hyperlink ref="AR215" r:id="rId18334" tooltip="https://www.daloopa.com/src/70535190" display="4655.0" xr:uid="{F6708376-FA4D-47DC-8C0A-92453DC0AE2C}"/>
    <hyperlink ref="AR218" r:id="rId18335" tooltip="https://www.daloopa.com/src/70535231" display="3395.0" xr:uid="{38C2A62C-669E-4914-9E39-3DEB0FB67010}"/>
    <hyperlink ref="AR219" r:id="rId18336" tooltip="https://www.daloopa.com/src/70535230" display="0.73" xr:uid="{1D70D444-35BD-4AC2-B7A1-14598DC6B2A1}"/>
    <hyperlink ref="AR224" r:id="rId18337" tooltip="https://www.daloopa.com/src/70535233" display="1176.0" xr:uid="{D4154012-D5D8-443E-B769-557CC0D195D3}"/>
    <hyperlink ref="AR225" r:id="rId18338" tooltip="https://www.daloopa.com/src/70535228" display="0.25" xr:uid="{FD9CDA48-A027-4660-9A82-A330B84A9CBB}"/>
    <hyperlink ref="AR226" r:id="rId18339" tooltip="https://www.daloopa.com/src/70535229" display="84.0" xr:uid="{23F97D1F-B11F-4DD8-84ED-6691DADBDE89}"/>
    <hyperlink ref="AR227" r:id="rId18340" tooltip="https://www.daloopa.com/src/70535227" display="0.02" xr:uid="{18B83179-4D61-48DF-BF29-3491C27EAD88}"/>
    <hyperlink ref="AR228" r:id="rId18341" tooltip="https://www.daloopa.com/src/70535232" display="4655.0" xr:uid="{8547E017-0ECB-445D-A702-6B3CFD245965}"/>
    <hyperlink ref="AR231" r:id="rId18342" tooltip="https://www.daloopa.com/src/70534968" display="3301.0" xr:uid="{5700496F-39EC-44C3-97D0-539CB33642AD}"/>
    <hyperlink ref="AR234" r:id="rId18343" tooltip="https://www.daloopa.com/src/70534971" display="1042.0" xr:uid="{A4E12C07-A713-4156-B70E-114250310706}"/>
    <hyperlink ref="AR235" r:id="rId18344" tooltip="https://www.daloopa.com/src/70534969" display="30.0" xr:uid="{492FF147-008A-41C6-B1BB-A318F86B0B9A}"/>
    <hyperlink ref="AR237" r:id="rId18345" tooltip="https://www.daloopa.com/src/70534970" display="4373.0" xr:uid="{F6923AA7-EAEA-4456-A7E7-1343BA57E73D}"/>
    <hyperlink ref="AR241" r:id="rId18346" tooltip="https://www.daloopa.com/src/70534455" display="3395.0" xr:uid="{D1D03140-C8A4-4B7C-BFC6-38A66972FE8A}"/>
    <hyperlink ref="AR242" r:id="rId18347" tooltip="https://www.daloopa.com/src/70534457" display="142.0" xr:uid="{B8012F8D-B649-4FBD-B3EF-FA359E41966F}"/>
    <hyperlink ref="AR243" r:id="rId18348" tooltip="https://www.daloopa.com/src/70534456" display="3253.0" xr:uid="{10B676D2-6EFE-44E3-993A-8E169404CD77}"/>
    <hyperlink ref="AR245" r:id="rId18349" tooltip="https://www.daloopa.com/src/70534458" display="0.96" xr:uid="{8D4D879F-EF62-4C6B-AEFC-E5EF49BDCFBD}"/>
    <hyperlink ref="AR269" r:id="rId18350" tooltip="https://www.daloopa.com/src/70534651" display="1176.0" xr:uid="{F5F3BD92-37F3-48C1-AA14-9DDD147DD824}"/>
    <hyperlink ref="AR270" r:id="rId18351" tooltip="https://www.daloopa.com/src/70534650" display="404.0" xr:uid="{B0A98930-3E6F-47A2-9C88-E1F0B546C9D6}"/>
    <hyperlink ref="AR271" r:id="rId18352" tooltip="https://www.daloopa.com/src/70534652" display="772.0" xr:uid="{42770EBA-116F-43F1-8CA5-AB579EE3D076}"/>
    <hyperlink ref="AR273" r:id="rId18353" tooltip="https://www.daloopa.com/src/70534653" display="0.66" xr:uid="{41A22B79-54FD-472F-BE20-F26BDD282BB5}"/>
    <hyperlink ref="AR283" r:id="rId18354" tooltip="https://www.daloopa.com/src/70534769" display="84.0" xr:uid="{A045EB6F-4200-4A8E-886F-A693AA82455C}"/>
    <hyperlink ref="AR284" r:id="rId18355" tooltip="https://www.daloopa.com/src/70534768" display="22.0" xr:uid="{E2B92F4A-182A-4F53-A123-9EB3C621DCCA}"/>
    <hyperlink ref="AR285" r:id="rId18356" tooltip="https://www.daloopa.com/src/70534771" display="62.0" xr:uid="{1CA09C60-C955-4D45-9591-49601D17E778}"/>
    <hyperlink ref="AR287" r:id="rId18357" tooltip="https://www.daloopa.com/src/70534770" display="0.74" xr:uid="{AF4587B6-1CE9-481D-9535-15CC37C6E582}"/>
    <hyperlink ref="AR290" r:id="rId18358" tooltip="https://www.daloopa.com/src/70534823" display="4655.0" xr:uid="{335BC11B-D7E1-4285-A3C1-F42273B35346}"/>
    <hyperlink ref="AR291" r:id="rId18359" tooltip="https://www.daloopa.com/src/70534824" display="568.0" xr:uid="{B2C568B5-4D74-45DE-8337-AC2C29A01C42}"/>
    <hyperlink ref="AR292" r:id="rId18360" tooltip="https://www.daloopa.com/src/70534825" display="4087.0" xr:uid="{776DFE1B-8DCA-4CA0-B232-8F2409D7D7F8}"/>
    <hyperlink ref="AR294" r:id="rId18361" tooltip="https://www.daloopa.com/src/70534826" display="0.88" xr:uid="{E6313332-267F-437D-AB10-97443BB6C567}"/>
    <hyperlink ref="AR298" r:id="rId18362" tooltip="https://www.daloopa.com/src/70554982" display="0.6" xr:uid="{1BC55872-95F9-411E-BA51-9E3391DA5961}"/>
    <hyperlink ref="AR299" r:id="rId18363" tooltip="https://www.daloopa.com/src/70536560" display="0.25" xr:uid="{1B7DD3BE-4654-41F3-898E-5F3DAEB2E2BC}"/>
    <hyperlink ref="AR300" r:id="rId18364" tooltip="https://www.daloopa.com/src/70536559" display="0.15" xr:uid="{DEF5B39F-5BBF-4913-8BE5-3D46E4836CD3}"/>
    <hyperlink ref="AR303" r:id="rId18365" tooltip="https://www.daloopa.com/src/70535879" display="2779.0" xr:uid="{20B300D7-C26D-4A1B-9CF6-D2947E6A29F9}"/>
    <hyperlink ref="AR304" r:id="rId18366" tooltip="https://www.daloopa.com/src/70535877" display="1173.0" xr:uid="{5B77F617-AB96-489A-A788-076956C832E2}"/>
    <hyperlink ref="AR305" r:id="rId18367" tooltip="https://www.daloopa.com/src/70535878" display="703.0" xr:uid="{09A9C6B9-C1C0-4863-B2E4-525620CFE5A1}"/>
    <hyperlink ref="AR306" r:id="rId18368" tooltip="https://www.daloopa.com/src/70535876" display="4655.0" xr:uid="{D3D47D2F-C11D-4AD8-9035-C0783A8E9A12}"/>
    <hyperlink ref="AR321" r:id="rId18369" tooltip="https://www.daloopa.com/src/69114192" display="1967.0" xr:uid="{8ED194FF-80A6-412C-B938-BFEA958FC03D}"/>
    <hyperlink ref="AR388" r:id="rId18370" tooltip="https://www.daloopa.com/src/70534180" display="0.03" xr:uid="{ACAE107B-3036-45EA-9DBC-CDCAD64CD022}"/>
    <hyperlink ref="AR389" r:id="rId18371" tooltip="https://www.daloopa.com/src/70534176" display="-0.03" xr:uid="{5709247F-7F71-4CC2-B04A-361E243D980B}"/>
    <hyperlink ref="AR392" r:id="rId18372" tooltip="https://www.daloopa.com/src/70534181" display="0.07" xr:uid="{1FDE0A91-AD05-4396-B467-CAC5C3803E88}"/>
    <hyperlink ref="AR399" r:id="rId18373" tooltip="https://www.daloopa.com/src/70534177" display="0.15" xr:uid="{4419BE78-52C0-4A12-8227-A01887B7237D}"/>
    <hyperlink ref="AR402" r:id="rId18374" tooltip="https://www.daloopa.com/src/70534175" display="-0.02" xr:uid="{05473482-C886-48D6-9FB7-6FF070C9D5B3}"/>
    <hyperlink ref="AR403" r:id="rId18375" tooltip="https://www.daloopa.com/src/70534178" display="0.23" xr:uid="{4B9D5A78-0270-45A2-94EA-E4D8FDD3D200}"/>
    <hyperlink ref="AR406" r:id="rId18376" tooltip="https://www.daloopa.com/src/70533912" display="1247.0" xr:uid="{D0229F26-C861-4311-808A-7CF16619F7AF}"/>
    <hyperlink ref="AR408" r:id="rId18377" tooltip="https://www.daloopa.com/src/70533916" display="459.0" xr:uid="{E85C1DC3-873D-4F9D-BFA5-BC3D81A829FF}"/>
    <hyperlink ref="AR409" r:id="rId18378" tooltip="https://www.daloopa.com/src/70533917" display="0.5" xr:uid="{1A46E5AA-DD65-4809-AE1B-D3356CD7DF07}"/>
    <hyperlink ref="AR412" r:id="rId18379" tooltip="https://www.daloopa.com/src/70533914" display="459.5" xr:uid="{8DE4822D-65AC-43E2-9E2B-B1F37ABCA845}"/>
    <hyperlink ref="AR414" r:id="rId18380" tooltip="https://www.daloopa.com/src/70533915" display="2.72" xr:uid="{98ABAE1E-4944-482E-AC36-6A419B48CD50}"/>
    <hyperlink ref="AR415" r:id="rId18381" tooltip="https://www.daloopa.com/src/70533913" display="2.71" xr:uid="{760DBA28-E71F-4949-A147-39B0A1E6EF9F}"/>
    <hyperlink ref="AR416" r:id="rId18382" tooltip="https://www.daloopa.com/src/70533918" display="6.2" xr:uid="{66BB8963-152B-4359-9041-34C69245453C}"/>
    <hyperlink ref="AR438" r:id="rId18383" tooltip="https://www.daloopa.com/src/70534357" display="29.0" xr:uid="{AA7151D8-3DA0-4A95-BA1A-C3A044F0D0A8}"/>
    <hyperlink ref="AR439" r:id="rId18384" tooltip="https://www.daloopa.com/src/70534356" display="209.0" xr:uid="{57404764-905A-4C34-AE32-A80844D20518}"/>
    <hyperlink ref="AR440" r:id="rId18385" tooltip="https://www.daloopa.com/src/70534355" display="122.0" xr:uid="{5AD1F854-F70B-4D82-9BC3-A3B9DF024C88}"/>
    <hyperlink ref="AR441" r:id="rId18386" tooltip="https://www.daloopa.com/src/70534353" display="56.0" xr:uid="{47D87331-A278-4318-ACB3-4825DDF9ED3D}"/>
    <hyperlink ref="AR442" r:id="rId18387" tooltip="https://www.daloopa.com/src/70534354" display="416.0" xr:uid="{3C186C6D-EBCD-4991-A43A-8781036C792E}"/>
    <hyperlink ref="AR541" r:id="rId18388" tooltip="https://www.daloopa.com/src/70535385" display="1247.0" xr:uid="{FF557252-E927-4E0D-AE05-A6984143EA03}"/>
    <hyperlink ref="AR543" r:id="rId18389" tooltip="https://www.daloopa.com/src/70535389" display="212.0" xr:uid="{8394AA53-D555-4366-B08E-C96BE931EC9F}"/>
    <hyperlink ref="AR544" r:id="rId18390" tooltip="https://www.daloopa.com/src/70535387" display="416.0" xr:uid="{1D566735-C8B5-4038-BADD-53E0F50DC286}"/>
    <hyperlink ref="AR546" r:id="rId18391" tooltip="https://www.daloopa.com/src/70535386" display="21.0" xr:uid="{01CFFC62-3512-4EDF-ACE6-F0B07432593A}"/>
    <hyperlink ref="AR547" r:id="rId18392" tooltip="https://www.daloopa.com/src/70535390" display="-49.0" xr:uid="{ADE1C132-1AFF-4495-BDA7-AF6706589329}"/>
    <hyperlink ref="AR549" r:id="rId18393" tooltip="https://www.daloopa.com/src/70535388" display="3.0" xr:uid="{07D49329-2801-4B66-9E43-508B573ADC86}"/>
    <hyperlink ref="AR553" r:id="rId18394" tooltip="https://www.daloopa.com/src/70535391" display="-5.0" xr:uid="{377A4FFD-DDD6-4D23-A0B4-F2177B58B579}"/>
    <hyperlink ref="AR555" r:id="rId18395" tooltip="https://www.daloopa.com/src/70535397" display="269.0" xr:uid="{95D2ADCD-072D-4819-AF63-652472E4D855}"/>
    <hyperlink ref="AR556" r:id="rId18396" tooltip="https://www.daloopa.com/src/70535395" display="-258.0" xr:uid="{E4B512F3-057F-4E45-849E-E3C9E5C54543}"/>
    <hyperlink ref="AR557" r:id="rId18397" tooltip="https://www.daloopa.com/src/70535394" display="-55.0" xr:uid="{2B01A5F8-8EA3-4601-8ADF-CFAD0C407EB9}"/>
    <hyperlink ref="AR558" r:id="rId18398" tooltip="https://www.daloopa.com/src/70535393" display="-323.0" xr:uid="{19C08B50-BA98-4E02-A63E-0DDDAF43B988}"/>
    <hyperlink ref="AR560" r:id="rId18399" tooltip="https://www.daloopa.com/src/70535396" display="152.0" xr:uid="{5FE37DF3-48EE-4E06-9D45-8D1AD0F99139}"/>
    <hyperlink ref="AR561" r:id="rId18400" tooltip="https://www.daloopa.com/src/70535392" display="63.0" xr:uid="{DA9508EF-7D34-496E-A4FE-C2CD74620DF4}"/>
    <hyperlink ref="AR562" r:id="rId18401" tooltip="https://www.daloopa.com/src/70535384" display="1693.0" xr:uid="{06A4BDBF-3A05-4E18-99CD-2BC3D4A704C3}"/>
    <hyperlink ref="AR566" r:id="rId18402" tooltip="https://www.daloopa.com/src/70535318" display="254.0" xr:uid="{80834881-E827-4266-9DE7-96101E7758E2}"/>
    <hyperlink ref="AR567" r:id="rId18403" tooltip="https://www.daloopa.com/src/70535319" display="33.0" xr:uid="{08DC5AB4-25F2-49FF-A7CB-12A6A9CFA1AD}"/>
    <hyperlink ref="AR569" r:id="rId18404" tooltip="https://www.daloopa.com/src/70535320" display="-101.0" xr:uid="{F679493F-0068-4766-A542-4BA35D4DDEDA}"/>
    <hyperlink ref="AR571" r:id="rId18405" tooltip="https://www.daloopa.com/src/70535321" display="-30.0" xr:uid="{BE74AC19-07E7-4A36-A1EF-9FACC116D5DA}"/>
    <hyperlink ref="AR573" r:id="rId18406" tooltip="https://www.daloopa.com/src/70535322" display="156.0" xr:uid="{606B465D-3486-4444-84F7-E4094404BD88}"/>
    <hyperlink ref="AR576" r:id="rId18407" tooltip="https://www.daloopa.com/src/70535436" display="-1400.0" xr:uid="{4D0B3822-8478-4D33-8F73-315A6D7CCF50}"/>
    <hyperlink ref="AR577" r:id="rId18408" tooltip="https://www.daloopa.com/src/70535434" display="69.0" xr:uid="{EDFA55FC-E14D-4C29-98D2-4A51A0CEB081}"/>
    <hyperlink ref="AR578" r:id="rId18409" tooltip="https://www.daloopa.com/src/70535435" display="-164.0" xr:uid="{51F4546E-B896-404B-9FB2-F2BE1331D49A}"/>
    <hyperlink ref="AR584" r:id="rId18410" tooltip="https://www.daloopa.com/src/70535428" display="-19.0" xr:uid="{1B8F8875-457A-4B7B-87C4-23AAB3A1BA18}"/>
    <hyperlink ref="AR585" r:id="rId18411" tooltip="https://www.daloopa.com/src/70535433" display="-2014.0" xr:uid="{FAE356FD-01D5-45DF-B1D1-99C33AC0B81C}"/>
    <hyperlink ref="AR587" r:id="rId18412" tooltip="https://www.daloopa.com/src/70535432" display="1.0" xr:uid="{3E2ACBF1-F663-4019-B034-123526816AED}"/>
    <hyperlink ref="AR588" r:id="rId18413" tooltip="https://www.daloopa.com/src/70535429" display="-164.0" xr:uid="{B5BA592D-45E9-4864-9A12-9561A13CF7A1}"/>
    <hyperlink ref="AR590" r:id="rId18414" tooltip="https://www.daloopa.com/src/70535430" display="4236.0" xr:uid="{53F1486B-AFB4-4CFB-B550-2854FF0EC334}"/>
    <hyperlink ref="AR591" r:id="rId18415" tooltip="https://www.daloopa.com/src/70535431" display="4072.0" xr:uid="{4EFD416A-A0B9-41C1-A8F4-8B7E37F5AC67}"/>
    <hyperlink ref="AR594" r:id="rId18416" tooltip="https://www.daloopa.com/src/70535131" display="214.0" xr:uid="{4F8FE44A-9874-4049-8A82-735C66B5BBE7}"/>
    <hyperlink ref="AR595" r:id="rId18417" tooltip="https://www.daloopa.com/src/70535132" display="55.0" xr:uid="{5F9163CA-140C-40F4-B0B5-5211513077A2}"/>
    <hyperlink ref="AR711" r:id="rId18418" tooltip="https://www.daloopa.com/src/69114192" display="1967.0" xr:uid="{35694687-08CB-49DF-A961-CC76F5CAFFFB}"/>
    <hyperlink ref="AR787" r:id="rId18419" tooltip="https://www.daloopa.com/src/70537203" display="96.0" xr:uid="{618B6AED-D2E7-4EF1-8DBE-30D818885140}"/>
    <hyperlink ref="AR788" r:id="rId18420" tooltip="https://www.daloopa.com/src/70537204" display="54.0" xr:uid="{A1ECD102-150D-4DFE-AAAD-91F47EBFFA51}"/>
    <hyperlink ref="AR809" r:id="rId18421" tooltip="https://www.daloopa.com/src/70534108" display="0.01" xr:uid="{914A29FE-1DCB-4292-B80C-351EAD73152A}"/>
    <hyperlink ref="AR810" r:id="rId18422" tooltip="https://www.daloopa.com/src/70534109" display="0.02" xr:uid="{CAEBF9C7-893D-4C20-856C-2BB612F786BE}"/>
    <hyperlink ref="AR815" r:id="rId18423" tooltip="https://www.daloopa.com/src/70534110" display="0.07" xr:uid="{73433E4B-9AAE-4433-9C9D-75FAA4E25492}"/>
    <hyperlink ref="AR818" r:id="rId18424" tooltip="https://www.daloopa.com/src/70534107" display="0.1" xr:uid="{2269BD6B-3DA2-4079-865D-0BD8D4CA64C9}"/>
    <hyperlink ref="AR821" r:id="rId18425" tooltip="https://www.daloopa.com/src/70535987" display="0.07" xr:uid="{8A1BC276-6A0D-44BB-B9DB-F72D27CEC3D6}"/>
    <hyperlink ref="AR824" r:id="rId18426" tooltip="https://www.daloopa.com/src/70535986" display="0.09" xr:uid="{88197903-426D-47A2-9EE9-30333EE4CD02}"/>
    <hyperlink ref="AR826" r:id="rId18427" tooltip="https://www.daloopa.com/src/70535988" display="0.02" xr:uid="{A86D68EE-944E-4E84-A535-3A9443C7676F}"/>
    <hyperlink ref="AR828" r:id="rId18428" tooltip="https://www.daloopa.com/src/70535985" display="0.18" xr:uid="{7567BCCB-F110-4BDE-8EF4-47758D5ED317}"/>
    <hyperlink ref="AR832" r:id="rId18429" tooltip="https://www.daloopa.com/src/70536021" display="0.04" xr:uid="{F0D91D91-FEE0-47AD-B650-CDC86AEBDEAF}"/>
    <hyperlink ref="AR833" r:id="rId18430" tooltip="https://www.daloopa.com/src/70536022" display="0.04" xr:uid="{77B9094B-90C0-484D-AAB2-8A1DAFAE52E6}"/>
    <hyperlink ref="AR834" r:id="rId18431" tooltip="https://www.daloopa.com/src/70536024" display="0.02" xr:uid="{4016E728-1BCD-47E3-9E9F-ED6DDE5DEE94}"/>
    <hyperlink ref="AR836" r:id="rId18432" tooltip="https://www.daloopa.com/src/70536023" display="0.02" xr:uid="{928ECD8C-C542-4F7B-BDC8-993DA836241D}"/>
    <hyperlink ref="AR840" r:id="rId18433" tooltip="https://www.daloopa.com/src/70536020" display="0.12" xr:uid="{7548BE28-0480-4559-B68B-F01AE29CB794}"/>
    <hyperlink ref="AR852" r:id="rId18434" tooltip="https://www.daloopa.com/src/70536438" display="500.0" xr:uid="{D87114BB-5C99-42A0-BA4D-3EC583667356}"/>
    <hyperlink ref="AR853" r:id="rId18435" tooltip="https://www.daloopa.com/src/70536438" display="500.0" xr:uid="{1315A939-A4D1-419B-B4CB-F6E73F838075}"/>
    <hyperlink ref="AR854" r:id="rId18436" tooltip="https://www.daloopa.com/src/70536437" display="1000.0" xr:uid="{02E54AE7-1E88-448D-B931-734FD0A708A1}"/>
    <hyperlink ref="AR855" r:id="rId18437" tooltip="https://www.daloopa.com/src/70536441" display="850.0" xr:uid="{3CBFFF3E-87A0-4600-8047-06885E3EF1E4}"/>
    <hyperlink ref="AR856" r:id="rId18438" tooltip="https://www.daloopa.com/src/70536439" display="1300.0" xr:uid="{A6C2FFF4-BECF-4FD8-9246-49607F3393B4}"/>
    <hyperlink ref="AR857" r:id="rId18439" tooltip="https://www.daloopa.com/src/70536435" display="3650.0" xr:uid="{44050370-A4FB-4112-8F78-CCB7467E8819}"/>
    <hyperlink ref="AR860" r:id="rId18440" tooltip="https://www.daloopa.com/src/70536440" display="-20.0" xr:uid="{E63A1CFD-2CEF-4A16-828E-58E7B944B62C}"/>
    <hyperlink ref="AR861" r:id="rId18441" tooltip="https://www.daloopa.com/src/70536436" display="3630.0" xr:uid="{1ED9D292-4066-4628-A87E-3D607B5CE97D}"/>
    <hyperlink ref="AR950" r:id="rId18442" tooltip="https://www.daloopa.com/src/70536167" display="3.2" xr:uid="{800E06E9-BE72-4821-847B-C399D86DE999}"/>
    <hyperlink ref="AR951" r:id="rId18443" tooltip="https://www.daloopa.com/src/70536166" display="1.8" xr:uid="{3D8F9F39-33B2-455F-85C1-30BE912593CE}"/>
    <hyperlink ref="AR954" r:id="rId18444" tooltip="https://www.daloopa.com/src/70536165" display="5.0" xr:uid="{DF6CA781-A6DB-4B0F-9225-AD7806E99341}"/>
    <hyperlink ref="AR962" r:id="rId18445" tooltip="https://www.daloopa.com/src/70536251" display="525.0" xr:uid="{8EAAFE9D-95C3-4041-9652-7966115933D0}"/>
    <hyperlink ref="AR963" r:id="rId18446" tooltip="https://www.daloopa.com/src/70536254" display="158.0" xr:uid="{F2979120-7552-439B-8F2F-70B8C8E1444B}"/>
    <hyperlink ref="AR964" r:id="rId18447" tooltip="https://www.daloopa.com/src/70536249" display="103.0" xr:uid="{CD1D1E14-B486-4BE6-96AB-6E3FC75A3201}"/>
    <hyperlink ref="AR967" r:id="rId18448" tooltip="https://www.daloopa.com/src/70536253" display="134.0" xr:uid="{3CA230B2-4064-4054-B1C7-846CEE0F8701}"/>
    <hyperlink ref="AR969" r:id="rId18449" tooltip="https://www.daloopa.com/src/70536252" display="111.0" xr:uid="{866AED2A-E123-4A2F-BB9A-4BD1BCFB4284}"/>
    <hyperlink ref="AR975" r:id="rId18450" tooltip="https://www.daloopa.com/src/70536248" display="438.0" xr:uid="{DBDF14A5-CF5B-4357-9A1E-4732E81E9ABA}"/>
    <hyperlink ref="AR976" r:id="rId18451" tooltip="https://www.daloopa.com/src/70536250" display="1469.0" xr:uid="{0BE355DD-7E9B-426E-BA65-6CC98418238B}"/>
    <hyperlink ref="AR998" r:id="rId18452" tooltip="https://www.daloopa.com/src/70536283" display="1060.0" xr:uid="{63301167-69CD-4681-91C1-F66BDF009A95}"/>
    <hyperlink ref="AR999" r:id="rId18453" tooltip="https://www.daloopa.com/src/70536282" display="1203.0" xr:uid="{C1147F16-600E-4CB2-978A-B0F814ECD9C9}"/>
    <hyperlink ref="AR1000" r:id="rId18454" tooltip="https://www.daloopa.com/src/70536284" display="376.0" xr:uid="{72C1C99B-DE45-4D33-8AA3-91C1C6AD6F70}"/>
    <hyperlink ref="AR1004" r:id="rId18455" tooltip="https://www.daloopa.com/src/70536285" display="20.0" xr:uid="{1A0477D0-287F-465D-A107-48006551BEF0}"/>
    <hyperlink ref="AR1007" r:id="rId18456" tooltip="https://www.daloopa.com/src/70536286" display="2659.0" xr:uid="{6FD6C66F-8FD7-4C39-A448-56C1E75D6206}"/>
    <hyperlink ref="AR1010" r:id="rId18457" tooltip="https://www.daloopa.com/src/70536343" display="-583.0" xr:uid="{20E07A36-E235-495E-AE43-E2B667CB7A1F}"/>
    <hyperlink ref="AR1011" r:id="rId18458" tooltip="https://www.daloopa.com/src/70536341" display="-526.0" xr:uid="{5E0AF9C8-9C9A-47D3-82CC-72FBDF02BA44}"/>
    <hyperlink ref="AR1012" r:id="rId18459" tooltip="https://www.daloopa.com/src/70536342" display="-183.0" xr:uid="{23FE1998-5B1D-49AC-8C9F-9B5361983884}"/>
    <hyperlink ref="AR1016" r:id="rId18460" tooltip="https://www.daloopa.com/src/70536345" display="-13.0" xr:uid="{5E9067F8-F2C5-40FB-964A-00F1C32C552B}"/>
    <hyperlink ref="AR1019" r:id="rId18461" tooltip="https://www.daloopa.com/src/70536344" display="-1305.0" xr:uid="{83A76999-5E19-40CA-8E11-79446794BAC0}"/>
    <hyperlink ref="AR1022" r:id="rId18462" tooltip="https://www.daloopa.com/src/70536391" display="477.0" xr:uid="{1CCD9811-55DB-49E7-B532-94B83854A896}"/>
    <hyperlink ref="AR1023" r:id="rId18463" tooltip="https://www.daloopa.com/src/70536392" display="677.0" xr:uid="{0B0ED173-1A51-4B05-9C0C-F45038FC41AD}"/>
    <hyperlink ref="AR1024" r:id="rId18464" tooltip="https://www.daloopa.com/src/70536393" display="193.0" xr:uid="{504CA17F-E0AF-4B96-9A92-85B843F211BB}"/>
    <hyperlink ref="AR1028" r:id="rId18465" tooltip="https://www.daloopa.com/src/70536389" display="7.0" xr:uid="{4CE21F19-78C7-48E1-B8E0-25847DA0E0B8}"/>
    <hyperlink ref="AR1031" r:id="rId18466" tooltip="https://www.daloopa.com/src/70536390" display="1354.0" xr:uid="{7A22C49A-3624-4B42-83FB-0B95066DA765}"/>
    <hyperlink ref="AR1034" r:id="rId18467" tooltip="https://www.daloopa.com/src/69114674" display="4655.0" xr:uid="{4372A20F-AA43-4977-8B8D-4C64AD0CC8F6}"/>
    <hyperlink ref="AR1037" r:id="rId18468" tooltip="https://www.daloopa.com/src/69114675" display="3395.0" xr:uid="{790C1D61-3635-4843-BDCB-B2BFC855CF13}"/>
    <hyperlink ref="AR1038" r:id="rId18469" tooltip="https://www.daloopa.com/src/69114676" display="1176.0" xr:uid="{082C8D7C-60B3-4E5C-9DF4-DA6CCB790D08}"/>
    <hyperlink ref="AR1039" r:id="rId18470" tooltip="https://www.daloopa.com/src/69114677" display="84.0" xr:uid="{E1EC4551-6600-48CE-BCE9-38AB130C7C86}"/>
    <hyperlink ref="AR1042" r:id="rId18471" tooltip="https://www.daloopa.com/src/69114678" display="0.73" xr:uid="{749ADC50-3926-4803-90B9-54BA0C2F4698}"/>
    <hyperlink ref="AR1043" r:id="rId18472" tooltip="https://www.daloopa.com/src/69114679" display="0.25" xr:uid="{27D8A784-3E4B-4282-8810-B947A11EC146}"/>
    <hyperlink ref="AR1044" r:id="rId18473" tooltip="https://www.daloopa.com/src/69114680" display="0.02" xr:uid="{B27D6E86-012E-4BDE-B8B6-A91CF1CC96A1}"/>
    <hyperlink ref="AR1048" r:id="rId18474" tooltip="https://www.daloopa.com/src/69114681" display="2761.0" xr:uid="{45899E42-D433-4605-BCD8-D12F9D4B54E5}"/>
    <hyperlink ref="AR1055" r:id="rId18475" tooltip="https://www.daloopa.com/src/69114683" display="634.0" xr:uid="{2E3B0C1D-04C3-4A1A-8612-BE134DCEE65B}"/>
    <hyperlink ref="AR1076" r:id="rId18476" tooltip="https://www.daloopa.com/src/69114630" display="1042.0" xr:uid="{5BF72C33-BF7B-4C05-BA5D-7B7018F130D6}"/>
    <hyperlink ref="AR1079" r:id="rId18477" tooltip="https://www.daloopa.com/src/69114631" display="2779.0" xr:uid="{D664A381-83CD-4F9E-87A2-8FD734DCA7E8}"/>
    <hyperlink ref="AR1080" r:id="rId18478" tooltip="https://www.daloopa.com/src/69114632" display="1173.0" xr:uid="{1CF31907-F1F9-4382-A7DD-803D970D5AAE}"/>
    <hyperlink ref="AR1081" r:id="rId18479" tooltip="https://www.daloopa.com/src/69114633" display="703.0" xr:uid="{FDD2BB96-FC5E-4EF5-957A-7FE8FFD7EC38}"/>
    <hyperlink ref="AR1084" r:id="rId18480" tooltip="https://www.daloopa.com/src/69114634" display="0.6" xr:uid="{CCE320EB-8C87-4571-A92D-F00407CD902B}"/>
    <hyperlink ref="AR1085" r:id="rId18481" tooltip="https://www.daloopa.com/src/69114635" display="0.25" xr:uid="{94CB505C-94D6-46F4-875B-109949838274}"/>
    <hyperlink ref="AR1086" r:id="rId18482" tooltip="https://www.daloopa.com/src/69114636" display="0.15" xr:uid="{4AF39030-CF43-4717-81E8-1B26BA4B25C3}"/>
    <hyperlink ref="AR1089" r:id="rId18483" tooltip="https://www.daloopa.com/src/69114637" display="142.0" xr:uid="{382E1AD8-8E64-489D-B371-EC8FB1F23D9F}"/>
    <hyperlink ref="AR1090" r:id="rId18484" tooltip="https://www.daloopa.com/src/69114638" display="404.0" xr:uid="{4309ECC0-81AD-41B7-8BD4-E8962EB35C14}"/>
    <hyperlink ref="AR1091" r:id="rId18485" tooltip="https://www.daloopa.com/src/69114639" display="22.0" xr:uid="{0FBF31A3-3337-4FE4-82C7-7FBAD87E441F}"/>
    <hyperlink ref="AR1092" r:id="rId18486" tooltip="https://www.daloopa.com/src/69114640" display="568.0" xr:uid="{6023F6F0-F858-4556-9EF7-ACC1FFC1C631}"/>
    <hyperlink ref="AR1095" r:id="rId18487" tooltip="https://www.daloopa.com/src/69114641" display="30.0" xr:uid="{6E78E978-58B9-48B4-8634-B2C2C4241708}"/>
    <hyperlink ref="AR1096" r:id="rId18488" tooltip="https://www.daloopa.com/src/69114642" display="209.0" xr:uid="{8C41A978-3B2B-4B36-9F9D-61B0649E9244}"/>
    <hyperlink ref="AR1097" r:id="rId18489" tooltip="https://www.daloopa.com/src/69114643" display="122.0" xr:uid="{59178499-528B-4A5B-8213-5419D1312559}"/>
    <hyperlink ref="AR1098" r:id="rId18490" tooltip="https://www.daloopa.com/src/69114644" display="56.0" xr:uid="{1D61BDA1-9B05-4935-A8E3-EC66E7C64A09}"/>
    <hyperlink ref="AR1099" r:id="rId18491" tooltip="https://www.daloopa.com/src/69114645" display="417.0" xr:uid="{3C9D612C-FED0-48F6-BDFB-C6B55AD95C14}"/>
    <hyperlink ref="AR1102" r:id="rId18492" tooltip="https://www.daloopa.com/src/69114646" display="29328.0" xr:uid="{3325FC87-18DC-4757-8399-CC3AAF4A90B0}"/>
    <hyperlink ref="AR1103" r:id="rId18493" tooltip="https://www.daloopa.com/src/69114647" display="35.0" xr:uid="{70D62E21-D79F-413F-9BFA-E53020805ED1}"/>
    <hyperlink ref="AR1104" r:id="rId18494" tooltip="https://www.daloopa.com/src/69114648" display="460.0" xr:uid="{5C99B707-83DA-4DBA-859A-DFCABDEB7E61}"/>
    <hyperlink ref="AR1107" r:id="rId18495" tooltip="https://www.daloopa.com/src/69114589" display="4655.0" xr:uid="{149E4D0C-FE12-4897-B788-73A45731A2ED}"/>
    <hyperlink ref="AR1108" r:id="rId18496" tooltip="https://www.daloopa.com/src/69114590" display="568.0" xr:uid="{8E3BC1B1-76FF-465E-8654-5A26FE90F4D5}"/>
    <hyperlink ref="AR1109" r:id="rId18497" tooltip="https://www.daloopa.com/src/69114591" display="4087.0" xr:uid="{01BB59C1-C154-4D4F-A4B6-A42B3712CC82}"/>
    <hyperlink ref="AR1111" r:id="rId18498" tooltip="https://www.daloopa.com/src/69114592" display="2501.0" xr:uid="{A2492789-024F-4292-9933-88BF428E75CD}"/>
    <hyperlink ref="AR1112" r:id="rId18499" tooltip="https://www.daloopa.com/src/69114593" display="1586.0" xr:uid="{EE9119D0-571A-412F-AFDA-00A314E01614}"/>
    <hyperlink ref="AR1114" r:id="rId18500" tooltip="https://www.daloopa.com/src/69114594" display="12.0" xr:uid="{C9AB34FA-BBFF-4F67-A690-BEE851B43F1F}"/>
    <hyperlink ref="AR1115" r:id="rId18501" tooltip="https://www.daloopa.com/src/69114595" display="1598.0" xr:uid="{6AAF30FF-7CAA-4DE3-B279-07504CC09BDD}"/>
    <hyperlink ref="AR1117" r:id="rId18502" tooltip="https://www.daloopa.com/src/69114596" display="351.0" xr:uid="{E4274C3D-5DEC-4FFF-9B87-358C73C60138}"/>
    <hyperlink ref="AR1118" r:id="rId18503" tooltip="https://www.daloopa.com/src/69114597" display="1247.0" xr:uid="{15A47C70-2495-4C45-8351-9C5CC9D1DE85}"/>
    <hyperlink ref="AR1120" r:id="rId18504" tooltip="https://www.daloopa.com/src/69114598" display="2.71" xr:uid="{B3EF377C-AAF1-4018-9646-FCBD892D3967}"/>
    <hyperlink ref="AR1124" r:id="rId18505" tooltip="https://www.daloopa.com/src/69114599" display="-30.0" xr:uid="{76D08417-975F-4AA3-A153-C360CF156C87}"/>
    <hyperlink ref="AR1125" r:id="rId18506" tooltip="https://www.daloopa.com/src/69114600" display="-53.0" xr:uid="{7CF7FA43-387D-4BE1-9D1E-4BEB9E8FD476}"/>
    <hyperlink ref="AR1126" r:id="rId18507" tooltip="https://www.daloopa.com/src/69114601" display="-83.0" xr:uid="{052C90FB-68D2-4DD9-9123-4385A5529DC3}"/>
    <hyperlink ref="AR1129" r:id="rId18508" tooltip="https://www.daloopa.com/src/69114602" display="-387.0" xr:uid="{8616B394-DD31-49FC-B2B7-75B87EBFD016}"/>
    <hyperlink ref="AR1130" r:id="rId18509" tooltip="https://www.daloopa.com/src/69114603" display="-42.0" xr:uid="{8CD5A21C-62C1-47EA-8192-4CEA71A6BF8A}"/>
    <hyperlink ref="AR1131" r:id="rId18510" tooltip="https://www.daloopa.com/src/69114605" display="-462.0" xr:uid="{B6496B51-2460-4C7F-99F4-64203106C1E1}"/>
    <hyperlink ref="AR1133" r:id="rId18511" tooltip="https://www.daloopa.com/src/69114606" display="-1.0" xr:uid="{BE8001F9-E9B8-4775-BFCD-CF1FF87C6BF2}"/>
    <hyperlink ref="AR1134" r:id="rId18512" tooltip="https://www.daloopa.com/src/69114607" display="45.0" xr:uid="{35FFAFEB-3FAC-40E1-A2C8-AD65F069C5F2}"/>
    <hyperlink ref="AR1137" r:id="rId18513" tooltip="https://www.daloopa.com/src/69114608" display="4655.0" xr:uid="{7F98A9D7-21FE-4D3A-BC30-005F27FA5CCB}"/>
    <hyperlink ref="AR1138" r:id="rId18514" tooltip="https://www.daloopa.com/src/69114609" display="485.0" xr:uid="{E364C1AC-201B-47BE-AEC3-7FBE2845619B}"/>
    <hyperlink ref="AR1139" r:id="rId18515" tooltip="https://www.daloopa.com/src/69114610" display="4170.0" xr:uid="{D161F2CE-F6A8-4279-84AC-FBACE144C728}"/>
    <hyperlink ref="AR1141" r:id="rId18516" tooltip="https://www.daloopa.com/src/69114611" display="2039.0" xr:uid="{0DB22A92-4E86-45DC-9933-BF25913E9044}"/>
    <hyperlink ref="AR1142" r:id="rId18517" tooltip="https://www.daloopa.com/src/69114612" display="2131.0" xr:uid="{BED80778-6806-4B91-A3CD-B66340C11ECA}"/>
    <hyperlink ref="AR1144" r:id="rId18518" tooltip="https://www.daloopa.com/src/69114613" display="11.0" xr:uid="{10C00962-F2B1-4035-AFFD-ACF7FAF5CD7F}"/>
    <hyperlink ref="AR1145" r:id="rId18519" tooltip="https://www.daloopa.com/src/69114614" display="2142.0" xr:uid="{622FF770-8D0B-41F8-B712-CE21CB65BC80}"/>
    <hyperlink ref="AR1147" r:id="rId18520" tooltip="https://www.daloopa.com/src/69114615" display="396.0" xr:uid="{4368790B-36C9-409E-91C1-35DAE5D9EA7E}"/>
    <hyperlink ref="AR1148" r:id="rId18521" tooltip="https://www.daloopa.com/src/69114616" display="1746.0" xr:uid="{DFA53C82-31C6-4EA0-8C6E-E91C94374D63}"/>
    <hyperlink ref="AR1150" r:id="rId18522" tooltip="https://www.daloopa.com/src/69114617" display="3.8" xr:uid="{4A401BF4-DE26-4D5D-BEE9-40C78209C9ED}"/>
    <hyperlink ref="AR1153" r:id="rId18523" tooltip="https://www.daloopa.com/src/69114618" display="460.0" xr:uid="{13D2FCD0-8650-4EE7-B0DC-D74CE93DADFD}"/>
    <hyperlink ref="AR1156" r:id="rId18524" tooltip="https://www.daloopa.com/src/69114619" display="2.71" xr:uid="{75C8B8B6-15DF-4E0F-8E2A-A464B6A71005}"/>
    <hyperlink ref="AR1157" r:id="rId18525" tooltip="https://www.daloopa.com/src/69114620" display="0.91" xr:uid="{043E9C2C-0C06-4B55-87BF-C845BC71B67D}"/>
    <hyperlink ref="AR1158" r:id="rId18526" tooltip="https://www.daloopa.com/src/69114621" display="0.21" xr:uid="{220FA954-241A-46C2-9F2D-1BCB8673549A}"/>
    <hyperlink ref="AR1160" r:id="rId18527" tooltip="https://www.daloopa.com/src/69114623" display="-0.1" xr:uid="{F925130E-C867-482F-A9C7-87FA7D1D08D7}"/>
    <hyperlink ref="AR1161" r:id="rId18528" tooltip="https://www.daloopa.com/src/69114624" display="3.8" xr:uid="{C0068773-4829-4CC2-8810-14B3BC2638DD}"/>
    <hyperlink ref="AR1164" r:id="rId18529" tooltip="https://www.daloopa.com/src/69114625" display="0.341" xr:uid="{35E36886-AF9C-4F4D-BD50-E8006680AD55}"/>
    <hyperlink ref="AR1165" r:id="rId18530" tooltip="https://www.daloopa.com/src/69114626" display="0.09" xr:uid="{7D0164CA-557B-4F70-9775-3C050403D345}"/>
    <hyperlink ref="AR1166" r:id="rId18531" tooltip="https://www.daloopa.com/src/69114627" display="0.02" xr:uid="{7107D9B3-813A-49F3-8FD5-C52B434DF0A4}"/>
    <hyperlink ref="AR1167" r:id="rId18532" tooltip="https://www.daloopa.com/src/69114629" display="0.458" xr:uid="{097AFA14-A1BF-45D2-A4D1-63593116115C}"/>
    <hyperlink ref="AR327" r:id="rId18533" tooltip="https://www.daloopa.com/src/70538273" display="2779.0" xr:uid="{35F084AC-91BE-44DD-8152-A9A1B8F1E56D}"/>
    <hyperlink ref="AR332" r:id="rId18534" tooltip="https://www.daloopa.com/src/70538274" display="1173.0" xr:uid="{3A128189-1748-4838-87FA-7110ED0C07FC}"/>
    <hyperlink ref="AR337" r:id="rId18535" tooltip="https://www.daloopa.com/src/70538271" display="703.0" xr:uid="{ABE8541D-148A-4899-92A8-3ED981985925}"/>
    <hyperlink ref="AR339" r:id="rId18536" tooltip="https://www.daloopa.com/src/70538272" display="4655.0" xr:uid="{2824B0A6-35C3-4B87-9293-ADD1F3FCFDEB}"/>
    <hyperlink ref="AR572" r:id="rId18537" tooltip="https://www.daloopa.com/src/77415238" display="0.0" xr:uid="{7AB5FE1D-3A6F-4E2E-AF6D-448352747346}"/>
    <hyperlink ref="AR581" r:id="rId18538" tooltip="https://www.daloopa.com/src/70535427" display="-500.0" xr:uid="{D1051CBE-0FAD-47E2-BC7B-8EDE9946FAA5}"/>
    <hyperlink ref="AR979" r:id="rId18539" tooltip="https://www.daloopa.com/src/77309783" display="-32.0" xr:uid="{B71BBCC4-99B1-4440-B7D2-EA19C38B4E35}"/>
    <hyperlink ref="AR986" r:id="rId18540" tooltip="https://www.daloopa.com/src/77309785" display="43.0" xr:uid="{02297760-606D-4932-848E-9BB8E7C5FF01}"/>
    <hyperlink ref="AR992" r:id="rId18541" tooltip="https://www.daloopa.com/src/77309784" display="1.0" xr:uid="{CD54EA37-CC07-4B2B-BC17-602248B21FDD}"/>
    <hyperlink ref="AR994" r:id="rId18542" tooltip="https://www.daloopa.com/src/77309786" display="12.0" xr:uid="{0F45F115-61CD-4393-A1F8-15B150FE5C4E}"/>
    <hyperlink ref="AR528" r:id="rId18543" tooltip="https://www.daloopa.com/src/70535427" display="-500.0" xr:uid="{996822F8-3C15-48AB-B4F4-0CDAED4D47D8}"/>
    <hyperlink ref="AR901" r:id="rId18544" tooltip="https://www.daloopa.com/src/69114191" display="1354.0" xr:uid="{09BDD385-B78A-4BA5-B018-033490B448CD}"/>
    <hyperlink ref="AR395" r:id="rId18545" tooltip="https://www.daloopa.com/src/70534179" display="0.03" xr:uid="{822585F1-EA6A-40AF-A863-9CDB3FEDC752}"/>
    <hyperlink ref="AS26" r:id="rId18546" tooltip="https://www.daloopa.com/src/75779750" display="1.75" xr:uid="{EDE84A8B-9A4A-43EF-A799-59714DA6A3C1}"/>
    <hyperlink ref="AS30" r:id="rId18547" tooltip="https://www.daloopa.com/src/75779746" display="0.215" xr:uid="{30E29D6D-9276-4EBC-9D32-735FCB1C4F9D}"/>
    <hyperlink ref="AS31" r:id="rId18548" tooltip="https://www.daloopa.com/src/75779747" display="0.185" xr:uid="{A46A488C-3CF2-4140-AEA3-4804FC51DDCE}"/>
    <hyperlink ref="AS51" r:id="rId18549" tooltip="https://www.daloopa.com/src/75779781" display="0.215" xr:uid="{C3FC6E0B-4FCC-4E75-A7F6-60FD5FA48584}"/>
    <hyperlink ref="AS52" r:id="rId18550" tooltip="https://www.daloopa.com/src/75779783" display="-0.023" xr:uid="{700C244C-CE8E-4AE5-AE43-7C8646438685}"/>
    <hyperlink ref="AS53" r:id="rId18551" tooltip="https://www.daloopa.com/src/75779785" display="-0.005" xr:uid="{FE0F577C-77E6-4EA9-A456-4BBA673DBD1E}"/>
    <hyperlink ref="AS55" r:id="rId18552" tooltip="https://www.daloopa.com/src/75779782" display="0.185" xr:uid="{D6B6DF08-7799-42F5-8CAF-530C80429352}"/>
    <hyperlink ref="AS78" r:id="rId18553" tooltip="https://www.daloopa.com/src/75779657" display="410.0" xr:uid="{3CA8B9CF-C6FF-436E-854E-565EDE6D17CC}"/>
    <hyperlink ref="AS87" r:id="rId18554" tooltip="https://www.daloopa.com/src/75779653" display="0.215" xr:uid="{F428E3D1-456C-4F71-B4A3-E9B31DDC5A85}"/>
    <hyperlink ref="AS88" r:id="rId18555" tooltip="https://www.daloopa.com/src/75779662" display="0.185" xr:uid="{8CA5441C-E6A6-48B7-BD6F-B69043E561D0}"/>
    <hyperlink ref="AS104" r:id="rId18556" tooltip="https://www.daloopa.com/src/75779724" display="0.215" xr:uid="{CA9537D6-122E-41EE-9D58-09583F1C82DF}"/>
    <hyperlink ref="AS106" r:id="rId18557" tooltip="https://www.daloopa.com/src/75779722" display="-0.024" xr:uid="{F3AC11F9-0887-4F3B-877F-D7545CA97153}"/>
    <hyperlink ref="AS108" r:id="rId18558" tooltip="https://www.daloopa.com/src/75779721" display="-0.005" xr:uid="{A9ED2D23-F9F0-44D9-B320-EBC44AD31A94}"/>
    <hyperlink ref="AS110" r:id="rId18559" tooltip="https://www.daloopa.com/src/75779723" display="0.185" xr:uid="{C3217A3F-E8E2-4DF0-9C3A-9FA7887E6416}"/>
    <hyperlink ref="AS113" r:id="rId18560" tooltip="https://www.daloopa.com/src/75779733" display="2.88" xr:uid="{6EA09FA7-DA2B-498C-94D0-C0A24CF3A147}"/>
    <hyperlink ref="AS114" r:id="rId18561" tooltip="https://www.daloopa.com/src/75779734" display="0.99" xr:uid="{B0E85C01-53DA-44AA-AB65-EBED84F9EA47}"/>
    <hyperlink ref="AS116" r:id="rId18562" tooltip="https://www.daloopa.com/src/75779735" display="0.2" xr:uid="{3063D384-38C7-4EE3-93B3-E4A44B94983A}"/>
    <hyperlink ref="AS117" r:id="rId18563" tooltip="https://www.daloopa.com/src/75779737" display="-0.12" xr:uid="{E3B44C26-6F2A-427F-AA1F-3C2810CF73D7}"/>
    <hyperlink ref="AS118" r:id="rId18564" tooltip="https://www.daloopa.com/src/75779738" display="4.0" xr:uid="{800DC5E6-7DA4-4404-82DD-6E8DBD0C31D1}"/>
    <hyperlink ref="AS119" r:id="rId18565" tooltip="https://www.daloopa.com/src/75779732" display="458.0" xr:uid="{3451F621-91FD-477B-8369-B19B13BBCD7F}"/>
    <hyperlink ref="AS122" r:id="rId18566" tooltip="https://www.daloopa.com/src/75779725" display="2.82" xr:uid="{F7CA142F-2CF9-4CF6-940A-FDD0B0247623}"/>
    <hyperlink ref="AS123" r:id="rId18567" tooltip="https://www.daloopa.com/src/75779726" display="1.0" xr:uid="{712FAC18-A9F3-4DD3-9723-867C58248671}"/>
    <hyperlink ref="AS124" r:id="rId18568" tooltip="https://www.daloopa.com/src/75779729" display="0.2" xr:uid="{DFC9367E-0715-4CBD-B584-18F6AB1BBD00}"/>
    <hyperlink ref="AS125" r:id="rId18569" tooltip="https://www.daloopa.com/src/75779727" display="-0.12" xr:uid="{5CB65584-9CE2-4D55-BEFF-D87A55555765}"/>
    <hyperlink ref="AS127" r:id="rId18570" tooltip="https://www.daloopa.com/src/75779731" display="3.95" xr:uid="{5AC92074-CDB5-4839-A078-63031990FD8C}"/>
    <hyperlink ref="AS128" r:id="rId18571" tooltip="https://www.daloopa.com/src/75779730" display="458.0" xr:uid="{D449A026-66AC-423A-92D2-8DF54CD73A8E}"/>
    <hyperlink ref="AS156" r:id="rId18572" tooltip="https://www.daloopa.com/src/76431925" display="455800000.0" xr:uid="{1811EF27-F7E4-4206-85A1-42B8634BE46C}"/>
    <hyperlink ref="AS159" r:id="rId18573" tooltip="https://www.daloopa.com/src/75779701" display="14.14" xr:uid="{E97D06CE-793D-4B1B-A2FB-A1282966B402}"/>
    <hyperlink ref="AS160" r:id="rId18574" tooltip="https://www.daloopa.com/src/75779702" display="11.64" xr:uid="{F9709D11-AEB5-416E-8875-B6AF332992B0}"/>
    <hyperlink ref="AS161" r:id="rId18575" tooltip="https://www.daloopa.com/src/75779703" display="2.5" xr:uid="{4B6238D0-6D7B-4EA9-8117-804861AF24B7}"/>
    <hyperlink ref="AS162" r:id="rId18576" tooltip="https://www.daloopa.com/src/75828816" display="470.0" xr:uid="{66264ED3-123A-496B-ABFB-FF66F66DC642}"/>
    <hyperlink ref="AS166" r:id="rId18577" tooltip="https://www.daloopa.com/src/76428823" display="2852.0" xr:uid="{BF866891-585E-41F7-BAD7-F0375ECB6FCA}"/>
    <hyperlink ref="AS167" r:id="rId18578" tooltip="https://www.daloopa.com/src/76428905" display="659.0" xr:uid="{5C183039-BD07-468B-8B83-3C56EE3D4B30}"/>
    <hyperlink ref="AS168" r:id="rId18579" tooltip="https://www.daloopa.com/src/76428926" display="3511.0" xr:uid="{66CA2D0A-F14A-40B3-92E8-A7AFA97DB5D8}"/>
    <hyperlink ref="AS170" r:id="rId18580" tooltip="https://www.daloopa.com/src/75779705" display="2.85" xr:uid="{0EAF55CC-E8BC-4392-A776-C63E26E97D9A}"/>
    <hyperlink ref="AS171" r:id="rId18581" tooltip="https://www.daloopa.com/src/75779706" display="659.0" xr:uid="{5A1C4AB2-0D4E-4012-AC76-2B6C1720A5B9}"/>
    <hyperlink ref="AS172" r:id="rId18582" tooltip="https://www.daloopa.com/src/75779704" display="3.51" xr:uid="{89697BA8-579D-4526-82D3-3BD12A3A9A09}"/>
    <hyperlink ref="AS173" r:id="rId18583" tooltip="https://www.daloopa.com/src/75779707" display="1220.0" xr:uid="{6F364880-E1CA-4A7C-B137-E6ABF449C2AC}"/>
    <hyperlink ref="AS176" r:id="rId18584" tooltip="https://www.daloopa.com/src/75779698" display="15.22" xr:uid="{D6FA0FBB-F7F6-4172-BEAA-DA58A2B6A0F7}"/>
    <hyperlink ref="AS208" r:id="rId18585" tooltip="https://www.daloopa.com/src/76429037" display="1070.0" xr:uid="{51B53705-8586-468C-AE63-82F3150DF94F}"/>
    <hyperlink ref="AS212" r:id="rId18586" tooltip="https://www.daloopa.com/src/76430237" display="130.0" xr:uid="{4704559B-7CBF-4AC0-B5FA-902E2119F853}"/>
    <hyperlink ref="AS213" r:id="rId18587" tooltip="https://www.daloopa.com/src/76430235" display="4517.0" xr:uid="{F4D462EF-5D1F-4029-B319-577A38843C02}"/>
    <hyperlink ref="AS214" r:id="rId18588" tooltip="https://www.daloopa.com/src/76430238" display="169.0" xr:uid="{63DA770C-88C6-44AF-96B4-162F2508C2D9}"/>
    <hyperlink ref="AS215" r:id="rId18589" tooltip="https://www.daloopa.com/src/76430236" display="4816.0" xr:uid="{AFFDC332-DDE4-40E2-B5F4-E3BEF46D323F}"/>
    <hyperlink ref="AS218" r:id="rId18590" tooltip="https://www.daloopa.com/src/76430278" display="3511.0" xr:uid="{F34ABDF3-E7B4-46F5-B55A-09555C1E6BC3}"/>
    <hyperlink ref="AS219" r:id="rId18591" tooltip="https://www.daloopa.com/src/76430279" display="0.73" xr:uid="{374580EF-AADB-46B9-93F1-FB45655FDDE6}"/>
    <hyperlink ref="AS224" r:id="rId18592" tooltip="https://www.daloopa.com/src/76430280" display="1222.0" xr:uid="{A534679E-66C4-4078-A7F0-B125320D65B3}"/>
    <hyperlink ref="AS225" r:id="rId18593" tooltip="https://www.daloopa.com/src/76430281" display="0.25" xr:uid="{8D9E1F64-5C41-475F-B401-4B547D9BF75C}"/>
    <hyperlink ref="AS226" r:id="rId18594" tooltip="https://www.daloopa.com/src/76430282" display="83.0" xr:uid="{54C3D040-BA34-480E-A3A0-84DD58639D07}"/>
    <hyperlink ref="AS227" r:id="rId18595" tooltip="https://www.daloopa.com/src/76430283" display="0.02" xr:uid="{BBD54FA4-EF1D-4D4E-A525-AF83DE266536}"/>
    <hyperlink ref="AS228" r:id="rId18596" tooltip="https://www.daloopa.com/src/76430284" display="4816.0" xr:uid="{B5D4712F-E12C-4297-9C54-66DBACE98CAE}"/>
    <hyperlink ref="AS231" r:id="rId18597" tooltip="https://www.daloopa.com/src/76430063" display="3418.0" xr:uid="{6104A40B-69BE-4F4E-94CE-F9ED3A02E904}"/>
    <hyperlink ref="AS234" r:id="rId18598" tooltip="https://www.daloopa.com/src/76430060" display="1070.0" xr:uid="{55A8AF61-FA69-4D8D-B524-2E4DF1A4024D}"/>
    <hyperlink ref="AS235" r:id="rId18599" tooltip="https://www.daloopa.com/src/76430061" display="29.0" xr:uid="{9C21AEB1-D744-48A4-895A-3C1D2DE112F2}"/>
    <hyperlink ref="AS237" r:id="rId18600" tooltip="https://www.daloopa.com/src/76430062" display="4517.0" xr:uid="{E78149E4-EF98-4916-BF82-C16FE65F91A9}"/>
    <hyperlink ref="AS241" r:id="rId18601" tooltip="https://www.daloopa.com/src/76429694" display="3511.0" xr:uid="{714B7F1D-C35A-46E4-AEE0-F3B8D9CF40CC}"/>
    <hyperlink ref="AS242" r:id="rId18602" tooltip="https://www.daloopa.com/src/76429695" display="152.0" xr:uid="{5D7FD6AF-B148-4020-9F30-122BC29E9B38}"/>
    <hyperlink ref="AS243" r:id="rId18603" tooltip="https://www.daloopa.com/src/76429696" display="3359.0" xr:uid="{829CF7E9-2315-4FC8-A3DB-793A0B263463}"/>
    <hyperlink ref="AS245" r:id="rId18604" tooltip="https://www.daloopa.com/src/76429697" display="0.96" xr:uid="{A9372113-AB62-4B0D-A2F1-84FF05804BDC}"/>
    <hyperlink ref="AS269" r:id="rId18605" tooltip="https://www.daloopa.com/src/76429710" display="1222.0" xr:uid="{BBF30EA5-89BB-4A25-9006-CC8D5AB853CD}"/>
    <hyperlink ref="AS270" r:id="rId18606" tooltip="https://www.daloopa.com/src/76429711" display="399.0" xr:uid="{20681F30-7F7E-4987-BC85-CEBCC8BB125A}"/>
    <hyperlink ref="AS271" r:id="rId18607" tooltip="https://www.daloopa.com/src/76429713" display="823.0" xr:uid="{C813A991-BEC3-4AC5-A4EA-577491A832CC}"/>
    <hyperlink ref="AS273" r:id="rId18608" tooltip="https://www.daloopa.com/src/76429712" display="0.67" xr:uid="{BCA1D2A7-543B-4434-882D-CD6D7BA14FA3}"/>
    <hyperlink ref="AS283" r:id="rId18609" tooltip="https://www.daloopa.com/src/76429719" display="83.0" xr:uid="{2D051C04-769C-4355-93FB-86CF9C7CF11F}"/>
    <hyperlink ref="AS284" r:id="rId18610" tooltip="https://www.daloopa.com/src/76429716" display="21.0" xr:uid="{53E442E1-BF35-49F9-B45C-FE85A853E650}"/>
    <hyperlink ref="AS285" r:id="rId18611" tooltip="https://www.daloopa.com/src/76429717" display="62.0" xr:uid="{99A74D05-2EE7-4916-8699-7D8E3FD80713}"/>
    <hyperlink ref="AS287" r:id="rId18612" tooltip="https://www.daloopa.com/src/76429718" display="0.75" xr:uid="{4279B271-6F3C-461E-BF85-114D86215607}"/>
    <hyperlink ref="AS290" r:id="rId18613" tooltip="https://www.daloopa.com/src/76429916" display="4816.0" xr:uid="{D99AC7F2-F152-4651-B451-9DC9BF1FD766}"/>
    <hyperlink ref="AS291" r:id="rId18614" tooltip="https://www.daloopa.com/src/76429914" display="572.0" xr:uid="{B361F399-3B21-4FE3-9EBF-6F23306DADDE}"/>
    <hyperlink ref="AS292" r:id="rId18615" tooltip="https://www.daloopa.com/src/76429915" display="4244.0" xr:uid="{36D377E8-D72A-4250-861C-A196156873CC}"/>
    <hyperlink ref="AS294" r:id="rId18616" tooltip="https://www.daloopa.com/src/76429913" display="0.88" xr:uid="{8B7D60BB-F9CD-411F-B455-12163A563F57}"/>
    <hyperlink ref="AS298" r:id="rId18617" tooltip="https://www.daloopa.com/src/76449053" display="0.6" xr:uid="{E1F10807-674E-4CA2-8326-F70FBB639FB4}"/>
    <hyperlink ref="AS299" r:id="rId18618" tooltip="https://www.daloopa.com/src/76449051" display="0.25" xr:uid="{7ED5BD64-A5A1-42CB-BAAD-943954F66F5A}"/>
    <hyperlink ref="AS300" r:id="rId18619" tooltip="https://www.daloopa.com/src/76449052" display="0.15" xr:uid="{2F4B0419-78FB-4F1E-B6B4-9B3FB05608B0}"/>
    <hyperlink ref="AS303" r:id="rId18620" tooltip="https://www.daloopa.com/src/76431329" display="2879.0" xr:uid="{988367BC-BAEC-49E5-AC28-E61E668A6629}"/>
    <hyperlink ref="AS304" r:id="rId18621" tooltip="https://www.daloopa.com/src/76431330" display="1213.0" xr:uid="{4E48B0DD-30EE-4D9A-B035-53CC1A946D8F}"/>
    <hyperlink ref="AS305" r:id="rId18622" tooltip="https://www.daloopa.com/src/76431331" display="724.0" xr:uid="{B7D90E6C-35E0-4C29-8B25-AA16C2F0B3F4}"/>
    <hyperlink ref="AS306" r:id="rId18623" tooltip="https://www.daloopa.com/src/76431328" display="4816.0" xr:uid="{669AAFC9-0444-4170-A7CC-6F8E012BC533}"/>
    <hyperlink ref="AS321" r:id="rId18624" tooltip="https://www.daloopa.com/src/75779584" display="2032.0" xr:uid="{B857DE9F-411A-4E10-A9F0-83E9902C34A1}"/>
    <hyperlink ref="AS343" r:id="rId18625" tooltip="https://www.daloopa.com/src/75779672" display="4517.0" xr:uid="{E7B91001-FA50-4972-82EA-23B99F12F5E7}"/>
    <hyperlink ref="AS344" r:id="rId18626" tooltip="https://www.daloopa.com/src/75779669" display="130.0" xr:uid="{2247817B-CD8C-4203-B088-E01615B49041}"/>
    <hyperlink ref="AS345" r:id="rId18627" tooltip="https://www.daloopa.com/src/75779671" display="169.0" xr:uid="{0E7EA169-5A2D-4618-9C83-E4F6948A91E9}"/>
    <hyperlink ref="AS347" r:id="rId18628" tooltip="https://www.daloopa.com/src/75779670" display="4816.0" xr:uid="{506970C8-E130-4ADB-9D06-2B82641BB1E0}"/>
    <hyperlink ref="AS350" r:id="rId18629" tooltip="https://www.daloopa.com/src/75779564" display="436.0" xr:uid="{A3646605-BAC4-4188-BF08-2EEABD40E6F9}"/>
    <hyperlink ref="AS351" r:id="rId18630" tooltip="https://www.daloopa.com/src/75779567" display="8.0" xr:uid="{A73C4078-3ED2-4C66-877C-B4AAE2E80ACF}"/>
    <hyperlink ref="AS352" r:id="rId18631" tooltip="https://www.daloopa.com/src/75779566" display="128.0" xr:uid="{8AB456F2-66CF-48D3-B4CF-B1B1DD979884}"/>
    <hyperlink ref="AS354" r:id="rId18632" tooltip="https://www.daloopa.com/src/75779565" display="572.0" xr:uid="{195A5BCE-8979-4F55-BA32-41F1CC000B34}"/>
    <hyperlink ref="AS356" r:id="rId18633" tooltip="https://www.daloopa.com/src/75779530" display="4244.0" xr:uid="{5D116159-BC49-4E5F-B786-6D405B2D4099}"/>
    <hyperlink ref="AS359" r:id="rId18634" tooltip="https://www.daloopa.com/src/75779531" display="876.0" xr:uid="{E48CFE2E-36DF-4FF5-807E-26FD88C58A8F}"/>
    <hyperlink ref="AS360" r:id="rId18635" tooltip="https://www.daloopa.com/src/75779543" display="1345.0" xr:uid="{01848762-ED58-4102-B9EB-9AEC3770A685}"/>
    <hyperlink ref="AS361" r:id="rId18636" tooltip="https://www.daloopa.com/src/75779541" display="357.0" xr:uid="{95A2D153-F633-4509-9046-06B26DD63E09}"/>
    <hyperlink ref="AS362" r:id="rId18637" tooltip="https://www.daloopa.com/src/75779539" display="42.0" xr:uid="{F1775435-9C0D-4F1E-82E1-EE030838E028}"/>
    <hyperlink ref="AS364" r:id="rId18638" tooltip="https://www.daloopa.com/src/75779538" display="2620.0" xr:uid="{309595F1-2FE9-40B3-80E4-42942A256A54}"/>
    <hyperlink ref="AS366" r:id="rId18639" tooltip="https://www.daloopa.com/src/75779536" display="1624.0" xr:uid="{531C8E95-505B-45E6-AADE-3DDECD2019FB}"/>
    <hyperlink ref="AS369" r:id="rId18640" tooltip="https://www.daloopa.com/src/75779532" display="-26.0" xr:uid="{8BBC65F2-14DB-4AC8-9908-29B2A53A6E17}"/>
    <hyperlink ref="AS370" r:id="rId18641" tooltip="https://www.daloopa.com/src/75779533" display="5.0" xr:uid="{2569E447-BD22-49F9-B1A3-150328ECA3DB}"/>
    <hyperlink ref="AS371" r:id="rId18642" tooltip="https://www.daloopa.com/src/75779535" display="47.0" xr:uid="{A84E02BB-043B-481C-92B0-7ECBEA57D74E}"/>
    <hyperlink ref="AS372" r:id="rId18643" tooltip="https://www.daloopa.com/src/75779537" display="26.0" xr:uid="{E1F384F7-ED51-4355-870C-81857EC23538}"/>
    <hyperlink ref="AS374" r:id="rId18644" tooltip="https://www.daloopa.com/src/75779540" display="1650.0" xr:uid="{70740A71-78C0-428A-86F5-E5721A318740}"/>
    <hyperlink ref="AS376" r:id="rId18645" tooltip="https://www.daloopa.com/src/75779534" display="355.0" xr:uid="{C4CB1D31-7DD3-432C-845A-2DCD83620F30}"/>
    <hyperlink ref="AS377" r:id="rId18646" tooltip="https://www.daloopa.com/src/75779542" display="1295.0" xr:uid="{F0D5FA48-6358-4ECA-B03D-2964C113AFA1}"/>
    <hyperlink ref="AS380" r:id="rId18647" tooltip="https://www.daloopa.com/src/75779700" display="2.83" xr:uid="{4C2620C6-EC57-4805-BFDD-33BE0F6B39D6}"/>
    <hyperlink ref="AS381" r:id="rId18648" tooltip="https://www.daloopa.com/src/75779699" display="2.82" xr:uid="{AE0099C1-05DD-42E7-A435-46E97C927DD1}"/>
    <hyperlink ref="AS384" r:id="rId18649" tooltip="https://www.daloopa.com/src/75779689" display="458.0" xr:uid="{BDDBECA3-B703-4BD7-A5FC-F5893D30757D}"/>
    <hyperlink ref="AS385" r:id="rId18650" tooltip="https://www.daloopa.com/src/75779690" display="459.0" xr:uid="{A3989295-995C-4954-8422-32C2EE84E21E}"/>
    <hyperlink ref="AS388" r:id="rId18651" tooltip="https://www.daloopa.com/src/76434934" display="0.05" xr:uid="{C8E5B23B-C998-40B6-B1AD-31B6938B8186}"/>
    <hyperlink ref="AS391" r:id="rId18652" tooltip="https://www.daloopa.com/src/76434935" display="0.03" xr:uid="{23D96550-ED9C-4B3A-B08B-020ECBF580D9}"/>
    <hyperlink ref="AS392" r:id="rId18653" tooltip="https://www.daloopa.com/src/76434933" display="0.06" xr:uid="{83013E78-5A9A-4603-84EF-119CC3506AF7}"/>
    <hyperlink ref="AS399" r:id="rId18654" tooltip="https://www.daloopa.com/src/76434932" display="0.08" xr:uid="{CE043A6F-7C40-408A-A6B8-632D9670E957}"/>
    <hyperlink ref="AS402" r:id="rId18655" tooltip="https://www.daloopa.com/src/76434930" display="0.01" xr:uid="{6C7CE497-7A94-43D2-A22C-94798478B4AF}"/>
    <hyperlink ref="AS403" r:id="rId18656" tooltip="https://www.daloopa.com/src/76434931" display="0.23" xr:uid="{FD604886-092C-41E4-B147-DC9B2AFF067A}"/>
    <hyperlink ref="AS406" r:id="rId18657" tooltip="https://www.daloopa.com/src/76424202" display="1295.0" xr:uid="{FBFDA460-BF94-45DE-830C-9DCC0E958D23}"/>
    <hyperlink ref="AS408" r:id="rId18658" tooltip="https://www.daloopa.com/src/76424204" display="457.8" xr:uid="{C051BDAB-917A-4EDB-AB09-DED56326F0E1}"/>
    <hyperlink ref="AS409" r:id="rId18659" tooltip="https://www.daloopa.com/src/76424203" display="0.9" xr:uid="{142CF62A-AA6B-42E4-9433-46A8E10EC8CE}"/>
    <hyperlink ref="AS412" r:id="rId18660" tooltip="https://www.daloopa.com/src/76424205" display="458.7" xr:uid="{3D9285D0-D502-4183-B2E7-D3579B656806}"/>
    <hyperlink ref="AS414" r:id="rId18661" tooltip="https://www.daloopa.com/src/76424208" display="2.83" xr:uid="{D9554B60-5E87-4B68-B505-A75C5A880A54}"/>
    <hyperlink ref="AS415" r:id="rId18662" tooltip="https://www.daloopa.com/src/76424206" display="2.82" xr:uid="{57E47B9F-BCB9-4E67-A646-8FEB2DF6FDB4}"/>
    <hyperlink ref="AS416" r:id="rId18663" tooltip="https://www.daloopa.com/src/76424207" display="3.8" xr:uid="{AC082438-C15B-46AC-B1B1-85DCC6E411F1}"/>
    <hyperlink ref="AS438" r:id="rId18664" tooltip="https://www.daloopa.com/src/76428235" display="29.0" xr:uid="{CED2928C-BD0D-4D55-97AD-529440989814}"/>
    <hyperlink ref="AS439" r:id="rId18665" tooltip="https://www.daloopa.com/src/76428239" display="224.0" xr:uid="{9102ED33-F08C-42A4-8D72-9ECC5FD31293}"/>
    <hyperlink ref="AS440" r:id="rId18666" tooltip="https://www.daloopa.com/src/76428236" display="123.0" xr:uid="{76F2269A-890D-4A6C-9866-9AF6A4E26E48}"/>
    <hyperlink ref="AS441" r:id="rId18667" tooltip="https://www.daloopa.com/src/76428238" display="57.0" xr:uid="{1AA73536-CF64-4E80-9EF3-153793EF8EDD}"/>
    <hyperlink ref="AS442" r:id="rId18668" tooltip="https://www.daloopa.com/src/76428237" display="433.0" xr:uid="{0DA0FC3F-A18F-45EB-9148-CAEE40A64DE6}"/>
    <hyperlink ref="AS447" r:id="rId18669" tooltip="https://www.daloopa.com/src/75779643" display="5456.0" xr:uid="{75ADE933-B27C-467E-8F8C-B055866ABDC7}"/>
    <hyperlink ref="AS448" r:id="rId18670" tooltip="https://www.daloopa.com/src/75779640" display="1145.0" xr:uid="{281C0C0E-E9D5-4FEC-8E7E-B413F0554659}"/>
    <hyperlink ref="AS449" r:id="rId18671" tooltip="https://www.daloopa.com/src/75779641" display="1685.0" xr:uid="{780BF0AA-0F75-4751-9E6D-4AF755D11B52}"/>
    <hyperlink ref="AS450" r:id="rId18672" tooltip="https://www.daloopa.com/src/75779639" display="988.0" xr:uid="{662F2876-30E1-4989-997E-22AB4E962C31}"/>
    <hyperlink ref="AS453" r:id="rId18673" tooltip="https://www.daloopa.com/src/75779642" display="9274.0" xr:uid="{CF158CD2-7127-41BA-B8B5-2149DC161897}"/>
    <hyperlink ref="AS455" r:id="rId18674" tooltip="https://www.daloopa.com/src/75779584" display="2032.0" xr:uid="{F56DF655-31C8-47F4-A6D5-CD464D5C129F}"/>
    <hyperlink ref="AS456" r:id="rId18675" tooltip="https://www.daloopa.com/src/75779580" display="389.0" xr:uid="{B5FBF73D-9C50-471E-8FF9-A77166568D5F}"/>
    <hyperlink ref="AS457" r:id="rId18676" tooltip="https://www.daloopa.com/src/75779585" display="12796.0" xr:uid="{6A2C3838-395C-4063-B550-1DB775A1AF27}"/>
    <hyperlink ref="AS458" r:id="rId18677" tooltip="https://www.daloopa.com/src/75779583" display="1258.0" xr:uid="{096DFF35-8CE6-4756-8F90-3B3765EAA1DC}"/>
    <hyperlink ref="AS459" r:id="rId18678" tooltip="https://www.daloopa.com/src/75779581" display="964.0" xr:uid="{0E694D9B-6F62-451E-B105-6F2248963618}"/>
    <hyperlink ref="AS461" r:id="rId18679" tooltip="https://www.daloopa.com/src/75779582" display="1125.0" xr:uid="{EC8009C9-3000-4920-901C-F46880B843ED}"/>
    <hyperlink ref="AS462" r:id="rId18680" tooltip="https://www.daloopa.com/src/75779708" display="27838.0" xr:uid="{ACF67CAC-2100-4E43-BEEA-E301A9C8EF0D}"/>
    <hyperlink ref="AS467" r:id="rId18681" tooltip="https://www.daloopa.com/src/75779589" display="346.0" xr:uid="{FE22A3D8-5095-4852-A16E-ECE7FAE905DB}"/>
    <hyperlink ref="AS468" r:id="rId18682" tooltip="https://www.daloopa.com/src/75779588" display="1786.0" xr:uid="{A5C85B97-E510-47E9-867D-587CE95EA9B6}"/>
    <hyperlink ref="AS469" r:id="rId18683" tooltip="https://www.daloopa.com/src/75779591" display="5265.0" xr:uid="{84A22C5B-FD03-42DE-873D-424573912A2E}"/>
    <hyperlink ref="AS470" r:id="rId18684" tooltip="https://www.daloopa.com/src/75779587" display="548.0" xr:uid="{C6C65F2B-8B3B-4A8F-82EA-36FDF999B3A6}"/>
    <hyperlink ref="AS473" r:id="rId18685" tooltip="https://www.daloopa.com/src/75779586" display="74.0" xr:uid="{3AF2F80F-A47F-44AF-A8EE-A1803DE2AE16}"/>
    <hyperlink ref="AS475" r:id="rId18686" tooltip="https://www.daloopa.com/src/75779590" display="8019.0" xr:uid="{7CC9566C-7C51-4E9D-9096-415CBBED95F9}"/>
    <hyperlink ref="AS478" r:id="rId18687" tooltip="https://www.daloopa.com/src/75779596" display="3631.0" xr:uid="{36C08F91-F3EE-491F-BF37-4E7417813035}"/>
    <hyperlink ref="AS479" r:id="rId18688" tooltip="https://www.daloopa.com/src/75779592" display="116.0" xr:uid="{CA494CB7-90BC-4A2A-A80D-A75DD96FEFE5}"/>
    <hyperlink ref="AS480" r:id="rId18689" tooltip="https://www.daloopa.com/src/75779595" display="479.0" xr:uid="{D96D866B-0F8D-45BB-A54E-89B29A7AD567}"/>
    <hyperlink ref="AS482" r:id="rId18690" tooltip="https://www.daloopa.com/src/75779594" display="408.0" xr:uid="{0917BA1E-1C45-46EA-9671-C2CBE73C7396}"/>
    <hyperlink ref="AS484" r:id="rId18691" tooltip="https://www.daloopa.com/src/75779593" display="347.0" xr:uid="{D744FDC5-6F7E-4F02-ADA1-504C2079FC7E}"/>
    <hyperlink ref="AS485" r:id="rId18692" tooltip="https://www.daloopa.com/src/75779709" display="13000.0" xr:uid="{DB3D603B-15A0-4C34-AAAD-79051E43B088}"/>
    <hyperlink ref="AS489" r:id="rId18693" tooltip="https://www.daloopa.com/src/75779647" display="10717.0" xr:uid="{92B27CD4-A794-4D67-924F-0C0AC238A981}"/>
    <hyperlink ref="AS490" r:id="rId18694" tooltip="https://www.daloopa.com/src/75779648" display="30609.0" xr:uid="{708634BA-44FF-479B-8E3B-2B414A74F7C8}"/>
    <hyperlink ref="AS491" r:id="rId18695" tooltip="https://www.daloopa.com/src/75779644" display="-297.0" xr:uid="{437E004F-E65C-4C69-9898-A5E3569B1E64}"/>
    <hyperlink ref="AS492" r:id="rId18696" tooltip="https://www.daloopa.com/src/75779645" display="-26191.0" xr:uid="{D3CEF6C5-6089-48F9-8402-264B354EEAE9}"/>
    <hyperlink ref="AS493" r:id="rId18697" tooltip="https://www.daloopa.com/src/75779646" display="14838.0" xr:uid="{497D904E-E9DD-44C7-A09C-6797B5EBADD9}"/>
    <hyperlink ref="AS495" r:id="rId18698" tooltip="https://www.daloopa.com/src/75779710" display="27838.0" xr:uid="{833AD65B-2786-43E0-80CB-FBDF683BA34C}"/>
    <hyperlink ref="AS499" r:id="rId18699" tooltip="https://www.daloopa.com/src/75779680" display="1295.0" xr:uid="{952568BE-826F-421D-BE27-9AEDB15F2835}"/>
    <hyperlink ref="AS501" r:id="rId18700" tooltip="https://www.daloopa.com/src/75779678" display="220.0" xr:uid="{ED792A07-631A-41E3-BC80-FE10D45C9009}"/>
    <hyperlink ref="AS502" r:id="rId18701" tooltip="https://www.daloopa.com/src/75779677" display="433.0" xr:uid="{474F8C50-E90A-40CD-B668-61B719AF0F71}"/>
    <hyperlink ref="AS503" r:id="rId18702" tooltip="https://www.daloopa.com/src/75779675" display="-5.0" xr:uid="{BCD9616F-0B4F-46C8-ACAB-03D9D62AF06A}"/>
    <hyperlink ref="AS504" r:id="rId18703" tooltip="https://www.daloopa.com/src/75779674" display="-102.0" xr:uid="{4FE8D6C3-88D1-4A0F-B5A7-66E0DEBDF910}"/>
    <hyperlink ref="AS507" r:id="rId18704" tooltip="https://www.daloopa.com/src/75779676" display="-96.0" xr:uid="{EA9DDF01-64CE-4229-9AF8-19A912DA35D9}"/>
    <hyperlink ref="AS508" r:id="rId18705" tooltip="https://www.daloopa.com/src/75779673" display="394.0" xr:uid="{C58FC819-B963-4E75-B58A-BDEACF1766D6}"/>
    <hyperlink ref="AS509" r:id="rId18706" tooltip="https://www.daloopa.com/src/75779679" display="2139.0" xr:uid="{3973AAA5-C98C-4055-829C-DF31A6F39D9C}"/>
    <hyperlink ref="AS512" r:id="rId18707" tooltip="https://www.daloopa.com/src/75779681" display="446.0" xr:uid="{9DE60C39-D4AA-4D3C-AB8E-06B3309599AF}"/>
    <hyperlink ref="AS513" r:id="rId18708" tooltip="https://www.daloopa.com/src/75779682" display="-121.0" xr:uid="{AEB22818-C938-4DEE-9B11-4A4EC96AC8F0}"/>
    <hyperlink ref="AS514" r:id="rId18709" tooltip="https://www.daloopa.com/src/75779683" display="-3.0" xr:uid="{36D51AAB-116A-4CD3-B815-0E26C43AE474}"/>
    <hyperlink ref="AS517" r:id="rId18710" tooltip="https://www.daloopa.com/src/75779684" display="322.0" xr:uid="{87E96AC6-98D2-405A-90CE-CBC434A7C976}"/>
    <hyperlink ref="AS520" r:id="rId18711" tooltip="https://www.daloopa.com/src/75779687" display="-1000.0" xr:uid="{42858597-0A0A-48DC-930F-0682263B0F48}"/>
    <hyperlink ref="AS526" r:id="rId18712" tooltip="https://www.daloopa.com/src/75779685" display="-102.0" xr:uid="{7D716014-259A-478D-A904-1906B0A17145}"/>
    <hyperlink ref="AS527" r:id="rId18713" tooltip="https://www.daloopa.com/src/75779685" display="-102.0" xr:uid="{FF76D881-6B7C-4270-8A60-E236D7A4B65D}"/>
    <hyperlink ref="AS530" r:id="rId18714" tooltip="https://www.daloopa.com/src/75779686" display="22.0" xr:uid="{B632B337-A6C3-4778-BC3C-5C3646AEA093}"/>
    <hyperlink ref="AS531" r:id="rId18715" tooltip="https://www.daloopa.com/src/75779688" display="-1080.0" xr:uid="{5F835E43-CB76-4584-B0B0-12FEC8956B22}"/>
    <hyperlink ref="AS533" r:id="rId18716" tooltip="https://www.daloopa.com/src/75779711" display="3.0" xr:uid="{A7327CBE-2DE6-466D-8479-2BA4256F6001}"/>
    <hyperlink ref="AS534" r:id="rId18717" tooltip="https://www.daloopa.com/src/75779714" display="1384.0" xr:uid="{3134675A-5231-4740-9A57-986597527562}"/>
    <hyperlink ref="AS536" r:id="rId18718" tooltip="https://www.daloopa.com/src/75779713" display="4072.0" xr:uid="{AC837A47-A75A-41D5-AFCB-F172C4C18B30}"/>
    <hyperlink ref="AS537" r:id="rId18719" tooltip="https://www.daloopa.com/src/75779712" display="5456.0" xr:uid="{957FD9FB-3E3E-4899-B971-1014FAD00DBD}"/>
    <hyperlink ref="AS541" r:id="rId18720" tooltip="https://www.daloopa.com/src/76424480" display="1295.0" xr:uid="{853F2408-156C-4AD9-AEBC-EC1DBABAAA58}"/>
    <hyperlink ref="AS543" r:id="rId18721" tooltip="https://www.daloopa.com/src/76424482" display="220.0" xr:uid="{DC922A0E-5D31-4B9C-82C2-73ACD51C027D}"/>
    <hyperlink ref="AS544" r:id="rId18722" tooltip="https://www.daloopa.com/src/76424484" display="433.0" xr:uid="{252ADC88-1978-4183-9149-53CA01E73F57}"/>
    <hyperlink ref="AS546" r:id="rId18723" tooltip="https://www.daloopa.com/src/76424479" display="15.0" xr:uid="{E7292AF1-2801-4A6D-9EC4-36E02CC0C2A2}"/>
    <hyperlink ref="AS547" r:id="rId18724" tooltip="https://www.daloopa.com/src/76424485" display="-119.0" xr:uid="{D6D5C7EA-DEC5-4ED9-ABB6-68CC5D10CA9F}"/>
    <hyperlink ref="AS549" r:id="rId18725" tooltip="https://www.daloopa.com/src/76424483" display="-5.0" xr:uid="{04B02DA9-F45C-4394-B16B-E7E31BF5EAF2}"/>
    <hyperlink ref="AS553" r:id="rId18726" tooltip="https://www.daloopa.com/src/76424481" display="2.0" xr:uid="{6A86F3C2-27C7-4B51-A2E9-5A5B1099EFD9}"/>
    <hyperlink ref="AS555" r:id="rId18727" tooltip="https://www.daloopa.com/src/76424486" display="116.0" xr:uid="{CFB61FCD-1203-4472-BC1E-0C35A2294F60}"/>
    <hyperlink ref="AS556" r:id="rId18728" tooltip="https://www.daloopa.com/src/76424487" display="-304.0" xr:uid="{398E0874-A6C3-4875-A423-50A160F7B7F9}"/>
    <hyperlink ref="AS557" r:id="rId18729" tooltip="https://www.daloopa.com/src/76424490" display="26.0" xr:uid="{C12D7EF2-B658-4999-8A89-4B763F0720B0}"/>
    <hyperlink ref="AS558" r:id="rId18730" tooltip="https://www.daloopa.com/src/76424489" display="287.0" xr:uid="{DFDD2BA4-C6FC-446B-92C9-9523EE95985F}"/>
    <hyperlink ref="AS560" r:id="rId18731" tooltip="https://www.daloopa.com/src/76424488" display="269.0" xr:uid="{658387AA-A80B-47B4-967A-BBDB84075822}"/>
    <hyperlink ref="AS561" r:id="rId18732" tooltip="https://www.daloopa.com/src/76424492" display="-96.0" xr:uid="{E4D1D94C-FEF1-4AC9-ACEB-B477C01832F9}"/>
    <hyperlink ref="AS562" r:id="rId18733" tooltip="https://www.daloopa.com/src/76424491" display="2139.0" xr:uid="{043569E2-12B2-4400-96AF-141FA8B937D8}"/>
    <hyperlink ref="AS566" r:id="rId18734" tooltip="https://www.daloopa.com/src/76424471" display="284.0" xr:uid="{1652F633-5140-4B25-9899-01E8F4EDF510}"/>
    <hyperlink ref="AS567" r:id="rId18735" tooltip="https://www.daloopa.com/src/76424469" display="162.0" xr:uid="{38F2C40A-3EFC-4534-AE42-0931F02B6C1B}"/>
    <hyperlink ref="AS569" r:id="rId18736" tooltip="https://www.daloopa.com/src/76424470" display="-121.0" xr:uid="{A617976F-8673-4CDD-AA34-229D54FDD7DB}"/>
    <hyperlink ref="AS571" r:id="rId18737" tooltip="https://www.daloopa.com/src/76424473" display="-4.0" xr:uid="{94DB1531-396D-48E3-ADD2-7125F9C4ADBB}"/>
    <hyperlink ref="AS573" r:id="rId18738" tooltip="https://www.daloopa.com/src/76424474" display="322.0" xr:uid="{E62E75FC-EF63-4B4A-BD4C-0C181B2211FB}"/>
    <hyperlink ref="AS576" r:id="rId18739" tooltip="https://www.daloopa.com/src/76424512" display="-1000.0" xr:uid="{3A66B73D-5872-40A5-84CD-7AE3119015D5}"/>
    <hyperlink ref="AS577" r:id="rId18740" tooltip="https://www.daloopa.com/src/76424508" display="1.0" xr:uid="{CF4837B1-D8A4-48BE-BC79-273FEEC037B1}"/>
    <hyperlink ref="AS578" r:id="rId18741" tooltip="https://www.daloopa.com/src/76424507" display="-103.0" xr:uid="{01BAC21A-EDD3-4D78-A5BD-110E81D81C80}"/>
    <hyperlink ref="AS584" r:id="rId18742" tooltip="https://www.daloopa.com/src/76424513" display="22.0" xr:uid="{E699A28C-E652-4458-8E91-8C49C5618BE2}"/>
    <hyperlink ref="AS585" r:id="rId18743" tooltip="https://www.daloopa.com/src/76424509" display="-1080.0" xr:uid="{605FDCCF-5F6F-4CAC-B752-8CCED149B72F}"/>
    <hyperlink ref="AS587" r:id="rId18744" tooltip="https://www.daloopa.com/src/76424510" display="3.0" xr:uid="{DE8C0146-0DD6-4214-B0DB-6C7B02A84756}"/>
    <hyperlink ref="AS588" r:id="rId18745" tooltip="https://www.daloopa.com/src/76424504" display="1384.0" xr:uid="{34E8C87E-D60D-4576-A0EC-4703C4CD2AF7}"/>
    <hyperlink ref="AS590" r:id="rId18746" tooltip="https://www.daloopa.com/src/76424511" display="4072.0" xr:uid="{18B10401-3162-44A9-9727-16A5A6EBF7FB}"/>
    <hyperlink ref="AS591" r:id="rId18747" tooltip="https://www.daloopa.com/src/76424506" display="5456.0" xr:uid="{95E207BA-A0FB-4380-A9CD-85010AF60528}"/>
    <hyperlink ref="AS594" r:id="rId18748" tooltip="https://www.daloopa.com/src/76429429" display="221.0" xr:uid="{DF343504-08AF-4A5E-8F2B-C23E56946D7D}"/>
    <hyperlink ref="AS595" r:id="rId18749" tooltip="https://www.daloopa.com/src/76429430" display="1.0" xr:uid="{497ADB75-EA9A-42F4-A8B1-6C8EB14FF867}"/>
    <hyperlink ref="AS602" r:id="rId18750" tooltip="https://www.daloopa.com/src/75779668" display="1624.0" xr:uid="{2089D31F-0BB9-4EE3-9D55-81656729CC53}"/>
    <hyperlink ref="AS603" r:id="rId18751" tooltip="https://www.daloopa.com/src/75779667" display="439.0" xr:uid="{9BECA7FC-6E5F-4EC9-88A0-7FCED7307CA8}"/>
    <hyperlink ref="AS605" r:id="rId18752" tooltip="https://www.daloopa.com/src/75779666" display="95.0" xr:uid="{ACC9CBE7-D45B-48FF-BD42-4798B0F86E9C}"/>
    <hyperlink ref="AS608" r:id="rId18753" tooltip="https://www.daloopa.com/src/75779664" display="2180.0" xr:uid="{77C24237-280F-4664-BA0E-1FEEFE09E23F}"/>
    <hyperlink ref="AS610" r:id="rId18754" tooltip="https://www.daloopa.com/src/75779757" display="1295.0" xr:uid="{57BA63F9-D820-4E6A-AB02-863B91596D5F}"/>
    <hyperlink ref="AS611" r:id="rId18755" tooltip="https://www.daloopa.com/src/75779759" display="439.0" xr:uid="{EDF38F37-D1B6-4D35-A7C8-9098DA48B471}"/>
    <hyperlink ref="AS613" r:id="rId18756" tooltip="https://www.daloopa.com/src/75779756" display="95.0" xr:uid="{EA237480-0CB7-45B4-BD06-64BD4BFE247A}"/>
    <hyperlink ref="AS614" r:id="rId18757" tooltip="https://www.daloopa.com/src/75779754" display="-5.0" xr:uid="{32F39926-4A13-4FAF-B1CA-998E89E608AA}"/>
    <hyperlink ref="AS615" r:id="rId18758" tooltip="https://www.daloopa.com/src/75779758" display="-52.0" xr:uid="{FB7B6C1B-BA60-49D4-B51A-CB6E2C6D0497}"/>
    <hyperlink ref="AS620" r:id="rId18759" tooltip="https://www.daloopa.com/src/75779760" display="1794.0" xr:uid="{00C934F9-2F47-4ADC-BCE7-0FC9A0DB5392}"/>
    <hyperlink ref="AS622" r:id="rId18760" tooltip="https://www.daloopa.com/src/75779692" display="2.82" xr:uid="{88570BF2-949D-4F7E-958E-279DC554D6D3}"/>
    <hyperlink ref="AS623" r:id="rId18761" tooltip="https://www.daloopa.com/src/75779691" display="0.96" xr:uid="{164DB37A-2BFE-40BF-A190-5C4007292876}"/>
    <hyperlink ref="AS625" r:id="rId18762" tooltip="https://www.daloopa.com/src/75779694" display="0.21" xr:uid="{1F706388-2CE2-4684-B191-57E14F480CB4}"/>
    <hyperlink ref="AS626" r:id="rId18763" tooltip="https://www.daloopa.com/src/75779697" display="-0.01" xr:uid="{A81CC112-E4F3-4C24-8A66-599E309AD550}"/>
    <hyperlink ref="AS627" r:id="rId18764" tooltip="https://www.daloopa.com/src/75779696" display="-0.12" xr:uid="{CE1FD684-0E87-4A46-88A0-7FC3C55520C1}"/>
    <hyperlink ref="AS632" r:id="rId18765" tooltip="https://www.daloopa.com/src/75779693" display="3.91" xr:uid="{48AE2B11-0147-43EC-830C-5BCE2EAE37CD}"/>
    <hyperlink ref="AS634" r:id="rId18766" tooltip="https://www.daloopa.com/src/75779761" display="459.0" xr:uid="{4B0504DB-A0A7-461E-B4A3-30FE8CD69C9D}"/>
    <hyperlink ref="AS636" r:id="rId18767" tooltip="https://www.daloopa.com/src/75779762" display="0.215" xr:uid="{7BD141F7-2771-4478-8457-FE5DAB1F1E29}"/>
    <hyperlink ref="AS638" r:id="rId18768" tooltip="https://www.daloopa.com/src/75779763" display="-0.024" xr:uid="{5ADF686D-C4C9-4B3C-88B1-EBDD1E69C6AC}"/>
    <hyperlink ref="AS640" r:id="rId18769" tooltip="https://www.daloopa.com/src/75779764" display="-0.005" xr:uid="{4484F338-C176-4D4D-8B6E-5753FE50DDAD}"/>
    <hyperlink ref="AS650" r:id="rId18770" tooltip="https://www.daloopa.com/src/75779766" display="0.185" xr:uid="{5ACA947C-5D1C-438A-A76A-DEB0978FA9F9}"/>
    <hyperlink ref="AS711" r:id="rId18771" tooltip="https://www.daloopa.com/src/75779584" display="2032.0" xr:uid="{50B209DE-374F-4A51-AEED-76C50C3F73E1}"/>
    <hyperlink ref="AS787" r:id="rId18772" tooltip="https://www.daloopa.com/src/76432011" display="96.0" xr:uid="{E51C189D-BF7A-4BF3-BBF3-47113E0F976A}"/>
    <hyperlink ref="AS788" r:id="rId18773" tooltip="https://www.daloopa.com/src/76432012" display="54.0" xr:uid="{30A2A1C7-1DFF-4B84-9F5B-4413AB33A26F}"/>
    <hyperlink ref="AS812" r:id="rId18774" tooltip="https://www.daloopa.com/src/76435364" display="0.02" xr:uid="{B5519D4B-F7A1-4FC1-8A3B-2D639CE79733}"/>
    <hyperlink ref="AS815" r:id="rId18775" tooltip="https://www.daloopa.com/src/76435361" display="0.05" xr:uid="{E2224D19-8A8A-402E-A01F-1A2B402F9ED6}"/>
    <hyperlink ref="AS817" r:id="rId18776" tooltip="https://www.daloopa.com/src/76435363" display="-0.01" xr:uid="{9135D925-B39E-44B2-873A-0FA3360E6A34}"/>
    <hyperlink ref="AS818" r:id="rId18777" tooltip="https://www.daloopa.com/src/76435362" display="0.06" xr:uid="{D8231C5B-E324-48EF-AF0A-88D98223622D}"/>
    <hyperlink ref="AS821" r:id="rId18778" tooltip="https://www.daloopa.com/src/76435816" display="0.07" xr:uid="{EFACCC38-8A8B-4F19-870E-568C9925C804}"/>
    <hyperlink ref="AS824" r:id="rId18779" tooltip="https://www.daloopa.com/src/76435814" display="0.09" xr:uid="{A92A3829-D8C2-4012-AABD-999D93F05A0D}"/>
    <hyperlink ref="AS826" r:id="rId18780" tooltip="https://www.daloopa.com/src/76435817" display="0.03" xr:uid="{4B6C53AB-9E07-4180-A9B7-2AD4F2ECC2EB}"/>
    <hyperlink ref="AS828" r:id="rId18781" tooltip="https://www.daloopa.com/src/76435815" display="0.19" xr:uid="{7C2C3BB9-5A53-41AF-91A6-424287842AAA}"/>
    <hyperlink ref="AS832" r:id="rId18782" tooltip="https://www.daloopa.com/src/76435865" display="0.03" xr:uid="{131EA2C7-9A6C-4AA0-BAAA-E99C3CB030B8}"/>
    <hyperlink ref="AS833" r:id="rId18783" tooltip="https://www.daloopa.com/src/76435866" display="0.03" xr:uid="{D23AC8B7-AC3C-48C0-B767-3350758DE897}"/>
    <hyperlink ref="AS834" r:id="rId18784" tooltip="https://www.daloopa.com/src/76435867" display="0.01" xr:uid="{6CCF8A6C-AE30-45EE-9C77-E7AC66D2CB8F}"/>
    <hyperlink ref="AS836" r:id="rId18785" tooltip="https://www.daloopa.com/src/76435868" display="0.01" xr:uid="{21DFABA3-EA30-4AC4-8287-7DCD25F90470}"/>
    <hyperlink ref="AS840" r:id="rId18786" tooltip="https://www.daloopa.com/src/76435869" display="0.08" xr:uid="{862EB6F0-E2EE-4BEC-8720-647DA924A049}"/>
    <hyperlink ref="AS852" r:id="rId18787" tooltip="https://www.daloopa.com/src/76431613" display="500.0" xr:uid="{0E589D7F-9DCF-4B1F-B0CE-09F2274D0EDA}"/>
    <hyperlink ref="AS853" r:id="rId18788" tooltip="https://www.daloopa.com/src/76431613" display="500.0" xr:uid="{3E3AA0F6-EB9A-4E89-AB75-B3013B73F025}"/>
    <hyperlink ref="AS854" r:id="rId18789" tooltip="https://www.daloopa.com/src/76431611" display="1000.0" xr:uid="{FD89A208-39CA-4441-AC32-B85F3EF75C28}"/>
    <hyperlink ref="AS855" r:id="rId18790" tooltip="https://www.daloopa.com/src/76431607" display="850.0" xr:uid="{E7D7BD58-8F34-4340-8C29-11AE8D7713E8}"/>
    <hyperlink ref="AS856" r:id="rId18791" tooltip="https://www.daloopa.com/src/76431608" display="1300.0" xr:uid="{093FA659-C705-4EBC-936B-5D8404789499}"/>
    <hyperlink ref="AS857" r:id="rId18792" tooltip="https://www.daloopa.com/src/76431610" display="3650.0" xr:uid="{23B85844-F9A0-4438-A525-88984CAA7012}"/>
    <hyperlink ref="AS860" r:id="rId18793" tooltip="https://www.daloopa.com/src/76431612" display="-19.0" xr:uid="{1175F819-4EA6-4F5B-BE35-B4B858761B63}"/>
    <hyperlink ref="AS861" r:id="rId18794" tooltip="https://www.daloopa.com/src/76431609" display="3631.0" xr:uid="{11A8DFB6-42A9-4899-BA81-C90F63E294E3}"/>
    <hyperlink ref="AS950" r:id="rId18795" tooltip="https://www.daloopa.com/src/76424609" display="0.8" xr:uid="{04C2A058-E66B-42CA-8F0F-F953DAA9B9DB}"/>
    <hyperlink ref="AS952" r:id="rId18796" tooltip="https://www.daloopa.com/src/76424606" display="0.9" xr:uid="{100A5485-3CA4-4272-9AC9-087FEE1CC685}"/>
    <hyperlink ref="AS953" r:id="rId18797" tooltip="https://www.daloopa.com/src/76424608" display="1.0" xr:uid="{20681C65-784B-40DE-ABF2-79D855FE21C2}"/>
    <hyperlink ref="AS954" r:id="rId18798" tooltip="https://www.daloopa.com/src/76424607" display="2.7" xr:uid="{9E29A723-2B28-4633-B89E-FCA0E94E4B90}"/>
    <hyperlink ref="AS958" r:id="rId18799" tooltip="https://www.daloopa.com/src/76424618" display="374.31" xr:uid="{3F7C69B3-B59D-47F4-B1E9-44E107177E12}"/>
    <hyperlink ref="AS959" r:id="rId18800" tooltip="https://www.daloopa.com/src/76424619" display="351.43" xr:uid="{F10F4B25-4FFB-4A9F-A976-AC86287ADEA3}"/>
    <hyperlink ref="AS962" r:id="rId18801" tooltip="https://www.daloopa.com/src/76431547" display="667.0" xr:uid="{D2F1606E-CF28-4F84-92FE-D9B4B94209A8}"/>
    <hyperlink ref="AS963" r:id="rId18802" tooltip="https://www.daloopa.com/src/76431545" display="307.0" xr:uid="{DF6ED760-C9E3-4FC2-9526-03D6012CE428}"/>
    <hyperlink ref="AS964" r:id="rId18803" tooltip="https://www.daloopa.com/src/76431548" display="85.0" xr:uid="{5E73D231-7A02-4DA8-8442-E54F55A09B00}"/>
    <hyperlink ref="AS967" r:id="rId18804" tooltip="https://www.daloopa.com/src/76431546" display="120.0" xr:uid="{B9C4F4C1-CD4F-4A5F-A72F-524E070164E8}"/>
    <hyperlink ref="AS969" r:id="rId18805" tooltip="https://www.daloopa.com/src/76431549" display="111.0" xr:uid="{762F97DE-76A7-450C-A1A5-7D26678E2E4A}"/>
    <hyperlink ref="AS975" r:id="rId18806" tooltip="https://www.daloopa.com/src/76431544" display="496.0" xr:uid="{B530D44B-9033-4731-9FE6-DA93CB057EC6}"/>
    <hyperlink ref="AS976" r:id="rId18807" tooltip="https://www.daloopa.com/src/76431550" display="1786.0" xr:uid="{00B6815C-9DB9-4E7D-8D09-942C52C548F8}"/>
    <hyperlink ref="AS998" r:id="rId18808" tooltip="https://www.daloopa.com/src/76431725" display="1060.0" xr:uid="{DB0DE55B-1E51-4D98-9B84-7E2E6A20421B}"/>
    <hyperlink ref="AS999" r:id="rId18809" tooltip="https://www.daloopa.com/src/76431722" display="1203.0" xr:uid="{72B239D9-35B1-4C3A-859F-2CCC844BBB5D}"/>
    <hyperlink ref="AS1000" r:id="rId18810" tooltip="https://www.daloopa.com/src/76431723" display="376.0" xr:uid="{5341E917-8DB8-4E78-8A25-0526156DA55A}"/>
    <hyperlink ref="AS1004" r:id="rId18811" tooltip="https://www.daloopa.com/src/76431724" display="20.0" xr:uid="{1E61AE50-6122-4DAC-B2EA-C32FF43170D9}"/>
    <hyperlink ref="AS1007" r:id="rId18812" tooltip="https://www.daloopa.com/src/76431726" display="2659.0" xr:uid="{DE5E5A39-A4F2-40C6-8E34-84B871E6BC3A}"/>
    <hyperlink ref="AS1010" r:id="rId18813" tooltip="https://www.daloopa.com/src/76431580" display="-636.0" xr:uid="{1DD75DEC-8E25-495D-AAA5-99E8FF192D07}"/>
    <hyperlink ref="AS1011" r:id="rId18814" tooltip="https://www.daloopa.com/src/76431577" display="-557.0" xr:uid="{3718ED4A-F9BE-4A59-B889-B79FC4C8173C}"/>
    <hyperlink ref="AS1012" r:id="rId18815" tooltip="https://www.daloopa.com/src/76431579" display="-194.0" xr:uid="{F726D0C8-8A3C-4E91-9127-29EE00176B74}"/>
    <hyperlink ref="AS1016" r:id="rId18816" tooltip="https://www.daloopa.com/src/76431578" display="-14.0" xr:uid="{7A2A7335-D91F-4CAE-96A9-F3B3A90BCBBA}"/>
    <hyperlink ref="AS1019" r:id="rId18817" tooltip="https://www.daloopa.com/src/76431576" display="-1401.0" xr:uid="{2BC1C8DD-2E18-4212-8C75-FCA76CD872AD}"/>
    <hyperlink ref="AS1022" r:id="rId18818" tooltip="https://www.daloopa.com/src/76431587" display="424.0" xr:uid="{4F501FF5-F3E2-4147-8B92-8358AC912A5F}"/>
    <hyperlink ref="AS1023" r:id="rId18819" tooltip="https://www.daloopa.com/src/76431586" display="646.0" xr:uid="{787EFE48-3765-4B06-A4DE-957DEC076A34}"/>
    <hyperlink ref="AS1024" r:id="rId18820" tooltip="https://www.daloopa.com/src/76431584" display="182.0" xr:uid="{81A2AAA4-CEED-4EBA-95E6-C83B9FDC91C2}"/>
    <hyperlink ref="AS1028" r:id="rId18821" tooltip="https://www.daloopa.com/src/76431585" display="6.0" xr:uid="{15AD2C9D-4A3D-407C-8BD1-BF7B01547798}"/>
    <hyperlink ref="AS1031" r:id="rId18822" tooltip="https://www.daloopa.com/src/76431588" display="1258.0" xr:uid="{F2229C86-C903-4BA2-B91A-973F81ECBD10}"/>
    <hyperlink ref="AS1034" r:id="rId18823" tooltip="https://www.daloopa.com/src/75779568" display="4816.0" xr:uid="{55834D87-4044-4FF9-86A5-72B38E65F660}"/>
    <hyperlink ref="AS1037" r:id="rId18824" tooltip="https://www.daloopa.com/src/75779569" display="3511.0" xr:uid="{73724480-9741-4774-B87E-A4B4B6498600}"/>
    <hyperlink ref="AS1038" r:id="rId18825" tooltip="https://www.daloopa.com/src/75779570" display="1222.0" xr:uid="{41E0DB51-81E3-4E2A-A232-A9EA212234A0}"/>
    <hyperlink ref="AS1039" r:id="rId18826" tooltip="https://www.daloopa.com/src/75779571" display="83.0" xr:uid="{47F8DF89-0448-4DD0-904C-50B39836EFFE}"/>
    <hyperlink ref="AS1042" r:id="rId18827" tooltip="https://www.daloopa.com/src/75779572" display="0.73" xr:uid="{2146676A-A196-4C6C-A431-CCDC747E0D31}"/>
    <hyperlink ref="AS1043" r:id="rId18828" tooltip="https://www.daloopa.com/src/75779573" display="0.25" xr:uid="{528D469F-3D29-4EC9-AA7E-A05A06D74914}"/>
    <hyperlink ref="AS1044" r:id="rId18829" tooltip="https://www.daloopa.com/src/75779574" display="0.02" xr:uid="{5143353F-5955-40D0-8F8C-36CB5EBD18A0}"/>
    <hyperlink ref="AS1048" r:id="rId18830" tooltip="https://www.daloopa.com/src/75779575" display="2852.0" xr:uid="{F93DCCE1-9122-4C84-B45B-A7F3B8720672}"/>
    <hyperlink ref="AS1055" r:id="rId18831" tooltip="https://www.daloopa.com/src/75779577" display="659.0" xr:uid="{D1638B88-6529-4865-962C-E49EC2B53322}"/>
    <hyperlink ref="AS1076" r:id="rId18832" tooltip="https://www.daloopa.com/src/75779544" display="1070.0" xr:uid="{E3D665D3-3C6F-4B58-A16C-5670BEA0D0A1}"/>
    <hyperlink ref="AS1079" r:id="rId18833" tooltip="https://www.daloopa.com/src/75779545" display="2879.0" xr:uid="{29D31A20-3948-4943-BB99-467A5ACE782C}"/>
    <hyperlink ref="AS1080" r:id="rId18834" tooltip="https://www.daloopa.com/src/75779546" display="1213.0" xr:uid="{F9A0B3E3-35AD-4053-A453-F0CA016D5351}"/>
    <hyperlink ref="AS1081" r:id="rId18835" tooltip="https://www.daloopa.com/src/75779547" display="724.0" xr:uid="{5CE1DBC4-077E-4A62-BC40-B80C46832428}"/>
    <hyperlink ref="AS1084" r:id="rId18836" tooltip="https://www.daloopa.com/src/75779548" display="0.6" xr:uid="{3E94656B-8BBC-4FD7-822D-9DE85D70FB3D}"/>
    <hyperlink ref="AS1085" r:id="rId18837" tooltip="https://www.daloopa.com/src/75779549" display="0.25" xr:uid="{34BBED8C-FC61-4A01-A180-9A6324EA938E}"/>
    <hyperlink ref="AS1086" r:id="rId18838" tooltip="https://www.daloopa.com/src/75779550" display="0.15" xr:uid="{2C6CAA5A-C586-49F3-BCD3-F6A5BCBF19D2}"/>
    <hyperlink ref="AS1089" r:id="rId18839" tooltip="https://www.daloopa.com/src/75779551" display="152.0" xr:uid="{6D14C784-221B-4640-9E41-21AECEAC16F8}"/>
    <hyperlink ref="AS1090" r:id="rId18840" tooltip="https://www.daloopa.com/src/75779552" display="399.0" xr:uid="{0EE5A3B2-798F-4F9B-BC23-6058D5DDD538}"/>
    <hyperlink ref="AS1091" r:id="rId18841" tooltip="https://www.daloopa.com/src/75779553" display="21.0" xr:uid="{423FE6C8-1E8D-4CEA-B9F6-09C54C0E1234}"/>
    <hyperlink ref="AS1092" r:id="rId18842" tooltip="https://www.daloopa.com/src/75779554" display="572.0" xr:uid="{45AF25E8-F156-4DF8-A7B2-1EA0A190C3BB}"/>
    <hyperlink ref="AS1095" r:id="rId18843" tooltip="https://www.daloopa.com/src/75779555" display="29.0" xr:uid="{77AC9CBB-F6BC-4008-9F0E-A78EA4A3D0D0}"/>
    <hyperlink ref="AS1096" r:id="rId18844" tooltip="https://www.daloopa.com/src/75779556" display="227.0" xr:uid="{814554D9-7FEB-477A-8FC4-C1504D7980A3}"/>
    <hyperlink ref="AS1097" r:id="rId18845" tooltip="https://www.daloopa.com/src/75779557" display="125.0" xr:uid="{E815922E-8162-49CD-A2BD-6CA2E20A61A3}"/>
    <hyperlink ref="AS1098" r:id="rId18846" tooltip="https://www.daloopa.com/src/75779558" display="58.0" xr:uid="{0E5DAA26-9D92-4A93-9916-0161B78F137C}"/>
    <hyperlink ref="AS1099" r:id="rId18847" tooltip="https://www.daloopa.com/src/75779559" display="439.0" xr:uid="{3562E2DF-9903-476A-90C2-782EA14A88A4}"/>
    <hyperlink ref="AS1102" r:id="rId18848" tooltip="https://www.daloopa.com/src/75779561" display="30078.0" xr:uid="{59B22CA7-4DDF-478C-BA7F-178F1A253AD7}"/>
    <hyperlink ref="AS1103" r:id="rId18849" tooltip="https://www.daloopa.com/src/75779562" display="32.0" xr:uid="{0449BEA9-5B12-4401-9CFF-4BFF027ACCD4}"/>
    <hyperlink ref="AS1104" r:id="rId18850" tooltip="https://www.daloopa.com/src/75779563" display="459.0" xr:uid="{882E5520-E251-496F-8FE0-8C7CFED10C96}"/>
    <hyperlink ref="AS1107" r:id="rId18851" tooltip="https://www.daloopa.com/src/75779597" display="4816.0" xr:uid="{3F95431D-FBFF-4F92-AFCC-3CB8D08B61BE}"/>
    <hyperlink ref="AS1108" r:id="rId18852" tooltip="https://www.daloopa.com/src/75779598" display="572.0" xr:uid="{6790FB1F-61AF-4B78-A4FA-43D1543CAB0B}"/>
    <hyperlink ref="AS1109" r:id="rId18853" tooltip="https://www.daloopa.com/src/75779599" display="4244.0" xr:uid="{930579A5-4288-41A0-9C8C-2BF087B8D521}"/>
    <hyperlink ref="AS1111" r:id="rId18854" tooltip="https://www.daloopa.com/src/75779600" display="2620.0" xr:uid="{BD2C2EEF-27F4-40B2-9CBA-3B9937F9A3D8}"/>
    <hyperlink ref="AS1112" r:id="rId18855" tooltip="https://www.daloopa.com/src/75779601" display="1624.0" xr:uid="{034673FA-F3AB-47DA-A7C9-95AB9B659299}"/>
    <hyperlink ref="AS1114" r:id="rId18856" tooltip="https://www.daloopa.com/src/75779602" display="26.0" xr:uid="{37A41BC2-C6EB-4759-A028-720CA2EE3321}"/>
    <hyperlink ref="AS1115" r:id="rId18857" tooltip="https://www.daloopa.com/src/75779603" display="1650.0" xr:uid="{5449AB5C-CC9C-478D-A2A3-D50C0172C975}"/>
    <hyperlink ref="AS1117" r:id="rId18858" tooltip="https://www.daloopa.com/src/75779604" display="355.0" xr:uid="{57338218-B910-4A07-8A1A-5E384699F6FB}"/>
    <hyperlink ref="AS1118" r:id="rId18859" tooltip="https://www.daloopa.com/src/75779605" display="1295.0" xr:uid="{459B55BF-438B-4A14-9250-7B4722470D7A}"/>
    <hyperlink ref="AS1120" r:id="rId18860" tooltip="https://www.daloopa.com/src/75779606" display="2.82" xr:uid="{1EB4D3A3-5D99-4154-8999-B55351760889}"/>
    <hyperlink ref="AS1124" r:id="rId18861" tooltip="https://www.daloopa.com/src/75779607" display="-29.0" xr:uid="{606D24EF-7566-40B3-A609-5A808A3EC14D}"/>
    <hyperlink ref="AS1125" r:id="rId18862" tooltip="https://www.daloopa.com/src/75779608" display="-53.0" xr:uid="{91B036AD-7AE1-4D1B-B9D2-8980B5D0DC50}"/>
    <hyperlink ref="AS1126" r:id="rId18863" tooltip="https://www.daloopa.com/src/75779609" display="-82.0" xr:uid="{62F1A90C-932A-416F-9E5D-0F8CDEF2C23E}"/>
    <hyperlink ref="AS1129" r:id="rId18864" tooltip="https://www.daloopa.com/src/75779610" display="-410.0" xr:uid="{948FAD33-BA9B-465F-A657-273465E22731}"/>
    <hyperlink ref="AS1130" r:id="rId18865" tooltip="https://www.daloopa.com/src/75779611" display="-42.0" xr:uid="{6588DBE2-5E8D-4E21-8ADA-63D19740231C}"/>
    <hyperlink ref="AS1131" r:id="rId18866" tooltip="https://www.daloopa.com/src/75779613" display="-474.0" xr:uid="{95FCF0CB-1D44-477E-A87A-0724100A1EAA}"/>
    <hyperlink ref="AS1133" r:id="rId18867" tooltip="https://www.daloopa.com/src/75779614" display="-5.0" xr:uid="{0805513D-5543-4D08-A529-EB0F3D94B0F0}"/>
    <hyperlink ref="AS1134" r:id="rId18868" tooltip="https://www.daloopa.com/src/75779615" display="52.0" xr:uid="{E955DDAA-906C-4D29-A3D8-BA269CFDC54B}"/>
    <hyperlink ref="AS1137" r:id="rId18869" tooltip="https://www.daloopa.com/src/75779616" display="4816.0" xr:uid="{443FEDF7-F6B5-4B26-9D3B-7A500F8D6813}"/>
    <hyperlink ref="AS1138" r:id="rId18870" tooltip="https://www.daloopa.com/src/75779617" display="490.0" xr:uid="{44E92A9F-E439-4E2F-8ED4-1FBA296370A5}"/>
    <hyperlink ref="AS1139" r:id="rId18871" tooltip="https://www.daloopa.com/src/75779618" display="4326.0" xr:uid="{B1BEC753-5E2B-4A74-A424-BC78E9A07243}"/>
    <hyperlink ref="AS1141" r:id="rId18872" tooltip="https://www.daloopa.com/src/75779619" display="2146.0" xr:uid="{0DDFB878-0B10-4BBC-A260-E9CDAE9E1FE7}"/>
    <hyperlink ref="AS1142" r:id="rId18873" tooltip="https://www.daloopa.com/src/75779620" display="2180.0" xr:uid="{25050BE1-78DB-4D04-A46C-589BEEEC7006}"/>
    <hyperlink ref="AS1144" r:id="rId18874" tooltip="https://www.daloopa.com/src/75779621" display="21.0" xr:uid="{1E967A00-B37E-479F-8ED8-56CA80066A92}"/>
    <hyperlink ref="AS1145" r:id="rId18875" tooltip="https://www.daloopa.com/src/75779622" display="2201.0" xr:uid="{687E685B-ED74-4D81-B64B-1D42E3A7E46C}"/>
    <hyperlink ref="AS1147" r:id="rId18876" tooltip="https://www.daloopa.com/src/75779623" display="407.0" xr:uid="{38F8743A-55D0-427F-919C-4D14C5C6AD9E}"/>
    <hyperlink ref="AS1148" r:id="rId18877" tooltip="https://www.daloopa.com/src/75779624" display="1794.0" xr:uid="{102BB088-8B94-4FD4-9689-2AC8177EFB38}"/>
    <hyperlink ref="AS1150" r:id="rId18878" tooltip="https://www.daloopa.com/src/75779625" display="3.91" xr:uid="{1BA9C3F2-3D0F-4205-B722-4A2F4A67F8D6}"/>
    <hyperlink ref="AS1153" r:id="rId18879" tooltip="https://www.daloopa.com/src/75779626" display="459.0" xr:uid="{D42D301A-1ADB-46C7-9547-FD10BE489DA7}"/>
    <hyperlink ref="AS1156" r:id="rId18880" tooltip="https://www.daloopa.com/src/75779627" display="2.82" xr:uid="{2F22F9FC-91B6-4C64-A033-59FFB44D76E0}"/>
    <hyperlink ref="AS1157" r:id="rId18881" tooltip="https://www.daloopa.com/src/75779628" display="0.96" xr:uid="{3AC74B8C-D825-4646-BEAB-FAA8A0C69BF4}"/>
    <hyperlink ref="AS1158" r:id="rId18882" tooltip="https://www.daloopa.com/src/75779629" display="0.21" xr:uid="{3DA9763E-BD3C-4998-800E-F3D9F1A03C0F}"/>
    <hyperlink ref="AS1159" r:id="rId18883" tooltip="https://www.daloopa.com/src/75779631" display="-0.01" xr:uid="{BC351047-2EED-45DF-908E-55F665337F79}"/>
    <hyperlink ref="AS1160" r:id="rId18884" tooltip="https://www.daloopa.com/src/75779632" display="-0.12" xr:uid="{A662C3FA-BF5D-457E-AA54-F2EF1375A29F}"/>
    <hyperlink ref="AS1161" r:id="rId18885" tooltip="https://www.daloopa.com/src/75779633" display="3.91" xr:uid="{A9F2AAFC-7829-4754-8159-2757078D8479}"/>
    <hyperlink ref="AS1164" r:id="rId18886" tooltip="https://www.daloopa.com/src/75779634" display="0.337" xr:uid="{A9813AAE-B102-4CCC-B9F9-52BA9D896B20}"/>
    <hyperlink ref="AS1165" r:id="rId18887" tooltip="https://www.daloopa.com/src/75779635" display="0.091" xr:uid="{652ADA22-AE51-4E58-A3B2-A68B1E388475}"/>
    <hyperlink ref="AS1166" r:id="rId18888" tooltip="https://www.daloopa.com/src/75779636" display="0.02" xr:uid="{AE353CF5-51FD-4663-B052-4B11A093D25F}"/>
    <hyperlink ref="AS1167" r:id="rId18889" tooltip="https://www.daloopa.com/src/75779638" display="0.453" xr:uid="{4744571F-FCCC-4CA9-A335-DA6CAFE72700}"/>
    <hyperlink ref="AS327" r:id="rId18890" tooltip="https://www.daloopa.com/src/76436097" display="2879.0" xr:uid="{060FBD16-0859-4563-A81F-2D48423908CE}"/>
    <hyperlink ref="AS332" r:id="rId18891" tooltip="https://www.daloopa.com/src/76436096" display="1213.0" xr:uid="{11082985-DAE5-48FB-BC09-AA08AD98F0CA}"/>
    <hyperlink ref="AS337" r:id="rId18892" tooltip="https://www.daloopa.com/src/76436099" display="724.0" xr:uid="{DBAFBE9E-2CDD-4495-A470-E1A2D8EF16C4}"/>
    <hyperlink ref="AS339" r:id="rId18893" tooltip="https://www.daloopa.com/src/76436098" display="4816.0" xr:uid="{73ED140D-2E54-4B06-A61B-D284CBB80EB1}"/>
    <hyperlink ref="AS572" r:id="rId18894" tooltip="https://www.daloopa.com/src/76424472" display="1.0" xr:uid="{9C91B9C3-96AA-4090-AB88-D6FFD02885D1}"/>
    <hyperlink ref="AS581" r:id="rId18895" tooltip="https://www.daloopa.com/src/76424505" display="0.0" xr:uid="{7776F062-F3FC-4D8E-9349-B2EA62A1FCDC}"/>
    <hyperlink ref="AS979" r:id="rId18896" tooltip="https://www.daloopa.com/src/77310588" display="-26.0" xr:uid="{55F3CEBB-CD29-452A-9427-55D9CBB25ED0}"/>
    <hyperlink ref="AS986" r:id="rId18897" tooltip="https://www.daloopa.com/src/77310590" display="47.0" xr:uid="{A6CEC51F-6E07-49F4-9100-958106C4B3D9}"/>
    <hyperlink ref="AS992" r:id="rId18898" tooltip="https://www.daloopa.com/src/77310589" display="5.0" xr:uid="{419266A4-BBC0-4059-ACB6-5D202255A51C}"/>
    <hyperlink ref="AS994" r:id="rId18899" tooltip="https://www.daloopa.com/src/77310591" display="26.0" xr:uid="{3FD1F6C5-B6D8-476B-A547-14980063DE57}"/>
    <hyperlink ref="AS528" r:id="rId18900" tooltip="https://www.daloopa.com/src/76424505" display="0.0" xr:uid="{09FA90E9-ACF5-4A07-8C2E-59163312F55C}"/>
    <hyperlink ref="AS901" r:id="rId18901" tooltip="https://www.daloopa.com/src/75779583" display="1258.0" xr:uid="{5FCAEB4C-A72C-41C7-8C7D-6D41CAD03C2C}"/>
    <hyperlink ref="AT31" r:id="rId18902" tooltip="https://www.daloopa.com/src/80587730" display="0.185" xr:uid="{9D5665AA-E0B8-44D7-8873-392E3B6BC9F4}"/>
    <hyperlink ref="AT53" r:id="rId18903" tooltip="https://www.daloopa.com/src/80587702" display="-0.003" xr:uid="{25F70873-EFDE-48F4-8E32-9B97E3689D6F}"/>
    <hyperlink ref="AT55" r:id="rId18904" tooltip="https://www.daloopa.com/src/80587703" display="0.185" xr:uid="{7C7DF5B3-1B75-4080-89B2-2F544B004CA3}"/>
    <hyperlink ref="AT78" r:id="rId18905" tooltip="https://www.daloopa.com/src/80587742" display="520.0" xr:uid="{75B4D2F7-54C3-476A-8CFE-8DD43C2D7E91}"/>
    <hyperlink ref="AT87" r:id="rId18906" tooltip="https://www.daloopa.com/src/80587733" display="0.18" xr:uid="{21BEC576-6593-4CB0-96F3-67E2A9A6C1B9}"/>
    <hyperlink ref="AT88" r:id="rId18907" tooltip="https://www.daloopa.com/src/80587730" display="0.185" xr:uid="{CE7BA866-D515-4AC3-A39D-26CF71033586}"/>
    <hyperlink ref="AT104" r:id="rId18908" tooltip="https://www.daloopa.com/src/80587706" display="0.18" xr:uid="{64BCB86A-C7AF-407C-923A-E2BD3A27B902}"/>
    <hyperlink ref="AT106" r:id="rId18909" tooltip="https://www.daloopa.com/src/80587705" display="-0.016" xr:uid="{67F7CF77-7A9F-4CB3-8463-7476FF1A7E95}"/>
    <hyperlink ref="AT108" r:id="rId18910" tooltip="https://www.daloopa.com/src/80587702" display="-0.003" xr:uid="{5A338DF7-C57D-4751-9F28-5A5073BD1A6A}"/>
    <hyperlink ref="AT109" r:id="rId18911" tooltip="https://www.daloopa.com/src/80587707" display="0.025" xr:uid="{27C5C946-3CFE-4641-B2D3-A65AA64FF7D5}"/>
    <hyperlink ref="AT110" r:id="rId18912" tooltip="https://www.daloopa.com/src/80587703" display="0.185" xr:uid="{8EB680E8-AF21-4737-A5A7-E87A13AD6350}"/>
    <hyperlink ref="AT113" r:id="rId18913" tooltip="https://www.daloopa.com/src/80587715" display="3.15" xr:uid="{A0B2CEAF-A998-4E49-B9A7-E0DAD2763DE9}"/>
    <hyperlink ref="AT114" r:id="rId18914" tooltip="https://www.daloopa.com/src/80587716" display="0.98" xr:uid="{36152E06-2A12-4823-9785-0AD5900C27EA}"/>
    <hyperlink ref="AT116" r:id="rId18915" tooltip="https://www.daloopa.com/src/80587717" display="0.2" xr:uid="{93E3AECF-81AF-471E-A288-B18DECD01085}"/>
    <hyperlink ref="AT117" r:id="rId18916" tooltip="https://www.daloopa.com/src/80587719" display="-0.25" xr:uid="{6A97B8E2-4371-43A8-B495-D63E3876739B}"/>
    <hyperlink ref="AT118" r:id="rId18917" tooltip="https://www.daloopa.com/src/80587720" display="4.15" xr:uid="{69554723-61B7-4B24-BF03-7114C2F74AA3}"/>
    <hyperlink ref="AT119" r:id="rId18918" tooltip="https://www.daloopa.com/src/80587714" display="458.0" xr:uid="{2D66E2BD-045A-4A29-96F7-1293F3E11590}"/>
    <hyperlink ref="AT122" r:id="rId18919" tooltip="https://www.daloopa.com/src/80587708" display="3.1" xr:uid="{BDA2FF99-9901-4EF1-8727-EB76D4DD4794}"/>
    <hyperlink ref="AT123" r:id="rId18920" tooltip="https://www.daloopa.com/src/80587709" display="0.98" xr:uid="{77E28FB1-30F7-480F-8935-D9A6C2A5975B}"/>
    <hyperlink ref="AT124" r:id="rId18921" tooltip="https://www.daloopa.com/src/80587710" display="0.2" xr:uid="{BA9A8C96-FC6C-4FA1-8744-AAB64AF183CB}"/>
    <hyperlink ref="AT125" r:id="rId18922" tooltip="https://www.daloopa.com/src/80587721" display="-0.25" xr:uid="{5BB7DFD3-6560-49EE-9A27-95F01D7696C5}"/>
    <hyperlink ref="AT127" r:id="rId18923" tooltip="https://www.daloopa.com/src/80587712" display="4.1" xr:uid="{C3C52E79-5910-4A03-BB9D-20F3A7158455}"/>
    <hyperlink ref="AT128" r:id="rId18924" tooltip="https://www.daloopa.com/src/80587713" display="458.0" xr:uid="{F01DF76C-70B7-4D1B-BA2A-23294EBE2B43}"/>
    <hyperlink ref="AT156" r:id="rId18925" tooltip="https://www.daloopa.com/src/81131750" display="455300000.0" xr:uid="{2847AED5-BCAF-40F5-9E5C-B1D3E6234AAF}"/>
    <hyperlink ref="AT159" r:id="rId18926" tooltip="https://www.daloopa.com/src/80587603" display="14.6" xr:uid="{08A951F1-4AF0-4C34-B5AB-852BCC715448}"/>
    <hyperlink ref="AT160" r:id="rId18927" tooltip="https://www.daloopa.com/src/80587605" display="11.97" xr:uid="{8049AA9D-5622-449D-9F36-B2A30589A4AD}"/>
    <hyperlink ref="AT161" r:id="rId18928" tooltip="https://www.daloopa.com/src/80587604" display="2.63" xr:uid="{BABC38A5-B1CC-4F60-8943-BB23DBA4E33D}"/>
    <hyperlink ref="AT162" r:id="rId18929" tooltip="https://www.daloopa.com/src/80587606" display="464.0" xr:uid="{1FFFB53A-1250-4F92-A5DA-A6B42CF2D2B0}"/>
    <hyperlink ref="AT166" r:id="rId18930" tooltip="https://www.daloopa.com/src/81128476" display="2909.0" xr:uid="{CD04EF19-55D0-4BA9-9044-9843FAC7FA34}"/>
    <hyperlink ref="AT167" r:id="rId18931" tooltip="https://www.daloopa.com/src/81128489" display="685.0" xr:uid="{611355C3-72FF-4427-9B31-3B8E3891A135}"/>
    <hyperlink ref="AT168" r:id="rId18932" tooltip="https://www.daloopa.com/src/81128577" display="3594.0" xr:uid="{B6A80B9D-865F-4AE3-8CD7-26F5B880A790}"/>
    <hyperlink ref="AT170" r:id="rId18933" tooltip="https://www.daloopa.com/src/80587826" display="2.91" xr:uid="{8854CAF8-311A-4D1B-BBEF-1A70872A8CEA}"/>
    <hyperlink ref="AT171" r:id="rId18934" tooltip="https://www.daloopa.com/src/80587824" display="685.0" xr:uid="{5F13A148-1F72-44D9-A1B3-6F0B767DAB64}"/>
    <hyperlink ref="AT172" r:id="rId18935" tooltip="https://www.daloopa.com/src/80587825" display="3.59" xr:uid="{62DD4C85-DCA1-4488-BD77-C0C67B4FE81C}"/>
    <hyperlink ref="AT173" r:id="rId18936" tooltip="https://www.daloopa.com/src/80587852" display="1230.0" xr:uid="{1670D924-023A-439C-8B37-A3D8962BDD7A}"/>
    <hyperlink ref="AT176" r:id="rId18937" tooltip="https://www.daloopa.com/src/80587607" display="15.72" xr:uid="{1B9A17C2-EB62-4CF0-9C6D-A385964B55AF}"/>
    <hyperlink ref="AT208" r:id="rId18938" tooltip="https://www.daloopa.com/src/80587853" display="1100.0" xr:uid="{815569A5-6676-4C58-8E03-2BCA68388B29}"/>
    <hyperlink ref="AT212" r:id="rId18939" tooltip="https://www.daloopa.com/src/81128528" display="96.0" xr:uid="{08E9736B-2027-460F-9D24-38E46919A0AF}"/>
    <hyperlink ref="AT213" r:id="rId18940" tooltip="https://www.daloopa.com/src/81128529" display="4631.0" xr:uid="{CF6C87D1-D5C4-43B8-AE9B-1744CC375432}"/>
    <hyperlink ref="AT214" r:id="rId18941" tooltip="https://www.daloopa.com/src/81128526" display="163.0" xr:uid="{364A6574-CBD6-4D7C-867D-3E2BB0B51027}"/>
    <hyperlink ref="AT215" r:id="rId18942" tooltip="https://www.daloopa.com/src/81128527" display="4890.0" xr:uid="{99212654-4469-430F-B48E-1234CE7028A2}"/>
    <hyperlink ref="AT218" r:id="rId18943" tooltip="https://www.daloopa.com/src/81128611" display="3594.0" xr:uid="{F49FCA07-DF85-4500-AEBA-185FB0808DB9}"/>
    <hyperlink ref="AT219" r:id="rId18944" tooltip="https://www.daloopa.com/src/81128636" display="0.74" xr:uid="{EC8CB161-47E4-4A5A-B944-CF61A9C6457D}"/>
    <hyperlink ref="AT224" r:id="rId18945" tooltip="https://www.daloopa.com/src/81128612" display="1229.0" xr:uid="{144CC7BD-5818-4946-B66E-286662D11BEB}"/>
    <hyperlink ref="AT225" r:id="rId18946" tooltip="https://www.daloopa.com/src/81128635" display="0.25" xr:uid="{804C4A9E-11BC-4C3D-805A-E05A3C4D897B}"/>
    <hyperlink ref="AT226" r:id="rId18947" tooltip="https://www.daloopa.com/src/81128613" display="67.0" xr:uid="{28D31831-32A3-4784-A696-7AC9C7E78BE9}"/>
    <hyperlink ref="AT227" r:id="rId18948" tooltip="https://www.daloopa.com/src/81128634" display="0.01" xr:uid="{9733BD5C-9C74-4180-9B7C-0CFFBFC99B4A}"/>
    <hyperlink ref="AT228" r:id="rId18949" tooltip="https://www.daloopa.com/src/81128614" display="4890.0" xr:uid="{203617DC-CA05-429B-95D8-CFB02127F55C}"/>
    <hyperlink ref="AT231" r:id="rId18950" tooltip="https://www.daloopa.com/src/81128448" display="3506.0" xr:uid="{5AF3832D-BB5D-4806-AB5B-E66E3EA4B9C3}"/>
    <hyperlink ref="AT234" r:id="rId18951" tooltip="https://www.daloopa.com/src/81128447" display="1096.0" xr:uid="{628DEFC7-4357-49A5-AF26-7FFDA6C29CBF}"/>
    <hyperlink ref="AT235" r:id="rId18952" tooltip="https://www.daloopa.com/src/81128446" display="29.0" xr:uid="{77FB0845-8BEF-4343-AA46-926DC18BF017}"/>
    <hyperlink ref="AT237" r:id="rId18953" tooltip="https://www.daloopa.com/src/81128445" display="4631.0" xr:uid="{660C100E-7A96-45C9-9589-B1113EA54858}"/>
    <hyperlink ref="AT241" r:id="rId18954" tooltip="https://www.daloopa.com/src/81128260" display="3594.0" xr:uid="{58F10CBA-CEB3-4530-9A4E-11D3FF241DD7}"/>
    <hyperlink ref="AT242" r:id="rId18955" tooltip="https://www.daloopa.com/src/81128262" display="161.0" xr:uid="{1FE79553-E0C8-48AA-8734-2A0BA0D935C2}"/>
    <hyperlink ref="AT243" r:id="rId18956" tooltip="https://www.daloopa.com/src/81128261" display="3433.0" xr:uid="{D529B663-2AF6-4476-8C6B-72448B0A3E5A}"/>
    <hyperlink ref="AT245" r:id="rId18957" tooltip="https://www.daloopa.com/src/81128263" display="0.96" xr:uid="{09B1721A-ED64-4472-88D4-46BFBC1286C5}"/>
    <hyperlink ref="AT269" r:id="rId18958" tooltip="https://www.daloopa.com/src/81128273" display="1229.0" xr:uid="{EA0B7890-EB5A-4629-B1FB-18D644D9E1D0}"/>
    <hyperlink ref="AT270" r:id="rId18959" tooltip="https://www.daloopa.com/src/81128272" display="397.0" xr:uid="{C7B39F4B-B532-4AED-9A6F-6E5ECD90ABD4}"/>
    <hyperlink ref="AT271" r:id="rId18960" tooltip="https://www.daloopa.com/src/81128274" display="832.0" xr:uid="{0F1C0E94-DF2C-4E3D-BC9E-95901BFD4D75}"/>
    <hyperlink ref="AT273" r:id="rId18961" tooltip="https://www.daloopa.com/src/81128275" display="0.68" xr:uid="{130B1DD7-DA46-4D16-9178-69BF61F48B43}"/>
    <hyperlink ref="AT283" r:id="rId18962" tooltip="https://www.daloopa.com/src/81128297" display="67.0" xr:uid="{085C2F40-4A01-43A6-9F2E-04506E693B6F}"/>
    <hyperlink ref="AT284" r:id="rId18963" tooltip="https://www.daloopa.com/src/81128298" display="22.0" xr:uid="{A17A7654-7E13-4C73-B9D5-BB3F16351002}"/>
    <hyperlink ref="AT285" r:id="rId18964" tooltip="https://www.daloopa.com/src/81128296" display="45.0" xr:uid="{0BBD85B3-52DB-43F2-ACBC-C40661C7F504}"/>
    <hyperlink ref="AT287" r:id="rId18965" tooltip="https://www.daloopa.com/src/81128295" display="0.67" xr:uid="{96EA3C67-6CFC-4975-BF24-76543D44C525}"/>
    <hyperlink ref="AT290" r:id="rId18966" tooltip="https://www.daloopa.com/src/81128323" display="4890.0" xr:uid="{24A3E62E-A2B7-4822-A1BE-3B6365616404}"/>
    <hyperlink ref="AT291" r:id="rId18967" tooltip="https://www.daloopa.com/src/81128325" display="580.0" xr:uid="{CD378990-C61C-4DC0-ACF2-7455C6C3F047}"/>
    <hyperlink ref="AT292" r:id="rId18968" tooltip="https://www.daloopa.com/src/81128324" display="4310.0" xr:uid="{DA548BB3-1B4D-4AD1-9284-BAB5F9173E7E}"/>
    <hyperlink ref="AT294" r:id="rId18969" tooltip="https://www.daloopa.com/src/81128322" display="0.88" xr:uid="{1CA43FE5-4B85-4ECC-999A-EB5C6A499B4C}"/>
    <hyperlink ref="AT298" r:id="rId18970" tooltip="https://www.daloopa.com/src/80588052" display="0.6" xr:uid="{C1EEB646-4519-4FFB-A272-11C4362C1810}"/>
    <hyperlink ref="AT299" r:id="rId18971" tooltip="https://www.daloopa.com/src/80588050" display="0.25" xr:uid="{5020A810-A6EF-4C5A-A00D-9F75655B62DC}"/>
    <hyperlink ref="AT300" r:id="rId18972" tooltip="https://www.daloopa.com/src/80588051" display="0.15" xr:uid="{FF2F4FF7-277B-4678-944B-1097A2A99A0F}"/>
    <hyperlink ref="AT303" r:id="rId18973" tooltip="https://www.daloopa.com/src/81129443" display="2943.0" xr:uid="{0194C572-6EAF-4DEB-8781-05321CB4D8D6}"/>
    <hyperlink ref="AT304" r:id="rId18974" tooltip="https://www.daloopa.com/src/81129442" display="1229.0" xr:uid="{FDCD7A4A-9A2B-4701-9840-BBED7F10619C}"/>
    <hyperlink ref="AT305" r:id="rId18975" tooltip="https://www.daloopa.com/src/81129445" display="718.0" xr:uid="{3D2BEE7B-5E9C-4DAD-9CFA-960996783C5C}"/>
    <hyperlink ref="AT306" r:id="rId18976" tooltip="https://www.daloopa.com/src/81129444" display="4890.0" xr:uid="{FD6BD483-C4A4-46CE-AD40-CC33EF414D2C}"/>
    <hyperlink ref="AT321" r:id="rId18977" tooltip="https://www.daloopa.com/src/80587647" display="2036.0" xr:uid="{6695AA87-6B27-4BE2-9E72-16DB75ADB8EC}"/>
    <hyperlink ref="AT343" r:id="rId18978" tooltip="https://www.daloopa.com/src/80587575" display="4631.0" xr:uid="{C6999EB4-8B53-4A7D-84DF-37A347204ECF}"/>
    <hyperlink ref="AT344" r:id="rId18979" tooltip="https://www.daloopa.com/src/80587573" display="96.0" xr:uid="{4671649D-400A-4AA6-BA31-1D92CFBEC38E}"/>
    <hyperlink ref="AT345" r:id="rId18980" tooltip="https://www.daloopa.com/src/80587576" display="163.0" xr:uid="{F085E6A5-9627-4163-9FA5-C1235F236CFD}"/>
    <hyperlink ref="AT347" r:id="rId18981" tooltip="https://www.daloopa.com/src/80587574" display="4890.0" xr:uid="{35C7FEF4-8CFC-4C7D-BE5D-C8EAA3A0E3AD}"/>
    <hyperlink ref="AT350" r:id="rId18982" tooltip="https://www.daloopa.com/src/80587578" display="447.0" xr:uid="{CB8916A4-0C92-4E6E-8355-0DAA765B94B6}"/>
    <hyperlink ref="AT351" r:id="rId18983" tooltip="https://www.daloopa.com/src/80587577" display="7.0" xr:uid="{55641019-0D4F-46FE-91D5-DA6325B08DCB}"/>
    <hyperlink ref="AT352" r:id="rId18984" tooltip="https://www.daloopa.com/src/80587579" display="126.0" xr:uid="{873F0F59-5664-4231-BB08-B01A843070FA}"/>
    <hyperlink ref="AT354" r:id="rId18985" tooltip="https://www.daloopa.com/src/80587580" display="580.0" xr:uid="{9E415874-5CEC-4249-879A-75192446E428}"/>
    <hyperlink ref="AT356" r:id="rId18986" tooltip="https://www.daloopa.com/src/80587581" display="4310.0" xr:uid="{1460EEB4-46B5-4A14-BF30-65375D35A9A0}"/>
    <hyperlink ref="AT359" r:id="rId18987" tooltip="https://www.daloopa.com/src/80587588" display="881.0" xr:uid="{B6109A17-2B8D-4F23-B00E-5D44513D59E6}"/>
    <hyperlink ref="AT360" r:id="rId18988" tooltip="https://www.daloopa.com/src/80587582" display="1337.0" xr:uid="{AE56B7D0-43F3-4AAD-B1F3-CD5FE2DDCE90}"/>
    <hyperlink ref="AT361" r:id="rId18989" tooltip="https://www.daloopa.com/src/80587591" display="353.0" xr:uid="{C3F2B74F-DF99-40EE-A105-84CA0934F9C1}"/>
    <hyperlink ref="AT362" r:id="rId18990" tooltip="https://www.daloopa.com/src/80587592" display="42.0" xr:uid="{F056D4E9-9FF7-44BF-98FC-FAA3D3983CEB}"/>
    <hyperlink ref="AT364" r:id="rId18991" tooltip="https://www.daloopa.com/src/80587583" display="2613.0" xr:uid="{2C7C92D7-B304-4898-B7D8-7693B1C660AE}"/>
    <hyperlink ref="AT366" r:id="rId18992" tooltip="https://www.daloopa.com/src/80587584" display="1697.0" xr:uid="{9058DBDE-6DBF-4B14-9AC8-56930736AA35}"/>
    <hyperlink ref="AT369" r:id="rId18993" tooltip="https://www.daloopa.com/src/80587585" display="-27.0" xr:uid="{3A66D872-8A30-4483-9FC0-64F069C38B3E}"/>
    <hyperlink ref="AT370" r:id="rId18994" tooltip="https://www.daloopa.com/src/80587593" display="6.0" xr:uid="{408BCA7A-9F16-4E96-BFC8-8A0C082A3A0B}"/>
    <hyperlink ref="AT371" r:id="rId18995" tooltip="https://www.daloopa.com/src/80587590" display="67.0" xr:uid="{FC22C611-D503-4837-B02A-2EC62AE233A3}"/>
    <hyperlink ref="AT372" r:id="rId18996" tooltip="https://www.daloopa.com/src/80587589" display="46.0" xr:uid="{1C9F6649-BD65-4074-8F86-5388C24839CD}"/>
    <hyperlink ref="AT374" r:id="rId18997" tooltip="https://www.daloopa.com/src/80587587" display="1743.0" xr:uid="{B0A65940-4542-48A5-8D8D-663FCC3BE96F}"/>
    <hyperlink ref="AT376" r:id="rId18998" tooltip="https://www.daloopa.com/src/80587586" display="340.0" xr:uid="{006556D3-BE3C-4910-B058-5CE694CBA324}"/>
    <hyperlink ref="AT377" r:id="rId18999" tooltip="https://www.daloopa.com/src/80587594" display="1403.0" xr:uid="{1FA45504-B56F-46C3-9C51-C3C1AE164F10}"/>
    <hyperlink ref="AT380" r:id="rId19000" tooltip="https://www.daloopa.com/src/80587602" display="3.07" xr:uid="{D002D99F-C225-4A0D-BEA7-AC6B18B06786}"/>
    <hyperlink ref="AT381" r:id="rId19001" tooltip="https://www.daloopa.com/src/80587601" display="3.05" xr:uid="{8F8B6DD0-5B29-478C-91C8-EACDB068E07B}"/>
    <hyperlink ref="AT384" r:id="rId19002" tooltip="https://www.daloopa.com/src/80587572" display="456.0" xr:uid="{475DA515-61B2-4FC4-969B-51C11678EB25}"/>
    <hyperlink ref="AT385" r:id="rId19003" tooltip="https://www.daloopa.com/src/80587571" display="459.0" xr:uid="{39A8CF26-E836-4081-BCD9-37B0E0B43571}"/>
    <hyperlink ref="AT388" r:id="rId19004" tooltip="https://www.daloopa.com/src/81127757" display="0.02" xr:uid="{CA5BFE1C-DFCF-4F9A-AAF0-76DCA404C3E1}"/>
    <hyperlink ref="AT391" r:id="rId19005" tooltip="https://www.daloopa.com/src/81127758" display="-0.04" xr:uid="{990B540C-6078-47EE-B2D1-5ED2E8D9D241}"/>
    <hyperlink ref="AT392" r:id="rId19006" tooltip="https://www.daloopa.com/src/81127756" display="0.04" xr:uid="{2317DA69-9D5D-456B-8798-2366DCDAE253}"/>
    <hyperlink ref="AT399" r:id="rId19007" tooltip="https://www.daloopa.com/src/81127755" display="0.08" xr:uid="{AA8E2AF8-120A-4A2B-8A6C-5F14AFE81B2A}"/>
    <hyperlink ref="AT402" r:id="rId19008" tooltip="https://www.daloopa.com/src/81127759" display="0.01" xr:uid="{1D0760FD-CC94-4D73-9345-1825D8CCA289}"/>
    <hyperlink ref="AT403" r:id="rId19009" tooltip="https://www.daloopa.com/src/81127760" display="0.11" xr:uid="{6AFF5257-A846-410A-BA90-48549C3E6575}"/>
    <hyperlink ref="AT406" r:id="rId19010" tooltip="https://www.daloopa.com/src/81127512" display="1403.0" xr:uid="{D5DDB0DA-5DF6-4EFF-A6B3-115C7AAD52AD}"/>
    <hyperlink ref="AT408" r:id="rId19011" tooltip="https://www.daloopa.com/src/81127513" display="456.4" xr:uid="{E23B7C7B-5288-42AE-9360-A3402C42328E}"/>
    <hyperlink ref="AT409" r:id="rId19012" tooltip="https://www.daloopa.com/src/81127514" display="3.1" xr:uid="{E3158A19-7C86-414E-8EEE-3B1891141081}"/>
    <hyperlink ref="AT412" r:id="rId19013" tooltip="https://www.daloopa.com/src/81127517" display="459.5" xr:uid="{35FAA497-18D6-437E-834B-8ECC46CFF83F}"/>
    <hyperlink ref="AT414" r:id="rId19014" tooltip="https://www.daloopa.com/src/81127516" display="3.07" xr:uid="{155972C3-4BBC-40A4-A7CE-CF662C0D628D}"/>
    <hyperlink ref="AT415" r:id="rId19015" tooltip="https://www.daloopa.com/src/81127515" display="3.05" xr:uid="{D0C5E3D5-E52E-4962-B8E0-29AE8592E9AF}"/>
    <hyperlink ref="AT416" r:id="rId19016" tooltip="https://www.daloopa.com/src/81127518" display="0.5" xr:uid="{FB1EF76C-6433-44C3-B03D-8F9CB88D47AE}"/>
    <hyperlink ref="AT438" r:id="rId19017" tooltip="https://www.daloopa.com/src/81127821" display="30.0" xr:uid="{BF3E7639-E677-4877-92C0-18AE4D756687}"/>
    <hyperlink ref="AT439" r:id="rId19018" tooltip="https://www.daloopa.com/src/81127824" display="224.0" xr:uid="{9FE11ECA-409B-4B42-8B7A-6784324B2B36}"/>
    <hyperlink ref="AT440" r:id="rId19019" tooltip="https://www.daloopa.com/src/81127823" display="130.0" xr:uid="{81AC92E3-FC25-4D39-A2BA-3B60937D0ACE}"/>
    <hyperlink ref="AT441" r:id="rId19020" tooltip="https://www.daloopa.com/src/81127820" display="58.0" xr:uid="{9C96C206-D1B1-4A90-B664-D34D3E18FBB2}"/>
    <hyperlink ref="AT442" r:id="rId19021" tooltip="https://www.daloopa.com/src/81127822" display="442.0" xr:uid="{568DFBFE-1838-4742-9075-2B0F9E91FA6C}"/>
    <hyperlink ref="AT447" r:id="rId19022" tooltip="https://www.daloopa.com/src/80587628" display="6601.0" xr:uid="{94DDEF92-F4A9-4898-99C5-7CC6D90FE8A3}"/>
    <hyperlink ref="AT448" r:id="rId19023" tooltip="https://www.daloopa.com/src/80587629" display="915.0" xr:uid="{CE2D9292-9507-4D01-B7DB-00768F6F169B}"/>
    <hyperlink ref="AT449" r:id="rId19024" tooltip="https://www.daloopa.com/src/80587631" display="1851.0" xr:uid="{34AF2856-706F-4B24-B95F-905394058A7E}"/>
    <hyperlink ref="AT450" r:id="rId19025" tooltip="https://www.daloopa.com/src/80587632" display="1043.0" xr:uid="{D4AB42E4-3B19-44D8-8DF5-F4DB194018AE}"/>
    <hyperlink ref="AT453" r:id="rId19026" tooltip="https://www.daloopa.com/src/80587630" display="10410.0" xr:uid="{7C47D7CC-17E5-49CF-AD34-62E76D8BABC9}"/>
    <hyperlink ref="AT455" r:id="rId19027" tooltip="https://www.daloopa.com/src/80587647" display="2036.0" xr:uid="{7FD205D2-B907-43B4-A546-4DD9E19745A9}"/>
    <hyperlink ref="AT456" r:id="rId19028" tooltip="https://www.daloopa.com/src/80587643" display="373.0" xr:uid="{F457A9FC-2294-4E82-AA5B-88E85DF22543}"/>
    <hyperlink ref="AT457" r:id="rId19029" tooltip="https://www.daloopa.com/src/80587644" display="12800.0" xr:uid="{EAA8F929-EE51-4A70-A48C-E353CFA141B9}"/>
    <hyperlink ref="AT458" r:id="rId19030" tooltip="https://www.daloopa.com/src/80587648" display="1167.0" xr:uid="{CEE01310-B0F6-4477-A9C2-ABDEB9389346}"/>
    <hyperlink ref="AT459" r:id="rId19031" tooltip="https://www.daloopa.com/src/80587645" display="1065.0" xr:uid="{AD12F148-DE08-4003-96DC-D59C0F4D05CA}"/>
    <hyperlink ref="AT461" r:id="rId19032" tooltip="https://www.daloopa.com/src/80587646" display="1239.0" xr:uid="{6663B721-2B6A-4DC8-8093-D834A63FE29E}"/>
    <hyperlink ref="AT462" r:id="rId19033" tooltip="https://www.daloopa.com/src/80587649" display="29090.0" xr:uid="{587CB6D4-8BA9-4C14-8A07-1F0D0E0710AC}"/>
    <hyperlink ref="AT467" r:id="rId19034" tooltip="https://www.daloopa.com/src/80587633" display="314.0" xr:uid="{4CD20F1E-24D0-4814-B194-F248E72E52A3}"/>
    <hyperlink ref="AT468" r:id="rId19035" tooltip="https://www.daloopa.com/src/80587636" display="1714.0" xr:uid="{5E54BAF5-B912-450D-8E25-7906EB421AEB}"/>
    <hyperlink ref="AT469" r:id="rId19036" tooltip="https://www.daloopa.com/src/80587637" display="5375.0" xr:uid="{E0ECA6A7-775B-4718-876C-612D87809D21}"/>
    <hyperlink ref="AT470" r:id="rId19037" tooltip="https://www.daloopa.com/src/80587635" display="857.0" xr:uid="{E06569B8-06D7-4DBB-8CFB-9092FF1381DC}"/>
    <hyperlink ref="AT473" r:id="rId19038" tooltip="https://www.daloopa.com/src/80587634" display="74.0" xr:uid="{CE56A95C-9660-439D-AEAF-772F21DC6FA4}"/>
    <hyperlink ref="AT475" r:id="rId19039" tooltip="https://www.daloopa.com/src/80587638" display="8334.0" xr:uid="{A766FA7B-83D1-44B4-B6BD-E94228881B72}"/>
    <hyperlink ref="AT478" r:id="rId19040" tooltip="https://www.daloopa.com/src/80587650" display="3633.0" xr:uid="{85340036-A703-4230-87E7-25DF6420D70F}"/>
    <hyperlink ref="AT479" r:id="rId19041" tooltip="https://www.daloopa.com/src/80587654" display="108.0" xr:uid="{34788F81-AD8B-475C-8B55-3312994D3935}"/>
    <hyperlink ref="AT480" r:id="rId19042" tooltip="https://www.daloopa.com/src/80587653" display="498.0" xr:uid="{EAE115DA-D350-46B1-A588-6D09E6ED6C34}"/>
    <hyperlink ref="AT482" r:id="rId19043" tooltip="https://www.daloopa.com/src/80587652" display="389.0" xr:uid="{4F29D237-0679-494C-9D66-DC8886B1B6FF}"/>
    <hyperlink ref="AT484" r:id="rId19044" tooltip="https://www.daloopa.com/src/80587651" display="352.0" xr:uid="{3DBA1873-5412-4266-BA47-30CAFADEFC6C}"/>
    <hyperlink ref="AT485" r:id="rId19045" tooltip="https://www.daloopa.com/src/80587657" display="13314.0" xr:uid="{E784C119-13CB-4594-A2FE-2E4C53194EA8}"/>
    <hyperlink ref="AT489" r:id="rId19046" tooltip="https://www.daloopa.com/src/80587661" display="11195.0" xr:uid="{9FD51A0F-4887-4AEE-8D1E-FD6FDEFA736B}"/>
    <hyperlink ref="AT490" r:id="rId19047" tooltip="https://www.daloopa.com/src/80587660" display="32012.0" xr:uid="{D480A2FA-1F8F-414E-AE29-7EBB7D77DC16}"/>
    <hyperlink ref="AT491" r:id="rId19048" tooltip="https://www.daloopa.com/src/80587658" display="-285.0" xr:uid="{8737646F-1658-419F-855C-6CE29BC3584B}"/>
    <hyperlink ref="AT492" r:id="rId19049" tooltip="https://www.daloopa.com/src/80587659" display="-27146.0" xr:uid="{948247EB-9FCB-4123-88DA-0EDEAA71CCC3}"/>
    <hyperlink ref="AT493" r:id="rId19050" tooltip="https://www.daloopa.com/src/80587662" display="15776.0" xr:uid="{4C646727-2284-4CB8-8F63-EB03DCC4C34B}"/>
    <hyperlink ref="AT495" r:id="rId19051" tooltip="https://www.daloopa.com/src/80587664" display="29090.0" xr:uid="{27982162-75B8-4BF4-98BE-BA3AA371E89E}"/>
    <hyperlink ref="AT499" r:id="rId19052" tooltip="https://www.daloopa.com/src/80587686" display="1403.0" xr:uid="{5ACBD635-0DA0-4EA4-AB07-C5AC15E30A26}"/>
    <hyperlink ref="AT501" r:id="rId19053" tooltip="https://www.daloopa.com/src/80587680" display="218.0" xr:uid="{342AA34F-EDAD-4347-954D-6A34764BB72C}"/>
    <hyperlink ref="AT502" r:id="rId19054" tooltip="https://www.daloopa.com/src/80587682" display="442.0" xr:uid="{B2A4F17F-7EFA-4A58-A61E-4A40BB0B775C}"/>
    <hyperlink ref="AT503" r:id="rId19055" tooltip="https://www.daloopa.com/src/80587685" display="-5.0" xr:uid="{A99BF358-ECC6-4331-B795-316FA13B694D}"/>
    <hyperlink ref="AT504" r:id="rId19056" tooltip="https://www.daloopa.com/src/80587684" display="-87.0" xr:uid="{CD6F2CE0-687F-4919-8157-EE4A1E138B46}"/>
    <hyperlink ref="AT507" r:id="rId19057" tooltip="https://www.daloopa.com/src/80587683" display="102.0" xr:uid="{E5BAE5FF-0C94-4614-8894-94324871751A}"/>
    <hyperlink ref="AT508" r:id="rId19058" tooltip="https://www.daloopa.com/src/80587681" display="-200.0" xr:uid="{9182E926-19EA-4900-A6E8-0E14E02E2B43}"/>
    <hyperlink ref="AT509" r:id="rId19059" tooltip="https://www.daloopa.com/src/80587687" display="1873.0" xr:uid="{30D6ABB7-DB60-492B-9E9F-A8198CBB4033}"/>
    <hyperlink ref="AT512" r:id="rId19060" tooltip="https://www.daloopa.com/src/80587693" display="236.0" xr:uid="{CEC0E192-8572-4DAD-A05E-85D3EB123A6B}"/>
    <hyperlink ref="AT513" r:id="rId19061" tooltip="https://www.daloopa.com/src/80587692" display="-91.0" xr:uid="{A151A30B-B3A4-413B-A097-1DF2D589119E}"/>
    <hyperlink ref="AT517" r:id="rId19062" tooltip="https://www.daloopa.com/src/80587691" display="145.0" xr:uid="{6965135E-C511-4C17-B774-4725C2889A29}"/>
    <hyperlink ref="AT520" r:id="rId19063" tooltip="https://www.daloopa.com/src/80587697" display="-1000.0" xr:uid="{BC7BA1E0-002B-4EA9-88EA-0AD22CA03736}"/>
    <hyperlink ref="AT526" r:id="rId19064" tooltip="https://www.daloopa.com/src/80587696" display="124.0" xr:uid="{D4D7A2C5-F350-4AB6-BF2C-2B8C6A62D6EB}"/>
    <hyperlink ref="AT527" r:id="rId19065" tooltip="https://www.daloopa.com/src/80587696" display="124.0" xr:uid="{85340403-5685-4691-982F-4D2C85C21ECB}"/>
    <hyperlink ref="AT530" r:id="rId19066" tooltip="https://www.daloopa.com/src/80587695" display="5.0" xr:uid="{33442043-6503-416B-98F7-DB1A67334E46}"/>
    <hyperlink ref="AT531" r:id="rId19067" tooltip="https://www.daloopa.com/src/80587694" display="-871.0" xr:uid="{2A6219AD-56F8-4DDE-9C7E-D769437C32E8}"/>
    <hyperlink ref="AT533" r:id="rId19068" tooltip="https://www.daloopa.com/src/80587698" display="-2.0" xr:uid="{284BFBA4-6C54-467B-B627-8295A230072A}"/>
    <hyperlink ref="AT534" r:id="rId19069" tooltip="https://www.daloopa.com/src/80587701" display="1145.0" xr:uid="{9A1EBC5D-1D16-4B07-9C35-D543F50A8812}"/>
    <hyperlink ref="AT536" r:id="rId19070" tooltip="https://www.daloopa.com/src/80587700" display="5456.0" xr:uid="{EA1F4EB8-E58D-4341-A2C6-D66378B947A5}"/>
    <hyperlink ref="AT537" r:id="rId19071" tooltip="https://www.daloopa.com/src/80587699" display="6601.0" xr:uid="{2B4AAE5A-F084-4503-B5C1-2E8CD88C78CC}"/>
    <hyperlink ref="AT541" r:id="rId19072" tooltip="https://www.daloopa.com/src/81128172" display="1403.0" xr:uid="{CC880367-46F6-4A06-BF79-AEEE3E0FC50B}"/>
    <hyperlink ref="AT543" r:id="rId19073" tooltip="https://www.daloopa.com/src/81128168" display="218.0" xr:uid="{E4364F48-5517-496E-AE40-458973CC5EFF}"/>
    <hyperlink ref="AT544" r:id="rId19074" tooltip="https://www.daloopa.com/src/81128166" display="442.0" xr:uid="{613BB7C9-84AE-4B35-B668-2550A7A0CBAA}"/>
    <hyperlink ref="AT546" r:id="rId19075" tooltip="https://www.daloopa.com/src/81128169" display="18.0" xr:uid="{DB0DC302-BF54-4B5B-995E-1B60DB7C86E7}"/>
    <hyperlink ref="AT547" r:id="rId19076" tooltip="https://www.daloopa.com/src/81128171" display="-108.0" xr:uid="{DDF8A500-1240-4D16-83DC-24A35B935D1F}"/>
    <hyperlink ref="AT549" r:id="rId19077" tooltip="https://www.daloopa.com/src/81128170" display="-5.0" xr:uid="{2EE26B03-E2FD-48E3-8B12-6A8B785BEB16}"/>
    <hyperlink ref="AT553" r:id="rId19078" tooltip="https://www.daloopa.com/src/81155822" display="3.0" xr:uid="{5050642C-6524-4CA1-AF9A-99CC12A651E9}"/>
    <hyperlink ref="AT555" r:id="rId19079" tooltip="https://www.daloopa.com/src/81128167" display="-168.0" xr:uid="{7D5D1DF1-FC5D-4CBF-A456-E7157C6AD60C}"/>
    <hyperlink ref="AT556" r:id="rId19080" tooltip="https://www.daloopa.com/src/81128173" display="-225.0" xr:uid="{80EB78E2-591F-43F0-8FF2-DA7415050BA1}"/>
    <hyperlink ref="AT557" r:id="rId19081" tooltip="https://www.daloopa.com/src/81128174" display="-18.0" xr:uid="{C9028377-EB11-4E5B-8A7D-76BD4151967D}"/>
    <hyperlink ref="AT558" r:id="rId19082" tooltip="https://www.daloopa.com/src/81128176" display="-117.0" xr:uid="{29BFE4B3-9C73-43B7-B4D8-B2CCB8348168}"/>
    <hyperlink ref="AT560" r:id="rId19083" tooltip="https://www.daloopa.com/src/81128178" display="328.0" xr:uid="{1F425D31-7899-4431-9493-882C31249880}"/>
    <hyperlink ref="AT561" r:id="rId19084" tooltip="https://www.daloopa.com/src/81128175" display="102.0" xr:uid="{AFB07149-7ABC-4EC4-BE68-F600973DA62C}"/>
    <hyperlink ref="AT562" r:id="rId19085" tooltip="https://www.daloopa.com/src/81128177" display="1873.0" xr:uid="{C10CEFBA-2171-48AF-8B80-0B77EAFF5E24}"/>
    <hyperlink ref="AT566" r:id="rId19086" tooltip="https://www.daloopa.com/src/81128144" display="216.0" xr:uid="{F4D4ADCC-8DDC-4622-8E76-041EE365FB57}"/>
    <hyperlink ref="AT567" r:id="rId19087" tooltip="https://www.daloopa.com/src/81128147" display="20.0" xr:uid="{3159D615-D097-48EC-9975-785E21D9D402}"/>
    <hyperlink ref="AT569" r:id="rId19088" tooltip="https://www.daloopa.com/src/81128143" display="-91.0" xr:uid="{57C73ADD-93A7-432F-844B-20D60B402C8D}"/>
    <hyperlink ref="AT571" r:id="rId19089" tooltip="https://www.daloopa.com/src/81128145" display="0.0" xr:uid="{3029F675-E7CA-468D-A019-51FDA85D4F40}"/>
    <hyperlink ref="AT573" r:id="rId19090" tooltip="https://www.daloopa.com/src/81128146" display="145.0" xr:uid="{C56BB077-ED78-4C2C-B423-7E8DDB1D52D2}"/>
    <hyperlink ref="AT576" r:id="rId19091" tooltip="https://www.daloopa.com/src/81128208" display="-1000.0" xr:uid="{EB4BD206-CC7D-4FAC-A014-655854442CD3}"/>
    <hyperlink ref="AT577" r:id="rId19092" tooltip="https://www.daloopa.com/src/81128213" display="244.0" xr:uid="{D867215C-9A5A-4DA4-87E4-4F7E12A38CF7}"/>
    <hyperlink ref="AT578" r:id="rId19093" tooltip="https://www.daloopa.com/src/81128212" display="-120.0" xr:uid="{DDEB1C87-4025-4B5C-A734-ED892EEFE8B0}"/>
    <hyperlink ref="AT584" r:id="rId19094" tooltip="https://www.daloopa.com/src/81128210" display="5.0" xr:uid="{72D1C6AF-14A7-4D24-A062-5906F8F83AE5}"/>
    <hyperlink ref="AT585" r:id="rId19095" tooltip="https://www.daloopa.com/src/81128209" display="-871.0" xr:uid="{A487AAED-E19E-4FB2-B7B2-B233B3CE0F98}"/>
    <hyperlink ref="AT587" r:id="rId19096" tooltip="https://www.daloopa.com/src/81128214" display="-2.0" xr:uid="{8CBFA411-9F33-414E-85A1-FB15EB9F9224}"/>
    <hyperlink ref="AT588" r:id="rId19097" tooltip="https://www.daloopa.com/src/81128215" display="1145.0" xr:uid="{A1029488-4B1D-42ED-BC27-21096DFCF9BF}"/>
    <hyperlink ref="AT590" r:id="rId19098" tooltip="https://www.daloopa.com/src/81128216" display="5456.0" xr:uid="{13AC7C99-2148-4583-9AEE-2BE74EA4F294}"/>
    <hyperlink ref="AT591" r:id="rId19099" tooltip="https://www.daloopa.com/src/81128217" display="6601.0" xr:uid="{F5081BAB-5237-4FF5-AC02-5D0548C2EF34}"/>
    <hyperlink ref="AT594" r:id="rId19100" tooltip="https://www.daloopa.com/src/81128130" display="155.0" xr:uid="{62A6C472-984B-4EFE-BAF9-68DA8FE6576C}"/>
    <hyperlink ref="AT595" r:id="rId19101" tooltip="https://www.daloopa.com/src/81128131" display="47.0" xr:uid="{D7EEC06A-228B-4A66-8D0F-6D60F6EDCEE8}"/>
    <hyperlink ref="AT602" r:id="rId19102" tooltip="https://www.daloopa.com/src/80587767" display="1697.0" xr:uid="{5226E0CC-7004-4622-AB97-9AAD5452A7F0}"/>
    <hyperlink ref="AT603" r:id="rId19103" tooltip="https://www.daloopa.com/src/80587768" display="448.0" xr:uid="{B818D408-7B2C-422D-AD82-E1A28FF919EC}"/>
    <hyperlink ref="AT605" r:id="rId19104" tooltip="https://www.daloopa.com/src/80587769" display="92.0" xr:uid="{49353BF7-FF50-4329-BEBD-65E780CF2393}"/>
    <hyperlink ref="AT608" r:id="rId19105" tooltip="https://www.daloopa.com/src/80587771" display="2264.0" xr:uid="{99E5F40F-8E18-465B-B421-36D9637778FB}"/>
    <hyperlink ref="AT610" r:id="rId19106" tooltip="https://www.daloopa.com/src/80587786" display="1403.0" xr:uid="{29C1C2A0-4F9A-440B-AE21-FD347E0A209D}"/>
    <hyperlink ref="AT611" r:id="rId19107" tooltip="https://www.daloopa.com/src/80587782" display="448.0" xr:uid="{92C7074D-BE6D-49CA-8900-F7D25D35A7FB}"/>
    <hyperlink ref="AT613" r:id="rId19108" tooltip="https://www.daloopa.com/src/80587783" display="92.0" xr:uid="{3D6F836D-DF82-40EC-B69B-0C005D1C9A63}"/>
    <hyperlink ref="AT614" r:id="rId19109" tooltip="https://www.daloopa.com/src/80587781" display="-6.0" xr:uid="{B39C1B33-8E8C-4501-92A4-9B4302DE4A12}"/>
    <hyperlink ref="AT615" r:id="rId19110" tooltip="https://www.daloopa.com/src/80587780" display="-86.0" xr:uid="{BD9E8218-96E1-446B-BC51-F8296A2ACCD9}"/>
    <hyperlink ref="AT620" r:id="rId19111" tooltip="https://www.daloopa.com/src/80587785" display="1878.0" xr:uid="{849BF39D-8FCB-4583-9B59-071F7F7D014A}"/>
    <hyperlink ref="AT622" r:id="rId19112" tooltip="https://www.daloopa.com/src/80587789" display="3.05" xr:uid="{26F1F5ED-4894-4580-BB38-4A0905CDAAB2}"/>
    <hyperlink ref="AT623" r:id="rId19113" tooltip="https://www.daloopa.com/src/80587787" display="0.98" xr:uid="{771EA772-ABB1-434F-8DC5-32ED5B51830B}"/>
    <hyperlink ref="AT625" r:id="rId19114" tooltip="https://www.daloopa.com/src/80587788" display="0.2" xr:uid="{8C7A4D66-529F-4B9D-81AA-09878D5495C2}"/>
    <hyperlink ref="AT626" r:id="rId19115" tooltip="https://www.daloopa.com/src/80587793" display="-0.01" xr:uid="{EDB7E652-F922-468E-87B1-CFFFDBC769F6}"/>
    <hyperlink ref="AT627" r:id="rId19116" tooltip="https://www.daloopa.com/src/80587792" display="-0.19" xr:uid="{0C90F065-BCE7-4432-952D-0D47E84A32D0}"/>
    <hyperlink ref="AT632" r:id="rId19117" tooltip="https://www.daloopa.com/src/80587791" display="4.09" xr:uid="{95C0CFE7-BA96-4B33-A498-5FBC577B7852}"/>
    <hyperlink ref="AT634" r:id="rId19118" tooltip="https://www.daloopa.com/src/80587802" display="459.0" xr:uid="{E827592E-88D7-48FA-9570-833B56F69708}"/>
    <hyperlink ref="AT636" r:id="rId19119" tooltip="https://www.daloopa.com/src/80587808" display="0.195" xr:uid="{8CC8966F-3038-4F38-B1B5-7F1A8AA759B3}"/>
    <hyperlink ref="AT638" r:id="rId19120" tooltip="https://www.daloopa.com/src/80587805" display="-0.016" xr:uid="{72401268-472B-45A7-9097-888840BFE133}"/>
    <hyperlink ref="AT640" r:id="rId19121" tooltip="https://www.daloopa.com/src/80587804" display="-0.003" xr:uid="{061C8ED8-BE7B-4CFF-8778-A1BD5B7DA79A}"/>
    <hyperlink ref="AT646" r:id="rId19122" tooltip="https://www.daloopa.com/src/80587807" display="0.01" xr:uid="{FD6C0CFE-8969-4A3D-9DE2-A23B63E3EE3E}"/>
    <hyperlink ref="AT650" r:id="rId19123" tooltip="https://www.daloopa.com/src/80587806" display="0.185" xr:uid="{D6741564-C101-4389-B97E-718A53D26E1A}"/>
    <hyperlink ref="AT711" r:id="rId19124" tooltip="https://www.daloopa.com/src/80587647" display="2036.0" xr:uid="{D50147CD-EC13-489C-B866-30B673E7CE5A}"/>
    <hyperlink ref="AT787" r:id="rId19125" tooltip="https://www.daloopa.com/src/81131945" display="92.0" xr:uid="{67F314F7-AA6E-41EC-80D9-ABD35110E461}"/>
    <hyperlink ref="AT788" r:id="rId19126" tooltip="https://www.daloopa.com/src/81131946" display="50.0" xr:uid="{30ED9638-D046-44E2-B7C7-88C9C98E85F9}"/>
    <hyperlink ref="AT805" r:id="rId19127" tooltip="https://www.daloopa.com/src/81127655" display="-0.02" xr:uid="{0C2B60B3-CB0F-475E-B534-57F16CD829CA}"/>
    <hyperlink ref="AT812" r:id="rId19128" tooltip="https://www.daloopa.com/src/81127656" display="0.02" xr:uid="{19820B66-6630-443D-9F56-2B5C726968A4}"/>
    <hyperlink ref="AT815" r:id="rId19129" tooltip="https://www.daloopa.com/src/81127658" display="0.08" xr:uid="{D2B3B4FF-C253-4209-B774-0582F1614258}"/>
    <hyperlink ref="AT818" r:id="rId19130" tooltip="https://www.daloopa.com/src/81127657" display="0.08" xr:uid="{B9CDE163-FE32-4B30-9B7C-4D0CCE896771}"/>
    <hyperlink ref="AT821" r:id="rId19131" tooltip="https://www.daloopa.com/src/81127697" display="0.06" xr:uid="{70906127-8F9F-47B5-9E90-FB27AAEE42F8}"/>
    <hyperlink ref="AT824" r:id="rId19132" tooltip="https://www.daloopa.com/src/81127696" display="0.04" xr:uid="{D7B8E7B2-7E0F-41CC-9F2C-375D7A4F057E}"/>
    <hyperlink ref="AT826" r:id="rId19133" tooltip="https://www.daloopa.com/src/81127694" display="0.02" xr:uid="{2CBDB004-325C-4C91-9CBE-F3EC7E0037D4}"/>
    <hyperlink ref="AT828" r:id="rId19134" tooltip="https://www.daloopa.com/src/81127693" display="0.14" xr:uid="{61CE4CC7-4F6A-412E-A953-7D0193B94C81}"/>
    <hyperlink ref="AT832" r:id="rId19135" tooltip="https://www.daloopa.com/src/81127737" display="0.03" xr:uid="{E44B2F3B-FF72-4EEA-BD43-C640E7402264}"/>
    <hyperlink ref="AT833" r:id="rId19136" tooltip="https://www.daloopa.com/src/81127738" display="0.02" xr:uid="{ED9A707A-934F-4A4E-84C7-1A36DA5FE2BA}"/>
    <hyperlink ref="AT834" r:id="rId19137" tooltip="https://www.daloopa.com/src/81127739" display="0.01" xr:uid="{76F9F7B5-FF5E-4B9C-9D2F-FA7F534039B9}"/>
    <hyperlink ref="AT836" r:id="rId19138" tooltip="https://www.daloopa.com/src/81127742" display="0.02" xr:uid="{AF43B284-A69B-4382-9F8D-FD014EC151FD}"/>
    <hyperlink ref="AT837" r:id="rId19139" tooltip="https://www.daloopa.com/src/81127740" display="-0.02" xr:uid="{C94C324D-2B1C-43FD-9DFB-67B962E9D8DB}"/>
    <hyperlink ref="AT840" r:id="rId19140" tooltip="https://www.daloopa.com/src/81127741" display="0.06" xr:uid="{DD85270F-753B-4570-993D-7B9E383917E2}"/>
    <hyperlink ref="AT852" r:id="rId19141" tooltip="https://www.daloopa.com/src/81130186" display="500.0" xr:uid="{B0790B82-B216-4B98-ACE4-9482BE8E324E}"/>
    <hyperlink ref="AT853" r:id="rId19142" tooltip="https://www.daloopa.com/src/81130186" display="500.0" xr:uid="{3B171EFE-3180-40B0-A8A0-26438FE65EC0}"/>
    <hyperlink ref="AT854" r:id="rId19143" tooltip="https://www.daloopa.com/src/81130184" display="1000.0" xr:uid="{12DB05A3-9715-45F8-B404-14B1A1093778}"/>
    <hyperlink ref="AT855" r:id="rId19144" tooltip="https://www.daloopa.com/src/81130185" display="850.0" xr:uid="{91F6A100-C251-4946-B5AC-B60D57AB0064}"/>
    <hyperlink ref="AT856" r:id="rId19145" tooltip="https://www.daloopa.com/src/81130187" display="1300.0" xr:uid="{CE326973-91ED-467A-B7D4-2B0BA4D62C1E}"/>
    <hyperlink ref="AT857" r:id="rId19146" tooltip="https://www.daloopa.com/src/81130181" display="3650.0" xr:uid="{C44926C1-E92A-400F-8659-B77E58A82DC9}"/>
    <hyperlink ref="AT860" r:id="rId19147" tooltip="https://www.daloopa.com/src/81130183" display="-17.0" xr:uid="{5001C1A5-FA79-47B4-A787-3F30E80EE310}"/>
    <hyperlink ref="AT861" r:id="rId19148" tooltip="https://www.daloopa.com/src/81130182" display="3633.0" xr:uid="{3230C418-4963-48D0-A0BB-83C6AC844981}"/>
    <hyperlink ref="AT950" r:id="rId19149" tooltip="https://www.daloopa.com/src/81129799" display="0.8" xr:uid="{52182EC5-FF21-48FA-BDFF-A4BF119424FB}"/>
    <hyperlink ref="AT952" r:id="rId19150" tooltip="https://www.daloopa.com/src/81129798" display="0.7" xr:uid="{41B3989D-CF60-4BAF-AA55-C4F07D1DD86E}"/>
    <hyperlink ref="AT953" r:id="rId19151" tooltip="https://www.daloopa.com/src/81129800" display="0.6" xr:uid="{73A37984-FB2F-4847-8F95-1FD8AB556A4D}"/>
    <hyperlink ref="AT954" r:id="rId19152" tooltip="https://www.daloopa.com/src/81129801" display="2.1" xr:uid="{EAE3C100-7C68-4049-9F63-819BDE749127}"/>
    <hyperlink ref="AT957" r:id="rId19153" tooltip="https://www.daloopa.com/src/81129874" display="444.16" xr:uid="{22727D28-F6EC-4602-82AD-8BC081232B09}"/>
    <hyperlink ref="AT958" r:id="rId19154" tooltip="https://www.daloopa.com/src/81129872" display="491.66" xr:uid="{B66E2FB4-0B39-415C-8145-E0CC58079A9D}"/>
    <hyperlink ref="AT959" r:id="rId19155" tooltip="https://www.daloopa.com/src/81129873" display="518.16" xr:uid="{BEEE4AD5-E999-436F-87F8-EC811A727937}"/>
    <hyperlink ref="AT962" r:id="rId19156" tooltip="https://www.daloopa.com/src/81130063" display="486.0" xr:uid="{0308271C-6791-4610-91EF-D4F44406E650}"/>
    <hyperlink ref="AT963" r:id="rId19157" tooltip="https://www.daloopa.com/src/81130062" display="415.0" xr:uid="{2CE3CBDA-4372-4C2B-B787-3C51EC2298A7}"/>
    <hyperlink ref="AT964" r:id="rId19158" tooltip="https://www.daloopa.com/src/81130060" display="99.0" xr:uid="{8FA0689F-071B-4096-824A-5DECE5C3F8FC}"/>
    <hyperlink ref="AT967" r:id="rId19159" tooltip="https://www.daloopa.com/src/81130057" display="126.0" xr:uid="{60ABD02C-4094-4F14-A480-EBF86F3D30CB}"/>
    <hyperlink ref="AT969" r:id="rId19160" tooltip="https://www.daloopa.com/src/81130058" display="115.0" xr:uid="{C3B6518B-3CB1-4C0A-B92E-16BADB820242}"/>
    <hyperlink ref="AT975" r:id="rId19161" tooltip="https://www.daloopa.com/src/81130059" display="473.0" xr:uid="{091C0057-BA80-4EE3-AF0B-B487E4DA3F7F}"/>
    <hyperlink ref="AT976" r:id="rId19162" tooltip="https://www.daloopa.com/src/81130061" display="1714.0" xr:uid="{89F2DB95-4D12-43E6-AF5E-5343E728265A}"/>
    <hyperlink ref="AT998" r:id="rId19163" tooltip="https://www.daloopa.com/src/81130099" display="973.0" xr:uid="{4D7BE3A7-C90E-4D2A-AE22-582DFB7989B3}"/>
    <hyperlink ref="AT999" r:id="rId19164" tooltip="https://www.daloopa.com/src/81130096" display="1204.0" xr:uid="{A1BE350A-8A1A-4479-949B-599CDA1A28E3}"/>
    <hyperlink ref="AT1000" r:id="rId19165" tooltip="https://www.daloopa.com/src/81130098" display="376.0" xr:uid="{1C92D0B4-DC5B-4487-AB61-6A272F36FFE0}"/>
    <hyperlink ref="AT1004" r:id="rId19166" tooltip="https://www.daloopa.com/src/81130097" display="20.0" xr:uid="{194F0C75-610A-4DBA-BE7C-9C4D7B4E6C7F}"/>
    <hyperlink ref="AT1007" r:id="rId19167" tooltip="https://www.daloopa.com/src/81130095" display="2573.0" xr:uid="{8CD3BDE0-F212-434F-8E6E-F11C477F2D8A}"/>
    <hyperlink ref="AT1010" r:id="rId19168" tooltip="https://www.daloopa.com/src/81130120" display="-598.0" xr:uid="{265DB2DC-2121-4C84-A2F5-F8CF9DEB65C0}"/>
    <hyperlink ref="AT1011" r:id="rId19169" tooltip="https://www.daloopa.com/src/81130122" display="-588.0" xr:uid="{019D7725-65AC-4135-8173-ACA0AF181540}"/>
    <hyperlink ref="AT1012" r:id="rId19170" tooltip="https://www.daloopa.com/src/81130119" display="-205.0" xr:uid="{615B5661-DD6B-4702-B924-EF2832B2AB2A}"/>
    <hyperlink ref="AT1016" r:id="rId19171" tooltip="https://www.daloopa.com/src/81130121" display="-15.0" xr:uid="{F673D5E5-92A0-450B-AA7F-0D7F88F505A2}"/>
    <hyperlink ref="AT1019" r:id="rId19172" tooltip="https://www.daloopa.com/src/81130118" display="-1406.0" xr:uid="{CE0A9966-1DA9-4772-BC91-1B05AABB153A}"/>
    <hyperlink ref="AT1022" r:id="rId19173" tooltip="https://www.daloopa.com/src/81130153" display="375.0" xr:uid="{89732D08-A2E1-4F6C-975B-CF3883CEB17D}"/>
    <hyperlink ref="AT1023" r:id="rId19174" tooltip="https://www.daloopa.com/src/81130152" display="616.0" xr:uid="{72DA1519-A8A0-48E7-9D69-0122E0A24AC5}"/>
    <hyperlink ref="AT1024" r:id="rId19175" tooltip="https://www.daloopa.com/src/81130154" display="171.0" xr:uid="{6E85607C-C98B-4B13-A89C-63C36A0C0210}"/>
    <hyperlink ref="AT1028" r:id="rId19176" tooltip="https://www.daloopa.com/src/81130155" display="5.0" xr:uid="{41C9A157-EAA8-4E08-9D19-D707FC2FCDBA}"/>
    <hyperlink ref="AT1031" r:id="rId19177" tooltip="https://www.daloopa.com/src/81130156" display="1167.0" xr:uid="{F5DD9CA8-0943-4CB3-8FDB-1D1ED9E797A3}"/>
    <hyperlink ref="AT1034" r:id="rId19178" tooltip="https://www.daloopa.com/src/80587903" display="4890.0" xr:uid="{8425C113-3A8B-42C8-BD9E-8EB8C8750F24}"/>
    <hyperlink ref="AT1037" r:id="rId19179" tooltip="https://www.daloopa.com/src/80587904" display="3594.0" xr:uid="{4DAD6BA3-5F5C-48C8-9F69-C7D3FC4768F7}"/>
    <hyperlink ref="AT1038" r:id="rId19180" tooltip="https://www.daloopa.com/src/80587905" display="1229.0" xr:uid="{87091070-D274-4C50-8A8C-79FE55C1CBC2}"/>
    <hyperlink ref="AT1039" r:id="rId19181" tooltip="https://www.daloopa.com/src/80587906" display="67.0" xr:uid="{783068CF-CCAD-4E77-98D3-47664EF93AB9}"/>
    <hyperlink ref="AT1042" r:id="rId19182" tooltip="https://www.daloopa.com/src/80587907" display="0.74" xr:uid="{7322F8F2-73BB-4B89-AC1E-5EF9907A9CFE}"/>
    <hyperlink ref="AT1043" r:id="rId19183" tooltip="https://www.daloopa.com/src/80587908" display="0.25" xr:uid="{0AA3BF64-9D16-4E8C-A555-DEB5D246AA54}"/>
    <hyperlink ref="AT1044" r:id="rId19184" tooltip="https://www.daloopa.com/src/80587909" display="0.01" xr:uid="{C3D75E2F-20F5-49F3-B1C5-1F3E484EB7E5}"/>
    <hyperlink ref="AT1048" r:id="rId19185" tooltip="https://www.daloopa.com/src/80587910" display="2909.0" xr:uid="{D2E8C572-97A2-4BD4-87AE-A741A274FDC1}"/>
    <hyperlink ref="AT1055" r:id="rId19186" tooltip="https://www.daloopa.com/src/80587912" display="685.0" xr:uid="{68961596-C800-4381-ACC2-B115597260C6}"/>
    <hyperlink ref="AT1076" r:id="rId19187" tooltip="https://www.daloopa.com/src/80587916" display="1096.0" xr:uid="{E058BA08-C8E3-4B97-AFE5-F324CC09613C}"/>
    <hyperlink ref="AT1079" r:id="rId19188" tooltip="https://www.daloopa.com/src/80587917" display="2943.0" xr:uid="{C04D1673-BA68-4C96-9BD0-482F6B1897AA}"/>
    <hyperlink ref="AT1080" r:id="rId19189" tooltip="https://www.daloopa.com/src/80587918" display="1229.0" xr:uid="{32B84C15-D2A3-4CA3-BE94-F6029FF33495}"/>
    <hyperlink ref="AT1081" r:id="rId19190" tooltip="https://www.daloopa.com/src/80587919" display="718.0" xr:uid="{360DE565-9FC4-481E-A738-6B50579D173E}"/>
    <hyperlink ref="AT1084" r:id="rId19191" tooltip="https://www.daloopa.com/src/80587920" display="0.6" xr:uid="{3A55427F-7BF4-42E9-94BA-64C1BB499EB6}"/>
    <hyperlink ref="AT1085" r:id="rId19192" tooltip="https://www.daloopa.com/src/80587921" display="0.25" xr:uid="{13D71284-BB41-4C82-BB22-8B8A18E771D7}"/>
    <hyperlink ref="AT1086" r:id="rId19193" tooltip="https://www.daloopa.com/src/80587922" display="0.18" xr:uid="{5F191366-E0E6-42CB-866D-3FB42F462A3E}"/>
    <hyperlink ref="AT1089" r:id="rId19194" tooltip="https://www.daloopa.com/src/80587923" display="161.0" xr:uid="{3EE066A6-1B60-49F3-AF2D-0D7424377009}"/>
    <hyperlink ref="AT1090" r:id="rId19195" tooltip="https://www.daloopa.com/src/80587924" display="397.0" xr:uid="{7A043AAE-B967-41A7-B13F-21A786650ECD}"/>
    <hyperlink ref="AT1091" r:id="rId19196" tooltip="https://www.daloopa.com/src/80587925" display="22.0" xr:uid="{6918F4BF-627B-447C-ACEA-9DEE3089EF35}"/>
    <hyperlink ref="AT1092" r:id="rId19197" tooltip="https://www.daloopa.com/src/80587926" display="580.0" xr:uid="{B230E333-F285-40F1-A385-215C324C5D0C}"/>
    <hyperlink ref="AT1095" r:id="rId19198" tooltip="https://www.daloopa.com/src/80587927" display="30.0" xr:uid="{72BF5AE1-16EC-45BE-9CC9-836674E82ED4}"/>
    <hyperlink ref="AT1096" r:id="rId19199" tooltip="https://www.daloopa.com/src/80587928" display="227.0" xr:uid="{21551350-3021-4A1F-86C4-867AF11A485B}"/>
    <hyperlink ref="AT1097" r:id="rId19200" tooltip="https://www.daloopa.com/src/80587929" display="132.0" xr:uid="{08AF2EDC-9410-4D0E-962E-6B3E12683790}"/>
    <hyperlink ref="AT1098" r:id="rId19201" tooltip="https://www.daloopa.com/src/80587930" display="59.0" xr:uid="{1BFC9767-A439-458D-A520-B583196A9EBA}"/>
    <hyperlink ref="AT1099" r:id="rId19202" tooltip="https://www.daloopa.com/src/80587931" display="448.0" xr:uid="{024E28E6-9EEA-481D-B6D1-96B1E6F2A7CC}"/>
    <hyperlink ref="AT1102" r:id="rId19203" tooltip="https://www.daloopa.com/src/80587933" display="30007.0" xr:uid="{27BAAC22-3FC3-4F80-B0D7-571D349D284A}"/>
    <hyperlink ref="AT1103" r:id="rId19204" tooltip="https://www.daloopa.com/src/80587934" display="34.0" xr:uid="{D740276F-97EF-4BA0-B2DB-2CC652B0B706}"/>
    <hyperlink ref="AT1104" r:id="rId19205" tooltip="https://www.daloopa.com/src/80587935" display="459.0" xr:uid="{E4A7466D-B119-4FE5-BE37-8119351F3E0E}"/>
    <hyperlink ref="AT1107" r:id="rId19206" tooltip="https://www.daloopa.com/src/80588008" display="4890.0" xr:uid="{7CF22740-DD82-45E8-840B-4A8AAA1239B2}"/>
    <hyperlink ref="AT1108" r:id="rId19207" tooltip="https://www.daloopa.com/src/80588009" display="580.0" xr:uid="{6AE3959E-F2EC-44DB-B5A3-22C1BA7C4560}"/>
    <hyperlink ref="AT1109" r:id="rId19208" tooltip="https://www.daloopa.com/src/80588010" display="4310.0" xr:uid="{D1C73F0F-38C0-48F3-AEB4-73846E677D24}"/>
    <hyperlink ref="AT1111" r:id="rId19209" tooltip="https://www.daloopa.com/src/80588011" display="2613.0" xr:uid="{89AE92D5-C065-4A67-B7DD-19B7D7712533}"/>
    <hyperlink ref="AT1112" r:id="rId19210" tooltip="https://www.daloopa.com/src/80588012" display="1697.0" xr:uid="{B92816B5-EEED-457C-AA2A-1A30F5E5D44A}"/>
    <hyperlink ref="AT1114" r:id="rId19211" tooltip="https://www.daloopa.com/src/80588013" display="46.0" xr:uid="{A363D2CF-2617-4F05-A8EB-F768C6AF1F78}"/>
    <hyperlink ref="AT1115" r:id="rId19212" tooltip="https://www.daloopa.com/src/80588014" display="1743.0" xr:uid="{259CB98F-4C40-4460-B1D5-9088B71A6B29}"/>
    <hyperlink ref="AT1117" r:id="rId19213" tooltip="https://www.daloopa.com/src/80588015" display="340.0" xr:uid="{BA21C102-D38D-4A9D-AB49-8CD4F28AFB56}"/>
    <hyperlink ref="AT1118" r:id="rId19214" tooltip="https://www.daloopa.com/src/80588016" display="1403.0" xr:uid="{61C59771-1F9A-41EF-9B1A-D29018423D37}"/>
    <hyperlink ref="AT1120" r:id="rId19215" tooltip="https://www.daloopa.com/src/80588017" display="3.05" xr:uid="{B178D3A3-D0AB-4ECC-A0A2-B9E3D463D87A}"/>
    <hyperlink ref="AT1124" r:id="rId19216" tooltip="https://www.daloopa.com/src/80588018" display="-30.0" xr:uid="{1BB38F3D-491E-4DFA-83D1-F02DF95A22DB}"/>
    <hyperlink ref="AT1125" r:id="rId19217" tooltip="https://www.daloopa.com/src/80588019" display="-50.0" xr:uid="{C63F493F-E7B7-49ED-B5AD-ABC9C406A288}"/>
    <hyperlink ref="AT1126" r:id="rId19218" tooltip="https://www.daloopa.com/src/80588020" display="-80.0" xr:uid="{219B2F39-2FB8-4553-BBC1-81DA51CD0FED}"/>
    <hyperlink ref="AT1129" r:id="rId19219" tooltip="https://www.daloopa.com/src/80588021" display="-418.0" xr:uid="{1B842A33-E876-470F-87D4-F92FA1DE32E4}"/>
    <hyperlink ref="AT1130" r:id="rId19220" tooltip="https://www.daloopa.com/src/80588022" display="-42.0" xr:uid="{ACF00166-E927-4D09-836E-3258DCC9669C}"/>
    <hyperlink ref="AT1131" r:id="rId19221" tooltip="https://www.daloopa.com/src/80588024" display="-487.0" xr:uid="{1BDDD7D5-1026-4C27-B3ED-E10E9F15C7E9}"/>
    <hyperlink ref="AT1133" r:id="rId19222" tooltip="https://www.daloopa.com/src/80588025" display="-6.0" xr:uid="{8D5ABD01-D01D-4E6D-8B8A-AF1C0A61D818}"/>
    <hyperlink ref="AT1134" r:id="rId19223" tooltip="https://www.daloopa.com/src/80588026" display="86.0" xr:uid="{90F583DF-E171-4827-B8A9-8BC5CD0B312A}"/>
    <hyperlink ref="AT1137" r:id="rId19224" tooltip="https://www.daloopa.com/src/80588027" display="4890.0" xr:uid="{1254D7C7-6A60-4D7B-BE61-08246082AD30}"/>
    <hyperlink ref="AT1138" r:id="rId19225" tooltip="https://www.daloopa.com/src/80588028" display="500.0" xr:uid="{B5C15DF7-FA74-4FB0-8327-CC240D7884B9}"/>
    <hyperlink ref="AT1139" r:id="rId19226" tooltip="https://www.daloopa.com/src/80588029" display="4390.0" xr:uid="{1918EDA5-5967-4996-8192-FB95EB9A37FA}"/>
    <hyperlink ref="AT1141" r:id="rId19227" tooltip="https://www.daloopa.com/src/80588030" display="2126.0" xr:uid="{2900E7EF-F1D7-4D96-8B5F-F83F1D1F1A1B}"/>
    <hyperlink ref="AT1142" r:id="rId19228" tooltip="https://www.daloopa.com/src/80588031" display="2264.0" xr:uid="{D54E92E9-5CC2-4953-B45B-4A77963A754E}"/>
    <hyperlink ref="AT1144" r:id="rId19229" tooltip="https://www.daloopa.com/src/80588032" display="40.0" xr:uid="{8F3B8452-8E15-4EE6-88F0-3ADEB42DECBF}"/>
    <hyperlink ref="AT1145" r:id="rId19230" tooltip="https://www.daloopa.com/src/80588033" display="2304.0" xr:uid="{63B1724D-46BD-46F1-9345-52CD8CE023EA}"/>
    <hyperlink ref="AT1147" r:id="rId19231" tooltip="https://www.daloopa.com/src/80588034" display="426.0" xr:uid="{A01054DA-7E08-4F95-9DE6-EDE76437231D}"/>
    <hyperlink ref="AT1148" r:id="rId19232" tooltip="https://www.daloopa.com/src/80588035" display="1878.0" xr:uid="{EC9A3137-0D0E-4FB6-A3F6-E4FA22A6FCBD}"/>
    <hyperlink ref="AT1150" r:id="rId19233" tooltip="https://www.daloopa.com/src/80588036" display="4.09" xr:uid="{349BF045-DFD0-4788-9118-F780AF202FE8}"/>
    <hyperlink ref="AT1153" r:id="rId19234" tooltip="https://www.daloopa.com/src/80588037" display="459.0" xr:uid="{D4CA312D-367F-4300-B7AC-8DEB62BFB7E8}"/>
    <hyperlink ref="AT1156" r:id="rId19235" tooltip="https://www.daloopa.com/src/80588038" display="3.05" xr:uid="{2BA1DDAA-6A6A-4EC1-A475-9D53F5134CAD}"/>
    <hyperlink ref="AT1157" r:id="rId19236" tooltip="https://www.daloopa.com/src/80588039" display="0.98" xr:uid="{6FF6BAD7-5569-46D4-9A30-40ECAE2098CA}"/>
    <hyperlink ref="AT1158" r:id="rId19237" tooltip="https://www.daloopa.com/src/80588040" display="0.2" xr:uid="{60C63E6A-4B84-4F29-AA76-5B56B54CBC2B}"/>
    <hyperlink ref="AT1159" r:id="rId19238" tooltip="https://www.daloopa.com/src/80588042" display="-0.01" xr:uid="{1B79A320-2600-4E3D-A4FE-314E3EE0247C}"/>
    <hyperlink ref="AT1160" r:id="rId19239" tooltip="https://www.daloopa.com/src/80588043" display="-0.19" xr:uid="{A2D9356E-D1AF-4B6F-A6BE-32B077ABBD4F}"/>
    <hyperlink ref="AT1161" r:id="rId19240" tooltip="https://www.daloopa.com/src/80588044" display="4.09" xr:uid="{A7A39720-4163-44B0-8FE8-FE3E9188A14A}"/>
    <hyperlink ref="AT1164" r:id="rId19241" tooltip="https://www.daloopa.com/src/80588045" display="0.347" xr:uid="{2CD81D0B-950B-41AE-A6CA-7239E2F0069D}"/>
    <hyperlink ref="AT1165" r:id="rId19242" tooltip="https://www.daloopa.com/src/80588046" display="0.092" xr:uid="{8FF34AB6-B5DE-4BD1-AA53-4DB1603D0F6C}"/>
    <hyperlink ref="AT1166" r:id="rId19243" tooltip="https://www.daloopa.com/src/80588047" display="0.019" xr:uid="{9334E1B1-711B-4868-B8ED-37695692A6EE}"/>
    <hyperlink ref="AT1167" r:id="rId19244" tooltip="https://www.daloopa.com/src/80588049" display="0.463" xr:uid="{B3D24F71-A3EF-4A91-800B-9763AEAB7F35}"/>
    <hyperlink ref="AT327" r:id="rId19245" tooltip="https://www.daloopa.com/src/81129666" display="2943.0" xr:uid="{E70CC9B3-36B1-4EF1-B04B-A06FF3AEC118}"/>
    <hyperlink ref="AT332" r:id="rId19246" tooltip="https://www.daloopa.com/src/81129668" display="1229.0" xr:uid="{642E221F-BF2F-485B-A1FE-FC3AF0608C13}"/>
    <hyperlink ref="AT337" r:id="rId19247" tooltip="https://www.daloopa.com/src/81129667" display="718.0" xr:uid="{F09D02C0-0227-4C95-9865-3D61ABB25E78}"/>
    <hyperlink ref="AT339" r:id="rId19248" tooltip="https://www.daloopa.com/src/81129669" display="4890.0" xr:uid="{F2327B84-1EF6-4147-94EC-7E850D03DD5D}"/>
    <hyperlink ref="AT572" r:id="rId19249" tooltip="https://www.daloopa.com/src/81128148" display="0.0" xr:uid="{9CDBC3E9-B8AA-465D-A62A-B1F323D17926}"/>
    <hyperlink ref="AT581" r:id="rId19250" tooltip="https://www.daloopa.com/src/81128211" display="0.0" xr:uid="{EEEC0DC7-5BDB-405D-AB1E-8E5CF91BF65A}"/>
    <hyperlink ref="AT979" r:id="rId19251" tooltip="https://www.daloopa.com/src/81136387" display="-27.0" xr:uid="{D01DE556-23CF-470D-93C4-E4D153953BEA}"/>
    <hyperlink ref="AT986" r:id="rId19252" tooltip="https://www.daloopa.com/src/81136389" display="67.0" xr:uid="{D583BDE3-9C96-4386-A015-56F73CCC4F45}"/>
    <hyperlink ref="AT992" r:id="rId19253" tooltip="https://www.daloopa.com/src/81136388" display="6.0" xr:uid="{65D29F6D-A583-4A1A-B656-8394A5D34BAA}"/>
    <hyperlink ref="AT994" r:id="rId19254" tooltip="https://www.daloopa.com/src/81136390" display="46.0" xr:uid="{6333686F-1B25-4295-9A49-E297A1FF6B43}"/>
    <hyperlink ref="AT528" r:id="rId19255" tooltip="https://www.daloopa.com/src/81128211" display="0.0" xr:uid="{E0A192DA-5026-42A2-8BFD-3BECC8C524B7}"/>
    <hyperlink ref="AT901" r:id="rId19256" tooltip="https://www.daloopa.com/src/80587648" display="1167.0" xr:uid="{9D10F766-452A-4EF0-BED3-01E81C10F381}"/>
    <hyperlink ref="AU26" r:id="rId19257" tooltip="https://www.daloopa.com/src/84566069" display="1.9" xr:uid="{1AF2F5E5-0917-4DB7-827C-813E927BC236}"/>
    <hyperlink ref="AU30" r:id="rId19258" tooltip="https://www.daloopa.com/src/84566060" display="0.18" xr:uid="{98E96A96-0D20-4EAF-B624-FD094CF56679}"/>
    <hyperlink ref="AU31" r:id="rId19259" tooltip="https://www.daloopa.com/src/84566058" display="0.185" xr:uid="{5D865919-C4ED-49B6-A53F-00B31B75CFDE}"/>
    <hyperlink ref="AU51" r:id="rId19260" tooltip="https://www.daloopa.com/src/84566033" display="0.18" xr:uid="{89FFAD2C-2126-4598-B552-E4F6687D8FA5}"/>
    <hyperlink ref="AU52" r:id="rId19261" tooltip="https://www.daloopa.com/src/84566032" display="-0.013" xr:uid="{610F47D7-23C0-4237-AEFB-19EEC7C82CF3}"/>
    <hyperlink ref="AU53" r:id="rId19262" tooltip="https://www.daloopa.com/src/84566031" display="-0.002" xr:uid="{DEEB7E2B-58FE-4382-A10E-B65A49C0237B}"/>
    <hyperlink ref="AU54" r:id="rId19263" tooltip="https://www.daloopa.com/src/84566030" display="0.02" xr:uid="{BA7E79A6-E11B-4D0C-9862-54296D497D25}"/>
    <hyperlink ref="AU55" r:id="rId19264" tooltip="https://www.daloopa.com/src/84566029" display="0.185" xr:uid="{3B83FDEC-26AB-4598-8C97-74FE73AA659D}"/>
    <hyperlink ref="AU78" r:id="rId19265" tooltip="https://www.daloopa.com/src/84566092" display="410.0" xr:uid="{0427EAF6-6367-4133-B46D-F8D9531DA787}"/>
    <hyperlink ref="AU87" r:id="rId19266" tooltip="https://www.daloopa.com/src/84566094" display="0.18" xr:uid="{B8167C79-22A2-4ACF-AB8E-1AFC7919F9B2}"/>
    <hyperlink ref="AU88" r:id="rId19267" tooltip="https://www.daloopa.com/src/84566087" display="0.185" xr:uid="{BB08BD36-BA64-4F88-9FCC-0F7C73D92865}"/>
    <hyperlink ref="AU104" r:id="rId19268" tooltip="https://www.daloopa.com/src/84566026" display="0.18" xr:uid="{2D526AD6-C6B7-444E-BABD-AECFDED5EA3C}"/>
    <hyperlink ref="AU106" r:id="rId19269" tooltip="https://www.daloopa.com/src/84566023" display="-0.012" xr:uid="{4F84606D-7D56-4F89-99F4-9E8918C053CC}"/>
    <hyperlink ref="AU108" r:id="rId19270" tooltip="https://www.daloopa.com/src/84566027" display="-0.002" xr:uid="{5070E9EB-9CBB-4949-A83D-4A425B732B10}"/>
    <hyperlink ref="AU109" r:id="rId19271" tooltip="https://www.daloopa.com/src/84566025" display="0.02" xr:uid="{AFDF0DEC-DF79-434B-AE3E-97FB37BF1DF2}"/>
    <hyperlink ref="AU110" r:id="rId19272" tooltip="https://www.daloopa.com/src/84566024" display="0.185" xr:uid="{ADF774CF-99E6-46A2-B3E4-61D32C57E94A}"/>
    <hyperlink ref="AU113" r:id="rId19273" tooltip="https://www.daloopa.com/src/84566048" display="3.4" xr:uid="{CB0A0FDA-91BE-4A51-B117-0EF0831A2C60}"/>
    <hyperlink ref="AU114" r:id="rId19274" tooltip="https://www.daloopa.com/src/84566049" display="1.0" xr:uid="{C9F9C704-C17C-44AC-BF19-B84FBA8CBE22}"/>
    <hyperlink ref="AU116" r:id="rId19275" tooltip="https://www.daloopa.com/src/84566050" display="0.18" xr:uid="{7E9176AD-8421-4F1D-9EA7-368D37BFB863}"/>
    <hyperlink ref="AU117" r:id="rId19276" tooltip="https://www.daloopa.com/src/84566052" display="-0.25" xr:uid="{C21AF582-5847-4727-965B-6BB2940653E3}"/>
    <hyperlink ref="AU118" r:id="rId19277" tooltip="https://www.daloopa.com/src/84566053" display="4.4" xr:uid="{96AFE032-6DF3-4D09-9BF0-70C728284FE2}"/>
    <hyperlink ref="AU119" r:id="rId19278" tooltip="https://www.daloopa.com/src/84566047" display="456.0" xr:uid="{E05A446A-9B7F-486C-8923-C1E35A6FA037}"/>
    <hyperlink ref="AU122" r:id="rId19279" tooltip="https://www.daloopa.com/src/84566040" display="3.35" xr:uid="{CA03F667-C08F-4283-B7F3-F5EAC7A556AC}"/>
    <hyperlink ref="AU123" r:id="rId19280" tooltip="https://www.daloopa.com/src/84566041" display="1.0" xr:uid="{48304D8C-2B59-4740-96AB-ED772978F18A}"/>
    <hyperlink ref="AU124" r:id="rId19281" tooltip="https://www.daloopa.com/src/84566042" display="0.18" xr:uid="{9F19D082-977A-46C0-AC0C-EE4F6B441DD5}"/>
    <hyperlink ref="AU125" r:id="rId19282" tooltip="https://www.daloopa.com/src/84566044" display="-0.25" xr:uid="{201B62AA-63C1-4781-B503-FC098F217571}"/>
    <hyperlink ref="AU127" r:id="rId19283" tooltip="https://www.daloopa.com/src/84566045" display="4.35" xr:uid="{F83BF64F-03B6-47C7-86F7-957AA69857F5}"/>
    <hyperlink ref="AU128" r:id="rId19284" tooltip="https://www.daloopa.com/src/84566046" display="456.0" xr:uid="{CB7F02DA-2206-4929-AF5E-A411370FC4D0}"/>
    <hyperlink ref="AU150" r:id="rId19285" tooltip="https://www.daloopa.com/src/86299308" display="29945.0" xr:uid="{3125BF01-5BFA-4411-84B4-BEA635C0A7A6}"/>
    <hyperlink ref="AU151" r:id="rId19286" tooltip="https://www.daloopa.com/src/86299309" display="0.5" xr:uid="{46892F80-9C99-4707-BA99-D42D337CED25}"/>
    <hyperlink ref="AU152" r:id="rId19287" tooltip="https://www.daloopa.com/src/86299310" display="0.5" xr:uid="{F2EC75CA-AF10-45E1-B201-33EC3BF943AB}"/>
    <hyperlink ref="AU153" r:id="rId19288" tooltip="https://www.daloopa.com/src/86299311" display="0.074" xr:uid="{96C24693-6685-46F6-B200-02B73A5F2F66}"/>
    <hyperlink ref="AU156" r:id="rId19289" tooltip="https://www.daloopa.com/src/86304102" display="452000000.0" xr:uid="{570091A0-AB50-47CB-A20E-1FBC6047121C}"/>
    <hyperlink ref="AU159" r:id="rId19290" tooltip="https://www.daloopa.com/src/84565968" display="15.17" xr:uid="{E6C3106F-0B29-4258-9241-CE316DB85221}"/>
    <hyperlink ref="AU160" r:id="rId19291" tooltip="https://www.daloopa.com/src/84565969" display="12.37" xr:uid="{6F5AED5F-391A-4867-A4EC-ED8AFAD65EFF}"/>
    <hyperlink ref="AU161" r:id="rId19292" tooltip="https://www.daloopa.com/src/84565970" display="2.81" xr:uid="{47F5B4D6-4B3D-412C-A47F-D1EF105D218C}"/>
    <hyperlink ref="AU162" r:id="rId19293" tooltip="https://www.daloopa.com/src/84565967" display="569.0" xr:uid="{21C1FD9A-F4E3-46F7-80B1-860A23CD9080}"/>
    <hyperlink ref="AU166" r:id="rId19294" tooltip="https://www.daloopa.com/src/86312130" display="2995.0" xr:uid="{1AE59E2A-63EA-4A46-BDD4-FF5B0C6844E0}"/>
    <hyperlink ref="AU167" r:id="rId19295" tooltip="https://www.daloopa.com/src/86312131" display="721.0" xr:uid="{CB417B73-5108-41B9-AD72-D59CC593F64E}"/>
    <hyperlink ref="AU168" r:id="rId19296" tooltip="https://www.daloopa.com/src/86312132" display="3716.0" xr:uid="{8F697B7E-A1F4-49A6-91A9-C559A4ADF871}"/>
    <hyperlink ref="AU170" r:id="rId19297" tooltip="https://www.daloopa.com/src/84566362" display="3.0" xr:uid="{CCE7A4F8-9492-4023-88D9-C211AA11054D}"/>
    <hyperlink ref="AU171" r:id="rId19298" tooltip="https://www.daloopa.com/src/84566363" display="721.0" xr:uid="{02307061-0AEB-4EF7-8569-772604F9540D}"/>
    <hyperlink ref="AU172" r:id="rId19299" tooltip="https://www.daloopa.com/src/84566361" display="3.72" xr:uid="{8D7096CD-A5BA-4442-AFE1-22519E066469}"/>
    <hyperlink ref="AU173" r:id="rId19300" tooltip="https://www.daloopa.com/src/84566364" display="1270.0" xr:uid="{CBC91C20-9090-46C0-AEB1-9B361C4164EF}"/>
    <hyperlink ref="AU176" r:id="rId19301" tooltip="https://www.daloopa.com/src/84565971" display="17.22" xr:uid="{CCB0E7B3-4009-4D8B-B20D-1231883B2502}"/>
    <hyperlink ref="AU208" r:id="rId19302" tooltip="https://www.daloopa.com/src/86312199" display="1119.9999999999998" xr:uid="{964FD3B2-30AE-49F2-9727-7C9E9D5D5A43}"/>
    <hyperlink ref="AU212" r:id="rId19303" tooltip="https://www.daloopa.com/src/86312126" display="114.0" xr:uid="{317AFFCF-7D25-4172-8FA6-0F2D9EA2965C}"/>
    <hyperlink ref="AU213" r:id="rId19304" tooltip="https://www.daloopa.com/src/86312127" display="4763.0" xr:uid="{831FE638-D875-462A-9159-B86F22E406FC}"/>
    <hyperlink ref="AU214" r:id="rId19305" tooltip="https://www.daloopa.com/src/86312128" display="171.0" xr:uid="{3A9D5638-DF99-4B02-9C70-F1020F5D67A7}"/>
    <hyperlink ref="AU215" r:id="rId19306" tooltip="https://www.daloopa.com/src/86312129" display="5048.0" xr:uid="{A741AD8A-C4C6-4AB4-A99B-BF83642BBFF7}"/>
    <hyperlink ref="AU218" r:id="rId19307" tooltip="https://www.daloopa.com/src/86312133" display="3716.0" xr:uid="{E543DCB4-322E-41AF-989C-9BE582D2F9E6}"/>
    <hyperlink ref="AU224" r:id="rId19308" tooltip="https://www.daloopa.com/src/86312134" display="1266.0" xr:uid="{0E9FA71B-171D-480E-864F-8E1AB3F7A3EF}"/>
    <hyperlink ref="AU226" r:id="rId19309" tooltip="https://www.daloopa.com/src/86312135" display="66.0" xr:uid="{BC25ED1C-FE7B-477E-94D4-6370B5ED22B0}"/>
    <hyperlink ref="AU228" r:id="rId19310" tooltip="https://www.daloopa.com/src/86312136" display="5048.0" xr:uid="{AA76FE91-E09D-451C-B097-F26420421A99}"/>
    <hyperlink ref="AU231" r:id="rId19311" tooltip="https://www.daloopa.com/src/86312137" display="3613.0" xr:uid="{4BDC2546-6058-48A8-ACBE-AD8F26E1B70F}"/>
    <hyperlink ref="AU234" r:id="rId19312" tooltip="https://www.daloopa.com/src/86312138" display="1123.0" xr:uid="{6C7DE97D-6F74-4D14-A83E-C170E8479540}"/>
    <hyperlink ref="AU235" r:id="rId19313" tooltip="https://www.daloopa.com/src/86312139" display="27.0" xr:uid="{1CBF2063-8FF6-4D10-90F9-C21C993B3AA7}"/>
    <hyperlink ref="AU237" r:id="rId19314" tooltip="https://www.daloopa.com/src/86312140" display="4763.0" xr:uid="{D69A39E2-1605-45A0-A0C4-F62F5D9DD4A3}"/>
    <hyperlink ref="AU241" r:id="rId19315" tooltip="https://www.daloopa.com/src/86312141" display="3716.0" xr:uid="{F8FFDA34-9EC0-48AA-A7C2-35FCAC9AC64E}"/>
    <hyperlink ref="AU242" r:id="rId19316" tooltip="https://www.daloopa.com/src/86312142" display="210.0" xr:uid="{0267A28D-A5AC-4015-8C92-D55649F57420}"/>
    <hyperlink ref="AU243" r:id="rId19317" tooltip="https://www.daloopa.com/src/86312161" display="3506.0" xr:uid="{BD86F4D4-DDB4-481E-A2D1-77F3844CFED5}"/>
    <hyperlink ref="AU269" r:id="rId19318" tooltip="https://www.daloopa.com/src/86312162" display="1266.0" xr:uid="{3091492F-A0C6-43ED-8267-147C326A294C}"/>
    <hyperlink ref="AU270" r:id="rId19319" tooltip="https://www.daloopa.com/src/86312163" display="403.0" xr:uid="{B223CCC1-D25C-4BB3-9C8C-6E9127F3B868}"/>
    <hyperlink ref="AU271" r:id="rId19320" tooltip="https://www.daloopa.com/src/86312164" display="863.0" xr:uid="{6F4C7365-AE47-4152-8947-848DC7892D82}"/>
    <hyperlink ref="AU283" r:id="rId19321" tooltip="https://www.daloopa.com/src/86312165" display="66.0" xr:uid="{F28E0989-9B84-4DCC-B8AA-6B796D15BDFB}"/>
    <hyperlink ref="AU284" r:id="rId19322" tooltip="https://www.daloopa.com/src/86312166" display="21.0" xr:uid="{0BC18266-4CF4-4F98-819A-77D56A503947}"/>
    <hyperlink ref="AU285" r:id="rId19323" tooltip="https://www.daloopa.com/src/86312167" display="45.0" xr:uid="{E8120A9B-7AB6-404E-BCF4-FE5841335AED}"/>
    <hyperlink ref="AU290" r:id="rId19324" tooltip="https://www.daloopa.com/src/86312168" display="5048.0" xr:uid="{8E17377B-0187-47C0-B38B-7F7D155A3407}"/>
    <hyperlink ref="AU291" r:id="rId19325" tooltip="https://www.daloopa.com/src/86312169" display="634.0" xr:uid="{A2094CF1-31E0-4FEE-995E-0C42A2B2CB67}"/>
    <hyperlink ref="AU292" r:id="rId19326" tooltip="https://www.daloopa.com/src/86312170" display="4414.0" xr:uid="{1F27D85C-B19E-4298-9627-B28116ECD93D}"/>
    <hyperlink ref="AU299" r:id="rId19327" tooltip="https://www.daloopa.com/src/84567001" display="0.25" xr:uid="{739A3A77-344B-409E-9764-691A06E98E66}"/>
    <hyperlink ref="AU303" r:id="rId19328" tooltip="https://www.daloopa.com/src/86312196" display="3053.0" xr:uid="{DF50631D-959F-4BE9-9B26-889E6FC0D379}"/>
    <hyperlink ref="AU304" r:id="rId19329" tooltip="https://www.daloopa.com/src/86312197" display="1266.0" xr:uid="{AFC206E7-D776-45FB-8D3A-F4B370B0F67A}"/>
    <hyperlink ref="AU305" r:id="rId19330" tooltip="https://www.daloopa.com/src/86312198" display="729.0" xr:uid="{ED5AAD89-44A9-40AA-B9D7-07ED9800E22C}"/>
    <hyperlink ref="AU306" r:id="rId19331" tooltip="https://www.daloopa.com/src/86312171" display="5048.0" xr:uid="{847FC1CE-64C0-4DA5-9F72-1713981FBDCA}"/>
    <hyperlink ref="AU310" r:id="rId19332" tooltip="https://www.daloopa.com/src/86301348" display="1740.0" xr:uid="{D35AF329-DF15-4A1F-865A-14702E0CF34E}"/>
    <hyperlink ref="AU311" r:id="rId19333" tooltip="https://www.daloopa.com/src/86301351" display="1.0" xr:uid="{5B61FFCB-AF78-44E5-B90D-340DACFF82A5}"/>
    <hyperlink ref="AU312" r:id="rId19334" tooltip="https://www.daloopa.com/src/86301349" display="1741.0" xr:uid="{01FA77A7-FC33-4884-8330-6537583F441F}"/>
    <hyperlink ref="AU314" r:id="rId19335" tooltip="https://www.daloopa.com/src/86301350" display="87.0" xr:uid="{615A6F99-B692-4E28-B12B-A566244FCF58}"/>
    <hyperlink ref="AU319" r:id="rId19336" tooltip="https://www.daloopa.com/src/86301352" display="202.0" xr:uid="{9CF5CEA5-412F-42B5-AF58-04B77C002D9A}"/>
    <hyperlink ref="AU321" r:id="rId19337" tooltip="https://www.daloopa.com/src/86301347" display="2030.0" xr:uid="{25D3DA4B-50A7-47E0-ABBC-7059277F0202}"/>
    <hyperlink ref="AU343" r:id="rId19338" tooltip="https://www.daloopa.com/src/84565904" display="4763.0" xr:uid="{8E2F04D7-538B-428C-9A8B-D49E51F1F712}"/>
    <hyperlink ref="AU344" r:id="rId19339" tooltip="https://www.daloopa.com/src/84565905" display="114.0" xr:uid="{3B39625E-2F32-4622-B1EF-C20A1CB5C735}"/>
    <hyperlink ref="AU345" r:id="rId19340" tooltip="https://www.daloopa.com/src/84565906" display="171.0" xr:uid="{A287DF9F-DB0D-4D07-8213-65EE83AB6381}"/>
    <hyperlink ref="AU347" r:id="rId19341" tooltip="https://www.daloopa.com/src/84565907" display="5048.0" xr:uid="{616D2F43-B1E6-4715-82AF-69BDDC2BACE4}"/>
    <hyperlink ref="AU350" r:id="rId19342" tooltip="https://www.daloopa.com/src/84565912" display="505.0" xr:uid="{AD2D61C3-6085-4D42-8B02-2F6AE5958819}"/>
    <hyperlink ref="AU351" r:id="rId19343" tooltip="https://www.daloopa.com/src/84565913" display="6.0" xr:uid="{A42EF741-2E6F-44E2-93A2-2B4E8835AAD3}"/>
    <hyperlink ref="AU352" r:id="rId19344" tooltip="https://www.daloopa.com/src/84565914" display="123.0" xr:uid="{87DF33DF-802F-4ACB-8D2E-E1BCE20EC943}"/>
    <hyperlink ref="AU354" r:id="rId19345" tooltip="https://www.daloopa.com/src/84565915" display="634.0" xr:uid="{F169E49D-9226-4BB4-AE21-C4920142BE93}"/>
    <hyperlink ref="AU356" r:id="rId19346" tooltip="https://www.daloopa.com/src/84565923" display="4414.0" xr:uid="{E4AB31B6-D69C-4608-BC57-78DFB5C0E3F6}"/>
    <hyperlink ref="AU359" r:id="rId19347" tooltip="https://www.daloopa.com/src/84565921" display="889.0" xr:uid="{9704FA31-0BDF-4259-A98E-0B1390FAC083}"/>
    <hyperlink ref="AU360" r:id="rId19348" tooltip="https://www.daloopa.com/src/84565922" display="1368.0" xr:uid="{2FADEBC2-1055-4694-B4E8-F166A4E3D649}"/>
    <hyperlink ref="AU361" r:id="rId19349" tooltip="https://www.daloopa.com/src/84565925" display="372.0" xr:uid="{25D48C90-5D7E-4D58-B9CE-DE5EA2C9143C}"/>
    <hyperlink ref="AU362" r:id="rId19350" tooltip="https://www.daloopa.com/src/84565927" display="42.0" xr:uid="{2F2A6CFF-741D-48DF-A57D-31C6A6630A44}"/>
    <hyperlink ref="AU364" r:id="rId19351" tooltip="https://www.daloopa.com/src/84565926" display="2671.0" xr:uid="{B1DB02AD-F98B-43B2-89FC-925BA3F7E0BE}"/>
    <hyperlink ref="AU366" r:id="rId19352" tooltip="https://www.daloopa.com/src/84565920" display="1743.0" xr:uid="{775D4C91-EE56-4A59-B401-2018EB236CE5}"/>
    <hyperlink ref="AU369" r:id="rId19353" tooltip="https://www.daloopa.com/src/84565924" display="-28.0" xr:uid="{49C9C273-698E-436C-8241-84D920E05E57}"/>
    <hyperlink ref="AU370" r:id="rId19354" tooltip="https://www.daloopa.com/src/84565928" display="4.0" xr:uid="{2A60E2CA-1EDE-494B-841A-873DB1624A66}"/>
    <hyperlink ref="AU371" r:id="rId19355" tooltip="https://www.daloopa.com/src/84565930" display="89.0" xr:uid="{0486C38B-A9AB-4133-AA5E-CA2049E472F6}"/>
    <hyperlink ref="AU372" r:id="rId19356" tooltip="https://www.daloopa.com/src/84565929" display="65.0" xr:uid="{1652657F-A261-488C-9EB8-0A6FD9073EB7}"/>
    <hyperlink ref="AU374" r:id="rId19357" tooltip="https://www.daloopa.com/src/84565931" display="1808.0" xr:uid="{0476730A-6449-40B0-89D1-48E73832DD6E}"/>
    <hyperlink ref="AU376" r:id="rId19358" tooltip="https://www.daloopa.com/src/84565932" display="325.0" xr:uid="{0B43CB2A-AE33-47B4-B3DB-7222CDC0014A}"/>
    <hyperlink ref="AU377" r:id="rId19359" tooltip="https://www.daloopa.com/src/84565933" display="1483.0" xr:uid="{5F312EC2-1718-46BC-9EC6-CB2F1B8FD268}"/>
    <hyperlink ref="AU380" r:id="rId19360" tooltip="https://www.daloopa.com/src/84565948" display="3.26" xr:uid="{D466A385-8C9D-45E4-9AA9-42062F32787F}"/>
    <hyperlink ref="AU381" r:id="rId19361" tooltip="https://www.daloopa.com/src/84565949" display="3.23" xr:uid="{1EEF9259-0CF4-4E61-B2BA-0A1407364297}"/>
    <hyperlink ref="AU384" r:id="rId19362" tooltip="https://www.daloopa.com/src/84565900" display="455.0" xr:uid="{82F234DA-2E60-44D6-B8E0-77BF142959FE}"/>
    <hyperlink ref="AU385" r:id="rId19363" tooltip="https://www.daloopa.com/src/84565901" display="459.0" xr:uid="{11750C50-70BD-416B-90F9-92861F839CE9}"/>
    <hyperlink ref="AU406" r:id="rId19364" tooltip="https://www.daloopa.com/src/86312176" display="1483.0" xr:uid="{AF18E153-2432-4E70-911F-2127159BB5C2}"/>
    <hyperlink ref="AU414" r:id="rId19365" tooltip="https://www.daloopa.com/src/86312177" display="3.2499999999999982" xr:uid="{B04AFD37-B11B-4DF3-9CA5-A0872445A946}"/>
    <hyperlink ref="AU415" r:id="rId19366" tooltip="https://www.daloopa.com/src/86312178" display="3.240000000000002" xr:uid="{A50C2A57-6955-415E-B935-4EA9364B827C}"/>
    <hyperlink ref="AU438" r:id="rId19367" tooltip="https://www.daloopa.com/src/86312179" display="27.0" xr:uid="{9830DA17-3B1D-44EC-B9FF-00A0669B29C0}"/>
    <hyperlink ref="AU439" r:id="rId19368" tooltip="https://www.daloopa.com/src/86312180" display="217.0" xr:uid="{9785DFB5-8449-41E0-B353-22C9494C82D5}"/>
    <hyperlink ref="AU440" r:id="rId19369" tooltip="https://www.daloopa.com/src/86312181" display="120.0" xr:uid="{A49E5B15-F4F9-4431-8039-D0DB11EF789F}"/>
    <hyperlink ref="AU441" r:id="rId19370" tooltip="https://www.daloopa.com/src/86312182" display="63.0" xr:uid="{C2E6F92B-7968-4AD6-AC05-6490AA24BE3D}"/>
    <hyperlink ref="AU442" r:id="rId19371" tooltip="https://www.daloopa.com/src/86312183" display="427.0" xr:uid="{894B25DA-81F7-42B1-BFE2-173EADF99C04}"/>
    <hyperlink ref="AU447" r:id="rId19372" tooltip="https://www.daloopa.com/src/84565978" display="7141.0" xr:uid="{80E84C4B-C44B-4D3D-A604-BEB08E03E3A3}"/>
    <hyperlink ref="AU448" r:id="rId19373" tooltip="https://www.daloopa.com/src/84565975" display="701.0" xr:uid="{2D472974-7E4E-462D-9FDE-ABA00DE37A78}"/>
    <hyperlink ref="AU449" r:id="rId19374" tooltip="https://www.daloopa.com/src/84565977" display="2224.0" xr:uid="{F873B587-6D05-4BBB-887D-045DD6E1F65B}"/>
    <hyperlink ref="AU450" r:id="rId19375" tooltip="https://www.daloopa.com/src/84565974" display="1018.0" xr:uid="{CFC333FD-BE94-40D8-9BBE-69467E1BE10C}"/>
    <hyperlink ref="AU453" r:id="rId19376" tooltip="https://www.daloopa.com/src/84565976" display="11084.0" xr:uid="{98910382-826D-43EE-B680-C4B2DB0AD3FB}"/>
    <hyperlink ref="AU455" r:id="rId19377" tooltip="https://www.daloopa.com/src/84565990" display="2030.0" xr:uid="{040FBF40-61B6-4863-925B-A5B578ED4CE2}"/>
    <hyperlink ref="AU456" r:id="rId19378" tooltip="https://www.daloopa.com/src/84565988" display="358.0" xr:uid="{DFD9E494-FED5-4EEA-A5A5-0A24C3DE2C95}"/>
    <hyperlink ref="AU457" r:id="rId19379" tooltip="https://www.daloopa.com/src/84565985" display="12805.0" xr:uid="{33299A92-21FB-4E74-B815-92C13A50A116}"/>
    <hyperlink ref="AU458" r:id="rId19380" tooltip="https://www.daloopa.com/src/84565986" display="1088.0" xr:uid="{94FC30DC-22FF-4A11-89CE-2219FECCA7EE}"/>
    <hyperlink ref="AU459" r:id="rId19381" tooltip="https://www.daloopa.com/src/84565987" display="1191.0" xr:uid="{A5D29477-0597-422B-A5B8-2F80FB847A17}"/>
    <hyperlink ref="AU461" r:id="rId19382" tooltip="https://www.daloopa.com/src/84565989" display="1223.0" xr:uid="{53453250-1BCD-4A48-8A68-EAFF76D729AE}"/>
    <hyperlink ref="AU462" r:id="rId19383" tooltip="https://www.daloopa.com/src/84566384" display="29779.0" xr:uid="{5295F7DB-15DC-4765-AFEF-2C5A18B434AE}"/>
    <hyperlink ref="AU467" r:id="rId19384" tooltip="https://www.daloopa.com/src/84565981" display="314.0" xr:uid="{427FA98C-6A82-4CD3-A7E3-963A9CD588AD}"/>
    <hyperlink ref="AU468" r:id="rId19385" tooltip="https://www.daloopa.com/src/84565980" display="1942.0" xr:uid="{D1587FF1-3B0A-4E95-9AF4-E025561432BA}"/>
    <hyperlink ref="AU469" r:id="rId19386" tooltip="https://www.daloopa.com/src/84565979" display="5837.0" xr:uid="{7564493E-452A-4FE7-AFA9-5BEE25A6DA61}"/>
    <hyperlink ref="AU470" r:id="rId19387" tooltip="https://www.daloopa.com/src/84565983" display="85.0" xr:uid="{4B56012A-4CA8-4EEC-90F3-367A10E033B4}"/>
    <hyperlink ref="AU473" r:id="rId19388" tooltip="https://www.daloopa.com/src/84565984" display="73.0" xr:uid="{1488C991-A509-42D1-A625-74CEF7EEC402}"/>
    <hyperlink ref="AU475" r:id="rId19389" tooltip="https://www.daloopa.com/src/84565982" display="8251.0" xr:uid="{09D00F39-7F8F-44D5-A931-7C56892230C8}"/>
    <hyperlink ref="AU478" r:id="rId19390" tooltip="https://www.daloopa.com/src/84565995" display="3634.0" xr:uid="{D2127A2E-B462-4CE9-8A9A-12A4B3CA0BE9}"/>
    <hyperlink ref="AU479" r:id="rId19391" tooltip="https://www.daloopa.com/src/84565991" display="113.0" xr:uid="{6CDDEFD0-0332-427D-990F-C3A0B16FFE66}"/>
    <hyperlink ref="AU480" r:id="rId19392" tooltip="https://www.daloopa.com/src/84565994" display="514.0" xr:uid="{774F384A-1E2F-48E2-885E-2BC8463F2EED}"/>
    <hyperlink ref="AU482" r:id="rId19393" tooltip="https://www.daloopa.com/src/84565993" display="373.0" xr:uid="{8595735C-3F9C-4715-A613-379C402ECED6}"/>
    <hyperlink ref="AU484" r:id="rId19394" tooltip="https://www.daloopa.com/src/84565992" display="376.0" xr:uid="{F0516B5F-3204-45F4-B548-830DBD96126C}"/>
    <hyperlink ref="AU485" r:id="rId19395" tooltip="https://www.daloopa.com/src/84565996" display="13261.0" xr:uid="{1F0CBD11-50A9-496A-AE24-B5477BDDD085}"/>
    <hyperlink ref="AU489" r:id="rId19396" tooltip="https://www.daloopa.com/src/84565999" display="11586.0" xr:uid="{CBB3CB9D-7205-45B1-9C2F-2C701A2C4ED9}"/>
    <hyperlink ref="AU490" r:id="rId19397" tooltip="https://www.daloopa.com/src/84565998" display="33346.0" xr:uid="{A80840E0-C95B-4218-B2F6-936466238181}"/>
    <hyperlink ref="AU491" r:id="rId19398" tooltip="https://www.daloopa.com/src/84566000" display="-285.0" xr:uid="{FAD5AF13-11B8-477D-A78E-9CDE438921AA}"/>
    <hyperlink ref="AU492" r:id="rId19399" tooltip="https://www.daloopa.com/src/84565997" display="-28129.0" xr:uid="{F9256A4F-177F-4EC0-BB80-074EA2ED45A1}"/>
    <hyperlink ref="AU493" r:id="rId19400" tooltip="https://www.daloopa.com/src/84566001" display="16518.0" xr:uid="{E178239B-B42F-4065-BCD5-F8B4F8C405C2}"/>
    <hyperlink ref="AU495" r:id="rId19401" tooltip="https://www.daloopa.com/src/84566002" display="29779.0" xr:uid="{A2A5FC09-04C4-4B82-A380-D4CA3AAA29E9}"/>
    <hyperlink ref="AU499" r:id="rId19402" tooltip="https://www.daloopa.com/src/84566006" display="1483.0" xr:uid="{D6A57BD2-030A-4F4B-9E82-0984C39662FA}"/>
    <hyperlink ref="AU501" r:id="rId19403" tooltip="https://www.daloopa.com/src/84566004" display="222.0" xr:uid="{1675FF06-5B8F-48C9-8B96-14C24F19A3E8}"/>
    <hyperlink ref="AU502" r:id="rId19404" tooltip="https://www.daloopa.com/src/84566005" display="427.0" xr:uid="{4D52F7B2-C7B2-4F73-8DBB-D1EDF2BD1F64}"/>
    <hyperlink ref="AU503" r:id="rId19405" tooltip="https://www.daloopa.com/src/84566007" display="-3.0" xr:uid="{570C2E53-EAF2-49B7-91BE-71CA9FC01A86}"/>
    <hyperlink ref="AU504" r:id="rId19406" tooltip="https://www.daloopa.com/src/84566003" display="-129.0" xr:uid="{8F891343-C586-462B-8FB6-D4C26AD1625A}"/>
    <hyperlink ref="AU507" r:id="rId19407" tooltip="https://www.daloopa.com/src/84566010" display="467.0" xr:uid="{D25C4EB1-3633-48D9-BF3E-AE08E736E89C}"/>
    <hyperlink ref="AU508" r:id="rId19408" tooltip="https://www.daloopa.com/src/84566009" display="-870.0" xr:uid="{65FF509F-DE2F-428F-9175-2CAAEACB8482}"/>
    <hyperlink ref="AU509" r:id="rId19409" tooltip="https://www.daloopa.com/src/84566008" display="1597.0" xr:uid="{5BB9DF1D-8F1F-431F-A901-06B18E64E502}"/>
    <hyperlink ref="AU512" r:id="rId19410" tooltip="https://www.daloopa.com/src/84566013" display="219.0" xr:uid="{3FD03F0E-BE0B-4DFE-8AD5-D52D1F84D8E5}"/>
    <hyperlink ref="AU513" r:id="rId19411" tooltip="https://www.daloopa.com/src/84566014" display="-47.0" xr:uid="{4457EE6A-6758-4690-B6D8-CEA0E22D62CB}"/>
    <hyperlink ref="AU514" r:id="rId19412" tooltip="https://www.daloopa.com/src/84566012" display="-19.0" xr:uid="{989D4C18-B770-41C8-80FE-AF860ECA865A}"/>
    <hyperlink ref="AU517" r:id="rId19413" tooltip="https://www.daloopa.com/src/84566011" display="153.0" xr:uid="{9AB699E3-D144-410F-A6AA-B1602DECB1D2}"/>
    <hyperlink ref="AU520" r:id="rId19414" tooltip="https://www.daloopa.com/src/84566015" display="-1000.0" xr:uid="{EAA16273-192E-40D1-A32F-1B3C1BAC444E}"/>
    <hyperlink ref="AU526" r:id="rId19415" tooltip="https://www.daloopa.com/src/84566017" display="-202.0" xr:uid="{C989B977-F606-4ACA-8D91-153330241A33}"/>
    <hyperlink ref="AU527" r:id="rId19416" tooltip="https://www.daloopa.com/src/84566017" display="-202.0" xr:uid="{2E9D1E88-B9EE-4B3C-BF88-692C7680F891}"/>
    <hyperlink ref="AU530" r:id="rId19417" tooltip="https://www.daloopa.com/src/84566018" display="-15.0" xr:uid="{0E520EF8-0360-4EB2-89E2-8232EF670797}"/>
    <hyperlink ref="AU531" r:id="rId19418" tooltip="https://www.daloopa.com/src/84566016" display="-1217.0" xr:uid="{02EE9B03-DCEB-4C31-BA1A-09C4462ACD72}"/>
    <hyperlink ref="AU533" r:id="rId19419" tooltip="https://www.daloopa.com/src/84566021" display="7.0" xr:uid="{2D376F4C-4EE7-4A8A-A170-4CD4503A5B01}"/>
    <hyperlink ref="AU534" r:id="rId19420" tooltip="https://www.daloopa.com/src/84566022" display="540.0" xr:uid="{04AD0EFE-A027-49CD-A786-47C52EF146B1}"/>
    <hyperlink ref="AU536" r:id="rId19421" tooltip="https://www.daloopa.com/src/84566020" display="6601.0" xr:uid="{A22E6A82-0DF2-44C7-9674-D84979D8BF12}"/>
    <hyperlink ref="AU537" r:id="rId19422" tooltip="https://www.daloopa.com/src/84566019" display="7141.0" xr:uid="{6C30BFA3-FFAC-4805-90A5-52D194182302}"/>
    <hyperlink ref="AU541" r:id="rId19423" tooltip="https://www.daloopa.com/src/86300063" display="1483.0" xr:uid="{A347A66F-936B-474D-8A9E-2CBC8FE73B22}"/>
    <hyperlink ref="AU543" r:id="rId19424" tooltip="https://www.daloopa.com/src/86300060" display="222.0" xr:uid="{5EB69C7A-F1B5-4026-9B62-B4F578944E63}"/>
    <hyperlink ref="AU544" r:id="rId19425" tooltip="https://www.daloopa.com/src/86300062" display="427.0" xr:uid="{5E0D0AB5-D9B1-4FD6-8EDC-5283B606F7B5}"/>
    <hyperlink ref="AU546" r:id="rId19426" tooltip="https://www.daloopa.com/src/86300064" display="18.0" xr:uid="{0C7301E4-F645-499A-8B93-2F11F98EFD1B}"/>
    <hyperlink ref="AU547" r:id="rId19427" tooltip="https://www.daloopa.com/src/86300059" display="-150.0" xr:uid="{585AC8E9-1D3C-4118-AD0A-9186BA3D134C}"/>
    <hyperlink ref="AU549" r:id="rId19428" tooltip="https://www.daloopa.com/src/86300061" display="-3.0" xr:uid="{AA6AF1CC-4ECD-4168-81CC-847D29228C20}"/>
    <hyperlink ref="AU553" r:id="rId19429" tooltip="https://www.daloopa.com/src/86300065" display="3.0" xr:uid="{69ABF661-F7EA-40A5-A38C-F5518FC56D19}"/>
    <hyperlink ref="AU555" r:id="rId19430" tooltip="https://www.daloopa.com/src/86300066" display="-376.0" xr:uid="{D702DAEC-8751-4195-A2C6-0FF5056D8EDE}"/>
    <hyperlink ref="AU556" r:id="rId19431" tooltip="https://www.daloopa.com/src/86300067" display="-31.0" xr:uid="{9355A761-A3D2-4E3E-8545-0324ECD96233}"/>
    <hyperlink ref="AU557" r:id="rId19432" tooltip="https://www.daloopa.com/src/86300068" display="-2.0" xr:uid="{0402B39B-C5D8-4D56-AD54-DC8A9928CBB2}"/>
    <hyperlink ref="AU558" r:id="rId19433" tooltip="https://www.daloopa.com/src/86300069" display="299.0" xr:uid="{AF69FEE7-0285-4555-B714-752179CEF6C5}"/>
    <hyperlink ref="AU560" r:id="rId19434" tooltip="https://www.daloopa.com/src/86300056" display="-760.0" xr:uid="{E148DAF2-7905-4964-8FD8-7FCEE4B82D51}"/>
    <hyperlink ref="AU561" r:id="rId19435" tooltip="https://www.daloopa.com/src/86300057" display="467.0" xr:uid="{397A8352-AC9A-419A-AF0F-C3ABE96F2F36}"/>
    <hyperlink ref="AU562" r:id="rId19436" tooltip="https://www.daloopa.com/src/86300058" display="1597.0" xr:uid="{3B949673-185F-4855-8C44-8A806711D363}"/>
    <hyperlink ref="AU566" r:id="rId19437" tooltip="https://www.daloopa.com/src/86299943" display="211.0" xr:uid="{5A0DCD37-C82A-4352-BD27-E168AC6F65DB}"/>
    <hyperlink ref="AU567" r:id="rId19438" tooltip="https://www.daloopa.com/src/86299947" display="8.0" xr:uid="{9B5B2E36-960C-4F92-BDF9-3097AC71746F}"/>
    <hyperlink ref="AU569" r:id="rId19439" tooltip="https://www.daloopa.com/src/86299948" display="-47.0" xr:uid="{1581EB40-0805-4B39-BDD0-C180BA29A1D9}"/>
    <hyperlink ref="AU571" r:id="rId19440" tooltip="https://www.daloopa.com/src/86299946" display="-19.0" xr:uid="{1295310E-2F9C-41EF-8E57-72C029147BD4}"/>
    <hyperlink ref="AU573" r:id="rId19441" tooltip="https://www.daloopa.com/src/86299944" display="153.0" xr:uid="{E75DDD55-61B9-4B39-BE49-8A5B87E33F63}"/>
    <hyperlink ref="AU576" r:id="rId19442" tooltip="https://www.daloopa.com/src/86300079" display="-1000.0" xr:uid="{11AE90EF-8969-4823-8AF2-A11EAD5B4498}"/>
    <hyperlink ref="AU577" r:id="rId19443" tooltip="https://www.daloopa.com/src/86300084" display="0.0" xr:uid="{E9D6CFC2-8343-4502-9C9A-60BC1B5DBD78}"/>
    <hyperlink ref="AU578" r:id="rId19444" tooltip="https://www.daloopa.com/src/86300083" display="-202.0" xr:uid="{9464B4F9-054E-4EA1-90AD-A564AEA27F21}"/>
    <hyperlink ref="AU584" r:id="rId19445" tooltip="https://www.daloopa.com/src/86300078" display="-15.0" xr:uid="{31C7FC93-22CA-472C-870F-0E40C65F6A44}"/>
    <hyperlink ref="AU585" r:id="rId19446" tooltip="https://www.daloopa.com/src/86300082" display="-1217.0" xr:uid="{4EA9589D-5242-4662-801F-6BED457DDA4F}"/>
    <hyperlink ref="AU587" r:id="rId19447" tooltip="https://www.daloopa.com/src/86300077" display="7.0" xr:uid="{6A949222-57A1-4FFF-99C0-706DFE649AFC}"/>
    <hyperlink ref="AU588" r:id="rId19448" tooltip="https://www.daloopa.com/src/86300085" display="540.0" xr:uid="{C5085EEE-1EC2-464F-841E-152773DAB68D}"/>
    <hyperlink ref="AU590" r:id="rId19449" tooltip="https://www.daloopa.com/src/86300081" display="6601.0" xr:uid="{755438C4-25B0-4272-9B53-A9EAFDAAA629}"/>
    <hyperlink ref="AU591" r:id="rId19450" tooltip="https://www.daloopa.com/src/86300080" display="7141.0" xr:uid="{CADF8A59-6D50-48CC-8322-307BB833DEBC}"/>
    <hyperlink ref="AU594" r:id="rId19451" tooltip="https://www.daloopa.com/src/86299911" display="1264.0" xr:uid="{A96632A4-A298-4238-B5D2-3F7DB73C03F4}"/>
    <hyperlink ref="AU595" r:id="rId19452" tooltip="https://www.daloopa.com/src/86299912" display="3.0" xr:uid="{8D015125-1EFC-4729-AF1E-9C510CF8D3B1}"/>
    <hyperlink ref="AU602" r:id="rId19453" tooltip="https://www.daloopa.com/src/84566286" display="1743.0" xr:uid="{9C7438D8-9278-443B-B3D3-C81B29005EC7}"/>
    <hyperlink ref="AU603" r:id="rId19454" tooltip="https://www.daloopa.com/src/84566287" display="431.0" xr:uid="{91D7EBE4-D374-4E02-9B72-D353F313691B}"/>
    <hyperlink ref="AU605" r:id="rId19455" tooltip="https://www.daloopa.com/src/84566288" display="91.0" xr:uid="{FC2345C4-6653-4022-B1C2-3325CCB44C86}"/>
    <hyperlink ref="AU608" r:id="rId19456" tooltip="https://www.daloopa.com/src/84566291" display="2343.0" xr:uid="{B1A7B8DC-B50A-45A6-8449-225BCA1B7FB4}"/>
    <hyperlink ref="AU610" r:id="rId19457" tooltip="https://www.daloopa.com/src/84566304" display="1483.0" xr:uid="{5054C56D-B843-4BDB-809F-E47A11ABA4B6}"/>
    <hyperlink ref="AU611" r:id="rId19458" tooltip="https://www.daloopa.com/src/84566305" display="431.0" xr:uid="{B090CED1-839F-4E86-9B82-8AA9D6CF875B}"/>
    <hyperlink ref="AU613" r:id="rId19459" tooltip="https://www.daloopa.com/src/84566306" display="91.0" xr:uid="{8239867A-BC29-41FE-B519-A331A916B7A9}"/>
    <hyperlink ref="AU614" r:id="rId19460" tooltip="https://www.daloopa.com/src/84566309" display="-4.0" xr:uid="{7B501884-909E-44CE-AEF4-61453452B1EA}"/>
    <hyperlink ref="AU615" r:id="rId19461" tooltip="https://www.daloopa.com/src/84566310" display="-120.0" xr:uid="{0EF181D7-75C8-4C05-97A0-B70C4894CB8A}"/>
    <hyperlink ref="AU620" r:id="rId19462" tooltip="https://www.daloopa.com/src/84566311" display="1959.0" xr:uid="{FE0642AC-BD0A-4C9A-B745-D06A5ACFEE94}"/>
    <hyperlink ref="AU622" r:id="rId19463" tooltip="https://www.daloopa.com/src/84566322" display="3.23" xr:uid="{A0EB1B35-7672-4175-8B7A-B0F012DD3515}"/>
    <hyperlink ref="AU623" r:id="rId19464" tooltip="https://www.daloopa.com/src/84566323" display="0.94" xr:uid="{76A0AA8C-DEF2-4E0D-94F1-6D744A11D534}"/>
    <hyperlink ref="AU625" r:id="rId19465" tooltip="https://www.daloopa.com/src/84566324" display="0.2" xr:uid="{A06A395A-3E3E-48E3-AB99-D6DC25D2FA11}"/>
    <hyperlink ref="AU626" r:id="rId19466" tooltip="https://www.daloopa.com/src/84566327" display="-0.01" xr:uid="{8D0D645A-AF66-4D65-B91C-1135C01B510D}"/>
    <hyperlink ref="AU627" r:id="rId19467" tooltip="https://www.daloopa.com/src/84566328" display="-0.26" xr:uid="{19B87492-71A2-4904-8DC5-C5A603CFE8A9}"/>
    <hyperlink ref="AU632" r:id="rId19468" tooltip="https://www.daloopa.com/src/84566329" display="4.27" xr:uid="{CB1A97FB-732B-49D7-BCBB-D1B04BC097BA}"/>
    <hyperlink ref="AU634" r:id="rId19469" tooltip="https://www.daloopa.com/src/84566338" display="459.0" xr:uid="{723BF9E3-7B17-46BB-9326-DFC039618D2C}"/>
    <hyperlink ref="AU636" r:id="rId19470" tooltip="https://www.daloopa.com/src/84566354" display="0.18" xr:uid="{63BEC1CE-5144-42DE-AB01-C654B4A493AB}"/>
    <hyperlink ref="AU638" r:id="rId19471" tooltip="https://www.daloopa.com/src/84566359" display="-0.015" xr:uid="{AF424D65-831A-4DA9-9493-39A0124357B4}"/>
    <hyperlink ref="AU640" r:id="rId19472" tooltip="https://www.daloopa.com/src/84566358" display="-0.003" xr:uid="{9DCA9ED7-66EB-4537-BD09-0FA46A3D461C}"/>
    <hyperlink ref="AU646" r:id="rId19473" tooltip="https://www.daloopa.com/src/84566360" display="0.025" xr:uid="{583F9B7A-422E-4D11-9933-AEDD6BAF0909}"/>
    <hyperlink ref="AU650" r:id="rId19474" tooltip="https://www.daloopa.com/src/84566355" display="0.185" xr:uid="{8810DF7A-E1ED-4D26-9008-DCBEA73479EF}"/>
    <hyperlink ref="AU700" r:id="rId19475" tooltip="https://www.daloopa.com/src/86301075" display="1490.0" xr:uid="{0BB9954D-7348-48C1-8641-057DEF4E5B0A}"/>
    <hyperlink ref="AU701" r:id="rId19476" tooltip="https://www.daloopa.com/src/86301076" display="171.0" xr:uid="{9422E2CC-9497-4CF2-97A8-5016FCCA4D4D}"/>
    <hyperlink ref="AU703" r:id="rId19477" tooltip="https://www.daloopa.com/src/86301080" display="2.0" xr:uid="{0A7DC490-A0BF-46DF-AE38-2E12B7B148C7}"/>
    <hyperlink ref="AU704" r:id="rId19478" tooltip="https://www.daloopa.com/src/86301074" display="275.0" xr:uid="{95349E74-B788-4B5B-97A8-0DF54956C361}"/>
    <hyperlink ref="AU705" r:id="rId19479" tooltip="https://www.daloopa.com/src/86301079" display="163.0" xr:uid="{AB3B8BDF-08A0-4C7E-8BAC-D281A23FA631}"/>
    <hyperlink ref="AU706" r:id="rId19480" tooltip="https://www.daloopa.com/src/86301078" display="1069.0" xr:uid="{39193339-BCE7-4A9F-84AC-1BF1D96F13F8}"/>
    <hyperlink ref="AU707" r:id="rId19481" tooltip="https://www.daloopa.com/src/86301077" display="591.0" xr:uid="{C6860680-EC76-43A1-B84E-8CE84A3BBF31}"/>
    <hyperlink ref="AU708" r:id="rId19482" tooltip="https://www.daloopa.com/src/86301082" display="3761.0" xr:uid="{AFB97E42-B468-43D3-AB13-8FBDEA693C80}"/>
    <hyperlink ref="AU710" r:id="rId19483" tooltip="https://www.daloopa.com/src/86301073" display="-1731.0" xr:uid="{9A7A1209-3312-4FF6-9B98-44FAF37739B0}"/>
    <hyperlink ref="AU711" r:id="rId19484" tooltip="https://www.daloopa.com/src/86301081" display="2030.0" xr:uid="{6F4E8F9A-9F8A-4E5B-B06C-4519C0F2C1C8}"/>
    <hyperlink ref="AU787" r:id="rId19485" tooltip="https://www.daloopa.com/src/86312189" display="91.0" xr:uid="{FEA0A5C1-B5DA-4FCD-AFEF-F7B5127AC7AC}"/>
    <hyperlink ref="AU788" r:id="rId19486" tooltip="https://www.daloopa.com/src/86312190" display="49.0" xr:uid="{5C0ABE3B-2A66-4DE2-9F07-90B2253884BC}"/>
    <hyperlink ref="AU852" r:id="rId19487" tooltip="https://www.daloopa.com/src/86301973" display="500.0" xr:uid="{CBA53667-ED0C-4D42-A35F-BF80F17A27CC}"/>
    <hyperlink ref="AU853" r:id="rId19488" tooltip="https://www.daloopa.com/src/86301973" display="500.0" xr:uid="{49BC7C9A-975F-46CC-9F91-88BBC84E5CF7}"/>
    <hyperlink ref="AU854" r:id="rId19489" tooltip="https://www.daloopa.com/src/86301974" display="1000.0" xr:uid="{A799A394-88D2-40CB-8F6E-D5E401A7E6B5}"/>
    <hyperlink ref="AU855" r:id="rId19490" tooltip="https://www.daloopa.com/src/86301972" display="850.0" xr:uid="{FFCADCEC-1E6D-4792-9A52-64E58BF9475D}"/>
    <hyperlink ref="AU856" r:id="rId19491" tooltip="https://www.daloopa.com/src/86301975" display="1300.0" xr:uid="{57D06205-B21B-421E-A72A-6674374298F0}"/>
    <hyperlink ref="AU857" r:id="rId19492" tooltip="https://www.daloopa.com/src/86301969" display="3650.0" xr:uid="{EA9A92DD-A4F6-463D-9E3E-056943453602}"/>
    <hyperlink ref="AU860" r:id="rId19493" tooltip="https://www.daloopa.com/src/86301971" display="-16.0" xr:uid="{D4509E84-0FFC-4A51-A385-0910267713F6}"/>
    <hyperlink ref="AU861" r:id="rId19494" tooltip="https://www.daloopa.com/src/86301970" display="3634.0" xr:uid="{790F01F0-43B8-4919-895F-CC33FD1E8F88}"/>
    <hyperlink ref="AU904" r:id="rId19495" tooltip="https://www.daloopa.com/src/86300765" display="3890.0" xr:uid="{85A52FC4-536A-4934-AD39-93538B26AEE5}"/>
    <hyperlink ref="AU907" r:id="rId19496" tooltip="https://www.daloopa.com/src/86300764" display="8517.0" xr:uid="{79121692-160A-4111-833C-5845F751BA0F}"/>
    <hyperlink ref="AU908" r:id="rId19497" tooltip="https://www.daloopa.com/src/86300763" display="398.0" xr:uid="{C7FD4AAA-AB50-4545-8288-749223DD7DA5}"/>
    <hyperlink ref="AU910" r:id="rId19498" tooltip="https://www.daloopa.com/src/86300762" display="12805.0" xr:uid="{A935107C-585F-4305-91E9-4A6C23C080CE}"/>
    <hyperlink ref="AU950" r:id="rId19499" tooltip="https://www.daloopa.com/src/86301465" display="0.6" xr:uid="{996F36F8-8C8F-4FD2-BE6B-E912144DDF7D}"/>
    <hyperlink ref="AU952" r:id="rId19500" tooltip="https://www.daloopa.com/src/86301463" display="0.6" xr:uid="{85F1A9DE-2721-4369-9B77-75ECB2ECB357}"/>
    <hyperlink ref="AU953" r:id="rId19501" tooltip="https://www.daloopa.com/src/86301462" display="0.6" xr:uid="{2077D69D-397E-4B8C-959E-10228D9F3EAD}"/>
    <hyperlink ref="AU954" r:id="rId19502" tooltip="https://www.daloopa.com/src/86301464" display="1.8" xr:uid="{F52F407D-D164-47B7-99C6-F483F038E332}"/>
    <hyperlink ref="AU957" r:id="rId19503" tooltip="https://www.daloopa.com/src/86301504" display="538.26" xr:uid="{123BA57B-4744-4FB3-9444-780A2C27EAA0}"/>
    <hyperlink ref="AU958" r:id="rId19504" tooltip="https://www.daloopa.com/src/86301502" display="521.39" xr:uid="{698BA662-395A-4679-A309-7DCE03E3CC11}"/>
    <hyperlink ref="AU959" r:id="rId19505" tooltip="https://www.daloopa.com/src/86301503" display="536.94" xr:uid="{B752912F-AC95-4845-AD63-DCA32437C966}"/>
    <hyperlink ref="AU962" r:id="rId19506" tooltip="https://www.daloopa.com/src/86301682" display="535.0" xr:uid="{F0A1D27E-CDFC-446D-B3F3-95A479E8FC6C}"/>
    <hyperlink ref="AU963" r:id="rId19507" tooltip="https://www.daloopa.com/src/86301681" display="547.0" xr:uid="{CF8186BC-6EC1-4E09-978F-89168628C132}"/>
    <hyperlink ref="AU964" r:id="rId19508" tooltip="https://www.daloopa.com/src/86301686" display="111.0" xr:uid="{68C3C6A6-44D3-41F1-84BE-B7EB1596A64E}"/>
    <hyperlink ref="AU967" r:id="rId19509" tooltip="https://www.daloopa.com/src/86301683" display="132.0" xr:uid="{AA18298C-1BE1-4ECA-A8B3-9E56FF07B6A4}"/>
    <hyperlink ref="AU969" r:id="rId19510" tooltip="https://www.daloopa.com/src/86301684" display="122.0" xr:uid="{277FC782-D794-4785-B0B2-BD13BA2741DE}"/>
    <hyperlink ref="AU975" r:id="rId19511" tooltip="https://www.daloopa.com/src/86301685" display="495.0" xr:uid="{2E59FF90-0278-4710-82E2-AF50F1DE2842}"/>
    <hyperlink ref="AU976" r:id="rId19512" tooltip="https://www.daloopa.com/src/86301687" display="1942.0" xr:uid="{3D701652-2097-467C-9B08-EAAEE34F64A0}"/>
    <hyperlink ref="AU998" r:id="rId19513" tooltip="https://www.daloopa.com/src/86301756" display="984.0" xr:uid="{3C07B745-33DD-4448-8183-0EDE00EA1720}"/>
    <hyperlink ref="AU999" r:id="rId19514" tooltip="https://www.daloopa.com/src/86301755" display="1204.0" xr:uid="{5D45A5CA-03F1-4EF9-9DE4-6A57419DFA94}"/>
    <hyperlink ref="AU1000" r:id="rId19515" tooltip="https://www.daloopa.com/src/86301754" display="376.0" xr:uid="{F1851113-C27C-4E1B-9677-4DDB0F2C3D57}"/>
    <hyperlink ref="AU1004" r:id="rId19516" tooltip="https://www.daloopa.com/src/86301757" display="22.0" xr:uid="{9B3A3F83-7CF2-4800-9BEE-04A3A3C4E18A}"/>
    <hyperlink ref="AU1007" r:id="rId19517" tooltip="https://www.daloopa.com/src/86301758" display="2586.0" xr:uid="{FE7674A4-106D-4AD4-917E-2ACA23914ACA}"/>
    <hyperlink ref="AU1010" r:id="rId19518" tooltip="https://www.daloopa.com/src/86301763" display="-647.0" xr:uid="{6598ED67-1838-4A78-BE02-00DA24346789}"/>
    <hyperlink ref="AU1011" r:id="rId19519" tooltip="https://www.daloopa.com/src/86301761" display="-619.0" xr:uid="{1A508C8E-BA3A-414F-879E-804F78C5434B}"/>
    <hyperlink ref="AU1012" r:id="rId19520" tooltip="https://www.daloopa.com/src/86301762" display="-217.0" xr:uid="{2D7AFEE8-D87A-47B4-85A5-D6E2AEA7F846}"/>
    <hyperlink ref="AU1016" r:id="rId19521" tooltip="https://www.daloopa.com/src/86301764" display="-15.0" xr:uid="{CB5F6AAB-C661-4CC4-AD6D-A0B3D80A8446}"/>
    <hyperlink ref="AU1019" r:id="rId19522" tooltip="https://www.daloopa.com/src/86301765" display="-1498.0" xr:uid="{BB21A3DA-225C-43A6-9915-C39C36A79BE3}"/>
    <hyperlink ref="AU1022" r:id="rId19523" tooltip="https://www.daloopa.com/src/86301869" display="337.0" xr:uid="{61297DBB-14FA-4479-8775-0A3BCEE196AF}"/>
    <hyperlink ref="AU1023" r:id="rId19524" tooltip="https://www.daloopa.com/src/86301868" display="585.0" xr:uid="{74C4A4F9-3D1D-4785-B5CE-9B6E912F8AE1}"/>
    <hyperlink ref="AU1024" r:id="rId19525" tooltip="https://www.daloopa.com/src/86301870" display="159.0" xr:uid="{F0E6F5AC-62CE-47EF-91ED-0D53DEF7A5A0}"/>
    <hyperlink ref="AU1028" r:id="rId19526" tooltip="https://www.daloopa.com/src/86301871" display="7.0" xr:uid="{5505021F-EFB0-4ECF-BF56-B0360898C638}"/>
    <hyperlink ref="AU1031" r:id="rId19527" tooltip="https://www.daloopa.com/src/86301872" display="1088.0" xr:uid="{DF1515DF-6F85-4593-B5CE-D24B88087F1A}"/>
    <hyperlink ref="AU1034" r:id="rId19528" tooltip="https://www.daloopa.com/src/84566966" display="5048.0" xr:uid="{29D7361F-C866-40F6-BEE3-E8241346D4A0}"/>
    <hyperlink ref="AU1037" r:id="rId19529" tooltip="https://www.daloopa.com/src/84566967" display="3716.0" xr:uid="{BE1AA580-9426-4CF1-B614-9733EF5A8312}"/>
    <hyperlink ref="AU1038" r:id="rId19530" tooltip="https://www.daloopa.com/src/84566968" display="1266.0" xr:uid="{4DA76F84-C25D-4DA2-B8F2-3E1AB8D58D3E}"/>
    <hyperlink ref="AU1039" r:id="rId19531" tooltip="https://www.daloopa.com/src/84566969" display="66.0" xr:uid="{FB1BE8FB-76B5-457C-AEEA-5BC69BFAB8E4}"/>
    <hyperlink ref="AU1042" r:id="rId19532" tooltip="https://www.daloopa.com/src/84566970" display="0.74" xr:uid="{03560B32-4184-47CB-8440-B1FC3F20A5CF}"/>
    <hyperlink ref="AU1043" r:id="rId19533" tooltip="https://www.daloopa.com/src/84566971" display="0.25" xr:uid="{A17728F1-CFBE-4E63-8501-DAAB9E7501D4}"/>
    <hyperlink ref="AU1044" r:id="rId19534" tooltip="https://www.daloopa.com/src/84566972" display="0.01" xr:uid="{973BE088-B702-413D-A47D-9418470E8C59}"/>
    <hyperlink ref="AU1048" r:id="rId19535" tooltip="https://www.daloopa.com/src/84566980" display="2995.0" xr:uid="{9436949D-C9D5-476A-A30C-0884AEE5A325}"/>
    <hyperlink ref="AU1055" r:id="rId19536" tooltip="https://www.daloopa.com/src/84566984" display="721.0" xr:uid="{BBC5151B-EBE4-4CA6-9F50-66ED0AAD9DDB}"/>
    <hyperlink ref="AU1076" r:id="rId19537" tooltip="https://www.daloopa.com/src/84566996" display="1123.0" xr:uid="{A797F39D-3E52-4479-8F25-5A40F2CDDDC9}"/>
    <hyperlink ref="AU1079" r:id="rId19538" tooltip="https://www.daloopa.com/src/84566997" display="3053.0" xr:uid="{E1D99C53-9061-40A0-9DAE-3FB7259DD2AD}"/>
    <hyperlink ref="AU1080" r:id="rId19539" tooltip="https://www.daloopa.com/src/84566998" display="1266.0" xr:uid="{2F44AF8B-748B-4768-A0E3-A72C72AA67F9}"/>
    <hyperlink ref="AU1081" r:id="rId19540" tooltip="https://www.daloopa.com/src/84566999" display="729.0" xr:uid="{1B7340FC-973F-4931-B95D-63A88FFBE640}"/>
    <hyperlink ref="AU1084" r:id="rId19541" tooltip="https://www.daloopa.com/src/84567000" display="0.61" xr:uid="{73597854-5081-4B5E-A01E-E802C135239E}"/>
    <hyperlink ref="AU1085" r:id="rId19542" tooltip="https://www.daloopa.com/src/84567001" display="0.25" xr:uid="{28F9B134-8AE0-4C09-BB0D-DE7C4E17B089}"/>
    <hyperlink ref="AU1086" r:id="rId19543" tooltip="https://www.daloopa.com/src/84567002" display="0.14" xr:uid="{AD45A324-8624-47CD-888F-65551ABA34CE}"/>
    <hyperlink ref="AU1089" r:id="rId19544" tooltip="https://www.daloopa.com/src/84567003" display="210.0" xr:uid="{03A5FFE7-54CF-4B6B-A325-E2596C29E8E4}"/>
    <hyperlink ref="AU1090" r:id="rId19545" tooltip="https://www.daloopa.com/src/84567004" display="403.0" xr:uid="{06C32105-17EE-412E-A245-042B5D57FAFE}"/>
    <hyperlink ref="AU1091" r:id="rId19546" tooltip="https://www.daloopa.com/src/84567005" display="21.0" xr:uid="{B86BEBA1-F2F2-4CF2-91E3-5C208067C06A}"/>
    <hyperlink ref="AU1092" r:id="rId19547" tooltip="https://www.daloopa.com/src/84567006" display="634.0" xr:uid="{BBDC423C-6A36-4D0C-8E40-1593411E54A4}"/>
    <hyperlink ref="AU1095" r:id="rId19548" tooltip="https://www.daloopa.com/src/84567007" display="27.0" xr:uid="{B57E86B4-46F9-4DE1-8ADE-6CF934931569}"/>
    <hyperlink ref="AU1096" r:id="rId19549" tooltip="https://www.daloopa.com/src/84567008" display="219.0" xr:uid="{E892E730-2C92-48D0-A45B-DFB1B466D946}"/>
    <hyperlink ref="AU1097" r:id="rId19550" tooltip="https://www.daloopa.com/src/84567009" display="121.0" xr:uid="{164CADAE-74E0-4BE4-AE6D-DD495E6F646E}"/>
    <hyperlink ref="AU1098" r:id="rId19551" tooltip="https://www.daloopa.com/src/84567010" display="64.0" xr:uid="{49E281F8-7CA7-4CF6-9F18-83E408253ED8}"/>
    <hyperlink ref="AU1099" r:id="rId19552" tooltip="https://www.daloopa.com/src/84567011" display="431.0" xr:uid="{D572F210-F2DC-402D-BFF2-1DD3A0946CC8}"/>
    <hyperlink ref="AU1102" r:id="rId19553" tooltip="https://www.daloopa.com/src/84567013" display="29945.0" xr:uid="{DD6E7D77-2A25-4B20-9008-26308FC176BA}"/>
    <hyperlink ref="AU1103" r:id="rId19554" tooltip="https://www.daloopa.com/src/84567014" display="40.0" xr:uid="{E0976C03-2411-4070-8483-E08AD428BB50}"/>
    <hyperlink ref="AU1104" r:id="rId19555" tooltip="https://www.daloopa.com/src/84567015" display="459.0" xr:uid="{415CD3D7-E045-49C8-9EA9-1DD617F84FEA}"/>
    <hyperlink ref="AU1107" r:id="rId19556" tooltip="https://www.daloopa.com/src/84567034" display="5048.0" xr:uid="{741976CF-B066-4993-BD02-99AB30988A8C}"/>
    <hyperlink ref="AU1108" r:id="rId19557" tooltip="https://www.daloopa.com/src/84567035" display="634.0" xr:uid="{5B985018-E740-4F1A-8AC2-2678198FBC57}"/>
    <hyperlink ref="AU1109" r:id="rId19558" tooltip="https://www.daloopa.com/src/84567036" display="4414.0" xr:uid="{9084F0E7-F0C8-464F-838F-365943E93EAF}"/>
    <hyperlink ref="AU1111" r:id="rId19559" tooltip="https://www.daloopa.com/src/84567037" display="2671.0" xr:uid="{A78024FE-0300-4405-BEAD-C42A5C6E1A81}"/>
    <hyperlink ref="AU1112" r:id="rId19560" tooltip="https://www.daloopa.com/src/84567038" display="1743.0" xr:uid="{FEFC9C0C-8CA7-43EA-9CD0-74E3F48364AB}"/>
    <hyperlink ref="AU1114" r:id="rId19561" tooltip="https://www.daloopa.com/src/84567039" display="65.0" xr:uid="{E7DAD2FF-F69E-43DD-9F90-A9F4DBD87989}"/>
    <hyperlink ref="AU1115" r:id="rId19562" tooltip="https://www.daloopa.com/src/84567040" display="1808.0" xr:uid="{0103D9EE-EB4B-42BA-A876-3D4C2CBA8444}"/>
    <hyperlink ref="AU1117" r:id="rId19563" tooltip="https://www.daloopa.com/src/84567041" display="325.0" xr:uid="{75F8DF10-D004-49ED-BB17-D50769AFC465}"/>
    <hyperlink ref="AU1118" r:id="rId19564" tooltip="https://www.daloopa.com/src/84567042" display="1483.0" xr:uid="{B5462D44-DF9F-4901-B41A-0C8295387285}"/>
    <hyperlink ref="AU1120" r:id="rId19565" tooltip="https://www.daloopa.com/src/84567043" display="3.23" xr:uid="{31594393-A490-4C48-BA85-F9960BBF3150}"/>
    <hyperlink ref="AU1124" r:id="rId19566" tooltip="https://www.daloopa.com/src/84567044" display="-27.0" xr:uid="{C546C8FE-804C-4141-9AB0-4ABA472C3FFA}"/>
    <hyperlink ref="AU1125" r:id="rId19567" tooltip="https://www.daloopa.com/src/84567045" display="-49.0" xr:uid="{2DD742C4-6EBC-4C5D-B0DC-5836B768A238}"/>
    <hyperlink ref="AU1126" r:id="rId19568" tooltip="https://www.daloopa.com/src/84567047" display="-120.0" xr:uid="{DD557EEE-6BC8-4F27-BC3D-575C6D5B719F}"/>
    <hyperlink ref="AU1129" r:id="rId19569" tooltip="https://www.daloopa.com/src/84567048" display="-404.0" xr:uid="{B48D8911-ED8C-4CC1-932A-1061AEEF587F}"/>
    <hyperlink ref="AU1130" r:id="rId19570" tooltip="https://www.daloopa.com/src/84567049" display="-42.0" xr:uid="{D1F154C5-FB89-4FBB-9677-83171758AB6E}"/>
    <hyperlink ref="AU1131" r:id="rId19571" tooltip="https://www.daloopa.com/src/84567051" display="-480.0" xr:uid="{84FDF408-3BF6-457B-BD56-FCD9942E1335}"/>
    <hyperlink ref="AU1133" r:id="rId19572" tooltip="https://www.daloopa.com/src/84567052" display="-4.0" xr:uid="{E588C66D-2E7D-4159-BBA5-EE3B4545D2F6}"/>
    <hyperlink ref="AU1134" r:id="rId19573" tooltip="https://www.daloopa.com/src/84567053" display="120.0" xr:uid="{2A28F80E-1194-419F-BE06-BAB1308D71E8}"/>
    <hyperlink ref="AU1137" r:id="rId19574" tooltip="https://www.daloopa.com/src/84567054" display="5048.0" xr:uid="{35FDA6B1-C0D5-477E-9F0A-4A5EC9D227C2}"/>
    <hyperlink ref="AU1138" r:id="rId19575" tooltip="https://www.daloopa.com/src/84567055" display="514.0" xr:uid="{065E03F2-7ECB-4F81-9696-D8CF1F70FCF0}"/>
    <hyperlink ref="AU1139" r:id="rId19576" tooltip="https://www.daloopa.com/src/84567056" display="4534.0" xr:uid="{3DB1BA96-1677-4D57-A214-5E2A5C732DCB}"/>
    <hyperlink ref="AU1141" r:id="rId19577" tooltip="https://www.daloopa.com/src/84567057" display="2191.0" xr:uid="{3ACFA134-5C93-4A8F-B34A-1EB31032A3A0}"/>
    <hyperlink ref="AU1142" r:id="rId19578" tooltip="https://www.daloopa.com/src/84567058" display="2343.0" xr:uid="{6ED22B0A-D1BA-4B95-AD4B-F67639E1124F}"/>
    <hyperlink ref="AU1144" r:id="rId19579" tooltip="https://www.daloopa.com/src/84567059" display="61.0" xr:uid="{34E9937E-6670-405F-B5D2-D1EB09802BAA}"/>
    <hyperlink ref="AU1145" r:id="rId19580" tooltip="https://www.daloopa.com/src/84567060" display="2404.0" xr:uid="{6477A518-2411-488B-91EA-50BB5CE92502}"/>
    <hyperlink ref="AU1147" r:id="rId19581" tooltip="https://www.daloopa.com/src/84567061" display="445.0" xr:uid="{3589F774-2D58-4F4B-8DC0-5C25985835F2}"/>
    <hyperlink ref="AU1148" r:id="rId19582" tooltip="https://www.daloopa.com/src/84567062" display="1959.0" xr:uid="{CDF79E43-E999-47B0-8639-349017E6B268}"/>
    <hyperlink ref="AU1150" r:id="rId19583" tooltip="https://www.daloopa.com/src/84567063" display="4.27" xr:uid="{0805092E-6796-4E7A-B3BE-5761012D7353}"/>
    <hyperlink ref="AU1153" r:id="rId19584" tooltip="https://www.daloopa.com/src/84567064" display="459.0" xr:uid="{F176DDCE-6FDD-4FF9-9074-7D8E64340768}"/>
    <hyperlink ref="AU1156" r:id="rId19585" tooltip="https://www.daloopa.com/src/84567065" display="3.23" xr:uid="{F29B8323-9746-482C-B3D7-4C0F527B6D82}"/>
    <hyperlink ref="AU1157" r:id="rId19586" tooltip="https://www.daloopa.com/src/84567066" display="0.94" xr:uid="{F4AD6E8E-D7E3-4196-B142-B6F65175F9D7}"/>
    <hyperlink ref="AU1158" r:id="rId19587" tooltip="https://www.daloopa.com/src/84567067" display="0.2" xr:uid="{1F1646E2-799B-4A27-AB70-77D567E60F9C}"/>
    <hyperlink ref="AU1159" r:id="rId19588" tooltip="https://www.daloopa.com/src/84567070" display="-0.01" xr:uid="{7BC0A531-659B-49B4-BF9E-DDEA4B60AF48}"/>
    <hyperlink ref="AU1160" r:id="rId19589" tooltip="https://www.daloopa.com/src/84567071" display="-0.26" xr:uid="{6A214DD6-B439-46A8-95A4-01C4950C783D}"/>
    <hyperlink ref="AU1161" r:id="rId19590" tooltip="https://www.daloopa.com/src/84567072" display="4.27" xr:uid="{90C42A8D-C419-4163-B845-EA2F1559F26B}"/>
    <hyperlink ref="AU1164" r:id="rId19591" tooltip="https://www.daloopa.com/src/84567073" display="0.345" xr:uid="{39AE5671-11E2-4D87-AFD4-A01C082C4680}"/>
    <hyperlink ref="AU1165" r:id="rId19592" tooltip="https://www.daloopa.com/src/84567074" display="0.085" xr:uid="{BE558877-B5E8-4ADE-B13D-52526452105F}"/>
    <hyperlink ref="AU1166" r:id="rId19593" tooltip="https://www.daloopa.com/src/84567075" display="0.018" xr:uid="{FD45C146-FD3C-4A00-B209-412A31712B5C}"/>
    <hyperlink ref="AU1167" r:id="rId19594" tooltip="https://www.daloopa.com/src/84567078" display="0.464" xr:uid="{FD0CEE4D-A0B6-448D-B532-ED728FCC1777}"/>
    <hyperlink ref="AU327" r:id="rId19595" tooltip="https://www.daloopa.com/src/86312172" display="3053.0" xr:uid="{0BB466CF-3661-4B82-8CFA-4BD5C4A8CB2D}"/>
    <hyperlink ref="AU332" r:id="rId19596" tooltip="https://www.daloopa.com/src/86312173" display="1266.0" xr:uid="{530C4F6C-6250-417F-AF1F-26734B954BE2}"/>
    <hyperlink ref="AU337" r:id="rId19597" tooltip="https://www.daloopa.com/src/86312174" display="729.0" xr:uid="{9BEC0AD4-8186-4BC3-BF8A-8B23AB3B1C28}"/>
    <hyperlink ref="AU339" r:id="rId19598" tooltip="https://www.daloopa.com/src/86312175" display="5048.0" xr:uid="{3152E165-7F76-4DFE-B1FA-A36422DD88C3}"/>
    <hyperlink ref="AU572" r:id="rId19599" tooltip="https://www.daloopa.com/src/86299945" display="0.0" xr:uid="{2D98DA40-DDA5-460A-9B8E-37009C6DB4A5}"/>
    <hyperlink ref="AU581" r:id="rId19600" tooltip="https://www.daloopa.com/src/86300086" display="0.0" xr:uid="{47AD62DD-DB33-45B8-AEC5-1EDBB14CBC70}"/>
    <hyperlink ref="AU606" r:id="rId19601" tooltip="https://www.daloopa.com/src/84566290" display="44.0" xr:uid="{1D76873D-FE2C-4617-8E1E-CEEF2AEE82F3}"/>
    <hyperlink ref="AU607" r:id="rId19602" tooltip="https://www.daloopa.com/src/84566290" display="44.0" xr:uid="{7E09B191-F4D1-49A0-A943-C06998E5DD31}"/>
    <hyperlink ref="AU617" r:id="rId19603" tooltip="https://www.daloopa.com/src/84566308" display="44.0" xr:uid="{2043B32E-FE30-47CA-9AF9-E19ACB5B3837}"/>
    <hyperlink ref="AU618" r:id="rId19604" tooltip="https://www.daloopa.com/src/84566308" display="44.0" xr:uid="{13E2B9DC-2C66-45A2-801D-F9BC1C298258}"/>
    <hyperlink ref="AU629" r:id="rId19605" tooltip="https://www.daloopa.com/src/84566326" display="0.1" xr:uid="{4982B2B8-3307-4D06-9C19-5D478C90A74C}"/>
    <hyperlink ref="AU630" r:id="rId19606" tooltip="https://www.daloopa.com/src/84566326" display="0.1" xr:uid="{867B3BA0-6025-430D-8B76-D64B00115112}"/>
    <hyperlink ref="AU979" r:id="rId19607" tooltip="https://www.daloopa.com/src/86312192" display="-28.0" xr:uid="{8B9D4381-2C0A-4215-9682-9AB8A920A509}"/>
    <hyperlink ref="AU986" r:id="rId19608" tooltip="https://www.daloopa.com/src/86312193" display="89.0" xr:uid="{DE4D050C-CC69-4F08-9DB0-599462E39F4F}"/>
    <hyperlink ref="AU992" r:id="rId19609" tooltip="https://www.daloopa.com/src/86312194" display="4.0" xr:uid="{BC4F3811-EE9D-4F16-BCC3-5E7C6E9CD56D}"/>
    <hyperlink ref="AU994" r:id="rId19610" tooltip="https://www.daloopa.com/src/86312195" display="65.0" xr:uid="{BA0B0B76-D5C8-4FDF-BA5F-B82C81CA0D6E}"/>
    <hyperlink ref="AU528" r:id="rId19611" tooltip="https://www.daloopa.com/src/86300086" display="0.0" xr:uid="{14B22330-D12C-4B7B-8E89-9D85B4C96FAE}"/>
    <hyperlink ref="AU901" r:id="rId19612" tooltip="https://www.daloopa.com/src/84565986" display="1088.0" xr:uid="{DEB7C1BF-7C7F-43D1-A5C1-E7D477065BD8}"/>
    <hyperlink ref="AU645" r:id="rId19613" tooltip="https://www.daloopa.com/src/84566356" display="-0.001" xr:uid="{7E11B691-E2FC-43A7-B297-A08516579462}"/>
    <hyperlink ref="AV31" r:id="rId19614" tooltip="https://www.daloopa.com/src/91528219" display="0.185" xr:uid="{8A095B09-F366-4067-9AC2-5C8D19B560E6}"/>
    <hyperlink ref="AV78" r:id="rId19615" tooltip="https://www.daloopa.com/src/91528227" display="440.0" xr:uid="{A72A0E4E-9325-4F6E-8D0B-C2D585EBBDB9}"/>
    <hyperlink ref="AV87" r:id="rId19616" tooltip="https://www.daloopa.com/src/91528226" display="0.185" xr:uid="{31E52D9B-58D5-4CCE-9420-D2BF26B9BE9E}"/>
    <hyperlink ref="AV88" r:id="rId19617" tooltip="https://www.daloopa.com/src/91528219" display="0.185" xr:uid="{E012464A-7262-4727-904B-68EEC6A9CE9B}"/>
    <hyperlink ref="AV113" r:id="rId19618" tooltip="https://www.daloopa.com/src/91528539" display="3.4" xr:uid="{DB03721A-BD7D-4DCF-9969-0405B267B0E2}"/>
    <hyperlink ref="AV114" r:id="rId19619" tooltip="https://www.daloopa.com/src/91528540" display="1.05" xr:uid="{01E4F17E-6DBC-466C-BFB6-9A0AEF76441B}"/>
    <hyperlink ref="AV116" r:id="rId19620" tooltip="https://www.daloopa.com/src/91528541" display="0.18" xr:uid="{E776B4C3-E477-4833-B145-FD555544393B}"/>
    <hyperlink ref="AV117" r:id="rId19621" tooltip="https://www.daloopa.com/src/91528542" display="-0.23" xr:uid="{A821AC42-3A58-4D34-99DC-1121A67E508E}"/>
    <hyperlink ref="AV118" r:id="rId19622" tooltip="https://www.daloopa.com/src/91528543" display="4.4" xr:uid="{70EBBDCC-F06E-4C24-B285-B1092DD2E182}"/>
    <hyperlink ref="AV119" r:id="rId19623" tooltip="https://www.daloopa.com/src/91528538" display="453.0" xr:uid="{91148ECE-2CA1-40EA-A0F1-41F6C08DF289}"/>
    <hyperlink ref="AV122" r:id="rId19624" tooltip="https://www.daloopa.com/src/91528532" display="3.35" xr:uid="{9B49EF0E-84AE-4228-BBC8-F45F70FF355B}"/>
    <hyperlink ref="AV123" r:id="rId19625" tooltip="https://www.daloopa.com/src/91528533" display="1.05" xr:uid="{8C3F2EDC-C0CE-4A0F-9183-7E68170AD084}"/>
    <hyperlink ref="AV124" r:id="rId19626" tooltip="https://www.daloopa.com/src/91528534" display="0.18" xr:uid="{159D5B77-490C-4513-8811-CBEE53ED0157}"/>
    <hyperlink ref="AV125" r:id="rId19627" tooltip="https://www.daloopa.com/src/91528535" display="-0.23" xr:uid="{C5FA1474-5F5D-4FCA-9F79-6AF2E98C36F4}"/>
    <hyperlink ref="AV127" r:id="rId19628" tooltip="https://www.daloopa.com/src/91528536" display="4.35" xr:uid="{45D1BEBF-B2A4-43DA-8975-E907CE2CC1F9}"/>
    <hyperlink ref="AV128" r:id="rId19629" tooltip="https://www.daloopa.com/src/91528537" display="453.0" xr:uid="{413C8FA6-A325-4AC9-823E-2CA65C701B44}"/>
    <hyperlink ref="AV150" r:id="rId19630" tooltip="https://www.daloopa.com/src/105947972" display="30000.0" xr:uid="{C0198850-870C-486B-90AE-16469D39B129}"/>
    <hyperlink ref="AV156" r:id="rId19631" tooltip="https://www.daloopa.com/src/92469474" display="448000000.0" xr:uid="{C70828E0-1D99-4793-B51F-995F925505CC}"/>
    <hyperlink ref="AV159" r:id="rId19632" tooltip="https://www.daloopa.com/src/91528266" display="15.76" xr:uid="{EB6C7F55-9B89-4E45-BFF7-748683612005}"/>
    <hyperlink ref="AV160" r:id="rId19633" tooltip="https://www.daloopa.com/src/91528267" display="12.78" xr:uid="{7D44DB05-4673-43CC-AC65-0F49DBFF958A}"/>
    <hyperlink ref="AV161" r:id="rId19634" tooltip="https://www.daloopa.com/src/91528268" display="2.98" xr:uid="{5484BC3E-B5A4-4F58-9986-1DD2B827F7C4}"/>
    <hyperlink ref="AV162" r:id="rId19635" tooltip="https://www.daloopa.com/src/91528265" display="432.0" xr:uid="{B2C1244F-35F8-48F5-A38C-C3C73DD7015B}"/>
    <hyperlink ref="AV166" r:id="rId19636" tooltip="https://www.daloopa.com/src/92469289" display="3066.0" xr:uid="{39B65756-F230-419F-9B31-02B946B0E957}"/>
    <hyperlink ref="AV167" r:id="rId19637" tooltip="https://www.daloopa.com/src/92469290" display="750.0" xr:uid="{AACE8F36-890F-4E7D-A850-818805930CD8}"/>
    <hyperlink ref="AV168" r:id="rId19638" tooltip="https://www.daloopa.com/src/92469304" display="3816.0" xr:uid="{3CF6A074-700F-4D60-810F-9B8242C77BB1}"/>
    <hyperlink ref="AV170" r:id="rId19639" tooltip="https://www.daloopa.com/src/91528479" display="3.07" xr:uid="{6AF60115-AC40-4E0E-91AD-3297789F8890}"/>
    <hyperlink ref="AV171" r:id="rId19640" tooltip="https://www.daloopa.com/src/91528480" display="750.0" xr:uid="{15024FA9-67EC-4C06-91FD-07342D16C271}"/>
    <hyperlink ref="AV172" r:id="rId19641" tooltip="https://www.daloopa.com/src/91528478" display="3.82" xr:uid="{5F388C18-4634-4129-860B-6AFCB874E62D}"/>
    <hyperlink ref="AV173" r:id="rId19642" tooltip="https://www.daloopa.com/src/91528481" display="1290.0" xr:uid="{AAA78F15-F8E9-49FB-A0D4-601CE54F98DA}"/>
    <hyperlink ref="AV176" r:id="rId19643" tooltip="https://www.daloopa.com/src/91528270" display="17.58" xr:uid="{F37BADE5-B961-4164-8014-6D101AE02C04}"/>
    <hyperlink ref="AV208" r:id="rId19644" tooltip="https://www.daloopa.com/src/91529580" display="1160.0" xr:uid="{4B766F37-7495-4C46-BDDC-2B0995293DF8}"/>
    <hyperlink ref="AV212" r:id="rId19645" tooltip="https://www.daloopa.com/src/92469301" display="119.0" xr:uid="{1C846C33-B053-4D0E-A34B-E0B15724AB21}"/>
    <hyperlink ref="AV213" r:id="rId19646" tooltip="https://www.daloopa.com/src/92469299" display="4916.0" xr:uid="{5139012C-6BE0-45A5-B07F-5D9843933E11}"/>
    <hyperlink ref="AV214" r:id="rId19647" tooltip="https://www.daloopa.com/src/92469303" display="147.0" xr:uid="{88AC47BD-1FA1-4FF2-AF2A-FF8C09A3670A}"/>
    <hyperlink ref="AV215" r:id="rId19648" tooltip="https://www.daloopa.com/src/92469298" display="5182.0" xr:uid="{82FF0A23-90FB-430B-B92C-28150646D387}"/>
    <hyperlink ref="AV218" r:id="rId19649" tooltip="https://www.daloopa.com/src/92469307" display="3816.0" xr:uid="{9E79C4D8-0426-4C89-AB9C-8D84317EC345}"/>
    <hyperlink ref="AV219" r:id="rId19650" tooltip="https://www.daloopa.com/src/92469310" display="0.74" xr:uid="{53569544-CAA8-40B6-865A-50B547CE8767}"/>
    <hyperlink ref="AV224" r:id="rId19651" tooltip="https://www.daloopa.com/src/92469306" display="1289.0" xr:uid="{D12B5C7F-F4DF-4964-A79B-182F31B51114}"/>
    <hyperlink ref="AV225" r:id="rId19652" tooltip="https://www.daloopa.com/src/92469309" display="0.25" xr:uid="{C9BC72AE-B2E0-4F83-A93B-A774565E8DBF}"/>
    <hyperlink ref="AV226" r:id="rId19653" tooltip="https://www.daloopa.com/src/92469308" display="77.0" xr:uid="{6F1CA793-9911-4F70-ADEB-594B6D894A0A}"/>
    <hyperlink ref="AV227" r:id="rId19654" tooltip="https://www.daloopa.com/src/92469311" display="0.01" xr:uid="{FD17A0BF-D0E5-4747-9283-A4189A87B41F}"/>
    <hyperlink ref="AV228" r:id="rId19655" tooltip="https://www.daloopa.com/src/92469305" display="5182.0" xr:uid="{1C8DAD18-9A88-4A0F-9F73-540E4F3D7B97}"/>
    <hyperlink ref="AV231" r:id="rId19656" tooltip="https://www.daloopa.com/src/92469285" display="3725.0" xr:uid="{2351C30D-5232-4B79-B178-2582CA77360D}"/>
    <hyperlink ref="AV234" r:id="rId19657" tooltip="https://www.daloopa.com/src/92469286" display="1164.0" xr:uid="{7AE079A7-EAC7-4599-8F5E-D24EAE919BF1}"/>
    <hyperlink ref="AV235" r:id="rId19658" tooltip="https://www.daloopa.com/src/92469284" display="27.0" xr:uid="{9246A939-1E62-4914-A997-E36003FAD7E7}"/>
    <hyperlink ref="AV237" r:id="rId19659" tooltip="https://www.daloopa.com/src/92469287" display="4916.0" xr:uid="{166AA420-E79F-4C02-A7D5-7EAAADAF2C5B}"/>
    <hyperlink ref="AV241" r:id="rId19660" tooltip="https://www.daloopa.com/src/92469267" display="3816.0" xr:uid="{4E4BDD49-8319-4F8E-8C65-2C2217FB87D2}"/>
    <hyperlink ref="AV242" r:id="rId19661" tooltip="https://www.daloopa.com/src/92469266" display="171.0" xr:uid="{5E2F8C2C-699C-44F9-86C1-A07EB27E8AFC}"/>
    <hyperlink ref="AV243" r:id="rId19662" tooltip="https://www.daloopa.com/src/92469264" display="3645.0" xr:uid="{4B7E66F5-372E-48EC-ACE5-07F43A098087}"/>
    <hyperlink ref="AV245" r:id="rId19663" tooltip="https://www.daloopa.com/src/92469265" display="0.96" xr:uid="{D1719627-638E-4CD9-8BC0-0F28400A889C}"/>
    <hyperlink ref="AV269" r:id="rId19664" tooltip="https://www.daloopa.com/src/92469271" display="1289.0" xr:uid="{01B7D30C-07E8-45B3-9DC7-04CCEC8C45D6}"/>
    <hyperlink ref="AV270" r:id="rId19665" tooltip="https://www.daloopa.com/src/92469269" display="397.0" xr:uid="{2E38A680-C004-4ABA-9B70-C29F7C971781}"/>
    <hyperlink ref="AV271" r:id="rId19666" tooltip="https://www.daloopa.com/src/92469270" display="892.0" xr:uid="{8A1F4ED8-3211-481B-9A2E-39DCCB6C6326}"/>
    <hyperlink ref="AV273" r:id="rId19667" tooltip="https://www.daloopa.com/src/92469272" display="0.69" xr:uid="{FC89D486-B999-4225-A3C3-A615C133595A}"/>
    <hyperlink ref="AV283" r:id="rId19668" tooltip="https://www.daloopa.com/src/92469275" display="77.0" xr:uid="{D631B1DA-3CE0-42B2-ACDD-4C977B51CC76}"/>
    <hyperlink ref="AV284" r:id="rId19669" tooltip="https://www.daloopa.com/src/92469276" display="22.0" xr:uid="{25D967CC-D766-48DE-948A-9F91D4870824}"/>
    <hyperlink ref="AV285" r:id="rId19670" tooltip="https://www.daloopa.com/src/92469274" display="55.0" xr:uid="{52734CE3-DBFD-41C8-9AE0-64F86EE14449}"/>
    <hyperlink ref="AV287" r:id="rId19671" tooltip="https://www.daloopa.com/src/92469273" display="0.71" xr:uid="{A4728295-E36F-423E-8182-F64280D04F03}"/>
    <hyperlink ref="AV290" r:id="rId19672" tooltip="https://www.daloopa.com/src/92469278" display="5182.0" xr:uid="{F550BB93-83F2-4BC2-A018-225A04D7A416}"/>
    <hyperlink ref="AV291" r:id="rId19673" tooltip="https://www.daloopa.com/src/92469277" display="590.0" xr:uid="{FECCA4DE-9A78-4CF6-BB39-13B1DDAE6B28}"/>
    <hyperlink ref="AV292" r:id="rId19674" tooltip="https://www.daloopa.com/src/92469280" display="4592.0" xr:uid="{C94915C6-5AA7-4C30-8134-9BFD30BED5EE}"/>
    <hyperlink ref="AV294" r:id="rId19675" tooltip="https://www.daloopa.com/src/92469279" display="0.89" xr:uid="{189C5AF9-790C-444B-B6AA-CB202AF962C9}"/>
    <hyperlink ref="AV298" r:id="rId19676" tooltip="https://www.daloopa.com/src/91531652" display="0.6" xr:uid="{CC95A234-54F9-4A56-8A7D-49D47A5D7233}"/>
    <hyperlink ref="AV299" r:id="rId19677" tooltip="https://www.daloopa.com/src/91531653" display="0.25" xr:uid="{DDF399F1-F3D1-4FAF-945C-F3ABEA32A007}"/>
    <hyperlink ref="AV300" r:id="rId19678" tooltip="https://www.daloopa.com/src/91531654" display="0.15" xr:uid="{6C275C24-409D-4302-98D5-E8520B8688C7}"/>
    <hyperlink ref="AV303" r:id="rId19679" tooltip="https://www.daloopa.com/src/92469323" display="3110.0" xr:uid="{AA03D3C7-4C10-429C-899A-BD40B589067A}"/>
    <hyperlink ref="AV304" r:id="rId19680" tooltip="https://www.daloopa.com/src/92469322" display="1319.0" xr:uid="{669F3B00-3A14-4300-B16D-45FDA4AA24D7}"/>
    <hyperlink ref="AV305" r:id="rId19681" tooltip="https://www.daloopa.com/src/92469324" display="753.0" xr:uid="{8993661E-03C2-4D9F-8A0A-C3CEF8E63E7D}"/>
    <hyperlink ref="AV306" r:id="rId19682" tooltip="https://www.daloopa.com/src/92469321" display="5182.0" xr:uid="{2DFAA3D5-EB8D-4779-B451-C10BF0E935FC}"/>
    <hyperlink ref="AV321" r:id="rId19683" tooltip="https://www.daloopa.com/src/91527941" display="1988.0" xr:uid="{DAD83E58-AA30-49E2-8B9A-2DA820E37D7E}"/>
    <hyperlink ref="AV343" r:id="rId19684" tooltip="https://www.daloopa.com/src/91528067" display="4916.0" xr:uid="{40D9978D-6474-4A17-B038-DF26FD16B14C}"/>
    <hyperlink ref="AV344" r:id="rId19685" tooltip="https://www.daloopa.com/src/91528066" display="119.0" xr:uid="{EE11CF8C-F538-428D-B342-1A527BB14810}"/>
    <hyperlink ref="AV345" r:id="rId19686" tooltip="https://www.daloopa.com/src/91528065" display="147.0" xr:uid="{DAC65180-0DDE-4646-B709-CACE7F16F664}"/>
    <hyperlink ref="AV347" r:id="rId19687" tooltip="https://www.daloopa.com/src/91528068" display="5182.0" xr:uid="{C9A3D2E0-B7E9-4596-AAC7-DDD7FFD09519}"/>
    <hyperlink ref="AV350" r:id="rId19688" tooltip="https://www.daloopa.com/src/91528076" display="455.0" xr:uid="{02EF6897-E8FF-4902-AC29-107409384E1E}"/>
    <hyperlink ref="AV351" r:id="rId19689" tooltip="https://www.daloopa.com/src/91528073" display="5.0" xr:uid="{A9BE3A37-0588-4A3A-9FFB-0584AB4749B8}"/>
    <hyperlink ref="AV352" r:id="rId19690" tooltip="https://www.daloopa.com/src/91528074" display="130.0" xr:uid="{CF227FA0-9C2C-467E-B8A8-8304032B4868}"/>
    <hyperlink ref="AV354" r:id="rId19691" tooltip="https://www.daloopa.com/src/91528075" display="590.0" xr:uid="{B3A73094-155B-451F-8CD6-BE7DB2BA2486}"/>
    <hyperlink ref="AV356" r:id="rId19692" tooltip="https://www.daloopa.com/src/91528090" display="4592.0" xr:uid="{4412AF3F-02AC-419F-9036-E62945F8029C}"/>
    <hyperlink ref="AV359" r:id="rId19693" tooltip="https://www.daloopa.com/src/91528079" display="939.0" xr:uid="{72DAAA79-28A8-4285-8FA9-4C8E3474584F}"/>
    <hyperlink ref="AV360" r:id="rId19694" tooltip="https://www.daloopa.com/src/91528078" display="1352.0" xr:uid="{5375CD79-FC78-44CB-9C63-EE67843CE0D3}"/>
    <hyperlink ref="AV361" r:id="rId19695" tooltip="https://www.daloopa.com/src/91528080" display="352.0" xr:uid="{42279847-6827-40B3-9D56-BE4A08BCD6F3}"/>
    <hyperlink ref="AV362" r:id="rId19696" tooltip="https://www.daloopa.com/src/91528083" display="42.0" xr:uid="{A438AC29-F368-4AA7-89A9-E84CCD373084}"/>
    <hyperlink ref="AV364" r:id="rId19697" tooltip="https://www.daloopa.com/src/91528091" display="3685.0" xr:uid="{7E43C915-7158-4D69-B61C-E4E4FE44E6A0}"/>
    <hyperlink ref="AV366" r:id="rId19698" tooltip="https://www.daloopa.com/src/91528084" display="907.0" xr:uid="{BDABA0CB-2D22-4C89-AB1B-EED50117BD17}"/>
    <hyperlink ref="AV369" r:id="rId19699" tooltip="https://www.daloopa.com/src/91528081" display="-27.0" xr:uid="{7F2B4F34-D561-4CC7-9F5B-D754E1FCA252}"/>
    <hyperlink ref="AV370" r:id="rId19700" tooltip="https://www.daloopa.com/src/91528085" display="18.0" xr:uid="{A2E26F12-5495-4BB2-9948-EEB8568E87B8}"/>
    <hyperlink ref="AV371" r:id="rId19701" tooltip="https://www.daloopa.com/src/91528086" display="70.0" xr:uid="{D51AD166-A6DD-4E02-9776-42687E0EC073}"/>
    <hyperlink ref="AV372" r:id="rId19702" tooltip="https://www.daloopa.com/src/91528087" display="61.0" xr:uid="{596E91D7-AE75-4785-A1F4-E995B8F32CC9}"/>
    <hyperlink ref="AV374" r:id="rId19703" tooltip="https://www.daloopa.com/src/91528088" display="968.0" xr:uid="{2EE7FA31-4ECD-4BBA-A0E3-717C0865B35C}"/>
    <hyperlink ref="AV376" r:id="rId19704" tooltip="https://www.daloopa.com/src/91528089" display="348.0" xr:uid="{73274ABF-7655-4EE1-AC02-56F432CDC935}"/>
    <hyperlink ref="AV377" r:id="rId19705" tooltip="https://www.daloopa.com/src/91528082" display="620.0" xr:uid="{8B184443-12A8-45AA-8591-A4BC05639CD8}"/>
    <hyperlink ref="AV380" r:id="rId19706" tooltip="https://www.daloopa.com/src/91528285" display="1.37" xr:uid="{B7D04CA3-A3A1-4F36-BFFA-EEADE1C1A9E7}"/>
    <hyperlink ref="AV381" r:id="rId19707" tooltip="https://www.daloopa.com/src/91528286" display="1.36" xr:uid="{0B572737-37BE-4674-87C2-C6FE5C5BE93C}"/>
    <hyperlink ref="AV384" r:id="rId19708" tooltip="https://www.daloopa.com/src/91528243" display="453.0" xr:uid="{E57AA23E-AF60-4578-BC74-95A7B95264AC}"/>
    <hyperlink ref="AV385" r:id="rId19709" tooltip="https://www.daloopa.com/src/91528244" display="456.0" xr:uid="{193A270F-8641-42F0-9E3D-0444F99ECD09}"/>
    <hyperlink ref="AV406" r:id="rId19710" tooltip="https://www.daloopa.com/src/92469238" display="620.0" xr:uid="{46BD95D0-99C7-47E5-B7FE-AD1D0884441F}"/>
    <hyperlink ref="AV408" r:id="rId19711" tooltip="https://www.daloopa.com/src/92469242" display="452.8" xr:uid="{67D659A1-9CCC-4BDE-A365-0D5C214BDCE6}"/>
    <hyperlink ref="AV409" r:id="rId19712" tooltip="https://www.daloopa.com/src/92469239" display="3.5" xr:uid="{57746199-BA51-4E09-87EF-71A1CFDCDB9C}"/>
    <hyperlink ref="AV412" r:id="rId19713" tooltip="https://www.daloopa.com/src/92469241" display="456.3" xr:uid="{385289F2-BF0C-4777-8DEC-FDB786554461}"/>
    <hyperlink ref="AV414" r:id="rId19714" tooltip="https://www.daloopa.com/src/92469244" display="1.37" xr:uid="{98C887B5-AC8C-46F6-822F-30BB2B78938C}"/>
    <hyperlink ref="AV415" r:id="rId19715" tooltip="https://www.daloopa.com/src/92469243" display="1.36" xr:uid="{72440E7A-BA77-42FA-83E6-8ACC05C1A2A7}"/>
    <hyperlink ref="AV416" r:id="rId19716" tooltip="https://www.daloopa.com/src/92469240" display="0.9" xr:uid="{3C88C811-7060-492F-9772-0CB23E35D619}"/>
    <hyperlink ref="AV438" r:id="rId19717" tooltip="https://www.daloopa.com/src/92469252" display="29.0" xr:uid="{C25A79A6-6E88-4D3A-AAC2-D8549633E5B3}"/>
    <hyperlink ref="AV439" r:id="rId19718" tooltip="https://www.daloopa.com/src/92469253" display="229.0" xr:uid="{CD3F1CE4-8AE3-4780-A7EA-27D35163731E}"/>
    <hyperlink ref="AV440" r:id="rId19719" tooltip="https://www.daloopa.com/src/92469255" display="129.0" xr:uid="{2D7DE6AC-F499-418B-8515-E0D390DEA337}"/>
    <hyperlink ref="AV441" r:id="rId19720" tooltip="https://www.daloopa.com/src/92469254" display="64.0" xr:uid="{FE824FB4-47AA-4E80-ABBF-5533BE776008}"/>
    <hyperlink ref="AV442" r:id="rId19721" tooltip="https://www.daloopa.com/src/92469256" display="451.0" xr:uid="{01A92966-8FD2-4618-A3CB-EA063D099D04}"/>
    <hyperlink ref="AV447" r:id="rId19722" tooltip="https://www.daloopa.com/src/91527759" display="6254.0" xr:uid="{C2485C83-97C3-405E-901E-A4131C19B134}"/>
    <hyperlink ref="AV448" r:id="rId19723" tooltip="https://www.daloopa.com/src/91527762" display="566.0" xr:uid="{3D3EBFA8-108A-49AF-98EA-CF91144681BA}"/>
    <hyperlink ref="AV449" r:id="rId19724" tooltip="https://www.daloopa.com/src/91527760" display="2057.0" xr:uid="{40253F12-476C-4A80-BB6A-A71DD1CBD091}"/>
    <hyperlink ref="AV450" r:id="rId19725" tooltip="https://www.daloopa.com/src/91527761" display="1131.0" xr:uid="{333BAF1A-F58D-41C6-A03A-1A35F21BC7CD}"/>
    <hyperlink ref="AV453" r:id="rId19726" tooltip="https://www.daloopa.com/src/91527763" display="10008.0" xr:uid="{93B04972-8D56-415D-9335-6B59773922E0}"/>
    <hyperlink ref="AV455" r:id="rId19727" tooltip="https://www.daloopa.com/src/91527941" display="1988.0" xr:uid="{195041E6-1BB7-4EE8-B71E-FAF7DB28D317}"/>
    <hyperlink ref="AV456" r:id="rId19728" tooltip="https://www.daloopa.com/src/91527943" display="366.0" xr:uid="{279D2EE4-A45E-4C76-B595-98E97FB1F941}"/>
    <hyperlink ref="AV457" r:id="rId19729" tooltip="https://www.daloopa.com/src/91527944" display="12803.0" xr:uid="{04075903-AE97-40F8-9C53-9258C552868B}"/>
    <hyperlink ref="AV458" r:id="rId19730" tooltip="https://www.daloopa.com/src/91527942" display="1011.0" xr:uid="{5D158889-75CE-46CD-853C-A7467E7603D2}"/>
    <hyperlink ref="AV459" r:id="rId19731" tooltip="https://www.daloopa.com/src/91527939" display="1310.0" xr:uid="{F13A69D3-E4A2-4F13-82FC-B3CA58DF15C6}"/>
    <hyperlink ref="AV461" r:id="rId19732" tooltip="https://www.daloopa.com/src/91527940" display="1265.0" xr:uid="{F089E625-6393-47F4-BEAD-17741FF643EE}"/>
    <hyperlink ref="AV462" r:id="rId19733" tooltip="https://www.daloopa.com/src/91527945" display="28751.0" xr:uid="{8A773ADD-9328-46EF-B56F-5C3A4831531E}"/>
    <hyperlink ref="AV467" r:id="rId19734" tooltip="https://www.daloopa.com/src/91527788" display="300.0" xr:uid="{0AA60FA9-FD5A-466C-83E2-F4350E4092DC}"/>
    <hyperlink ref="AV468" r:id="rId19735" tooltip="https://www.daloopa.com/src/91527785" display="1569.0" xr:uid="{8F61B235-E3B8-4CD2-AE1D-C4B78BC524E7}"/>
    <hyperlink ref="AV469" r:id="rId19736" tooltip="https://www.daloopa.com/src/91527786" display="5975.0" xr:uid="{F6DEE11A-58F0-4C70-B388-FB71D6E79C22}"/>
    <hyperlink ref="AV470" r:id="rId19737" tooltip="https://www.daloopa.com/src/91527790" display="123.0" xr:uid="{E054B3F5-E32E-4BE3-84FF-93B9D38E9C29}"/>
    <hyperlink ref="AV471" r:id="rId19738" tooltip="https://www.daloopa.com/src/91527784" display="1497.0" xr:uid="{11D42462-88D1-489B-9107-97E4724B7460}"/>
    <hyperlink ref="AV473" r:id="rId19739" tooltip="https://www.daloopa.com/src/91527789" display="73.0" xr:uid="{1D9E3C06-05A2-4743-B7D5-42F4DB6046D7}"/>
    <hyperlink ref="AV475" r:id="rId19740" tooltip="https://www.daloopa.com/src/91527787" display="9537.0" xr:uid="{8E7CEEE1-BD92-4161-8A84-A043153B7006}"/>
    <hyperlink ref="AV478" r:id="rId19741" tooltip="https://www.daloopa.com/src/91528045" display="2138.0" xr:uid="{88B49BA0-BA76-49B2-A467-A9676D0E33BC}"/>
    <hyperlink ref="AV479" r:id="rId19742" tooltip="https://www.daloopa.com/src/91528049" display="135.0" xr:uid="{B07941ED-3107-409F-9BFC-33AD90C4B49F}"/>
    <hyperlink ref="AV480" r:id="rId19743" tooltip="https://www.daloopa.com/src/91528048" display="668.0" xr:uid="{1131A975-E121-4EF2-826F-D33E4E6BB478}"/>
    <hyperlink ref="AV482" r:id="rId19744" tooltip="https://www.daloopa.com/src/91528047" display="378.0" xr:uid="{00F05982-AD8D-434C-994E-A3822517F789}"/>
    <hyperlink ref="AV484" r:id="rId19745" tooltip="https://www.daloopa.com/src/91528046" display="435.0" xr:uid="{28DC9CD8-F653-426C-9C30-6D13911E98B0}"/>
    <hyperlink ref="AV485" r:id="rId19746" tooltip="https://www.daloopa.com/src/91528050" display="13291.0" xr:uid="{7403A1CB-B750-401A-AFCB-EEEDB495F2C9}"/>
    <hyperlink ref="AV489" r:id="rId19747" tooltip="https://www.daloopa.com/src/91528056" display="12037.0" xr:uid="{F8303C6C-3311-47F7-B243-E4E975D82515}"/>
    <hyperlink ref="AV490" r:id="rId19748" tooltip="https://www.daloopa.com/src/91528054" display="33809.0" xr:uid="{625C58AF-AF97-430C-B51B-95E8E3F8C67F}"/>
    <hyperlink ref="AV491" r:id="rId19749" tooltip="https://www.daloopa.com/src/91528051" display="-277.0" xr:uid="{8E501EB3-A696-43A5-B322-44BFD2903033}"/>
    <hyperlink ref="AV492" r:id="rId19750" tooltip="https://www.daloopa.com/src/91528055" display="-30109.0" xr:uid="{80B25448-3668-4F20-8AB8-6C624A600D50}"/>
    <hyperlink ref="AV493" r:id="rId19751" tooltip="https://www.daloopa.com/src/91528053" display="15460.0" xr:uid="{589E124B-72A0-4464-B2BC-46ED200E825C}"/>
    <hyperlink ref="AV495" r:id="rId19752" tooltip="https://www.daloopa.com/src/91528052" display="28751.0" xr:uid="{35675C36-1A01-4C73-BB78-6AD3CE50AE5F}"/>
    <hyperlink ref="AV499" r:id="rId19753" tooltip="https://www.daloopa.com/src/91527803" display="620.0" xr:uid="{E6847865-9385-4227-AFA1-E313DB047339}"/>
    <hyperlink ref="AV501" r:id="rId19754" tooltip="https://www.daloopa.com/src/91527807" display="212.0" xr:uid="{AB96ACAB-AD38-4471-AD05-5D78127F1045}"/>
    <hyperlink ref="AV502" r:id="rId19755" tooltip="https://www.daloopa.com/src/91527805" display="451.0" xr:uid="{9265792A-1BDD-424D-8856-57DD1FFFE399}"/>
    <hyperlink ref="AV503" r:id="rId19756" tooltip="https://www.daloopa.com/src/91527804" display="-13.0" xr:uid="{13E54EC7-2025-4AF5-BE7D-D1FBE1C24ADE}"/>
    <hyperlink ref="AV504" r:id="rId19757" tooltip="https://www.daloopa.com/src/91527801" display="-97.0" xr:uid="{275F4560-DC50-48CB-8028-BC33AD3779BF}"/>
    <hyperlink ref="AV507" r:id="rId19758" tooltip="https://www.daloopa.com/src/91527806" display="160.0" xr:uid="{297FA485-1CA2-48ED-A903-EE7119508106}"/>
    <hyperlink ref="AV508" r:id="rId19759" tooltip="https://www.daloopa.com/src/91527802" display="-159.0" xr:uid="{9613A855-1A5E-485A-BECF-FDB6AAE58A40}"/>
    <hyperlink ref="AV509" r:id="rId19760" tooltip="https://www.daloopa.com/src/91527800" display="1174.0" xr:uid="{0738792E-B95B-402B-8837-F9FF682F9BCE}"/>
    <hyperlink ref="AV512" r:id="rId19761" tooltip="https://www.daloopa.com/src/91527890" display="139.0" xr:uid="{721F379C-D083-479B-906D-CF77C5F12165}"/>
    <hyperlink ref="AV513" r:id="rId19762" tooltip="https://www.daloopa.com/src/91527888" display="-37.0" xr:uid="{437AFC33-6912-4D29-9CC6-4B6C8ED1848C}"/>
    <hyperlink ref="AV514" r:id="rId19763" tooltip="https://www.daloopa.com/src/91527889" display="-36.0" xr:uid="{B5D3C1D4-2381-480F-A521-D042B001ED2A}"/>
    <hyperlink ref="AV517" r:id="rId19764" tooltip="https://www.daloopa.com/src/91527891" display="66.0" xr:uid="{88B90206-7628-4FB2-B53D-3A2ECE95EF41}"/>
    <hyperlink ref="AV520" r:id="rId19765" tooltip="https://www.daloopa.com/src/91527704" display="-2000.0" xr:uid="{6EBF5179-FECF-49C1-A7F7-321875E905D5}"/>
    <hyperlink ref="AV526" r:id="rId19766" tooltip="https://www.daloopa.com/src/91527705" display="-125.0" xr:uid="{DAD8E041-1C20-4571-B582-6D3C05D59C21}"/>
    <hyperlink ref="AV527" r:id="rId19767" tooltip="https://www.daloopa.com/src/91527705" display="-125.0" xr:uid="{F024F7A5-57D2-4E90-A472-CE7D24B4099E}"/>
    <hyperlink ref="AV530" r:id="rId19768" tooltip="https://www.daloopa.com/src/91527706" display="-3.0" xr:uid="{9FABB46D-74AF-4411-A4B5-2C82068FBEED}"/>
    <hyperlink ref="AV531" r:id="rId19769" tooltip="https://www.daloopa.com/src/91527703" display="-2128.0" xr:uid="{B6C3C470-4FED-48D0-A220-717A8F04781E}"/>
    <hyperlink ref="AV533" r:id="rId19770" tooltip="https://www.daloopa.com/src/91527746" display="1.0" xr:uid="{538787DA-EB21-47B3-AB5D-A153C21E53F4}"/>
    <hyperlink ref="AV534" r:id="rId19771" tooltip="https://www.daloopa.com/src/91527743" display="-887.0" xr:uid="{1F4BA81C-49B9-48B1-B43D-16E876F620BF}"/>
    <hyperlink ref="AV536" r:id="rId19772" tooltip="https://www.daloopa.com/src/91527744" display="7141.0" xr:uid="{72FFDE94-AF3D-4AEA-9A69-32E04B45D04A}"/>
    <hyperlink ref="AV537" r:id="rId19773" tooltip="https://www.daloopa.com/src/91527745" display="6254.0" xr:uid="{D7CE9721-D8CA-485C-84AD-111635E26624}"/>
    <hyperlink ref="AV541" r:id="rId19774" tooltip="https://www.daloopa.com/src/92469230" display="620.0" xr:uid="{D09E304E-8A6F-450C-89A6-82C0213A31D8}"/>
    <hyperlink ref="AV543" r:id="rId19775" tooltip="https://www.daloopa.com/src/92469228" display="212.0" xr:uid="{E701A118-F632-476C-BEF0-95C56745C371}"/>
    <hyperlink ref="AV544" r:id="rId19776" tooltip="https://www.daloopa.com/src/92469224" display="451.0" xr:uid="{88533BC5-A57D-4B2B-917D-698B7B16659D}"/>
    <hyperlink ref="AV546" r:id="rId19777" tooltip="https://www.daloopa.com/src/92469232" display="18.0" xr:uid="{09521B48-0FF6-4CEA-AAB0-46468C2184CE}"/>
    <hyperlink ref="AV547" r:id="rId19778" tooltip="https://www.daloopa.com/src/92469235" display="-116.0" xr:uid="{4EAC8EF4-2427-4C3A-8F59-CA1783D35456}"/>
    <hyperlink ref="AV549" r:id="rId19779" tooltip="https://www.daloopa.com/src/92469225" display="-13.0" xr:uid="{60C70FCB-9A4C-4AB8-9A55-D0DD509A6D38}"/>
    <hyperlink ref="AV553" r:id="rId19780" tooltip="https://www.daloopa.com/src/92469233" display="1.0" xr:uid="{54ECE69C-DFD0-4E53-9FB0-C439A4459C70}"/>
    <hyperlink ref="AV555" r:id="rId19781" tooltip="https://www.daloopa.com/src/92469227" display="166.0" xr:uid="{85247018-7BB2-486B-850D-484F47AB06C6}"/>
    <hyperlink ref="AV556" r:id="rId19782" tooltip="https://www.daloopa.com/src/92469237" display="-173.0" xr:uid="{BE1EE90D-DFB3-4B9F-BDF4-BD3807732926}"/>
    <hyperlink ref="AV557" r:id="rId19783" tooltip="https://www.daloopa.com/src/92469226" display="-12.0" xr:uid="{65441786-E24A-4DBB-9556-F330D4F40032}"/>
    <hyperlink ref="AV558" r:id="rId19784" tooltip="https://www.daloopa.com/src/92469236" display="-332.0" xr:uid="{1D5E7845-179D-40E1-AC5F-F89496CEBD2C}"/>
    <hyperlink ref="AV560" r:id="rId19785" tooltip="https://www.daloopa.com/src/92469231" display="192.0" xr:uid="{5424BC33-3C44-4EDD-8F9C-1EE1DF6C6490}"/>
    <hyperlink ref="AV561" r:id="rId19786" tooltip="https://www.daloopa.com/src/92469229" display="160.0" xr:uid="{FBABEBF4-F663-40B5-825D-8C93F45317DD}"/>
    <hyperlink ref="AV562" r:id="rId19787" tooltip="https://www.daloopa.com/src/92469234" display="1174.0" xr:uid="{469912CD-1DD5-467E-B69D-64B9F0E48E73}"/>
    <hyperlink ref="AV566" r:id="rId19788" tooltip="https://www.daloopa.com/src/92469220" display="135.0" xr:uid="{04F532B6-F88E-4576-92AB-6AB20BB11D55}"/>
    <hyperlink ref="AV567" r:id="rId19789" tooltip="https://www.daloopa.com/src/92469221" display="4.0" xr:uid="{AE8444E8-7AF8-4920-95E0-4297827D2C98}"/>
    <hyperlink ref="AV569" r:id="rId19790" tooltip="https://www.daloopa.com/src/92469219" display="-37.0" xr:uid="{54CCB98A-3CC2-4059-BE3E-33CD7E319C83}"/>
    <hyperlink ref="AV571" r:id="rId19791" tooltip="https://www.daloopa.com/src/92469218" display="-38.0" xr:uid="{2CB0E777-85E8-44D1-96C8-58F1C3DEE183}"/>
    <hyperlink ref="AV573" r:id="rId19792" tooltip="https://www.daloopa.com/src/92469223" display="66.0" xr:uid="{B90DB865-E5F5-44C2-AA6F-193B490D4A0B}"/>
    <hyperlink ref="AV576" r:id="rId19793" tooltip="https://www.daloopa.com/src/92469315" display="-2000.0" xr:uid="{CF95ECC6-2C95-42F1-A7DD-F5218D94EB02}"/>
    <hyperlink ref="AV577" r:id="rId19794" tooltip="https://www.daloopa.com/src/92469312" display="97.0" xr:uid="{83109A2C-3885-4EB7-9915-B80C13301FE6}"/>
    <hyperlink ref="AV578" r:id="rId19795" tooltip="https://www.daloopa.com/src/92469320" display="-222.0" xr:uid="{49ED2B63-CCB2-4008-BF0E-4B37D1F960A7}"/>
    <hyperlink ref="AV584" r:id="rId19796" tooltip="https://www.daloopa.com/src/92469314" display="-3.0" xr:uid="{5331E90A-3A18-4732-8F48-EAAF476B9BA3}"/>
    <hyperlink ref="AV585" r:id="rId19797" tooltip="https://www.daloopa.com/src/92469316" display="-2128.0" xr:uid="{5C92059A-EFDA-44DF-825E-48CABF9D3652}"/>
    <hyperlink ref="AV587" r:id="rId19798" tooltip="https://www.daloopa.com/src/92469313" display="1.0" xr:uid="{3457A77A-6B4F-42BA-90CB-7921C181EA14}"/>
    <hyperlink ref="AV588" r:id="rId19799" tooltip="https://www.daloopa.com/src/92469317" display="-887.0" xr:uid="{802F0F92-1ECA-4CCB-92BE-336105FD0C21}"/>
    <hyperlink ref="AV590" r:id="rId19800" tooltip="https://www.daloopa.com/src/92469319" display="7141.0" xr:uid="{A8B6A68B-E586-4CA4-8FA1-63B3AAEC1E68}"/>
    <hyperlink ref="AV591" r:id="rId19801" tooltip="https://www.daloopa.com/src/92469318" display="6254.0" xr:uid="{6C8BD66A-86B5-4549-AD18-D19F7146C89F}"/>
    <hyperlink ref="AV594" r:id="rId19802" tooltip="https://www.daloopa.com/src/92469294" display="205.0" xr:uid="{27733DEB-20DC-4C28-BF94-F6DA7881AD5F}"/>
    <hyperlink ref="AV595" r:id="rId19803" tooltip="https://www.daloopa.com/src/92469295" display="47.0" xr:uid="{B1884A43-1B7F-443E-88B7-EB1FB2980CF5}"/>
    <hyperlink ref="AV602" r:id="rId19804" tooltip="https://www.daloopa.com/src/91527899" display="907.0" xr:uid="{A3094446-9850-4897-85D7-1A83EB6FB7B1}"/>
    <hyperlink ref="AV603" r:id="rId19805" tooltip="https://www.daloopa.com/src/91527898" display="469.0" xr:uid="{7550C298-80EF-4F61-8600-FBAB65A3285C}"/>
    <hyperlink ref="AV605" r:id="rId19806" tooltip="https://www.daloopa.com/src/91527900" display="83.0" xr:uid="{170D8F8F-4230-47A7-894D-C84CF49E4D93}"/>
    <hyperlink ref="AV608" r:id="rId19807" tooltip="https://www.daloopa.com/src/91527897" display="2467.0" xr:uid="{479AA77C-E96C-4646-B0E6-BE41EFADAB85}"/>
    <hyperlink ref="AV610" r:id="rId19808" tooltip="https://www.daloopa.com/src/91528447" display="620.0" xr:uid="{D9920B52-A375-4813-8A53-9DD823B81B73}"/>
    <hyperlink ref="AV611" r:id="rId19809" tooltip="https://www.daloopa.com/src/91528444" display="469.0" xr:uid="{928766DC-A4BB-4222-9649-D725EFDEF48E}"/>
    <hyperlink ref="AV613" r:id="rId19810" tooltip="https://www.daloopa.com/src/91528448" display="83.0" xr:uid="{DD21A79A-790A-4371-B27D-81BB169976F6}"/>
    <hyperlink ref="AV614" r:id="rId19811" tooltip="https://www.daloopa.com/src/91528445" display="-18.0" xr:uid="{5A042A2B-0098-43B6-8404-2144F4483482}"/>
    <hyperlink ref="AV615" r:id="rId19812" tooltip="https://www.daloopa.com/src/91528446" display="-116.0" xr:uid="{12822A31-B2BF-4736-8CD3-D113136F7F23}"/>
    <hyperlink ref="AV620" r:id="rId19813" tooltip="https://www.daloopa.com/src/91528442" display="2046.0" xr:uid="{3E09A0AD-1DE1-4209-B099-307B489696F1}"/>
    <hyperlink ref="AV622" r:id="rId19814" tooltip="https://www.daloopa.com/src/91527905" display="1.36" xr:uid="{AAD301AA-6975-4DC3-95F6-6B9D0593217B}"/>
    <hyperlink ref="AV623" r:id="rId19815" tooltip="https://www.daloopa.com/src/91527907" display="1.03" xr:uid="{DCB65BC6-EA0E-4903-96D5-F8ACF36BFD88}"/>
    <hyperlink ref="AV625" r:id="rId19816" tooltip="https://www.daloopa.com/src/91527904" display="0.18" xr:uid="{D833C0EF-98C0-4688-B580-E2131A30015E}"/>
    <hyperlink ref="AV626" r:id="rId19817" tooltip="https://www.daloopa.com/src/91527903" display="-0.04" xr:uid="{907D1A6F-DFE6-4E64-BA8D-8C228A9830CA}"/>
    <hyperlink ref="AV627" r:id="rId19818" tooltip="https://www.daloopa.com/src/91527902" display="-0.26" xr:uid="{7330091B-9A51-4FF2-83F1-5E9AADC48CE1}"/>
    <hyperlink ref="AV632" r:id="rId19819" tooltip="https://www.daloopa.com/src/91527908" display="4.48" xr:uid="{E32A968B-4107-44BD-A185-D99254E18138}"/>
    <hyperlink ref="AV634" r:id="rId19820" tooltip="https://www.daloopa.com/src/91528458" display="456.0" xr:uid="{0A50CC65-1465-4397-9E40-851702C1D759}"/>
    <hyperlink ref="AV636" r:id="rId19821" tooltip="https://www.daloopa.com/src/91528461" display="0.36" xr:uid="{044D378C-13FE-4E77-A268-51B3DBB664ED}"/>
    <hyperlink ref="AV638" r:id="rId19822" tooltip="https://www.daloopa.com/src/91528464" display="-0.013" xr:uid="{21DE42A0-7EE9-498F-A1D6-5C6469462E2D}"/>
    <hyperlink ref="AV640" r:id="rId19823" tooltip="https://www.daloopa.com/src/91528460" display="-0.002" xr:uid="{6C81BFAE-27A8-4085-BEB0-CC5E8297FCE4}"/>
    <hyperlink ref="AV646" r:id="rId19824" tooltip="https://www.daloopa.com/src/91528462" display="0.025" xr:uid="{557809FC-5E44-48AD-9B4A-83687CC4563B}"/>
    <hyperlink ref="AV650" r:id="rId19825" tooltip="https://www.daloopa.com/src/91528459" display="0.185" xr:uid="{4D75E75C-7EF5-4DC0-B9A8-B2FD4A7DB90F}"/>
    <hyperlink ref="AV711" r:id="rId19826" tooltip="https://www.daloopa.com/src/91527941" display="1988.0" xr:uid="{27B2EE47-CDA0-4FDC-9E85-627589148DBD}"/>
    <hyperlink ref="AV787" r:id="rId19827" tooltip="https://www.daloopa.com/src/92469475" display="84.0" xr:uid="{8421EFCC-5140-48CB-9A13-5F7B5A1A5D12}"/>
    <hyperlink ref="AV788" r:id="rId19828" tooltip="https://www.daloopa.com/src/92469476" display="42.0" xr:uid="{532881B7-CC0D-471C-98A3-EA2C7831BCB2}"/>
    <hyperlink ref="AV805" r:id="rId19829" tooltip="https://www.daloopa.com/src/92469245" display="-0.03" xr:uid="{242287A4-70A5-4663-BB70-B264D4032EA5}"/>
    <hyperlink ref="AV812" r:id="rId19830" tooltip="https://www.daloopa.com/src/92469246" display="0.02" xr:uid="{C8159DD6-AF70-4C5D-825D-7A8C73C8CA52}"/>
    <hyperlink ref="AV815" r:id="rId19831" tooltip="https://www.daloopa.com/src/92469247" display="0.06" xr:uid="{F4AD31D0-756B-417B-9433-C128311EE43D}"/>
    <hyperlink ref="AV818" r:id="rId19832" tooltip="https://www.daloopa.com/src/92469248" display="0.05" xr:uid="{929923C2-41BC-403A-B3B8-F9AE2543320E}"/>
    <hyperlink ref="AV821" r:id="rId19833" tooltip="https://www.daloopa.com/src/92469263" display="0.04" xr:uid="{2B758160-E4D7-4D09-99C9-28E07E879472}"/>
    <hyperlink ref="AV824" r:id="rId19834" tooltip="https://www.daloopa.com/src/92469262" display="0.03" xr:uid="{7D7FF9B8-FE5A-4F7F-B53B-576F07BC9D6E}"/>
    <hyperlink ref="AV826" r:id="rId19835" tooltip="https://www.daloopa.com/src/92469260" display="0.03" xr:uid="{BE50A701-45D8-4F0D-AC6C-1296F3F7C3EE}"/>
    <hyperlink ref="AV828" r:id="rId19836" tooltip="https://www.daloopa.com/src/92469259" display="0.14" xr:uid="{3509F0F9-1F01-4EF9-BCCF-7C006FB1F594}"/>
    <hyperlink ref="AV852" r:id="rId19837" tooltip="https://www.daloopa.com/src/92469356" display="500.0" xr:uid="{3492F8F4-75D5-4720-A88C-0D5CD7272574}"/>
    <hyperlink ref="AV853" r:id="rId19838" tooltip="https://www.daloopa.com/src/92469356" display="500.0" xr:uid="{45DCDB1E-6BDE-4B8D-AC53-18FDDCC3F011}"/>
    <hyperlink ref="AV854" r:id="rId19839" tooltip="https://www.daloopa.com/src/92469359" display="1000.0" xr:uid="{83C4A318-1E6D-4955-84E6-1480C5CF6EDB}"/>
    <hyperlink ref="AV855" r:id="rId19840" tooltip="https://www.daloopa.com/src/92469353" display="850.0" xr:uid="{4292BC23-31F1-4720-8253-956A4F898626}"/>
    <hyperlink ref="AV856" r:id="rId19841" tooltip="https://www.daloopa.com/src/92469357" display="1300.0" xr:uid="{04447A3F-326A-43B6-AC1A-8DD31027F668}"/>
    <hyperlink ref="AV857" r:id="rId19842" tooltip="https://www.daloopa.com/src/92469361" display="3650.0" xr:uid="{D8DA5EFB-FB6F-431F-BEBE-E337C60DF519}"/>
    <hyperlink ref="AV859" r:id="rId19843" tooltip="https://www.daloopa.com/src/92469355" display="-1500.0" xr:uid="{3E764429-73AE-48E3-B72B-65B1011C0B58}"/>
    <hyperlink ref="AV860" r:id="rId19844" tooltip="https://www.daloopa.com/src/92469354" display="-12.0" xr:uid="{8B0B4FA2-DEB3-466E-83D3-A8DC0F972D33}"/>
    <hyperlink ref="AV861" r:id="rId19845" tooltip="https://www.daloopa.com/src/92469360" display="2138.0" xr:uid="{D0FE4727-3ABF-4B34-B577-8643029158C0}"/>
    <hyperlink ref="AV863" r:id="rId19846" tooltip="https://www.daloopa.com/src/92469352" display="1500.0" xr:uid="{473EC249-4C0D-454D-82FC-3BB4654E8286}"/>
    <hyperlink ref="AV864" r:id="rId19847" tooltip="https://www.daloopa.com/src/92469362" display="-3.0" xr:uid="{7835D519-33A7-43E0-825C-B1D774E1DAF1}"/>
    <hyperlink ref="AV865" r:id="rId19848" tooltip="https://www.daloopa.com/src/92469358" display="1497.0" xr:uid="{B86F90AB-CFFB-403F-960C-3F119BF0489C}"/>
    <hyperlink ref="AV950" r:id="rId19849" tooltip="https://www.daloopa.com/src/92469215" display="2.5" xr:uid="{5864B613-89D9-4BC4-BEBA-D853D63E00F8}"/>
    <hyperlink ref="AV951" r:id="rId19850" tooltip="https://www.daloopa.com/src/92469216" display="0.6" xr:uid="{D94C7A96-7443-4640-A3C1-24C19DB8B04D}"/>
    <hyperlink ref="AV954" r:id="rId19851" tooltip="https://www.daloopa.com/src/92469217" display="3.1" xr:uid="{2A464189-1C06-4BDB-A173-E8D7E7BFC27C}"/>
    <hyperlink ref="AV962" r:id="rId19852" tooltip="https://www.daloopa.com/src/92469331" display="592.0" xr:uid="{26DD1811-1A35-43AB-B611-11451227D09E}"/>
    <hyperlink ref="AV963" r:id="rId19853" tooltip="https://www.daloopa.com/src/92469332" display="158.0" xr:uid="{514B232B-83E2-4BC1-9947-278B2E670A3E}"/>
    <hyperlink ref="AV964" r:id="rId19854" tooltip="https://www.daloopa.com/src/92469336" display="107.0" xr:uid="{BBF76871-FA17-4E9D-9AD7-36EAFCA0FBCD}"/>
    <hyperlink ref="AV967" r:id="rId19855" tooltip="https://www.daloopa.com/src/92469333" display="125.0" xr:uid="{36B915C1-9F59-4323-946D-CC65B8CAE002}"/>
    <hyperlink ref="AV969" r:id="rId19856" tooltip="https://www.daloopa.com/src/92469334" display="116.0" xr:uid="{F658867D-485D-4563-98EB-D380C9929322}"/>
    <hyperlink ref="AV975" r:id="rId19857" tooltip="https://www.daloopa.com/src/92469335" display="471.0" xr:uid="{1A05B6F9-D214-4CAF-B4D1-917D7EFE5DA0}"/>
    <hyperlink ref="AV976" r:id="rId19858" tooltip="https://www.daloopa.com/src/92469330" display="1569.0" xr:uid="{22FE21CD-B1A5-4648-BB99-AC11B73C3310}"/>
    <hyperlink ref="AV998" r:id="rId19859" tooltip="https://www.daloopa.com/src/92469338" display="884.0" xr:uid="{9426EC65-242E-4B02-A02A-04ED0B4FD3D1}"/>
    <hyperlink ref="AV999" r:id="rId19860" tooltip="https://www.daloopa.com/src/92469340" display="1204.0" xr:uid="{4E992011-01B3-42A1-BE62-9FE5B6303FBF}"/>
    <hyperlink ref="AV1000" r:id="rId19861" tooltip="https://www.daloopa.com/src/92469341" display="376.0" xr:uid="{3B69A206-F6E7-49B8-8703-1113FA40DFB5}"/>
    <hyperlink ref="AV1004" r:id="rId19862" tooltip="https://www.daloopa.com/src/92469339" display="23.0" xr:uid="{47BF479C-2313-49EA-BB0F-5EE9924042D9}"/>
    <hyperlink ref="AV1007" r:id="rId19863" tooltip="https://www.daloopa.com/src/92469337" display="2487.0" xr:uid="{9CFBBDEE-C869-447A-B883-652C767874AE}"/>
    <hyperlink ref="AV1010" r:id="rId19864" tooltip="https://www.daloopa.com/src/92469344" display="-589.0" xr:uid="{733B8E82-A83D-4F95-BBF1-1111691EA3B3}"/>
    <hyperlink ref="AV1011" r:id="rId19865" tooltip="https://www.daloopa.com/src/92469345" display="-650.0" xr:uid="{094091C8-CB64-41BD-975B-9ADFC03D0DB1}"/>
    <hyperlink ref="AV1012" r:id="rId19866" tooltip="https://www.daloopa.com/src/92469343" display="-228.0" xr:uid="{F56188AE-EBE1-4ADD-8E8F-625F1012EB76}"/>
    <hyperlink ref="AV1016" r:id="rId19867" tooltip="https://www.daloopa.com/src/92469346" display="-9.0" xr:uid="{3F109122-780B-41DD-B7FA-01B72422FB6E}"/>
    <hyperlink ref="AV1019" r:id="rId19868" tooltip="https://www.daloopa.com/src/92469342" display="-1476.0" xr:uid="{31316741-86CC-4F6C-ACB7-A0E28D6F51A9}"/>
    <hyperlink ref="AV1022" r:id="rId19869" tooltip="https://www.daloopa.com/src/92469351" display="295.0" xr:uid="{7EDFC983-8C11-4458-92A7-3E4938AC7D0E}"/>
    <hyperlink ref="AV1023" r:id="rId19870" tooltip="https://www.daloopa.com/src/92469348" display="554.0" xr:uid="{01269C99-B2C1-454D-92CA-32467EC845CF}"/>
    <hyperlink ref="AV1024" r:id="rId19871" tooltip="https://www.daloopa.com/src/92469350" display="148.0" xr:uid="{7755CF43-02B2-44F3-91B7-5D75E334F14E}"/>
    <hyperlink ref="AV1028" r:id="rId19872" tooltip="https://www.daloopa.com/src/92469349" display="14.0" xr:uid="{B465E7A4-676A-4B5E-BD91-F61768DC6F96}"/>
    <hyperlink ref="AV1031" r:id="rId19873" tooltip="https://www.daloopa.com/src/92469347" display="1011.0" xr:uid="{694A6B40-E4B2-4490-B7CF-1E020E2CA8D9}"/>
    <hyperlink ref="AV1034" r:id="rId19874" tooltip="https://www.daloopa.com/src/91531284" display="5182.0" xr:uid="{30FAAAC1-3789-4322-BD12-95CC9EDC9154}"/>
    <hyperlink ref="AV1037" r:id="rId19875" tooltip="https://www.daloopa.com/src/91531285" display="3816.0" xr:uid="{F16FDBF0-64F4-4C9C-BC4D-4B5DBFBB3B40}"/>
    <hyperlink ref="AV1038" r:id="rId19876" tooltip="https://www.daloopa.com/src/91531286" display="1289.0" xr:uid="{58A008BF-B324-4601-A485-ADF6CAA37328}"/>
    <hyperlink ref="AV1039" r:id="rId19877" tooltip="https://www.daloopa.com/src/91531287" display="77.0" xr:uid="{92D45223-18C9-44C5-9B03-5E4901988B52}"/>
    <hyperlink ref="AV1042" r:id="rId19878" tooltip="https://www.daloopa.com/src/91531288" display="0.74" xr:uid="{7C809A42-1857-4143-9AAD-C141BDDAFA10}"/>
    <hyperlink ref="AV1043" r:id="rId19879" tooltip="https://www.daloopa.com/src/91531289" display="0.25" xr:uid="{4F605D30-812D-4FB8-91B8-5F8303C505B6}"/>
    <hyperlink ref="AV1044" r:id="rId19880" tooltip="https://www.daloopa.com/src/91531290" display="0.01" xr:uid="{3EA05849-0A66-4658-93AF-682FD3A5209C}"/>
    <hyperlink ref="AV1048" r:id="rId19881" tooltip="https://www.daloopa.com/src/91531291" display="3066.0" xr:uid="{9492D8C2-BF46-416D-9FF9-43E046C1154A}"/>
    <hyperlink ref="AV1055" r:id="rId19882" tooltip="https://www.daloopa.com/src/91531293" display="750.0" xr:uid="{9005989B-7574-452B-A0D7-DDFA05B8A2B7}"/>
    <hyperlink ref="AV1076" r:id="rId19883" tooltip="https://www.daloopa.com/src/91531403" display="1164.0" xr:uid="{8CCF7474-07DE-4835-BCDE-970D0B98A317}"/>
    <hyperlink ref="AV1079" r:id="rId19884" tooltip="https://www.daloopa.com/src/91531404" display="3110.0" xr:uid="{0E70B6AD-06B6-471E-B59A-121B5411DCC6}"/>
    <hyperlink ref="AV1080" r:id="rId19885" tooltip="https://www.daloopa.com/src/91531405" display="1319.0" xr:uid="{64D0B70C-B650-4802-AA17-12B1AB04AE59}"/>
    <hyperlink ref="AV1081" r:id="rId19886" tooltip="https://www.daloopa.com/src/91531406" display="753.0" xr:uid="{BB71FFEF-374E-4880-BDDF-33CAB54D79C7}"/>
    <hyperlink ref="AV1084" r:id="rId19887" tooltip="https://www.daloopa.com/src/91531407" display="0.6" xr:uid="{3EB07D65-32FE-4FA1-A31D-E8E612C2C549}"/>
    <hyperlink ref="AV1085" r:id="rId19888" tooltip="https://www.daloopa.com/src/91531408" display="0.25" xr:uid="{86088807-B64E-4198-8476-39FC51158E10}"/>
    <hyperlink ref="AV1086" r:id="rId19889" tooltip="https://www.daloopa.com/src/91531409" display="0.15" xr:uid="{5B7D47BD-EDD5-4CA9-A952-3F0111EE3FF9}"/>
    <hyperlink ref="AV1089" r:id="rId19890" tooltip="https://www.daloopa.com/src/91531410" display="171.0" xr:uid="{0FF6C32D-A5D5-4577-AFE4-33FD57E7015B}"/>
    <hyperlink ref="AV1090" r:id="rId19891" tooltip="https://www.daloopa.com/src/91531411" display="397.0" xr:uid="{C00CCA48-7823-4FE6-B3E3-7A4125987987}"/>
    <hyperlink ref="AV1091" r:id="rId19892" tooltip="https://www.daloopa.com/src/91531412" display="22.0" xr:uid="{FA1FFCCE-AC2A-447C-B0E0-34F3B1EA8132}"/>
    <hyperlink ref="AV1092" r:id="rId19893" tooltip="https://www.daloopa.com/src/91531413" display="590.0" xr:uid="{CA4FFFAA-D210-45AB-8656-15D9375A0A0F}"/>
    <hyperlink ref="AV1095" r:id="rId19894" tooltip="https://www.daloopa.com/src/91531414" display="30.0" xr:uid="{C6EE87D6-98F2-4BD5-99D9-9C56A1B98AB4}"/>
    <hyperlink ref="AV1096" r:id="rId19895" tooltip="https://www.daloopa.com/src/91531415" display="236.0" xr:uid="{D1927FCA-5C85-43EC-BC86-165C4A687007}"/>
    <hyperlink ref="AV1097" r:id="rId19896" tooltip="https://www.daloopa.com/src/91531416" display="136.0" xr:uid="{B79DC793-DB15-4C82-8E39-1B7EC9E75441}"/>
    <hyperlink ref="AV1098" r:id="rId19897" tooltip="https://www.daloopa.com/src/91531417" display="67.0" xr:uid="{FE461AE0-83DB-4DA4-A6E4-042724CB0E19}"/>
    <hyperlink ref="AV1099" r:id="rId19898" tooltip="https://www.daloopa.com/src/91531418" display="469.0" xr:uid="{E866E2F1-455D-4DE5-B457-7E74B5B1047E}"/>
    <hyperlink ref="AV1102" r:id="rId19899" tooltip="https://www.daloopa.com/src/91531420" display="30076.0" xr:uid="{2208C8E9-89AA-4D31-93F5-6EC50B3ACE10}"/>
    <hyperlink ref="AV1104" r:id="rId19900" tooltip="https://www.daloopa.com/src/91531421" display="456.0" xr:uid="{3B23CC0B-8CA2-4C67-90F4-572CF3115D7E}"/>
    <hyperlink ref="AV1107" r:id="rId19901" tooltip="https://www.daloopa.com/src/91531467" display="5182.0" xr:uid="{108EB9BD-CE7F-466E-9FDA-0ADDA28019A5}"/>
    <hyperlink ref="AV1108" r:id="rId19902" tooltip="https://www.daloopa.com/src/91531468" display="590.0" xr:uid="{594EC388-EDDD-45C2-8B18-5C51570867D9}"/>
    <hyperlink ref="AV1109" r:id="rId19903" tooltip="https://www.daloopa.com/src/91531469" display="4592.0" xr:uid="{781AEBC3-6CAB-4660-8382-08B4482925C3}"/>
    <hyperlink ref="AV1111" r:id="rId19904" tooltip="https://www.daloopa.com/src/91531470" display="3685.0" xr:uid="{462902EA-EB0F-431A-A88B-A571629F29FB}"/>
    <hyperlink ref="AV1112" r:id="rId19905" tooltip="https://www.daloopa.com/src/91531471" display="907.0" xr:uid="{CFA39C97-F608-46EC-82B3-53938EFCCA51}"/>
    <hyperlink ref="AV1114" r:id="rId19906" tooltip="https://www.daloopa.com/src/91531472" display="61.0" xr:uid="{73544D7B-3B51-4702-89E8-E81E0315040C}"/>
    <hyperlink ref="AV1115" r:id="rId19907" tooltip="https://www.daloopa.com/src/91531473" display="968.0" xr:uid="{6DCDB568-B128-4D0E-8AED-99E22949BC20}"/>
    <hyperlink ref="AV1117" r:id="rId19908" tooltip="https://www.daloopa.com/src/91531474" display="348.0" xr:uid="{36050B0F-29E0-4EB1-BCA8-6BF120B8F5F3}"/>
    <hyperlink ref="AV1118" r:id="rId19909" tooltip="https://www.daloopa.com/src/91531475" display="620.0" xr:uid="{F361D3E1-8176-4343-8141-55887E5FBB53}"/>
    <hyperlink ref="AV1120" r:id="rId19910" tooltip="https://www.daloopa.com/src/91531476" display="1.36" xr:uid="{20CE8A35-845A-41E5-80B3-9D95AE06B29C}"/>
    <hyperlink ref="AV1124" r:id="rId19911" tooltip="https://www.daloopa.com/src/91531477" display="-30.0" xr:uid="{136D24A8-97A1-423C-BEE8-F1752C042D16}"/>
    <hyperlink ref="AV1125" r:id="rId19912" tooltip="https://www.daloopa.com/src/91531478" display="-41.0" xr:uid="{A9910C2C-8D25-4221-8745-2425D535122A}"/>
    <hyperlink ref="AV1126" r:id="rId19913" tooltip="https://www.daloopa.com/src/91531480" display="-72.0" xr:uid="{711A059E-975D-4231-8A86-8F3E7462ABCD}"/>
    <hyperlink ref="AV1129" r:id="rId19914" tooltip="https://www.daloopa.com/src/91531481" display="-439.0" xr:uid="{CE2F8014-13A3-4456-B327-0DEAB2C98C41}"/>
    <hyperlink ref="AV1130" r:id="rId19915" tooltip="https://www.daloopa.com/src/91531482" display="-42.0" xr:uid="{F2DE4A72-8197-45B0-BF3B-049A94AAF93A}"/>
    <hyperlink ref="AV1131" r:id="rId19916" tooltip="https://www.daloopa.com/src/91531484" display="-1488.0" xr:uid="{B6DD1B0A-6EEB-488E-900C-0F85A6779C5F}"/>
    <hyperlink ref="AV1133" r:id="rId19917" tooltip="https://www.daloopa.com/src/91531485" display="-18.0" xr:uid="{4F82FCF0-0E6D-4C8D-879C-E3EC6CEA0340}"/>
    <hyperlink ref="AV1134" r:id="rId19918" tooltip="https://www.daloopa.com/src/91531486" display="116.0" xr:uid="{283D4F7F-F7E7-4B64-902C-112A3893BF4C}"/>
    <hyperlink ref="AV1137" r:id="rId19919" tooltip="https://www.daloopa.com/src/91531487" display="5182.0" xr:uid="{4DA5D465-2E6C-4068-B11B-8ED45A372E80}"/>
    <hyperlink ref="AV1138" r:id="rId19920" tooltip="https://www.daloopa.com/src/91531488" display="518.0" xr:uid="{39C2B770-AC64-4388-9F53-198E9C6266F9}"/>
    <hyperlink ref="AV1139" r:id="rId19921" tooltip="https://www.daloopa.com/src/91531489" display="4664.0" xr:uid="{A980D286-1A50-4AF6-8DBC-33CFC7BD36AC}"/>
    <hyperlink ref="AV1141" r:id="rId19922" tooltip="https://www.daloopa.com/src/91531490" display="2197.0" xr:uid="{9363F42A-8D1F-44C0-8A47-795962DC9AF8}"/>
    <hyperlink ref="AV1142" r:id="rId19923" tooltip="https://www.daloopa.com/src/91531491" display="2467.0" xr:uid="{760C42E1-E7A2-4D83-B6C2-ED1C7B20FF6A}"/>
    <hyperlink ref="AV1144" r:id="rId19924" tooltip="https://www.daloopa.com/src/91531492" display="43.0" xr:uid="{68958D93-46FA-483D-BF32-9C837CAF49C0}"/>
    <hyperlink ref="AV1145" r:id="rId19925" tooltip="https://www.daloopa.com/src/91531493" display="2510.0" xr:uid="{8D82A5F9-992D-4C10-BD81-DAC942B86DEA}"/>
    <hyperlink ref="AV1147" r:id="rId19926" tooltip="https://www.daloopa.com/src/91531494" display="464.0" xr:uid="{845D3B04-62F6-437E-B07F-D00C1E9AD78E}"/>
    <hyperlink ref="AV1148" r:id="rId19927" tooltip="https://www.daloopa.com/src/91531495" display="2046.0" xr:uid="{0DDAF722-42C3-4EDA-9CD3-4E9342A499D9}"/>
    <hyperlink ref="AV1150" r:id="rId19928" tooltip="https://www.daloopa.com/src/91531496" display="4.48" xr:uid="{5949F989-2591-4F98-B0FF-A551D877531E}"/>
    <hyperlink ref="AV1153" r:id="rId19929" tooltip="https://www.daloopa.com/src/91531497" display="456.0" xr:uid="{64FB3000-8482-41F1-BB39-57ED09A61843}"/>
    <hyperlink ref="AV1156" r:id="rId19930" tooltip="https://www.daloopa.com/src/91531498" display="1.36" xr:uid="{21D11694-CB31-4F2D-8FE7-4F73E83D3D31}"/>
    <hyperlink ref="AV1157" r:id="rId19931" tooltip="https://www.daloopa.com/src/91531499" display="1.03" xr:uid="{C49D0F0E-2B6B-478F-A72A-AF404D5BF61E}"/>
    <hyperlink ref="AV1158" r:id="rId19932" tooltip="https://www.daloopa.com/src/91531500" display="0.18" xr:uid="{623C681E-C66B-410F-8534-38AAD60C04C8}"/>
    <hyperlink ref="AV1159" r:id="rId19933" tooltip="https://www.daloopa.com/src/91531502" display="-0.04" xr:uid="{CD98C46C-9DD8-4DF2-A7C8-441A647570C9}"/>
    <hyperlink ref="AV1160" r:id="rId19934" tooltip="https://www.daloopa.com/src/91531503" display="-0.26" xr:uid="{C423DD48-D17C-42D4-9932-F55B799F43A5}"/>
    <hyperlink ref="AV1161" r:id="rId19935" tooltip="https://www.daloopa.com/src/91531504" display="4.48" xr:uid="{0FB87CE5-A2AD-468C-9F3F-59F30B4A981D}"/>
    <hyperlink ref="AV1164" r:id="rId19936" tooltip="https://www.daloopa.com/src/91531505" display="0.175" xr:uid="{4AB50BE0-FA9D-48E9-BE50-70B6D378669A}"/>
    <hyperlink ref="AV1165" r:id="rId19937" tooltip="https://www.daloopa.com/src/91531506" display="0.091" xr:uid="{FE144BFB-CA28-49BD-8487-CD2E23AE5D91}"/>
    <hyperlink ref="AV1166" r:id="rId19938" tooltip="https://www.daloopa.com/src/91531507" display="0.016" xr:uid="{272E451A-E9BE-49DD-A154-6AEFFCB8E917}"/>
    <hyperlink ref="AV1167" r:id="rId19939" tooltip="https://www.daloopa.com/src/91531509" display="0.476" xr:uid="{C9DAB703-BA39-4E23-92D5-68B43E0481AB}"/>
    <hyperlink ref="AV327" r:id="rId19940" tooltip="https://www.daloopa.com/src/92469326" display="3110.0" xr:uid="{CDABFA2E-7A87-4035-98DF-5E2469E65193}"/>
    <hyperlink ref="AV332" r:id="rId19941" tooltip="https://www.daloopa.com/src/92469325" display="1319.0" xr:uid="{DEF08329-2090-4F54-BFD5-FD0DD67BF313}"/>
    <hyperlink ref="AV337" r:id="rId19942" tooltip="https://www.daloopa.com/src/92469327" display="753.0" xr:uid="{4875AAD3-8926-4C69-96D1-405170459C80}"/>
    <hyperlink ref="AV339" r:id="rId19943" tooltip="https://www.daloopa.com/src/92469328" display="5182.0" xr:uid="{5CFDC58C-08CA-4A66-962E-D4AEFBFC0D2A}"/>
    <hyperlink ref="AV572" r:id="rId19944" tooltip="https://www.daloopa.com/src/92469222" display="2.0" xr:uid="{BDF04C44-239E-4D34-958C-39DD3753DB66}"/>
    <hyperlink ref="AV581" r:id="rId19945" tooltip="https://www.daloopa.com/src/92458633" display="-3.0" xr:uid="{23F5D1C2-6432-4051-96E4-983722EE753B}"/>
    <hyperlink ref="AV606" r:id="rId19946" tooltip="https://www.daloopa.com/src/91527901" display="1.0" xr:uid="{3401FBF6-5620-4330-80F2-4D51D0DC9E73}"/>
    <hyperlink ref="AV607" r:id="rId19947" tooltip="https://www.daloopa.com/src/91527901" display="1.0" xr:uid="{9243861A-53B4-4CCD-823B-95D0D6692221}"/>
    <hyperlink ref="AV617" r:id="rId19948" tooltip="https://www.daloopa.com/src/91528449" display="1.0" xr:uid="{0F0CAF1D-3F32-48AD-AAEA-3744EFF487EE}"/>
    <hyperlink ref="AV618" r:id="rId19949" tooltip="https://www.daloopa.com/src/91528449" display="1.0" xr:uid="{5829715C-5CE2-4F23-ACE5-2932836E3C75}"/>
    <hyperlink ref="AV979" r:id="rId19950" tooltip="https://www.daloopa.com/src/92469430" display="-27.0" xr:uid="{D8E6B720-B67A-4627-B198-35C9464078CA}"/>
    <hyperlink ref="AV986" r:id="rId19951" tooltip="https://www.daloopa.com/src/92469431" display="70.0" xr:uid="{5E4FDBEB-695C-4E5C-B067-64CFD84B2A93}"/>
    <hyperlink ref="AV992" r:id="rId19952" tooltip="https://www.daloopa.com/src/92469433" display="18.0" xr:uid="{40C419B1-66CF-4E80-AFB4-742027DE7EF5}"/>
    <hyperlink ref="AV994" r:id="rId19953" tooltip="https://www.daloopa.com/src/92469432" display="61.0" xr:uid="{64A534E4-BA3E-452B-9A36-2ABB9C6DC45A}"/>
    <hyperlink ref="AV901" r:id="rId19954" tooltip="https://www.daloopa.com/src/91527942" display="1011.0" xr:uid="{8F8A1C39-F073-435D-8D6B-3E34F0AF6F2A}"/>
    <hyperlink ref="AW26" r:id="rId19955" tooltip="https://www.daloopa.com/src/99100916" display="1.95" xr:uid="{A3580F95-7D16-4B05-BA3A-3FA08A48DC07}"/>
    <hyperlink ref="AW30" r:id="rId19956" tooltip="https://www.daloopa.com/src/99100910" display="0.205" xr:uid="{679BFD94-6F89-4585-97B6-AB5A5EE9BD03}"/>
    <hyperlink ref="AW31" r:id="rId19957" tooltip="https://www.daloopa.com/src/99100908" display="0.185" xr:uid="{48AB2853-D6C8-47A2-B247-A7FED7654FC4}"/>
    <hyperlink ref="AW51" r:id="rId19958" tooltip="https://www.daloopa.com/src/99100894" display="0.205" xr:uid="{CF2CD961-4A53-4D70-ABEE-6E5EABE7723F}"/>
    <hyperlink ref="AW52" r:id="rId19959" tooltip="https://www.daloopa.com/src/99100892" display="-0.013" xr:uid="{5AC98E6D-1192-4EB8-A78A-3F6280C66E55}"/>
    <hyperlink ref="AW53" r:id="rId19960" tooltip="https://www.daloopa.com/src/99100890" display="-0.002" xr:uid="{35C866A4-E67A-40EE-8FB7-FDBABDAC8012}"/>
    <hyperlink ref="AW54" r:id="rId19961" tooltip="https://www.daloopa.com/src/99100895" display="0.02" xr:uid="{7A54B589-FD2D-428D-9506-8C7D3F4A2734}"/>
    <hyperlink ref="AW55" r:id="rId19962" tooltip="https://www.daloopa.com/src/99100893" display="0.185" xr:uid="{6270D4B0-96A0-4E1D-85DF-D12EE5EC2C50}"/>
    <hyperlink ref="AW78" r:id="rId19963" tooltip="https://www.daloopa.com/src/99100764" display="460.0" xr:uid="{7137BE65-074A-46E3-8734-0F83BE3F8B2F}"/>
    <hyperlink ref="AW87" r:id="rId19964" tooltip="https://www.daloopa.com/src/99100755" display="0.18" xr:uid="{25805727-DA40-4E5E-879A-F066CC837B23}"/>
    <hyperlink ref="AW88" r:id="rId19965" tooltip="https://www.daloopa.com/src/99100754" display="0.185" xr:uid="{53599D14-C345-464D-AF32-E196F0F7DB35}"/>
    <hyperlink ref="AW104" r:id="rId19966" tooltip="https://www.daloopa.com/src/99100874" display="0.18" xr:uid="{D257F13F-E8C7-4CD7-B94F-C5360E83757E}"/>
    <hyperlink ref="AW106" r:id="rId19967" tooltip="https://www.daloopa.com/src/99100871" display="-0.013" xr:uid="{09F91BCE-86E1-4E8D-8C22-7A59BA6C58C0}"/>
    <hyperlink ref="AW108" r:id="rId19968" tooltip="https://www.daloopa.com/src/99100873" display="-0.002" xr:uid="{E5EE1D3F-D041-45EC-8BBE-313B3C228556}"/>
    <hyperlink ref="AW109" r:id="rId19969" tooltip="https://www.daloopa.com/src/99100870" display="0.02" xr:uid="{553B94E4-787A-4E7F-AAF8-960AF82AC082}"/>
    <hyperlink ref="AW110" r:id="rId19970" tooltip="https://www.daloopa.com/src/99100872" display="0.185" xr:uid="{6835ACA6-500B-4DDC-9EF6-4E002AB64C3E}"/>
    <hyperlink ref="AW113" r:id="rId19971" tooltip="https://www.daloopa.com/src/99100903" display="3.5" xr:uid="{E7DC94E1-5668-49DE-8A17-A2D155D68865}"/>
    <hyperlink ref="AW114" r:id="rId19972" tooltip="https://www.daloopa.com/src/99100904" display="1.12" xr:uid="{3770AABA-0011-4129-BA29-87BD078CB022}"/>
    <hyperlink ref="AW116" r:id="rId19973" tooltip="https://www.daloopa.com/src/99100905" display="0.19" xr:uid="{D9F9EE35-5BD6-4DA7-945D-AC9AD567E1B4}"/>
    <hyperlink ref="AW117" r:id="rId19974" tooltip="https://www.daloopa.com/src/99100906" display="-0.26" xr:uid="{D902ACDB-3C71-4A10-A4DE-7A21491EB874}"/>
    <hyperlink ref="AW118" r:id="rId19975" tooltip="https://www.daloopa.com/src/99100907" display="4.55" xr:uid="{90E2AB78-B219-4566-B9C5-4F85517FDE08}"/>
    <hyperlink ref="AW119" r:id="rId19976" tooltip="https://www.daloopa.com/src/99100902" display="447.0" xr:uid="{CD926D3D-C381-4662-9D52-9524BD3FA4DA}"/>
    <hyperlink ref="AW122" r:id="rId19977" tooltip="https://www.daloopa.com/src/99100896" display="3.45" xr:uid="{72C6E35A-E53F-4C99-B9EF-A6F7C2879FD4}"/>
    <hyperlink ref="AW123" r:id="rId19978" tooltip="https://www.daloopa.com/src/99100897" display="1.12" xr:uid="{368ECE2F-B1E0-4BAA-900D-BB7B0DB34B2F}"/>
    <hyperlink ref="AW124" r:id="rId19979" tooltip="https://www.daloopa.com/src/99100898" display="0.19" xr:uid="{9C7E8E7E-F8F4-448D-BDC7-B6137453C6F4}"/>
    <hyperlink ref="AW125" r:id="rId19980" tooltip="https://www.daloopa.com/src/99100899" display="-0.26" xr:uid="{BF3B3D0A-53A8-46F1-BF69-7699C1D63979}"/>
    <hyperlink ref="AW127" r:id="rId19981" tooltip="https://www.daloopa.com/src/99100900" display="4.5" xr:uid="{3FC13631-F6B0-421B-B9C3-DD587E663AD3}"/>
    <hyperlink ref="AW128" r:id="rId19982" tooltip="https://www.daloopa.com/src/99100901" display="447.0" xr:uid="{9FAEC86B-A0E7-479E-8550-CC742C65ECE0}"/>
    <hyperlink ref="AW156" r:id="rId19983" tooltip="https://www.daloopa.com/src/99978779" display="443400000.0" xr:uid="{F42474B6-18DF-41B8-BF39-E81D3C7F5CD9}"/>
    <hyperlink ref="AW159" r:id="rId19984" tooltip="https://www.daloopa.com/src/99100879" display="16.25" xr:uid="{9A6BAEDE-108D-4161-A9D4-6223DD9653BD}"/>
    <hyperlink ref="AW160" r:id="rId19985" tooltip="https://www.daloopa.com/src/99100878" display="13.11" xr:uid="{152218D4-D5D5-4EB6-9A07-11AAF0B576D7}"/>
    <hyperlink ref="AW161" r:id="rId19986" tooltip="https://www.daloopa.com/src/99100881" display="3.15" xr:uid="{401B810E-9F76-4737-88EB-3C429EB30343}"/>
    <hyperlink ref="AW162" r:id="rId19987" tooltip="https://www.daloopa.com/src/99100880" display="487.0" xr:uid="{8BF2A79D-E619-4B9B-A981-CA3A41C9CA0B}"/>
    <hyperlink ref="AW166" r:id="rId19988" tooltip="https://www.daloopa.com/src/99978608" display="3126.0" xr:uid="{9954F332-BC0C-4590-A427-B295415F660D}"/>
    <hyperlink ref="AW167" r:id="rId19989" tooltip="https://www.daloopa.com/src/99978609" display="782.0" xr:uid="{1D564F40-BB6A-406E-B84C-192EFBB33D77}"/>
    <hyperlink ref="AW168" r:id="rId19990" tooltip="https://www.daloopa.com/src/99978610" display="3908.0" xr:uid="{A91AC8E4-D4BA-4982-B204-209A21D926CA}"/>
    <hyperlink ref="AW170" r:id="rId19991" tooltip="https://www.daloopa.com/src/99100940" display="3.13" xr:uid="{5E0388CB-4192-48F9-A55A-2CE1AB060318}"/>
    <hyperlink ref="AW171" r:id="rId19992" tooltip="https://www.daloopa.com/src/99100941" display="782.0" xr:uid="{721E0389-2E51-41F9-9E1C-707B2FE9873F}"/>
    <hyperlink ref="AW172" r:id="rId19993" tooltip="https://www.daloopa.com/src/99100939" display="3.91" xr:uid="{47147376-2D93-4230-AA2E-D46F4A150A88}"/>
    <hyperlink ref="AW173" r:id="rId19994" tooltip="https://www.daloopa.com/src/99100942" display="1330.0" xr:uid="{8801ED0E-1EC4-47E3-9A58-998679454270}"/>
    <hyperlink ref="AW176" r:id="rId19995" tooltip="https://www.daloopa.com/src/99100882" display="17.86" xr:uid="{0A4ED50B-EFF8-4879-B30F-F964BF2BFA9D}"/>
    <hyperlink ref="AW208" r:id="rId19996" tooltip="https://www.daloopa.com/src/99100943" display="1200.0" xr:uid="{E1E10157-389D-4089-A630-6CB78246DBC1}"/>
    <hyperlink ref="AW212" r:id="rId19997" tooltip="https://www.daloopa.com/src/99978627" display="104.0" xr:uid="{0A929CAB-9529-404B-9289-140ABD326A5E}"/>
    <hyperlink ref="AW213" r:id="rId19998" tooltip="https://www.daloopa.com/src/99978625" display="5060.0" xr:uid="{61C2E634-7E06-4A88-8BE6-F37BF6B652C0}"/>
    <hyperlink ref="AW214" r:id="rId19999" tooltip="https://www.daloopa.com/src/99978626" display="145.0" xr:uid="{5104B3D9-EACB-4EA0-8998-A2537979C158}"/>
    <hyperlink ref="AW215" r:id="rId20000" tooltip="https://www.daloopa.com/src/99978628" display="5309.0" xr:uid="{CCAF2C25-87D9-488A-A41D-2A16DEE5A53B}"/>
    <hyperlink ref="AW218" r:id="rId20001" tooltip="https://www.daloopa.com/src/99978615" display="3908.0" xr:uid="{6D148F6E-522D-4E35-A4DE-FCF08C70CAF3}"/>
    <hyperlink ref="AW219" r:id="rId20002" tooltip="https://www.daloopa.com/src/99978613" display="0.74" xr:uid="{80E82780-F34A-49BF-A4A2-BC387EBCC9DB}"/>
    <hyperlink ref="AW224" r:id="rId20003" tooltip="https://www.daloopa.com/src/99978617" display="1327.0" xr:uid="{F30F58A5-2EB2-496D-8627-3662EBADBB32}"/>
    <hyperlink ref="AW225" r:id="rId20004" tooltip="https://www.daloopa.com/src/99978614" display="0.25" xr:uid="{EA791F14-E324-473D-8B93-87C4D27CAB3D}"/>
    <hyperlink ref="AW226" r:id="rId20005" tooltip="https://www.daloopa.com/src/99978612" display="74.0" xr:uid="{50D29113-F8C8-4ECF-9884-1DC29E11D05F}"/>
    <hyperlink ref="AW227" r:id="rId20006" tooltip="https://www.daloopa.com/src/99978611" display="0.01" xr:uid="{57C33477-3A0C-40F8-9535-6DA8ED9EB1F1}"/>
    <hyperlink ref="AW228" r:id="rId20007" tooltip="https://www.daloopa.com/src/99978616" display="5309.0" xr:uid="{2302E839-AE99-445B-9BA5-A8B4664B3FB6}"/>
    <hyperlink ref="AW231" r:id="rId20008" tooltip="https://www.daloopa.com/src/99978604" display="3828.0" xr:uid="{BB16A3BE-0CBF-4E1E-90BD-F881AD6299FD}"/>
    <hyperlink ref="AW234" r:id="rId20009" tooltip="https://www.daloopa.com/src/99978605" display="1204.0" xr:uid="{703E548D-BFC0-44C1-83B5-99D3B7D4C617}"/>
    <hyperlink ref="AW235" r:id="rId20010" tooltip="https://www.daloopa.com/src/99978606" display="28.0" xr:uid="{6206B8EA-0816-4E3C-8713-3F6F5A46EF90}"/>
    <hyperlink ref="AW237" r:id="rId20011" tooltip="https://www.daloopa.com/src/99978603" display="5060.0" xr:uid="{36AB6544-6943-488F-8CAD-010B9AB6AECD}"/>
    <hyperlink ref="AW241" r:id="rId20012" tooltip="https://www.daloopa.com/src/99978651" display="3908.0" xr:uid="{C41C324B-F6C7-4CB9-8797-B06BBA855F53}"/>
    <hyperlink ref="AW242" r:id="rId20013" tooltip="https://www.daloopa.com/src/99978650" display="181.0" xr:uid="{3C95D5D3-4008-4E07-BA71-50096A129804}"/>
    <hyperlink ref="AW243" r:id="rId20014" tooltip="https://www.daloopa.com/src/99978652" display="3727.0" xr:uid="{473B3EE5-29B0-4F06-B10A-452A245EF32C}"/>
    <hyperlink ref="AW245" r:id="rId20015" tooltip="https://www.daloopa.com/src/99978649" display="0.95" xr:uid="{27953C5C-8364-4AF0-ABA6-D1CF4791829D}"/>
    <hyperlink ref="AW269" r:id="rId20016" tooltip="https://www.daloopa.com/src/99978654" display="1327.0" xr:uid="{72FDE894-761F-4A5A-B2AC-F1EBAF912B98}"/>
    <hyperlink ref="AW270" r:id="rId20017" tooltip="https://www.daloopa.com/src/99978656" display="395.0" xr:uid="{164B79E0-48E9-4B87-9F5E-7E22D6456C75}"/>
    <hyperlink ref="AW271" r:id="rId20018" tooltip="https://www.daloopa.com/src/99978655" display="932.0" xr:uid="{2428B4E1-9F2A-4D8C-AC83-3278821F2E1D}"/>
    <hyperlink ref="AW273" r:id="rId20019" tooltip="https://www.daloopa.com/src/99978653" display="0.7" xr:uid="{2444B1B3-72BA-4D3E-8BA3-61D4E6BB6182}"/>
    <hyperlink ref="AW283" r:id="rId20020" tooltip="https://www.daloopa.com/src/99978657" display="74.0" xr:uid="{1ED0EBC8-664D-4FEE-ACA5-48E2486A95CE}"/>
    <hyperlink ref="AW284" r:id="rId20021" tooltip="https://www.daloopa.com/src/99978658" display="22.0" xr:uid="{65E84C58-ADB0-4102-84A4-93D03AD60CCA}"/>
    <hyperlink ref="AW285" r:id="rId20022" tooltip="https://www.daloopa.com/src/99978659" display="52.0" xr:uid="{65332BB5-2DCA-4749-BE94-A1189B52AB53}"/>
    <hyperlink ref="AW287" r:id="rId20023" tooltip="https://www.daloopa.com/src/99978660" display="0.7" xr:uid="{2AA25137-C680-4685-AC7E-B9830D7B4935}"/>
    <hyperlink ref="AW290" r:id="rId20024" tooltip="https://www.daloopa.com/src/99978664" display="5309.0" xr:uid="{C720CB12-E711-464F-881A-9283CD8EE189}"/>
    <hyperlink ref="AW291" r:id="rId20025" tooltip="https://www.daloopa.com/src/99978662" display="598.0" xr:uid="{0BF92DFB-4F33-4FD0-ACD9-71CBE5D2E578}"/>
    <hyperlink ref="AW292" r:id="rId20026" tooltip="https://www.daloopa.com/src/99978663" display="4711.0" xr:uid="{7A1B9D3F-0000-4181-A6ED-003F7F38377A}"/>
    <hyperlink ref="AW294" r:id="rId20027" tooltip="https://www.daloopa.com/src/99978661" display="0.89" xr:uid="{9E611094-0BE7-43ED-B2A3-3B60558865C1}"/>
    <hyperlink ref="AW298" r:id="rId20028" tooltip="https://www.daloopa.com/src/99101019" display="0.6" xr:uid="{846190ED-4FE9-4671-96AB-1F2EAAA0A672}"/>
    <hyperlink ref="AW299" r:id="rId20029" tooltip="https://www.daloopa.com/src/99101020" display="0.26" xr:uid="{6D6BEAA5-BA3A-4E57-82C0-13F4850B435C}"/>
    <hyperlink ref="AW300" r:id="rId20030" tooltip="https://www.daloopa.com/src/99101021" display="0.14" xr:uid="{E588C3D4-A6B4-4930-96D0-CDFBFF858CE7}"/>
    <hyperlink ref="AW303" r:id="rId20031" tooltip="https://www.daloopa.com/src/99978711" display="3188.0" xr:uid="{1512394C-623D-475C-9012-E0C3069FEF62}"/>
    <hyperlink ref="AW304" r:id="rId20032" tooltip="https://www.daloopa.com/src/99978712" display="1361.0" xr:uid="{E772942A-7D71-4E3D-926D-F484E03EF9F4}"/>
    <hyperlink ref="AW305" r:id="rId20033" tooltip="https://www.daloopa.com/src/99978713" display="760.0" xr:uid="{442CBBB6-5669-43C2-9856-427463382F81}"/>
    <hyperlink ref="AW306" r:id="rId20034" tooltip="https://www.daloopa.com/src/99978714" display="5309.0" xr:uid="{39AC3CE1-42DE-41EC-A1D5-A21879403165}"/>
    <hyperlink ref="AW321" r:id="rId20035" tooltip="https://www.daloopa.com/src/99100821" display="1969.0" xr:uid="{6F49A300-B3FF-4CC5-AFC9-55DFD6ADE395}"/>
    <hyperlink ref="AW343" r:id="rId20036" tooltip="https://www.daloopa.com/src/99100832" display="5060.0" xr:uid="{C64F120B-C17B-4DBB-B4F4-68619CF97DA9}"/>
    <hyperlink ref="AW344" r:id="rId20037" tooltip="https://www.daloopa.com/src/99100834" display="104.0" xr:uid="{12252B08-D132-4755-BC7F-E9BE86A86C35}"/>
    <hyperlink ref="AW345" r:id="rId20038" tooltip="https://www.daloopa.com/src/99100833" display="145.0" xr:uid="{64A6940E-2F3E-4AA4-B1EC-6B1828BF48DC}"/>
    <hyperlink ref="AW347" r:id="rId20039" tooltip="https://www.daloopa.com/src/99100835" display="5309.0" xr:uid="{FD30DFA0-02F3-437D-9110-63ED0AF92812}"/>
    <hyperlink ref="AW350" r:id="rId20040" tooltip="https://www.daloopa.com/src/99100838" display="456.0" xr:uid="{692BB4B1-E605-4BE7-B50B-0A24E47EA095}"/>
    <hyperlink ref="AW351" r:id="rId20041" tooltip="https://www.daloopa.com/src/99100839" display="8.0" xr:uid="{C86189E8-63A2-4A11-AA75-67A748E4DD53}"/>
    <hyperlink ref="AW352" r:id="rId20042" tooltip="https://www.daloopa.com/src/99100837" display="134.0" xr:uid="{5B6E39E8-C3E7-4DB1-A327-A1FAC8D1EBE2}"/>
    <hyperlink ref="AW354" r:id="rId20043" tooltip="https://www.daloopa.com/src/99100836" display="598.0" xr:uid="{DF9980E9-D113-48CF-AC44-DAA6D129ECF1}"/>
    <hyperlink ref="AW356" r:id="rId20044" tooltip="https://www.daloopa.com/src/99100841" display="4711.0" xr:uid="{6060D362-39DA-4975-8EEE-A8BA895DB153}"/>
    <hyperlink ref="AW359" r:id="rId20045" tooltip="https://www.daloopa.com/src/99100842" display="984.0" xr:uid="{6098486D-F6B3-4A9C-AA48-9B77B4550064}"/>
    <hyperlink ref="AW360" r:id="rId20046" tooltip="https://www.daloopa.com/src/99100853" display="1445.0" xr:uid="{03E5ED6D-B885-4514-9EB3-633FDA126016}"/>
    <hyperlink ref="AW361" r:id="rId20047" tooltip="https://www.daloopa.com/src/99100850" display="355.0" xr:uid="{63561232-562E-4D0B-A75E-4CD4E481174E}"/>
    <hyperlink ref="AW362" r:id="rId20048" tooltip="https://www.daloopa.com/src/99100849" display="42.0" xr:uid="{E1305258-0050-460E-85FA-B44F17E142B8}"/>
    <hyperlink ref="AW364" r:id="rId20049" tooltip="https://www.daloopa.com/src/99100848" display="2826.0" xr:uid="{E5A7E84C-8253-4F9E-993E-31C3B7C63836}"/>
    <hyperlink ref="AW366" r:id="rId20050" tooltip="https://www.daloopa.com/src/99100846" display="1885.0" xr:uid="{60E58353-8BF6-4A52-A5E3-6301DFC1E89C}"/>
    <hyperlink ref="AW369" r:id="rId20051" tooltip="https://www.daloopa.com/src/99100844" display="-41.0" xr:uid="{E44713BB-9E9D-4306-B072-A8B8B05BC4A3}"/>
    <hyperlink ref="AW370" r:id="rId20052" tooltip="https://www.daloopa.com/src/99100843" display="4.0" xr:uid="{5AE9A9C1-7145-41B8-BC57-9B85B12AF6EF}"/>
    <hyperlink ref="AW371" r:id="rId20053" tooltip="https://www.daloopa.com/src/99100845" display="82.0" xr:uid="{15F01E34-C308-47CD-B292-1E4B62E2DF71}"/>
    <hyperlink ref="AW372" r:id="rId20054" tooltip="https://www.daloopa.com/src/99100847" display="45.0" xr:uid="{B765B1F1-25A8-4A1E-836B-A74D1475F88A}"/>
    <hyperlink ref="AW374" r:id="rId20055" tooltip="https://www.daloopa.com/src/99100840" display="1930.0" xr:uid="{A74817CC-AEA3-4B75-8F58-120630712FB3}"/>
    <hyperlink ref="AW376" r:id="rId20056" tooltip="https://www.daloopa.com/src/99100852" display="357.0" xr:uid="{A29880C6-C176-49AD-8A41-F2B722F114D1}"/>
    <hyperlink ref="AW377" r:id="rId20057" tooltip="https://www.daloopa.com/src/99100851" display="1573.0" xr:uid="{10B025F3-6E6A-4D33-9B4D-7F8F1B1D13FE}"/>
    <hyperlink ref="AW380" r:id="rId20058" tooltip="https://www.daloopa.com/src/99100856" display="3.5" xr:uid="{127E2C12-758E-4080-ABD8-49800D9CD85A}"/>
    <hyperlink ref="AW381" r:id="rId20059" tooltip="https://www.daloopa.com/src/99100857" display="3.49" xr:uid="{1F76A871-56C5-42D4-BA25-70B70682E6B9}"/>
    <hyperlink ref="AW384" r:id="rId20060" tooltip="https://www.daloopa.com/src/99100854" display="449.0" xr:uid="{F11E3CB1-EB98-4B4D-9438-12A524C717A8}"/>
    <hyperlink ref="AW385" r:id="rId20061" tooltip="https://www.daloopa.com/src/99100855" display="451.0" xr:uid="{728804C9-B4FA-49AF-9D5D-A864414B42B3}"/>
    <hyperlink ref="AW388" r:id="rId20062" tooltip="https://www.daloopa.com/src/99978593" display="0.02" xr:uid="{22EDB3F7-E7BC-41A3-80B5-AA4FBE1F9137}"/>
    <hyperlink ref="AW391" r:id="rId20063" tooltip="https://www.daloopa.com/src/99978597" display="-0.03" xr:uid="{86D75703-8DBE-40EB-9AFE-D2EE8C6271E5}"/>
    <hyperlink ref="AW392" r:id="rId20064" tooltip="https://www.daloopa.com/src/99978594" display="0.03" xr:uid="{169B7712-29F5-4F4A-A4F1-839A967EBC2E}"/>
    <hyperlink ref="AW399" r:id="rId20065" tooltip="https://www.daloopa.com/src/99978596" display="-0.03" xr:uid="{A2B8B5C9-4B85-4D99-8918-6EB4847E55A9}"/>
    <hyperlink ref="AW403" r:id="rId20066" tooltip="https://www.daloopa.com/src/99978595" display="-0.01" xr:uid="{35997F3D-EF15-42A6-A390-4F5D28209934}"/>
    <hyperlink ref="AW406" r:id="rId20067" tooltip="https://www.daloopa.com/src/99978473" display="1573.0" xr:uid="{FBFD2537-EEDE-4638-B388-6773899409F2}"/>
    <hyperlink ref="AW408" r:id="rId20068" tooltip="https://www.daloopa.com/src/99978470" display="449.1" xr:uid="{49DCCE49-212B-43C7-8053-DC8C5A0A12ED}"/>
    <hyperlink ref="AW409" r:id="rId20069" tooltip="https://www.daloopa.com/src/99978467" display="2.3" xr:uid="{9BDBCD52-88A3-40D1-A6B3-C2BAA05F2796}"/>
    <hyperlink ref="AW412" r:id="rId20070" tooltip="https://www.daloopa.com/src/99978469" display="451.4" xr:uid="{02D49E0D-7726-4209-A490-62926BEF73BA}"/>
    <hyperlink ref="AW414" r:id="rId20071" tooltip="https://www.daloopa.com/src/99978472" display="3.5" xr:uid="{DB1EA007-085E-414C-8EE3-FEA6B55E7CF0}"/>
    <hyperlink ref="AW415" r:id="rId20072" tooltip="https://www.daloopa.com/src/99978471" display="3.49" xr:uid="{E5E5C107-AA72-48AC-A388-ABD258828B6A}"/>
    <hyperlink ref="AW416" r:id="rId20073" tooltip="https://www.daloopa.com/src/99978468" display="2.5" xr:uid="{0C0BFC7A-679D-49D9-84F4-AE2BB0D90473}"/>
    <hyperlink ref="AW438" r:id="rId20074" tooltip="https://www.daloopa.com/src/99978485" display="31.0" xr:uid="{4B436A0F-749C-421C-8BB7-C7B900964DBC}"/>
    <hyperlink ref="AW439" r:id="rId20075" tooltip="https://www.daloopa.com/src/99978484" display="234.0" xr:uid="{19CD8070-B956-4A65-801F-1F5F7FFDEF91}"/>
    <hyperlink ref="AW440" r:id="rId20076" tooltip="https://www.daloopa.com/src/99978486" display="134.0" xr:uid="{D0153DD4-7DEB-4293-BA82-8C78694C8AFD}"/>
    <hyperlink ref="AW441" r:id="rId20077" tooltip="https://www.daloopa.com/src/99978488" display="68.0" xr:uid="{46369C22-DD1F-4CC6-8465-5F254EE7587D}"/>
    <hyperlink ref="AW442" r:id="rId20078" tooltip="https://www.daloopa.com/src/99978487" display="467.0" xr:uid="{326DF0A5-900D-452F-B558-531CA32628DF}"/>
    <hyperlink ref="AW447" r:id="rId20079" tooltip="https://www.daloopa.com/src/99100781" display="7660.0" xr:uid="{6A062AE4-2FE3-4309-A4C8-3EECD58B4A5E}"/>
    <hyperlink ref="AW448" r:id="rId20080" tooltip="https://www.daloopa.com/src/99100777" display="405.0" xr:uid="{449D87FC-D56B-45F6-87A8-752702DF0550}"/>
    <hyperlink ref="AW449" r:id="rId20081" tooltip="https://www.daloopa.com/src/99100780" display="1612.0" xr:uid="{EA047D91-99EC-4F8A-A7EC-117A986AD6D0}"/>
    <hyperlink ref="AW450" r:id="rId20082" tooltip="https://www.daloopa.com/src/99100779" display="1346.0" xr:uid="{C91CFCC2-5819-4A73-8C84-0D10FD7FB051}"/>
    <hyperlink ref="AW453" r:id="rId20083" tooltip="https://www.daloopa.com/src/99100778" display="11023.0" xr:uid="{388AC35A-7D4E-42B7-84C9-F3EF0D8D6A80}"/>
    <hyperlink ref="AW455" r:id="rId20084" tooltip="https://www.daloopa.com/src/99100821" display="1969.0" xr:uid="{EB721BDC-DB10-415C-9048-43FAD82C59EB}"/>
    <hyperlink ref="AW456" r:id="rId20085" tooltip="https://www.daloopa.com/src/99100817" display="381.0" xr:uid="{D817A12C-6493-46BC-8D36-6AC2E6CBDA24}"/>
    <hyperlink ref="AW457" r:id="rId20086" tooltip="https://www.daloopa.com/src/99100820" display="12803.0" xr:uid="{13448441-D5C0-4473-B046-196DBEAB81E3}"/>
    <hyperlink ref="AW458" r:id="rId20087" tooltip="https://www.daloopa.com/src/99100816" display="933.0" xr:uid="{F8F51AEA-3B74-485E-A9A6-06A42F93CEF0}"/>
    <hyperlink ref="AW459" r:id="rId20088" tooltip="https://www.daloopa.com/src/99100819" display="1436.0" xr:uid="{00A0B5B2-56CC-4463-94E7-AAA9B8D54C0D}"/>
    <hyperlink ref="AW461" r:id="rId20089" tooltip="https://www.daloopa.com/src/99100818" display="1462.0" xr:uid="{92783C5E-C6B1-4332-8C71-ACD31A482E78}"/>
    <hyperlink ref="AW462" r:id="rId20090" tooltip="https://www.daloopa.com/src/99100875" display="30007.0" xr:uid="{A0F35E78-DEDC-4DB2-82FF-791DE52E205C}"/>
    <hyperlink ref="AW467" r:id="rId20091" tooltip="https://www.daloopa.com/src/99100782" display="357.0" xr:uid="{F1F7FDF5-49ED-4E71-83C7-5F5E6FEF62ED}"/>
    <hyperlink ref="AW468" r:id="rId20092" tooltip="https://www.daloopa.com/src/99100788" display="1899.0" xr:uid="{AC4D29AA-F871-4A9D-B89D-429474FFAED4}"/>
    <hyperlink ref="AW469" r:id="rId20093" tooltip="https://www.daloopa.com/src/99100786" display="5558.0" xr:uid="{49B4C93A-423C-4F81-AF9F-B70B5EDF2126}"/>
    <hyperlink ref="AW470" r:id="rId20094" tooltip="https://www.daloopa.com/src/99100783" display="95.0" xr:uid="{F39FFD8A-C8C1-4013-BBFA-169F4FB0BA01}"/>
    <hyperlink ref="AW471" r:id="rId20095" tooltip="https://www.daloopa.com/src/99100787" display="1498.0" xr:uid="{505AB3D8-42DF-4163-AAA6-14D01F34DD0C}"/>
    <hyperlink ref="AW473" r:id="rId20096" tooltip="https://www.daloopa.com/src/99100784" display="67.0" xr:uid="{A42B516B-B7D5-4A14-9E32-E3EA89C40BD1}"/>
    <hyperlink ref="AW475" r:id="rId20097" tooltip="https://www.daloopa.com/src/99100785" display="9474.0" xr:uid="{566CEF45-9A1D-4A55-BE06-539C62CA00F8}"/>
    <hyperlink ref="AW478" r:id="rId20098" tooltip="https://www.daloopa.com/src/99100826" display="4127.0" xr:uid="{B4E5A526-9013-4F96-83F1-C7128810C2D5}"/>
    <hyperlink ref="AW479" r:id="rId20099" tooltip="https://www.daloopa.com/src/99100824" display="128.0" xr:uid="{6FD789BA-0893-4BD7-823E-1D24B7508C87}"/>
    <hyperlink ref="AW480" r:id="rId20100" tooltip="https://www.daloopa.com/src/99100822" display="591.0" xr:uid="{69E5BBE2-9751-4FA9-BFEC-90E74AF75C81}"/>
    <hyperlink ref="AW482" r:id="rId20101" tooltip="https://www.daloopa.com/src/99100823" display="398.0" xr:uid="{E25D8F26-7353-4756-A72E-B50CB97551CA}"/>
    <hyperlink ref="AW484" r:id="rId20102" tooltip="https://www.daloopa.com/src/99100825" display="446.0" xr:uid="{168F2BF5-0A74-4565-AF05-A773571D90FF}"/>
    <hyperlink ref="AW485" r:id="rId20103" tooltip="https://www.daloopa.com/src/99100876" display="15164.0" xr:uid="{18E7CAAF-2CF3-4026-929C-2AD34EC4DFE1}"/>
    <hyperlink ref="AW489" r:id="rId20104" tooltip="https://www.daloopa.com/src/99100827" display="12504.0" xr:uid="{3FBBB7DB-175D-4A5D-99AC-C0FBB6D231BA}"/>
    <hyperlink ref="AW490" r:id="rId20105" tooltip="https://www.daloopa.com/src/99100828" display="35227.0" xr:uid="{32BFD3CD-64F2-4D5F-9F4E-CEB4D87E62CE}"/>
    <hyperlink ref="AW491" r:id="rId20106" tooltip="https://www.daloopa.com/src/99100831" display="-276.0" xr:uid="{5AB27EF2-31FD-44E9-A84D-DFA95F0D9344}"/>
    <hyperlink ref="AW492" r:id="rId20107" tooltip="https://www.daloopa.com/src/99100830" display="-32612.0" xr:uid="{FB7A9E39-347D-4EEA-A668-F913FCF87E05}"/>
    <hyperlink ref="AW493" r:id="rId20108" tooltip="https://www.daloopa.com/src/99100829" display="14843.0" xr:uid="{798F7990-1219-48B4-8981-F41E52AE3307}"/>
    <hyperlink ref="AW495" r:id="rId20109" tooltip="https://www.daloopa.com/src/99100877" display="30007.0" xr:uid="{8BFB432A-DA46-4AC1-9ED2-92BD413DA3F9}"/>
    <hyperlink ref="AW499" r:id="rId20110" tooltip="https://www.daloopa.com/src/99100800" display="1573.0" xr:uid="{4974E1D6-05C6-43D5-BC3F-597B1E43D759}"/>
    <hyperlink ref="AW501" r:id="rId20111" tooltip="https://www.daloopa.com/src/99100790" display="214.0" xr:uid="{6596635B-7ED5-4F96-9D34-9EBEDE128679}"/>
    <hyperlink ref="AW502" r:id="rId20112" tooltip="https://www.daloopa.com/src/99100789" display="467.0" xr:uid="{72CB1960-C1CB-492D-8CB5-1756140D6D1A}"/>
    <hyperlink ref="AW503" r:id="rId20113" tooltip="https://www.daloopa.com/src/99100791" display="-1.0" xr:uid="{7870DC59-C347-446D-A9BC-14BCC70CB84B}"/>
    <hyperlink ref="AW504" r:id="rId20114" tooltip="https://www.daloopa.com/src/99100792" display="-98.0" xr:uid="{45DAF13C-59E7-4BF5-AF51-94D3591D2D7B}"/>
    <hyperlink ref="AW507" r:id="rId20115" tooltip="https://www.daloopa.com/src/99100793" display="-424.0" xr:uid="{EBBA14DB-EFC3-4578-AE0C-C49ECBC34CC5}"/>
    <hyperlink ref="AW508" r:id="rId20116" tooltip="https://www.daloopa.com/src/99100796" display="209.0" xr:uid="{EE1B155B-2BF9-4D59-9624-0446B28D93A1}"/>
    <hyperlink ref="AW509" r:id="rId20117" tooltip="https://www.daloopa.com/src/99100801" display="1940.0" xr:uid="{EA9819EF-616B-4A80-BA3C-53E6586CBA5A}"/>
    <hyperlink ref="AW512" r:id="rId20118" tooltip="https://www.daloopa.com/src/99100802" display="163.0" xr:uid="{7301CB71-3ECD-44F0-AA2A-3AD3C381DCD3}"/>
    <hyperlink ref="AW513" r:id="rId20119" tooltip="https://www.daloopa.com/src/99100805" display="-41.0" xr:uid="{78CCDB2F-B1AF-463C-B782-0583BD7093BB}"/>
    <hyperlink ref="AW514" r:id="rId20120" tooltip="https://www.daloopa.com/src/99100803" display="-11.0" xr:uid="{35A8AE1D-C0A3-49D4-BAD9-0758766BB7B1}"/>
    <hyperlink ref="AW517" r:id="rId20121" tooltip="https://www.daloopa.com/src/99100804" display="111.0" xr:uid="{8D19116A-C9B2-4803-B430-07B99D9972C1}"/>
    <hyperlink ref="AW520" r:id="rId20122" tooltip="https://www.daloopa.com/src/99100772" display="-2500.0" xr:uid="{C43B43E9-2497-4657-AE12-8A9AD76A1B15}"/>
    <hyperlink ref="AW526" r:id="rId20123" tooltip="https://www.daloopa.com/src/99100771" display="-135.0" xr:uid="{A9650EB4-4604-4370-8F1D-36978BCDCD4B}"/>
    <hyperlink ref="AW527" r:id="rId20124" tooltip="https://www.daloopa.com/src/99100771" display="-135.0" xr:uid="{376C0CBE-D90F-44A6-BC48-6F47BFB82572}"/>
    <hyperlink ref="AW530" r:id="rId20125" tooltip="https://www.daloopa.com/src/99100768" display="-4.0" xr:uid="{7BF88E3A-1AA9-4031-957C-C3FA1D0F8C87}"/>
    <hyperlink ref="AW531" r:id="rId20126" tooltip="https://www.daloopa.com/src/99100770" display="-642.0" xr:uid="{9AA288C2-7D93-47C4-B662-89A9EE207D12}"/>
    <hyperlink ref="AW533" r:id="rId20127" tooltip="https://www.daloopa.com/src/99100773" display="-3.0" xr:uid="{8E9AFAE6-94BD-49DD-A266-76176CFD8150}"/>
    <hyperlink ref="AW534" r:id="rId20128" tooltip="https://www.daloopa.com/src/99100774" display="1406.0" xr:uid="{6E36A18A-B7A0-4655-A01F-B67C7231E19F}"/>
    <hyperlink ref="AW536" r:id="rId20129" tooltip="https://www.daloopa.com/src/99100775" display="6254.0" xr:uid="{C42A5081-1328-446F-A8C4-9586044D5D00}"/>
    <hyperlink ref="AW537" r:id="rId20130" tooltip="https://www.daloopa.com/src/99100776" display="7660.0" xr:uid="{6E7D0352-5B6F-47A7-9A91-3A97B178CF4C}"/>
    <hyperlink ref="AW541" r:id="rId20131" tooltip="https://www.daloopa.com/src/99978640" display="1573.0" xr:uid="{4653CE49-C717-4536-9331-B1C739D61011}"/>
    <hyperlink ref="AW543" r:id="rId20132" tooltip="https://www.daloopa.com/src/99978648" display="214.0" xr:uid="{0969CEAE-FAD1-498C-B6F5-FFC3EAD3F42E}"/>
    <hyperlink ref="AW544" r:id="rId20133" tooltip="https://www.daloopa.com/src/99978647" display="467.0" xr:uid="{8B8D0919-ED87-432E-87DD-2813A9BFE218}"/>
    <hyperlink ref="AW546" r:id="rId20134" tooltip="https://www.daloopa.com/src/99978637" display="19.0" xr:uid="{3EBEB56A-8EF0-480E-BAE3-09A022D1C124}"/>
    <hyperlink ref="AW547" r:id="rId20135" tooltip="https://www.daloopa.com/src/99978642" display="-122.0" xr:uid="{242E4057-C99B-4109-A9F2-2E382985DD53}"/>
    <hyperlink ref="AW549" r:id="rId20136" tooltip="https://www.daloopa.com/src/99978639" display="-1.0" xr:uid="{9E4CABA1-2967-45CF-91B8-EF3499DA8A85}"/>
    <hyperlink ref="AW553" r:id="rId20137" tooltip="https://www.daloopa.com/src/99978641" display="5.0" xr:uid="{D124B571-4564-4917-BB07-EE8E99CCB9D1}"/>
    <hyperlink ref="AW555" r:id="rId20138" tooltip="https://www.daloopa.com/src/99978645" display="438.0" xr:uid="{AEF0AEF1-BF7C-4F07-9B18-ED489BF6F6EA}"/>
    <hyperlink ref="AW556" r:id="rId20139" tooltip="https://www.daloopa.com/src/99978643" display="-468.0" xr:uid="{0F65764A-8320-42EF-AD03-2898B04CF49F}"/>
    <hyperlink ref="AW557" r:id="rId20140" tooltip="https://www.daloopa.com/src/99978636" display="57.0" xr:uid="{FEDF93E9-F1A6-4D1C-A155-D3C2C6157E26}"/>
    <hyperlink ref="AW558" r:id="rId20141" tooltip="https://www.daloopa.com/src/99978646" display="287.0" xr:uid="{3C1C196C-0A3E-43A0-9337-D1F7E216AD8A}"/>
    <hyperlink ref="AW560" r:id="rId20142" tooltip="https://www.daloopa.com/src/99978638" display="-105.0" xr:uid="{1261628B-DC5A-4656-A7D6-09E0AC69BB77}"/>
    <hyperlink ref="AW561" r:id="rId20143" tooltip="https://www.daloopa.com/src/99978635" display="-424.0" xr:uid="{1EA2FE15-5273-4DEF-A4B5-C09075ED9C06}"/>
    <hyperlink ref="AW562" r:id="rId20144" tooltip="https://www.daloopa.com/src/99978644" display="1940.0" xr:uid="{138E68D5-5162-43C0-A6B4-A248F30905F3}"/>
    <hyperlink ref="AW566" r:id="rId20145" tooltip="https://www.daloopa.com/src/99978633" display="160.0" xr:uid="{B03DB40E-D772-49E1-B7DD-67F2BE679954}"/>
    <hyperlink ref="AW567" r:id="rId20146" tooltip="https://www.daloopa.com/src/99978634" display="3.0" xr:uid="{6C58835F-C5F0-45BC-AA0B-280D7063F429}"/>
    <hyperlink ref="AW569" r:id="rId20147" tooltip="https://www.daloopa.com/src/99978629" display="-41.0" xr:uid="{2BC52382-594D-44E0-A4EF-B5498F031C8F}"/>
    <hyperlink ref="AW571" r:id="rId20148" tooltip="https://www.daloopa.com/src/99978630" display="-11.0" xr:uid="{C28D63D4-349C-4871-9095-DF06E19F0EC5}"/>
    <hyperlink ref="AW573" r:id="rId20149" tooltip="https://www.daloopa.com/src/99978631" display="111.0" xr:uid="{581B3974-3371-4DB5-8F80-5430EE0C1ECE}"/>
    <hyperlink ref="AW576" r:id="rId20150" tooltip="https://www.daloopa.com/src/99978670" display="-2500.0" xr:uid="{903FEE3B-AF21-4259-BE9A-031BBD1349E8}"/>
    <hyperlink ref="AW577" r:id="rId20151" tooltip="https://www.daloopa.com/src/99978674" display="0.0" xr:uid="{9057A121-5CB5-4CC0-AB1E-F5932499FFF0}"/>
    <hyperlink ref="AW578" r:id="rId20152" tooltip="https://www.daloopa.com/src/99978671" display="-135.0" xr:uid="{09DB6B25-8ABF-4092-9A85-2EAA03D62688}"/>
    <hyperlink ref="AW584" r:id="rId20153" tooltip="https://www.daloopa.com/src/99978668" display="-4.0" xr:uid="{BB1D06AC-6EAE-4863-9820-38D15554AD42}"/>
    <hyperlink ref="AW585" r:id="rId20154" tooltip="https://www.daloopa.com/src/99978669" display="-642.0" xr:uid="{F06E47AE-3059-4ECC-B148-7999EB3B13A7}"/>
    <hyperlink ref="AW587" r:id="rId20155" tooltip="https://www.daloopa.com/src/99978672" display="-3.0" xr:uid="{9277C65F-8BFE-4DCE-81A0-75B668D0D252}"/>
    <hyperlink ref="AW588" r:id="rId20156" tooltip="https://www.daloopa.com/src/99978673" display="1406.0" xr:uid="{A108FF17-AF53-42A0-A621-26F160B5B05D}"/>
    <hyperlink ref="AW590" r:id="rId20157" tooltip="https://www.daloopa.com/src/99978676" display="6254.0" xr:uid="{72964456-A17A-45F3-8B5C-1942C6ECB862}"/>
    <hyperlink ref="AW591" r:id="rId20158" tooltip="https://www.daloopa.com/src/99978675" display="7660.0" xr:uid="{4852679C-A3E5-488B-911B-68869A92ABBF}"/>
    <hyperlink ref="AW594" r:id="rId20159" tooltip="https://www.daloopa.com/src/99978666" display="696.0" xr:uid="{DA87164A-9F32-4B40-80C8-5E1E9FCC2980}"/>
    <hyperlink ref="AW595" r:id="rId20160" tooltip="https://www.daloopa.com/src/99978665" display="1.0" xr:uid="{46C52A2D-23EE-4980-91A9-C212942E99A3}"/>
    <hyperlink ref="AW602" r:id="rId20161" tooltip="https://www.daloopa.com/src/99100808" display="1885.0" xr:uid="{BEDAC21E-917C-45D0-9FF3-DC6A6DBD4CAE}"/>
    <hyperlink ref="AW603" r:id="rId20162" tooltip="https://www.daloopa.com/src/99100807" display="472.0" xr:uid="{2B8F8268-503D-40D3-8074-4AEF24B1B030}"/>
    <hyperlink ref="AW605" r:id="rId20163" tooltip="https://www.daloopa.com/src/99100806" display="84.0" xr:uid="{C1CA2D41-05ED-421B-9807-708B6E23FA6A}"/>
    <hyperlink ref="AW608" r:id="rId20164" tooltip="https://www.daloopa.com/src/99100809" display="2441.0" xr:uid="{F07EA6AB-0503-44EF-BFE2-F5DA2B2F1684}"/>
    <hyperlink ref="AW610" r:id="rId20165" tooltip="https://www.daloopa.com/src/99100863" display="1573.0" xr:uid="{0B435768-8F36-4FD4-942A-A62427B5E0C6}"/>
    <hyperlink ref="AW611" r:id="rId20166" tooltip="https://www.daloopa.com/src/99100860" display="472.0" xr:uid="{9FB76CDA-7582-4477-AFE6-5B6894467ACD}"/>
    <hyperlink ref="AW613" r:id="rId20167" tooltip="https://www.daloopa.com/src/99100861" display="84.0" xr:uid="{4AE8627D-0C06-4823-94DB-5F6B8BAB07C6}"/>
    <hyperlink ref="AW614" r:id="rId20168" tooltip="https://www.daloopa.com/src/99100862" display="-4.0" xr:uid="{A10781D3-949A-42AF-ACD2-C6ABDC3A6D0A}"/>
    <hyperlink ref="AW615" r:id="rId20169" tooltip="https://www.daloopa.com/src/99100859" display="-102.0" xr:uid="{7089187C-8571-4606-AB89-7EA24486FF70}"/>
    <hyperlink ref="AW620" r:id="rId20170" tooltip="https://www.daloopa.com/src/99100858" display="2023.0" xr:uid="{BC1F41AF-5615-491A-A99E-42F67BF5510C}"/>
    <hyperlink ref="AW622" r:id="rId20171" tooltip="https://www.daloopa.com/src/99100810" display="3.49" xr:uid="{E8F2F343-61D2-457F-9CB3-15BDE21A91A3}"/>
    <hyperlink ref="AW623" r:id="rId20172" tooltip="https://www.daloopa.com/src/99100811" display="1.04" xr:uid="{04A549C9-ADEE-41E7-B58A-2AA658222341}"/>
    <hyperlink ref="AW625" r:id="rId20173" tooltip="https://www.daloopa.com/src/99100812" display="0.19" xr:uid="{4A3444F5-FB6A-4857-9E7C-B8FD10672E57}"/>
    <hyperlink ref="AW626" r:id="rId20174" tooltip="https://www.daloopa.com/src/99100814" display="-0.01" xr:uid="{F6B0BD47-41CB-4822-9869-6E4D00D66F34}"/>
    <hyperlink ref="AW627" r:id="rId20175" tooltip="https://www.daloopa.com/src/99100815" display="-0.23" xr:uid="{58DD25BA-46AA-4514-B69E-8DE597CB3646}"/>
    <hyperlink ref="AW632" r:id="rId20176" tooltip="https://www.daloopa.com/src/99100813" display="4.48" xr:uid="{7B354BE0-C061-4D21-B265-953985668962}"/>
    <hyperlink ref="AW634" r:id="rId20177" tooltip="https://www.daloopa.com/src/99100864" display="451.0" xr:uid="{BEF797C9-D324-4CCB-B82F-BE91CF072224}"/>
    <hyperlink ref="AW711" r:id="rId20178" tooltip="https://www.daloopa.com/src/99100821" display="1969.0" xr:uid="{DC7AF70E-8470-4792-90CE-D1D216072FD7}"/>
    <hyperlink ref="AW787" r:id="rId20179" tooltip="https://www.daloopa.com/src/99978780" display="84.0" xr:uid="{DF3E4D01-03EA-49E7-B8A3-19CA394C86EC}"/>
    <hyperlink ref="AW788" r:id="rId20180" tooltip="https://www.daloopa.com/src/99978781" display="42.0" xr:uid="{21100AA7-7521-449B-9602-B2033B43F003}"/>
    <hyperlink ref="AW810" r:id="rId20181" tooltip="https://www.daloopa.com/src/99976673" display="1.0" xr:uid="{9C1CD72A-9F3E-410A-8EB6-780E7BA35C44}"/>
    <hyperlink ref="AW817" r:id="rId20182" tooltip="https://www.daloopa.com/src/99976674" display="1.0" xr:uid="{3FFF6CDA-8C07-4531-972C-E1C4961C25BE}"/>
    <hyperlink ref="AW821" r:id="rId20183" tooltip="https://www.daloopa.com/src/99978479" display="0.05" xr:uid="{5758E128-41B0-43AC-9A61-71D97FF19D7A}"/>
    <hyperlink ref="AW824" r:id="rId20184" tooltip="https://www.daloopa.com/src/99978478" display="0.01" xr:uid="{E8C9C4F0-04E1-424F-88F8-39A6C97BA0FB}"/>
    <hyperlink ref="AW826" r:id="rId20185" tooltip="https://www.daloopa.com/src/99978476" display="0.01" xr:uid="{9A9C9AE9-F6C9-4E2F-805A-B3E93F2ACA34}"/>
    <hyperlink ref="AW828" r:id="rId20186" tooltip="https://www.daloopa.com/src/99978480" display="0.12" xr:uid="{2BC4BB93-B528-4DB7-83EB-DC76380E6833}"/>
    <hyperlink ref="AW832" r:id="rId20187" tooltip="https://www.daloopa.com/src/99976676" display="5.0" xr:uid="{B0A072B6-1416-4F71-A417-28515E683FF7}"/>
    <hyperlink ref="AW840" r:id="rId20188" tooltip="https://www.daloopa.com/src/99976675" display="0.12" xr:uid="{78912875-1F91-43FF-832B-53EC1867652C}"/>
    <hyperlink ref="AW852" r:id="rId20189" tooltip="https://www.daloopa.com/src/99978742" display="500.0" xr:uid="{CD43AF02-39F7-4F4B-8629-A9D02E117D0C}"/>
    <hyperlink ref="AW853" r:id="rId20190" tooltip="https://www.daloopa.com/src/99978742" display="500.0" xr:uid="{922377CC-A707-4944-B450-4B2D69A57E4D}"/>
    <hyperlink ref="AW854" r:id="rId20191" tooltip="https://www.daloopa.com/src/99978743" display="1000.0" xr:uid="{BC19F8F5-9F58-42C7-A9B5-244A2C412FB9}"/>
    <hyperlink ref="AW855" r:id="rId20192" tooltip="https://www.daloopa.com/src/99978744" display="850.0" xr:uid="{4608C800-B5AA-4CED-A4CF-594103C02258}"/>
    <hyperlink ref="AW856" r:id="rId20193" tooltip="https://www.daloopa.com/src/99978745" display="1300.0" xr:uid="{B3934DE8-AC0D-4018-9000-C8F729207AFD}"/>
    <hyperlink ref="AW857" r:id="rId20194" tooltip="https://www.daloopa.com/src/99978749" display="5650.0" xr:uid="{C75E3E7E-DAF2-4DC6-841A-15C3DDE6F502}"/>
    <hyperlink ref="AW859" r:id="rId20195" tooltip="https://www.daloopa.com/src/99978750" display="-1500.0" xr:uid="{40364E76-5A0E-4532-85F5-BE9DC6E021B2}"/>
    <hyperlink ref="AW860" r:id="rId20196" tooltip="https://www.daloopa.com/src/99978737" display="-23.0" xr:uid="{9BF40D2D-828D-45D1-BC79-3DE4DFA2F12E}"/>
    <hyperlink ref="AW861" r:id="rId20197" tooltip="https://www.daloopa.com/src/99978738" display="4127.0" xr:uid="{C618887F-9B23-442B-8F5F-1E03A3B5B6D4}"/>
    <hyperlink ref="AW863" r:id="rId20198" tooltip="https://www.daloopa.com/src/99978739" display="1500.0" xr:uid="{90BA4BE1-D130-428C-9990-EC0815C592DA}"/>
    <hyperlink ref="AW864" r:id="rId20199" tooltip="https://www.daloopa.com/src/99978740" display="-2.0" xr:uid="{1D947CAF-DAA9-49FC-A275-033C8183D29A}"/>
    <hyperlink ref="AW865" r:id="rId20200" tooltip="https://www.daloopa.com/src/99978741" display="1498.0" xr:uid="{D32B709E-2A09-4C32-9938-D0D9CF445145}"/>
    <hyperlink ref="AW950" r:id="rId20201" tooltip="https://www.daloopa.com/src/99978465" display="4.6" xr:uid="{F1A44B53-BAEF-4ECC-836C-9BBAAD3D4601}"/>
    <hyperlink ref="AW954" r:id="rId20202" tooltip="https://www.daloopa.com/src/99978464" display="4.6" xr:uid="{C3AC21C4-F4AA-440B-AB45-816CCE4F7EE4}"/>
    <hyperlink ref="AW962" r:id="rId20203" tooltip="https://www.daloopa.com/src/99978718" display="744.0" xr:uid="{0856E003-B0AD-42E2-9248-91856020E390}"/>
    <hyperlink ref="AW963" r:id="rId20204" tooltip="https://www.daloopa.com/src/99978719" display="305.0" xr:uid="{2CC5A02F-5067-4AB7-863F-C8825DDB588B}"/>
    <hyperlink ref="AW964" r:id="rId20205" tooltip="https://www.daloopa.com/src/99978720" display="105.0" xr:uid="{C41E8407-7D02-4A74-A7D8-8EB1A05A002F}"/>
    <hyperlink ref="AW967" r:id="rId20206" tooltip="https://www.daloopa.com/src/99978721" display="125.0" xr:uid="{04DF575E-88C7-40AA-8F07-78E35A750E39}"/>
    <hyperlink ref="AW969" r:id="rId20207" tooltip="https://www.daloopa.com/src/99978717" display="105.0" xr:uid="{D3ABAC19-9C31-4920-8406-4BD8C3191B61}"/>
    <hyperlink ref="AW975" r:id="rId20208" tooltip="https://www.daloopa.com/src/99978715" display="515.0" xr:uid="{41680764-9C5B-4111-A427-22A30D2E120A}"/>
    <hyperlink ref="AW976" r:id="rId20209" tooltip="https://www.daloopa.com/src/99978716" display="1899.0" xr:uid="{8F6F517A-68F7-4C57-92BE-2AC484340B35}"/>
    <hyperlink ref="AW998" r:id="rId20210" tooltip="https://www.daloopa.com/src/99978725" display="884.0" xr:uid="{E3E5CF0F-7376-4511-801A-075433DA9224}"/>
    <hyperlink ref="AW999" r:id="rId20211" tooltip="https://www.daloopa.com/src/99978722" display="1204.0" xr:uid="{F83E03F9-B31A-4AFA-BC32-DF11C66C051C}"/>
    <hyperlink ref="AW1000" r:id="rId20212" tooltip="https://www.daloopa.com/src/99978724" display="376.0" xr:uid="{22FC6CDF-FABC-482C-9388-EC200BD2A221}"/>
    <hyperlink ref="AW1004" r:id="rId20213" tooltip="https://www.daloopa.com/src/99978723" display="28.0" xr:uid="{4EC2B857-3A01-40D8-9B24-F11635DDB50E}"/>
    <hyperlink ref="AW1007" r:id="rId20214" tooltip="https://www.daloopa.com/src/99978726" display="2492.0" xr:uid="{61FB3B2E-6829-49DA-A417-941628E04CB3}"/>
    <hyperlink ref="AW1010" r:id="rId20215" tooltip="https://www.daloopa.com/src/99978727" display="-630.0" xr:uid="{0D99C141-6915-4687-B914-0A956E37CF4D}"/>
    <hyperlink ref="AW1011" r:id="rId20216" tooltip="https://www.daloopa.com/src/99978728" display="-681.0" xr:uid="{3252A5E3-6FA4-4C60-AD4D-099FA4395B93}"/>
    <hyperlink ref="AW1012" r:id="rId20217" tooltip="https://www.daloopa.com/src/99978729" display="-239.0" xr:uid="{99502295-E23F-4E18-91F8-96E3A573529E}"/>
    <hyperlink ref="AW1016" r:id="rId20218" tooltip="https://www.daloopa.com/src/99978730" display="-9.0" xr:uid="{D589B56B-FE0E-4D52-B141-07EF8AB23B3A}"/>
    <hyperlink ref="AW1019" r:id="rId20219" tooltip="https://www.daloopa.com/src/99978731" display="-1559.0" xr:uid="{58E837D4-DFE9-4CE6-8476-3A9876BFF5BF}"/>
    <hyperlink ref="AW1022" r:id="rId20220" tooltip="https://www.daloopa.com/src/99978734" display="254.0" xr:uid="{C831426D-D800-4911-94CD-425EA7ABEC29}"/>
    <hyperlink ref="AW1023" r:id="rId20221" tooltip="https://www.daloopa.com/src/99978733" display="523.0" xr:uid="{2E453628-D6DE-4E3C-A007-BF37CBAECA70}"/>
    <hyperlink ref="AW1024" r:id="rId20222" tooltip="https://www.daloopa.com/src/99978736" display="137.0" xr:uid="{6ED83F66-20D7-46C6-AB40-3D28644FD345}"/>
    <hyperlink ref="AW1028" r:id="rId20223" tooltip="https://www.daloopa.com/src/99978732" display="19.0" xr:uid="{ED448D6F-24FE-41A2-9096-FC8470A5749A}"/>
    <hyperlink ref="AW1031" r:id="rId20224" tooltip="https://www.daloopa.com/src/99978735" display="933.0" xr:uid="{842122D3-A750-4E41-A8E3-FB00544AAE59}"/>
    <hyperlink ref="AW1034" r:id="rId20225" tooltip="https://www.daloopa.com/src/99100949" display="5309.0" xr:uid="{570D784E-BC66-4686-BF39-768239AF354D}"/>
    <hyperlink ref="AW1037" r:id="rId20226" tooltip="https://www.daloopa.com/src/99100950" display="3908.0" xr:uid="{8AF69F9D-A063-4E2D-B651-5E59B0888DC8}"/>
    <hyperlink ref="AW1038" r:id="rId20227" tooltip="https://www.daloopa.com/src/99100951" display="1327.0" xr:uid="{9B8AE535-BF04-425A-8586-F7356ECFCD02}"/>
    <hyperlink ref="AW1039" r:id="rId20228" tooltip="https://www.daloopa.com/src/99100952" display="74.0" xr:uid="{3F6710CD-707D-422B-8C20-AC8378655270}"/>
    <hyperlink ref="AW1042" r:id="rId20229" tooltip="https://www.daloopa.com/src/99100953" display="0.74" xr:uid="{72699BEB-4A91-403E-BDCE-C8F4C657F449}"/>
    <hyperlink ref="AW1043" r:id="rId20230" tooltip="https://www.daloopa.com/src/99100954" display="0.25" xr:uid="{F0077E08-0219-49D4-B455-660CA7B9D8A5}"/>
    <hyperlink ref="AW1044" r:id="rId20231" tooltip="https://www.daloopa.com/src/99100955" display="0.01" xr:uid="{B32AC927-7B9B-418C-88DD-706A9177E4A8}"/>
    <hyperlink ref="AW1048" r:id="rId20232" tooltip="https://www.daloopa.com/src/99100956" display="3126.0" xr:uid="{F0E3BD88-1896-4684-AECE-9AD227913014}"/>
    <hyperlink ref="AW1055" r:id="rId20233" tooltip="https://www.daloopa.com/src/99100958" display="782.0" xr:uid="{E6B8F333-7B2A-445E-983F-123DC73CDAEE}"/>
    <hyperlink ref="AW1076" r:id="rId20234" tooltip="https://www.daloopa.com/src/99100961" display="1204.0" xr:uid="{5C0E9BF1-1D68-4DCE-BFD8-7F9E36C6C2E9}"/>
    <hyperlink ref="AW1079" r:id="rId20235" tooltip="https://www.daloopa.com/src/99100962" display="3188.0" xr:uid="{7C399786-C763-4760-8D4B-722D47B3B790}"/>
    <hyperlink ref="AW1080" r:id="rId20236" tooltip="https://www.daloopa.com/src/99100963" display="1361.0" xr:uid="{BBD7CC0F-6E09-47EB-BA6E-E44E4C0253E8}"/>
    <hyperlink ref="AW1081" r:id="rId20237" tooltip="https://www.daloopa.com/src/99100964" display="760.0" xr:uid="{5FBE20C2-1543-4973-A1DB-09AD80549604}"/>
    <hyperlink ref="AW1084" r:id="rId20238" tooltip="https://www.daloopa.com/src/99100965" display="0.6" xr:uid="{FFBA03D2-C8BC-4911-B86B-55C3AD13A184}"/>
    <hyperlink ref="AW1085" r:id="rId20239" tooltip="https://www.daloopa.com/src/99100966" display="0.26" xr:uid="{DA26C957-F258-4534-9E95-8215B03499C2}"/>
    <hyperlink ref="AW1086" r:id="rId20240" tooltip="https://www.daloopa.com/src/99100967" display="0.14" xr:uid="{C97A36C0-6DC2-4819-B6B0-C19DB392493C}"/>
    <hyperlink ref="AW1089" r:id="rId20241" tooltip="https://www.daloopa.com/src/99100968" display="181.0" xr:uid="{2FFF40A6-A687-47E6-8B7B-ECAED9ACAD56}"/>
    <hyperlink ref="AW1090" r:id="rId20242" tooltip="https://www.daloopa.com/src/99100969" display="395.0" xr:uid="{56C911EB-3C88-41DF-A2EB-42557584F544}"/>
    <hyperlink ref="AW1091" r:id="rId20243" tooltip="https://www.daloopa.com/src/99100970" display="22.0" xr:uid="{B249DDFA-0C85-4A73-AA0F-778E6FDF7015}"/>
    <hyperlink ref="AW1092" r:id="rId20244" tooltip="https://www.daloopa.com/src/99100971" display="598.0" xr:uid="{4C569924-65F9-4964-9F20-7BABB94E395B}"/>
    <hyperlink ref="AW1095" r:id="rId20245" tooltip="https://www.daloopa.com/src/99100972" display="31.0" xr:uid="{03B888C7-1C0B-4165-A097-CD7E548E9B9B}"/>
    <hyperlink ref="AW1096" r:id="rId20246" tooltip="https://www.daloopa.com/src/99100973" display="237.0" xr:uid="{31782DAA-4813-4A19-93E0-07596D0BBC7E}"/>
    <hyperlink ref="AW1097" r:id="rId20247" tooltip="https://www.daloopa.com/src/99100974" display="135.0" xr:uid="{536C3A76-D8E4-41CC-A7EF-FD8F7F32E215}"/>
    <hyperlink ref="AW1098" r:id="rId20248" tooltip="https://www.daloopa.com/src/99100975" display="69.0" xr:uid="{A72F4F5F-5816-480B-85CD-B545B5E3EB5A}"/>
    <hyperlink ref="AW1099" r:id="rId20249" tooltip="https://www.daloopa.com/src/99100976" display="472.0" xr:uid="{7A0984B5-AF81-468B-A034-85BA6738330B}"/>
    <hyperlink ref="AW1102" r:id="rId20250" tooltip="https://www.daloopa.com/src/99100978" display="31020.0" xr:uid="{FCC5C7F9-D351-4B99-86B3-5ACE7D6A267B}"/>
    <hyperlink ref="AW1104" r:id="rId20251" tooltip="https://www.daloopa.com/src/99100979" display="451.0" xr:uid="{4607A255-523F-4912-ACCC-1063FA3553D6}"/>
    <hyperlink ref="AW1107" r:id="rId20252" tooltip="https://www.daloopa.com/src/99100980" display="5309.0" xr:uid="{DCF92D33-FE3D-4633-A5E9-A9CC9CA4750E}"/>
    <hyperlink ref="AW1108" r:id="rId20253" tooltip="https://www.daloopa.com/src/99100981" display="598.0" xr:uid="{D4BE198C-1CFA-43E3-A837-D985E5B17D7E}"/>
    <hyperlink ref="AW1109" r:id="rId20254" tooltip="https://www.daloopa.com/src/99100982" display="4711.0" xr:uid="{A913D2C9-DD41-4D61-A7D0-A9EBD37FB6EB}"/>
    <hyperlink ref="AW1111" r:id="rId20255" tooltip="https://www.daloopa.com/src/99100983" display="2826.0" xr:uid="{C8C92E84-3C7A-4E16-89A2-B78FA66B5B89}"/>
    <hyperlink ref="AW1112" r:id="rId20256" tooltip="https://www.daloopa.com/src/99100984" display="1885.0" xr:uid="{F004A3F5-1A32-4045-93A4-5B71C90BDB95}"/>
    <hyperlink ref="AW1114" r:id="rId20257" tooltip="https://www.daloopa.com/src/99100985" display="45.0" xr:uid="{402D12FE-8206-4203-ABB1-D89CFCB46453}"/>
    <hyperlink ref="AW1115" r:id="rId20258" tooltip="https://www.daloopa.com/src/99100986" display="1930.0" xr:uid="{3619C80E-2205-4770-964D-71650D9030F9}"/>
    <hyperlink ref="AW1117" r:id="rId20259" tooltip="https://www.daloopa.com/src/99100987" display="357.0" xr:uid="{C2C6EC7A-06EF-430F-80DF-02F3DE890562}"/>
    <hyperlink ref="AW1118" r:id="rId20260" tooltip="https://www.daloopa.com/src/99100988" display="1573.0" xr:uid="{E30C8023-A136-4D80-8B79-7095521436DF}"/>
    <hyperlink ref="AW1120" r:id="rId20261" tooltip="https://www.daloopa.com/src/99100989" display="3.49" xr:uid="{67C6668D-0ED9-40EB-A13C-A7252DCF3ED9}"/>
    <hyperlink ref="AW1124" r:id="rId20262" tooltip="https://www.daloopa.com/src/99100990" display="-31.0" xr:uid="{289965F4-FEA2-4CE0-9E2E-0E68FECB06A0}"/>
    <hyperlink ref="AW1125" r:id="rId20263" tooltip="https://www.daloopa.com/src/99100991" display="-42.0" xr:uid="{1457C66C-EA6C-4C5D-9058-1A68632E798A}"/>
    <hyperlink ref="AW1126" r:id="rId20264" tooltip="https://www.daloopa.com/src/99100992" display="-73.0" xr:uid="{456F203D-AE6B-4E97-8CEE-434473E66FEF}"/>
    <hyperlink ref="AW1129" r:id="rId20265" tooltip="https://www.daloopa.com/src/99100993" display="-441.0" xr:uid="{8CF37E51-A0EC-41BE-8473-E6456401A9F8}"/>
    <hyperlink ref="AW1130" r:id="rId20266" tooltip="https://www.daloopa.com/src/99100994" display="-42.0" xr:uid="{1C1188CD-5C67-4AD2-9695-34431129E4B8}"/>
    <hyperlink ref="AW1131" r:id="rId20267" tooltip="https://www.daloopa.com/src/99100995" display="-483.0" xr:uid="{69BC49E1-080C-4B2D-88FC-AE8D4ACF2A1B}"/>
    <hyperlink ref="AW1133" r:id="rId20268" tooltip="https://www.daloopa.com/src/99100996" display="-4.0" xr:uid="{BAE0761A-0DB8-4F2F-B73E-D82DAD49A5D5}"/>
    <hyperlink ref="AW1134" r:id="rId20269" tooltip="https://www.daloopa.com/src/99100997" display="102.0" xr:uid="{2D60E8E3-0111-4B41-B86F-DC26120E0E0D}"/>
    <hyperlink ref="AW1137" r:id="rId20270" tooltip="https://www.daloopa.com/src/99100998" display="5309.0" xr:uid="{FC489708-D591-42A7-ACF3-7F8D4471BA9C}"/>
    <hyperlink ref="AW1138" r:id="rId20271" tooltip="https://www.daloopa.com/src/99100999" display="525.0" xr:uid="{085CEC55-A758-4CBD-964E-85AA161F710F}"/>
    <hyperlink ref="AW1139" r:id="rId20272" tooltip="https://www.daloopa.com/src/99101000" display="4784.0" xr:uid="{F9302CA0-28F8-4F78-B5BA-C08C7A5A50E5}"/>
    <hyperlink ref="AW1141" r:id="rId20273" tooltip="https://www.daloopa.com/src/99101001" display="2343.0" xr:uid="{4F425287-AA60-4924-A0B1-7B7850750ECA}"/>
    <hyperlink ref="AW1142" r:id="rId20274" tooltip="https://www.daloopa.com/src/99101002" display="2441.0" xr:uid="{2C5E9341-D676-48A0-B59D-CEF631958E0A}"/>
    <hyperlink ref="AW1144" r:id="rId20275" tooltip="https://www.daloopa.com/src/99101003" display="41.0" xr:uid="{E27D211C-B71B-4A79-BE53-42F58949B905}"/>
    <hyperlink ref="AW1145" r:id="rId20276" tooltip="https://www.daloopa.com/src/99101004" display="2482.0" xr:uid="{D38E8B49-F6BA-4772-B0E9-D0B50CD5D0E3}"/>
    <hyperlink ref="AW1147" r:id="rId20277" tooltip="https://www.daloopa.com/src/99101005" display="459.0" xr:uid="{F2345240-E6E7-4232-A928-A7CCA9169A38}"/>
    <hyperlink ref="AW1148" r:id="rId20278" tooltip="https://www.daloopa.com/src/99101006" display="2023.0" xr:uid="{4F7FE8ED-FAED-4FD3-8065-E1465649E70B}"/>
    <hyperlink ref="AW1150" r:id="rId20279" tooltip="https://www.daloopa.com/src/99101007" display="4.48" xr:uid="{4B68D6C7-18AC-4539-944F-770BA6C917CE}"/>
    <hyperlink ref="AW1153" r:id="rId20280" tooltip="https://www.daloopa.com/src/99101008" display="451.0" xr:uid="{FB7FA378-8329-40C8-8BA8-11E4FB4EEC8D}"/>
    <hyperlink ref="AW1156" r:id="rId20281" tooltip="https://www.daloopa.com/src/99101009" display="3.49" xr:uid="{D98C3484-5D1E-4D51-9290-E72355B5AF59}"/>
    <hyperlink ref="AW1157" r:id="rId20282" tooltip="https://www.daloopa.com/src/99101010" display="1.04" xr:uid="{7E1474B7-6602-405B-BF75-783F951B53A3}"/>
    <hyperlink ref="AW1158" r:id="rId20283" tooltip="https://www.daloopa.com/src/99101011" display="0.19" xr:uid="{132809AF-AE24-4EE2-916C-B960B2BD3219}"/>
    <hyperlink ref="AW1159" r:id="rId20284" tooltip="https://www.daloopa.com/src/99101012" display="-0.01" xr:uid="{FFCF38EA-41B1-4256-B2CA-B46926976580}"/>
    <hyperlink ref="AW1160" r:id="rId20285" tooltip="https://www.daloopa.com/src/99101013" display="-0.23" xr:uid="{EEE2067B-CB62-4ADD-ADF5-C020FD95B2B8}"/>
    <hyperlink ref="AW1161" r:id="rId20286" tooltip="https://www.daloopa.com/src/99101014" display="4.48" xr:uid="{91BFDB01-ABC3-47CF-AFEB-D73DE8DDF861}"/>
    <hyperlink ref="AW1164" r:id="rId20287" tooltip="https://www.daloopa.com/src/99101015" display="0.355" xr:uid="{F26CEF6F-8478-4D14-891E-F50F7021C749}"/>
    <hyperlink ref="AW1165" r:id="rId20288" tooltip="https://www.daloopa.com/src/99101016" display="0.089" xr:uid="{00128206-4235-42AC-B67F-2B624553E24F}"/>
    <hyperlink ref="AW1166" r:id="rId20289" tooltip="https://www.daloopa.com/src/99101017" display="0.016" xr:uid="{FE945942-CBDB-4E47-BDAE-AE12D2F1D3AB}"/>
    <hyperlink ref="AW1167" r:id="rId20290" tooltip="https://www.daloopa.com/src/99101018" display="0.46" xr:uid="{C56515F2-E312-4A11-B858-1354F6AFF698}"/>
    <hyperlink ref="AW327" r:id="rId20291" tooltip="https://www.daloopa.com/src/99978678" display="3188.0" xr:uid="{28F0BF56-B6E8-49CC-ACC2-1A08709B9C0A}"/>
    <hyperlink ref="AW332" r:id="rId20292" tooltip="https://www.daloopa.com/src/99978680" display="1361.0" xr:uid="{F555F0D1-F2AE-4178-994D-F26A5F550757}"/>
    <hyperlink ref="AW337" r:id="rId20293" tooltip="https://www.daloopa.com/src/99978679" display="760.0" xr:uid="{5897CB69-D5D9-43F3-B709-512C197485D8}"/>
    <hyperlink ref="AW339" r:id="rId20294" tooltip="https://www.daloopa.com/src/99978677" display="5309.0" xr:uid="{A9C8E301-41AD-4847-8A30-B55173B6EC87}"/>
    <hyperlink ref="AW572" r:id="rId20295" tooltip="https://www.daloopa.com/src/99978632" display="0.0" xr:uid="{FE99BCB7-BD3C-4A63-AF48-D7A52755CB05}"/>
    <hyperlink ref="AW581" r:id="rId20296" tooltip="https://www.daloopa.com/src/99976776" display="-7.0" xr:uid="{6241D90F-905F-4B5C-82F7-510AF47F69D0}"/>
    <hyperlink ref="AW979" r:id="rId20297" tooltip="https://www.daloopa.com/src/99978684" display="-41.0" xr:uid="{C010AE42-1DCE-4876-85D2-7079C9D81149}"/>
    <hyperlink ref="AW986" r:id="rId20298" tooltip="https://www.daloopa.com/src/99978686" display="82.0" xr:uid="{19084964-CA43-485A-A6ED-81386E868914}"/>
    <hyperlink ref="AW992" r:id="rId20299" tooltip="https://www.daloopa.com/src/99978685" display="4.0" xr:uid="{C6383463-2AE7-4984-913F-6C0F6BCA019F}"/>
    <hyperlink ref="AW994" r:id="rId20300" tooltip="https://www.daloopa.com/src/99978695" display="45.0" xr:uid="{87CE6207-D73D-4799-A85E-AE4C22E19151}"/>
    <hyperlink ref="AW529" r:id="rId20301" tooltip="https://www.daloopa.com/src/99100769" display="1997.0" xr:uid="{761A34F5-2ECE-4B75-A517-ED03A10C6067}"/>
    <hyperlink ref="AW901" r:id="rId20302" tooltip="https://www.daloopa.com/src/99100816" display="933.0" xr:uid="{BE0D599F-9C4F-497F-AC60-5C47A439F9DB}"/>
    <hyperlink ref="AX31" r:id="rId20303" tooltip="https://www.daloopa.com/src/105190718" display="0.185" xr:uid="{6A876FED-0DF8-4749-9D34-C4D56CB81B7C}"/>
    <hyperlink ref="AX53" r:id="rId20304" tooltip="https://www.daloopa.com/src/105190733" display="-0.002" xr:uid="{892F0077-79FD-4B27-BE9F-B8D35813FE99}"/>
    <hyperlink ref="AX55" r:id="rId20305" tooltip="https://www.daloopa.com/src/105190729" display="0.185" xr:uid="{0ABD1FB1-0CF3-483A-AF0F-7874B4E7DA5B}"/>
    <hyperlink ref="AX78" r:id="rId20306" tooltip="https://www.daloopa.com/src/105190708" display="550.0" xr:uid="{719CC749-A086-4D78-AF13-E2ABDBF6AA40}"/>
    <hyperlink ref="AX87" r:id="rId20307" tooltip="https://www.daloopa.com/src/105190715" display="0.16" xr:uid="{38279BAE-F34F-4A57-84E5-60B5432996C3}"/>
    <hyperlink ref="AX88" r:id="rId20308" tooltip="https://www.daloopa.com/src/105190718" display="0.185" xr:uid="{9F433C96-0D71-4266-9466-10018A39FCEC}"/>
    <hyperlink ref="AX104" r:id="rId20309" tooltip="https://www.daloopa.com/src/105190728" display="0.16" xr:uid="{C0EFA20E-73AD-401E-A3C5-66C0A15F04EF}"/>
    <hyperlink ref="AX106" r:id="rId20310" tooltip="https://www.daloopa.com/src/105190731" display="-0.011" xr:uid="{1858C151-72C9-49B4-A65A-D05BB365D944}"/>
    <hyperlink ref="AX108" r:id="rId20311" tooltip="https://www.daloopa.com/src/105190733" display="-0.002" xr:uid="{D40A3B38-28EF-4DEB-A011-0633440BB0A7}"/>
    <hyperlink ref="AX109" r:id="rId20312" tooltip="https://www.daloopa.com/src/105190730" display="0.04" xr:uid="{7CDA2FF7-15EA-4BD0-A571-A0CEA317C483}"/>
    <hyperlink ref="AX110" r:id="rId20313" tooltip="https://www.daloopa.com/src/105190729" display="0.185" xr:uid="{DD96B4A4-6BA4-411A-9B19-9C742DF3B4F2}"/>
    <hyperlink ref="AX113" r:id="rId20314" tooltip="https://www.daloopa.com/src/105190606" display="3.63" xr:uid="{15495C72-C976-4E72-818B-631A4ED81E2F}"/>
    <hyperlink ref="AX114" r:id="rId20315" tooltip="https://www.daloopa.com/src/105190607" display="1.03" xr:uid="{A32A8F8B-4D58-49A9-9486-69F057115BDB}"/>
    <hyperlink ref="AX116" r:id="rId20316" tooltip="https://www.daloopa.com/src/105190608" display="0.19" xr:uid="{A36A4E36-30F9-4E1C-BCEE-366A9FC448C8}"/>
    <hyperlink ref="AX117" r:id="rId20317" tooltip="https://www.daloopa.com/src/105190610" display="-0.37" xr:uid="{FBE17C5A-9C31-415E-BD2F-741D6DE3C9E6}"/>
    <hyperlink ref="AX118" r:id="rId20318" tooltip="https://www.daloopa.com/src/105190611" display="4.68" xr:uid="{CD117443-A7F8-4AFC-B23E-C7683AD87639}"/>
    <hyperlink ref="AX119" r:id="rId20319" tooltip="https://www.daloopa.com/src/105190605" display="445.0" xr:uid="{2FE50F5C-14E1-434A-B154-C79471132171}"/>
    <hyperlink ref="AX122" r:id="rId20320" tooltip="https://www.daloopa.com/src/105190598" display="3.58" xr:uid="{88873A2A-C1AD-46DA-B901-1C7E9E9102FF}"/>
    <hyperlink ref="AX123" r:id="rId20321" tooltip="https://www.daloopa.com/src/105190599" display="1.03" xr:uid="{E6C65FA0-3339-4DC3-AFEA-E2D31373FAD2}"/>
    <hyperlink ref="AX124" r:id="rId20322" tooltip="https://www.daloopa.com/src/105190600" display="0.19" xr:uid="{97D2CE69-3418-4FC7-BD02-3DA483379572}"/>
    <hyperlink ref="AX125" r:id="rId20323" tooltip="https://www.daloopa.com/src/105190602" display="-0.37" xr:uid="{847F5385-2991-4604-B6F0-D6EFAEE3578F}"/>
    <hyperlink ref="AX127" r:id="rId20324" tooltip="https://www.daloopa.com/src/105190603" display="4.63" xr:uid="{36C9E3EC-25CC-4FD0-AB63-54B0670B1C0B}"/>
    <hyperlink ref="AX128" r:id="rId20325" tooltip="https://www.daloopa.com/src/105190604" display="445.0" xr:uid="{070E5BB6-55AC-4FDB-B013-7A85C5BEC8C4}"/>
    <hyperlink ref="AX156" r:id="rId20326" tooltip="https://www.daloopa.com/src/105788274" display="440200000.0" xr:uid="{8B74D3C3-5B9A-40AD-8F0B-BB824749DB9F}"/>
    <hyperlink ref="AX159" r:id="rId20327" tooltip="https://www.daloopa.com/src/105190572" display="16.76" xr:uid="{4ADE5B77-97D9-4847-AD90-7996E50A149F}"/>
    <hyperlink ref="AX160" r:id="rId20328" tooltip="https://www.daloopa.com/src/105190574" display="13.45" xr:uid="{DE27807E-0EFD-4499-8E8E-F6B5D4131536}"/>
    <hyperlink ref="AX161" r:id="rId20329" tooltip="https://www.daloopa.com/src/105190573" display="3.31" xr:uid="{F69488FD-D97C-4520-96C3-B8599AF959D7}"/>
    <hyperlink ref="AX162" r:id="rId20330" tooltip="https://www.daloopa.com/src/105190571" display="504.0" xr:uid="{3ABD1ED4-DE70-4EA1-A870-3B17D21E3A8E}"/>
    <hyperlink ref="AX166" r:id="rId20331" tooltip="https://www.daloopa.com/src/105788072" display="3188.0" xr:uid="{1BB60DE1-CB07-4852-9914-C513FC059069}"/>
    <hyperlink ref="AX167" r:id="rId20332" tooltip="https://www.daloopa.com/src/105788073" display="807.0" xr:uid="{976472E6-CC56-485E-BF8D-C55B854A783A}"/>
    <hyperlink ref="AX168" r:id="rId20333" tooltip="https://www.daloopa.com/src/105788074" display="3995.0" xr:uid="{86C1A787-676C-4E0C-825B-B49C984CF759}"/>
    <hyperlink ref="AX170" r:id="rId20334" tooltip="https://www.daloopa.com/src/105190577" display="3.19" xr:uid="{99212859-3E21-4074-A7AE-3E72DD90A86F}"/>
    <hyperlink ref="AX171" r:id="rId20335" tooltip="https://www.daloopa.com/src/105190576" display="807.0" xr:uid="{C080388E-047C-4609-A339-F1D33F888488}"/>
    <hyperlink ref="AX172" r:id="rId20336" tooltip="https://www.daloopa.com/src/105190575" display="4.0" xr:uid="{857F8F1C-12EB-4564-ABD8-E40C3E1D2CDD}"/>
    <hyperlink ref="AX173" r:id="rId20337" tooltip="https://www.daloopa.com/src/105190578" display="1350.0" xr:uid="{CF3FCA8A-DA9C-4EF3-B2E8-694A3F6AEFF6}"/>
    <hyperlink ref="AX176" r:id="rId20338" tooltip="https://www.daloopa.com/src/105190580" display="18.14" xr:uid="{0E381C6A-F0F4-4BC7-AF20-4DF47BB16CAC}"/>
    <hyperlink ref="AX208" r:id="rId20339" tooltip="https://www.daloopa.com/src/105190579" display="1230.0" xr:uid="{6F36DD19-1EB8-43EC-9AAD-5635C14702BC}"/>
    <hyperlink ref="AX212" r:id="rId20340" tooltip="https://www.daloopa.com/src/105788188" display="82.0" xr:uid="{5362583F-B2F1-4311-AFFB-56650401C4A3}"/>
    <hyperlink ref="AX213" r:id="rId20341" tooltip="https://www.daloopa.com/src/105788187" display="5180.0" xr:uid="{1FFBB1B7-1C88-44C2-9E1E-8A8EA60A5A2E}"/>
    <hyperlink ref="AX214" r:id="rId20342" tooltip="https://www.daloopa.com/src/105788189" display="146.0" xr:uid="{163832CA-59B5-4239-8115-F09304829903}"/>
    <hyperlink ref="AX215" r:id="rId20343" tooltip="https://www.daloopa.com/src/105788190" display="5408.0" xr:uid="{D3EE089C-ECCA-4972-9155-004F6FE44DF4}"/>
    <hyperlink ref="AX218" r:id="rId20344" tooltip="https://www.daloopa.com/src/105788121" display="3995.0" xr:uid="{E4F7DF57-4EA3-4649-8843-85F28F151AB9}"/>
    <hyperlink ref="AX219" r:id="rId20345" tooltip="https://www.daloopa.com/src/105788120" display="0.74" xr:uid="{68553F87-B76A-4A8E-BE73-6912F7DF381D}"/>
    <hyperlink ref="AX224" r:id="rId20346" tooltip="https://www.daloopa.com/src/105788122" display="1354.0" xr:uid="{688B69E9-A986-4182-801F-A6E5A651B706}"/>
    <hyperlink ref="AX225" r:id="rId20347" tooltip="https://www.daloopa.com/src/105788118" display="0.25" xr:uid="{F728D309-25BE-441C-979A-173735327DBA}"/>
    <hyperlink ref="AX226" r:id="rId20348" tooltip="https://www.daloopa.com/src/105788119" display="59.0" xr:uid="{166CE427-672A-4D5E-9E8A-51047C38BD0F}"/>
    <hyperlink ref="AX227" r:id="rId20349" tooltip="https://www.daloopa.com/src/105788123" display="0.01" xr:uid="{DD07FDA3-B4F9-4B79-9894-8E3D2D3F4456}"/>
    <hyperlink ref="AX228" r:id="rId20350" tooltip="https://www.daloopa.com/src/105788117" display="5408.0" xr:uid="{F63A868B-7EF1-4A83-A653-34869AEC04C5}"/>
    <hyperlink ref="AX231" r:id="rId20351" tooltip="https://www.daloopa.com/src/105788069" display="3921.0" xr:uid="{9833126F-200D-43BA-B42F-E63C50FCABDC}"/>
    <hyperlink ref="AX234" r:id="rId20352" tooltip="https://www.daloopa.com/src/105788070" display="1231.0" xr:uid="{C59CF2C8-FE42-45AD-AEBA-913A52D28BDB}"/>
    <hyperlink ref="AX235" r:id="rId20353" tooltip="https://www.daloopa.com/src/105788068" display="28.0" xr:uid="{F5414801-134D-45F0-A69C-3DCD6A0A67E0}"/>
    <hyperlink ref="AX237" r:id="rId20354" tooltip="https://www.daloopa.com/src/105788071" display="5180.0" xr:uid="{8ADE7091-2905-4FC0-AF79-F02755D097EE}"/>
    <hyperlink ref="AX241" r:id="rId20355" tooltip="https://www.daloopa.com/src/105788158" display="3995.0" xr:uid="{2E3E2379-3416-4A1C-A2C9-370FA7240DA3}"/>
    <hyperlink ref="AX242" r:id="rId20356" tooltip="https://www.daloopa.com/src/105788160" display="137.0" xr:uid="{C2256EAF-DB61-4C22-9DDC-DB9F23BA8399}"/>
    <hyperlink ref="AX243" r:id="rId20357" tooltip="https://www.daloopa.com/src/105788159" display="3858.0" xr:uid="{FB9CE9EF-AA51-4A47-BE2F-D0A516ED6971}"/>
    <hyperlink ref="AX245" r:id="rId20358" tooltip="https://www.daloopa.com/src/105788161" display="0.97" xr:uid="{77116CE6-48A9-41BD-B3C9-7BE4308C9029}"/>
    <hyperlink ref="AX269" r:id="rId20359" tooltip="https://www.daloopa.com/src/105788165" display="1354.0" xr:uid="{9EC33492-B69C-4743-BB88-3C344FE7AF98}"/>
    <hyperlink ref="AX270" r:id="rId20360" tooltip="https://www.daloopa.com/src/105788163" display="395.0" xr:uid="{A27E3BD5-F402-4162-9B6D-0C1BD1892E28}"/>
    <hyperlink ref="AX271" r:id="rId20361" tooltip="https://www.daloopa.com/src/105788162" display="959.0" xr:uid="{96B9EC27-5753-4FCD-B782-9A8686E5D9BC}"/>
    <hyperlink ref="AX273" r:id="rId20362" tooltip="https://www.daloopa.com/src/105788164" display="0.71" xr:uid="{89F3E1EC-5E5E-4F44-A2CE-D84EC28C870D}"/>
    <hyperlink ref="AX283" r:id="rId20363" tooltip="https://www.daloopa.com/src/105788169" display="59.0" xr:uid="{F207273C-1809-4044-8F0A-DD78A712BEDE}"/>
    <hyperlink ref="AX284" r:id="rId20364" tooltip="https://www.daloopa.com/src/105788166" display="22.0" xr:uid="{6A7CEA57-2D62-4498-BC1D-794CE9762A7E}"/>
    <hyperlink ref="AX285" r:id="rId20365" tooltip="https://www.daloopa.com/src/105788167" display="37.0" xr:uid="{E006B8C2-44CD-40EF-BDEB-4DB7C6591B67}"/>
    <hyperlink ref="AX287" r:id="rId20366" tooltip="https://www.daloopa.com/src/105788168" display="0.63" xr:uid="{C2E96BB7-2ED1-482D-84C4-F81554A7D0FB}"/>
    <hyperlink ref="AX290" r:id="rId20367" tooltip="https://www.daloopa.com/src/105788171" display="5408.0" xr:uid="{31F24AD3-1B0C-444A-92A1-2D0204DEBB16}"/>
    <hyperlink ref="AX291" r:id="rId20368" tooltip="https://www.daloopa.com/src/105788172" display="554.0" xr:uid="{6A6D42F2-D1F5-4A24-9048-AC6EDCD42760}"/>
    <hyperlink ref="AX292" r:id="rId20369" tooltip="https://www.daloopa.com/src/105788173" display="4854.0" xr:uid="{4550FFF3-3FA5-459E-8965-716F5CF62CE0}"/>
    <hyperlink ref="AX294" r:id="rId20370" tooltip="https://www.daloopa.com/src/105788170" display="0.9" xr:uid="{40289553-8D89-486F-B506-B68D156EA2AA}"/>
    <hyperlink ref="AX298" r:id="rId20371" tooltip="https://www.daloopa.com/src/105191168" display="0.6" xr:uid="{26C6B9C9-07AB-46D3-B07A-33AF0F4705A5}"/>
    <hyperlink ref="AX299" r:id="rId20372" tooltip="https://www.daloopa.com/src/105191166" display="0.26" xr:uid="{9CAEC256-D014-4594-9FD6-4261FE3A7605}"/>
    <hyperlink ref="AX300" r:id="rId20373" tooltip="https://www.daloopa.com/src/105191167" display="0.14" xr:uid="{509270CF-E7B3-4C7A-B924-7001B1689FBD}"/>
    <hyperlink ref="AX303" r:id="rId20374" tooltip="https://www.daloopa.com/src/105788183" display="3241.0" xr:uid="{57172AB6-D8E4-4C9B-89EF-AEE1E595199C}"/>
    <hyperlink ref="AX304" r:id="rId20375" tooltip="https://www.daloopa.com/src/105788184" display="1405.0" xr:uid="{301C6C49-E0C9-4785-BB6E-A117D7099152}"/>
    <hyperlink ref="AX305" r:id="rId20376" tooltip="https://www.daloopa.com/src/105788185" display="762.0" xr:uid="{09C9F63A-FD77-4B90-A408-DD6C683B8C91}"/>
    <hyperlink ref="AX306" r:id="rId20377" tooltip="https://www.daloopa.com/src/105788186" display="5408.0" xr:uid="{DD777860-F5C6-4F70-AF51-747589946D77}"/>
    <hyperlink ref="AX321" r:id="rId20378" tooltip="https://www.daloopa.com/src/105190906" display="1969.0" xr:uid="{E1488A07-A08E-4379-977B-085FDCAE06F1}"/>
    <hyperlink ref="AX343" r:id="rId20379" tooltip="https://www.daloopa.com/src/105190938" display="5180.0" xr:uid="{2282DF6A-8A37-4F25-8E81-7BE865F598E6}"/>
    <hyperlink ref="AX344" r:id="rId20380" tooltip="https://www.daloopa.com/src/105190935" display="82.0" xr:uid="{38219C92-4C0A-4BB5-9724-9F5311549CC0}"/>
    <hyperlink ref="AX345" r:id="rId20381" tooltip="https://www.daloopa.com/src/105190936" display="146.0" xr:uid="{4AEE149E-7929-4698-9391-B95396134A47}"/>
    <hyperlink ref="AX347" r:id="rId20382" tooltip="https://www.daloopa.com/src/105190937" display="5408.0" xr:uid="{73BFB197-A2E9-4829-9467-959821E4FD6A}"/>
    <hyperlink ref="AX350" r:id="rId20383" tooltip="https://www.daloopa.com/src/105190940" display="413.0" xr:uid="{5BA7F402-10C4-4CF3-9B4C-FF5CD42712E2}"/>
    <hyperlink ref="AX351" r:id="rId20384" tooltip="https://www.daloopa.com/src/105190942" display="6.0" xr:uid="{58619E3F-EB0A-4F1A-9B96-DCE5E5919B62}"/>
    <hyperlink ref="AX352" r:id="rId20385" tooltip="https://www.daloopa.com/src/105190939" display="135.0" xr:uid="{2E371AAE-0F01-49FD-A88E-3FD26696B97D}"/>
    <hyperlink ref="AX354" r:id="rId20386" tooltip="https://www.daloopa.com/src/105190941" display="554.0" xr:uid="{E57A9A64-DDEC-4506-8EDF-DDC51A5E2CED}"/>
    <hyperlink ref="AX356" r:id="rId20387" tooltip="https://www.daloopa.com/src/105190962" display="4854.0" xr:uid="{22C5285E-DFE6-439A-8DCD-EC75A2613926}"/>
    <hyperlink ref="AX359" r:id="rId20388" tooltip="https://www.daloopa.com/src/105190961" display="1022.0" xr:uid="{BAC6556A-B3A2-413F-AFCD-7D0C6E7EF388}"/>
    <hyperlink ref="AX360" r:id="rId20389" tooltip="https://www.daloopa.com/src/105190960" display="1431.0" xr:uid="{91EEE9E2-405F-481A-A92B-CC560AC1700D}"/>
    <hyperlink ref="AX361" r:id="rId20390" tooltip="https://www.daloopa.com/src/105190954" display="366.0" xr:uid="{ADB87AD5-1850-42D7-BD16-7BA0DB3C8C86}"/>
    <hyperlink ref="AX362" r:id="rId20391" tooltip="https://www.daloopa.com/src/105190955" display="43.0" xr:uid="{861A1FFD-3FA1-4F78-A0C6-AAEF574D2F0C}"/>
    <hyperlink ref="AX364" r:id="rId20392" tooltip="https://www.daloopa.com/src/105190950" display="2862.0" xr:uid="{76D7D4FE-91E8-49B3-8D8E-693A391FA09D}"/>
    <hyperlink ref="AX366" r:id="rId20393" tooltip="https://www.daloopa.com/src/105190952" display="1992.0" xr:uid="{FC7BC01E-864D-4DC5-81AA-A4D67CCAA270}"/>
    <hyperlink ref="AX369" r:id="rId20394" tooltip="https://www.daloopa.com/src/105190953" display="-51.0" xr:uid="{634EEABC-8615-4357-95AA-28754265568C}"/>
    <hyperlink ref="AX370" r:id="rId20395" tooltip="https://www.daloopa.com/src/105190956" display="12.0" xr:uid="{C99C295E-A619-4209-A703-CF85AAABACB5}"/>
    <hyperlink ref="AX371" r:id="rId20396" tooltip="https://www.daloopa.com/src/105190957" display="89.0" xr:uid="{7B036198-03D4-4D59-AABD-E025CD891CFF}"/>
    <hyperlink ref="AX372" r:id="rId20397" tooltip="https://www.daloopa.com/src/105190958" display="50.0" xr:uid="{C4947A07-8329-4D33-BABE-D3D030C62689}"/>
    <hyperlink ref="AX374" r:id="rId20398" tooltip="https://www.daloopa.com/src/105190951" display="2042.0" xr:uid="{A258AD70-A693-4D74-9C91-8E1E25DD9244}"/>
    <hyperlink ref="AX376" r:id="rId20399" tooltip="https://www.daloopa.com/src/105190959" display="358.0" xr:uid="{5071E991-F955-4E2B-9146-90D0DA5F0B35}"/>
    <hyperlink ref="AX377" r:id="rId20400" tooltip="https://www.daloopa.com/src/105190949" display="1684.0" xr:uid="{4BD8D498-6C52-4172-B668-0C042D003B5D}"/>
    <hyperlink ref="AX380" r:id="rId20401" tooltip="https://www.daloopa.com/src/105190963" display="3.78" xr:uid="{94560515-E2AB-4474-A673-2327D986699B}"/>
    <hyperlink ref="AX381" r:id="rId20402" tooltip="https://www.daloopa.com/src/105190964" display="3.76" xr:uid="{29303722-31A8-4684-B0A5-B7D65B318AF4}"/>
    <hyperlink ref="AX384" r:id="rId20403" tooltip="https://www.daloopa.com/src/105190926" display="445.0" xr:uid="{8EA3E36B-B953-442F-AB73-BD1BD34A6934}"/>
    <hyperlink ref="AX385" r:id="rId20404" tooltip="https://www.daloopa.com/src/105190927" display="448.0" xr:uid="{1B4B06E7-E2D6-45BA-9F68-25BD33C360EB}"/>
    <hyperlink ref="AX388" r:id="rId20405" tooltip="https://www.daloopa.com/src/105788139" display="0.02" xr:uid="{0CF92CA6-10EB-4F03-912B-EBC0D1A50922}"/>
    <hyperlink ref="AX391" r:id="rId20406" tooltip="https://www.daloopa.com/src/105788142" display="0.03" xr:uid="{73C700C5-A08D-4B69-84C3-BB271DF32AC8}"/>
    <hyperlink ref="AX392" r:id="rId20407" tooltip="https://www.daloopa.com/src/105788138" display="0.04" xr:uid="{49CEA3B5-B0A7-4B7A-AB57-40995D5FBACA}"/>
    <hyperlink ref="AX399" r:id="rId20408" tooltip="https://www.daloopa.com/src/105788141" display="-0.06" xr:uid="{256F4A60-FDE5-4BF3-BC31-F4FCC9C0F2AF}"/>
    <hyperlink ref="AX402" r:id="rId20409" tooltip="https://www.daloopa.com/src/105788140" display="0.01" xr:uid="{6523BB94-5440-4CDB-B295-9C63AC5BB748}"/>
    <hyperlink ref="AX403" r:id="rId20410" tooltip="https://www.daloopa.com/src/105788143" display="0.04" xr:uid="{BC362FA8-BB03-49FB-B4E9-BDB5E76235F3}"/>
    <hyperlink ref="AX406" r:id="rId20411" tooltip="https://www.daloopa.com/src/105788083" display="1684.0" xr:uid="{030277C8-F521-4D4E-ACDB-D3319127526B}"/>
    <hyperlink ref="AX408" r:id="rId20412" tooltip="https://www.daloopa.com/src/105788081" display="445.3" xr:uid="{9AF3746E-1A16-4B1A-BA65-A6B3B2F0D0D5}"/>
    <hyperlink ref="AX409" r:id="rId20413" tooltip="https://www.daloopa.com/src/105788080" display="2.3" xr:uid="{B52DCDED-D1B5-472E-97E4-C35D879773E2}"/>
    <hyperlink ref="AX412" r:id="rId20414" tooltip="https://www.daloopa.com/src/105788082" display="447.6" xr:uid="{FFE494FE-0D9B-4259-9CF9-49589A937D6F}"/>
    <hyperlink ref="AX414" r:id="rId20415" tooltip="https://www.daloopa.com/src/105788079" display="3.78" xr:uid="{AAF13E51-C253-4DE1-B343-CAFF5ED8E490}"/>
    <hyperlink ref="AX415" r:id="rId20416" tooltip="https://www.daloopa.com/src/105788078" display="3.76" xr:uid="{0D71EDF8-619E-4812-B8CC-E52AA4A44D9C}"/>
    <hyperlink ref="AX416" r:id="rId20417" tooltip="https://www.daloopa.com/src/105788084" display="2.0" xr:uid="{F84B3607-1968-454F-917D-55D0F6EE38E5}"/>
    <hyperlink ref="AX438" r:id="rId20418" tooltip="https://www.daloopa.com/src/105788106" display="30.0" xr:uid="{B3BC56A7-EAAE-42F3-BDD3-EDA37702BD0D}"/>
    <hyperlink ref="AX439" r:id="rId20419" tooltip="https://www.daloopa.com/src/105788107" display="241.0" xr:uid="{4436A91D-94E0-4D74-82A3-860B9F36A6DF}"/>
    <hyperlink ref="AX440" r:id="rId20420" tooltip="https://www.daloopa.com/src/105788104" display="140.0" xr:uid="{1C87407A-A878-4E3F-8912-F3C523BDD889}"/>
    <hyperlink ref="AX441" r:id="rId20421" tooltip="https://www.daloopa.com/src/105788105" display="63.0" xr:uid="{A2711E36-2C0D-4B20-925F-0637B3C25A77}"/>
    <hyperlink ref="AX442" r:id="rId20422" tooltip="https://www.daloopa.com/src/105788103" display="474.0" xr:uid="{296248AF-C4E3-4F46-AC21-315EF710DF76}"/>
    <hyperlink ref="AX447" r:id="rId20423" tooltip="https://www.daloopa.com/src/105190734" display="7193.0" xr:uid="{0C0043AB-C4E5-4D6A-BDE5-A0A96D81A3C5}"/>
    <hyperlink ref="AX448" r:id="rId20424" tooltip="https://www.daloopa.com/src/105190737" display="322.0" xr:uid="{D3DCF84B-32D1-4659-9FD8-3464FF13CB4E}"/>
    <hyperlink ref="AX449" r:id="rId20425" tooltip="https://www.daloopa.com/src/105190735" display="1802.0" xr:uid="{60DEF63C-118D-406D-98C4-B7F7471A8C71}"/>
    <hyperlink ref="AX450" r:id="rId20426" tooltip="https://www.daloopa.com/src/105190736" display="1399.0" xr:uid="{FC061342-872E-4126-B482-0A97B6D7130C}"/>
    <hyperlink ref="AX453" r:id="rId20427" tooltip="https://www.daloopa.com/src/105190738" display="10716.0" xr:uid="{A6211237-7B10-48DB-9151-27BDBC0A749C}"/>
    <hyperlink ref="AX455" r:id="rId20428" tooltip="https://www.daloopa.com/src/105190906" display="1969.0" xr:uid="{38FA8870-5AEF-4D53-B5AB-3E1AE224BAF2}"/>
    <hyperlink ref="AX456" r:id="rId20429" tooltip="https://www.daloopa.com/src/105190909" display="368.0" xr:uid="{327E1245-1554-4504-A003-EAF662A2FA9E}"/>
    <hyperlink ref="AX457" r:id="rId20430" tooltip="https://www.daloopa.com/src/105190910" display="12814.0" xr:uid="{C8FC44E3-8148-46BA-86B3-C8DCBC6351A4}"/>
    <hyperlink ref="AX458" r:id="rId20431" tooltip="https://www.daloopa.com/src/105190908" display="858.0" xr:uid="{C29A35DE-FD8B-4EEA-96C4-FB57ACFB331E}"/>
    <hyperlink ref="AX459" r:id="rId20432" tooltip="https://www.daloopa.com/src/105190907" display="1548.0" xr:uid="{EE79B7EC-9218-4D51-843D-2B6D19CA1863}"/>
    <hyperlink ref="AX461" r:id="rId20433" tooltip="https://www.daloopa.com/src/105190905" display="1557.0" xr:uid="{1CF3308A-706C-4202-8228-0FFFBCB042E7}"/>
    <hyperlink ref="AX462" r:id="rId20434" tooltip="https://www.daloopa.com/src/105190911" display="29830.0" xr:uid="{BB9A27A9-9204-4210-963E-1875ADD0D1D9}"/>
    <hyperlink ref="AX467" r:id="rId20435" tooltip="https://www.daloopa.com/src/105190743" display="318.0" xr:uid="{909280E7-FB91-4DC9-BAFC-364320F530BB}"/>
    <hyperlink ref="AX468" r:id="rId20436" tooltip="https://www.daloopa.com/src/105190742" display="1848.0" xr:uid="{BB73B80A-AA85-4B24-A07E-0F8EFCBF3789}"/>
    <hyperlink ref="AX469" r:id="rId20437" tooltip="https://www.daloopa.com/src/105190740" display="5779.0" xr:uid="{C8D07153-D54F-4A52-A4AE-58BA532C7E92}"/>
    <hyperlink ref="AX470" r:id="rId20438" tooltip="https://www.daloopa.com/src/105190744" display="130.0" xr:uid="{692A0D75-D366-479E-A57B-252F9AE4C6B2}"/>
    <hyperlink ref="AX471" r:id="rId20439" tooltip="https://www.daloopa.com/src/105190741" display="1499.0" xr:uid="{9AF66413-E303-45DB-920C-65B1CF6ED428}"/>
    <hyperlink ref="AX473" r:id="rId20440" tooltip="https://www.daloopa.com/src/105190745" display="70.0" xr:uid="{125EDA38-9CB1-486D-A968-BBD9CBF18BE4}"/>
    <hyperlink ref="AX475" r:id="rId20441" tooltip="https://www.daloopa.com/src/105190739" display="9644.0" xr:uid="{DAE2AA84-DF7B-4DC2-BD97-42FA06F4CE54}"/>
    <hyperlink ref="AX478" r:id="rId20442" tooltip="https://www.daloopa.com/src/105190914" display="4128.0" xr:uid="{6E750CC0-A26E-4B8A-8D52-FA7610F9D177}"/>
    <hyperlink ref="AX479" r:id="rId20443" tooltip="https://www.daloopa.com/src/105190915" display="127.0" xr:uid="{8412CAA1-8CA0-4002-974A-2F8BB84BA5F2}"/>
    <hyperlink ref="AX480" r:id="rId20444" tooltip="https://www.daloopa.com/src/105190916" display="585.0" xr:uid="{28FC1ED6-DBBE-49EC-BB54-E59AC0023B4F}"/>
    <hyperlink ref="AX482" r:id="rId20445" tooltip="https://www.daloopa.com/src/105190917" display="381.0" xr:uid="{93E1E94C-0D9C-47D9-9CB0-6FD867F3963A}"/>
    <hyperlink ref="AX484" r:id="rId20446" tooltip="https://www.daloopa.com/src/105190918" display="420.0" xr:uid="{B3C64554-4D57-4D4F-89B8-3E77D0DB384D}"/>
    <hyperlink ref="AX485" r:id="rId20447" tooltip="https://www.daloopa.com/src/105190919" display="15285.0" xr:uid="{19F02FD4-F474-45C9-82C9-E3BB4215B68D}"/>
    <hyperlink ref="AX489" r:id="rId20448" tooltip="https://www.daloopa.com/src/105190921" display="13026.0" xr:uid="{DBE5AA55-220E-424A-86B2-C14ECD19326A}"/>
    <hyperlink ref="AX490" r:id="rId20449" tooltip="https://www.daloopa.com/src/105190922" display="36911.0" xr:uid="{EA5B534D-C1FB-4403-9133-51C637A1FB7C}"/>
    <hyperlink ref="AX491" r:id="rId20450" tooltip="https://www.daloopa.com/src/105190920" display="-309.0" xr:uid="{E6524987-95FD-42F9-BD52-670BBC6780A0}"/>
    <hyperlink ref="AX492" r:id="rId20451" tooltip="https://www.daloopa.com/src/105190923" display="-35083.0" xr:uid="{34B1F155-F198-4FAE-862B-AE44D12A9D40}"/>
    <hyperlink ref="AX493" r:id="rId20452" tooltip="https://www.daloopa.com/src/105190924" display="14545.0" xr:uid="{CA2F4809-12CA-4098-A3E7-ED92B3903266}"/>
    <hyperlink ref="AX495" r:id="rId20453" tooltip="https://www.daloopa.com/src/105190925" display="29830.0" xr:uid="{CF07F542-737E-4AFE-A0A0-578390191642}"/>
    <hyperlink ref="AX499" r:id="rId20454" tooltip="https://www.daloopa.com/src/105190746" display="1684.0" xr:uid="{626F31E2-666D-430B-9D78-6EB7D9B6DA32}"/>
    <hyperlink ref="AX501" r:id="rId20455" tooltip="https://www.daloopa.com/src/105190753" display="213.0" xr:uid="{8296FC02-9173-4643-AB1E-C1A8310E69AF}"/>
    <hyperlink ref="AX502" r:id="rId20456" tooltip="https://www.daloopa.com/src/105190752" display="474.0" xr:uid="{4EAFB464-5D42-4F8A-B918-021726D2F26F}"/>
    <hyperlink ref="AX503" r:id="rId20457" tooltip="https://www.daloopa.com/src/105190751" display="-10.0" xr:uid="{1644E5F5-1D3B-4044-81CF-8308BE5C9B2B}"/>
    <hyperlink ref="AX504" r:id="rId20458" tooltip="https://www.daloopa.com/src/105190750" display="-81.0" xr:uid="{200B0B87-3EE5-438A-9272-B3890DCB2A2C}"/>
    <hyperlink ref="AX507" r:id="rId20459" tooltip="https://www.daloopa.com/src/105190749" display="220.0" xr:uid="{9BE14E45-3E50-4D95-B835-58F68B060278}"/>
    <hyperlink ref="AX508" r:id="rId20460" tooltip="https://www.daloopa.com/src/105190748" display="-479.0" xr:uid="{98F62BC6-0D37-4F7A-87AB-F25A18894164}"/>
    <hyperlink ref="AX509" r:id="rId20461" tooltip="https://www.daloopa.com/src/105190747" display="2021.0" xr:uid="{69A24180-F9FB-4D3A-B9E4-C704639F7969}"/>
    <hyperlink ref="AX512" r:id="rId20462" tooltip="https://www.daloopa.com/src/105190757" display="86.0" xr:uid="{EAD720CA-3F7A-4C80-81D6-E47414E37D1F}"/>
    <hyperlink ref="AX513" r:id="rId20463" tooltip="https://www.daloopa.com/src/105190756" display="-57.0" xr:uid="{827AC139-4B8D-4453-9868-981C98D6B578}"/>
    <hyperlink ref="AX514" r:id="rId20464" tooltip="https://www.daloopa.com/src/105190755" display="-76.0" xr:uid="{00BEE979-0D97-413A-A988-B37D4B4F63EB}"/>
    <hyperlink ref="AX517" r:id="rId20465" tooltip="https://www.daloopa.com/src/105190754" display="-47.0" xr:uid="{57C2A238-858B-477E-A911-B5234B1953CF}"/>
    <hyperlink ref="AX520" r:id="rId20466" tooltip="https://www.daloopa.com/src/105190758" display="-2500.0" xr:uid="{5397B821-9E0F-4784-B160-F451A5FBFE6D}"/>
    <hyperlink ref="AX526" r:id="rId20467" tooltip="https://www.daloopa.com/src/105190761" display="96.0" xr:uid="{1FF0F93C-B7A3-4BE3-9409-E676A48A44EC}"/>
    <hyperlink ref="AX527" r:id="rId20468" tooltip="https://www.daloopa.com/src/105190761" display="96.0" xr:uid="{2F28CB6A-05E7-46C2-BEA1-81B4FB8CEF08}"/>
    <hyperlink ref="AX530" r:id="rId20469" tooltip="https://www.daloopa.com/src/105190760" display="-49.0" xr:uid="{DF911A3D-37FF-4BC6-A63B-090B70E2CA90}"/>
    <hyperlink ref="AX531" r:id="rId20470" tooltip="https://www.daloopa.com/src/105190759" display="-2453.0" xr:uid="{7C40BAB6-ADB3-4666-AF7B-A7A0F9B9E8CA}"/>
    <hyperlink ref="AX533" r:id="rId20471" tooltip="https://www.daloopa.com/src/105190765" display="12.0" xr:uid="{E0795967-EDAC-40AD-A673-AB446F931930}"/>
    <hyperlink ref="AX534" r:id="rId20472" tooltip="https://www.daloopa.com/src/105190762" display="-467.0" xr:uid="{2D17B010-8094-4B8F-AF19-C47438567295}"/>
    <hyperlink ref="AX536" r:id="rId20473" tooltip="https://www.daloopa.com/src/105190763" display="7660.0" xr:uid="{DA8AC79A-A55A-478A-8654-2FB9A0EDB834}"/>
    <hyperlink ref="AX537" r:id="rId20474" tooltip="https://www.daloopa.com/src/105190764" display="7193.0" xr:uid="{8E00782E-A658-457A-AD0D-C529DE4B4A22}"/>
    <hyperlink ref="AX541" r:id="rId20475" tooltip="https://www.daloopa.com/src/105788219" display="1684.0" xr:uid="{81DE0CD2-F861-42C9-A735-B0A6D8BFF6F1}"/>
    <hyperlink ref="AX543" r:id="rId20476" tooltip="https://www.daloopa.com/src/105788221" display="213.0" xr:uid="{8BB14792-EA81-44BB-8467-740017988C99}"/>
    <hyperlink ref="AX544" r:id="rId20477" tooltip="https://www.daloopa.com/src/105788224" display="474.0" xr:uid="{490432E1-BC4F-4E1A-9E2E-25D525904325}"/>
    <hyperlink ref="AX546" r:id="rId20478" tooltip="https://www.daloopa.com/src/105788228" display="19.0" xr:uid="{7524937D-2F78-4FAF-9033-6EEE5DF6BF54}"/>
    <hyperlink ref="AX547" r:id="rId20479" tooltip="https://www.daloopa.com/src/105788229" display="-103.0" xr:uid="{D505758A-87B9-4CF6-954D-68BB2BBC73D3}"/>
    <hyperlink ref="AX549" r:id="rId20480" tooltip="https://www.daloopa.com/src/105788220" display="-10.0" xr:uid="{B6B6E69F-2922-40AA-B211-909ABD1E4638}"/>
    <hyperlink ref="AX553" r:id="rId20481" tooltip="https://www.daloopa.com/src/105788222" display="3.0" xr:uid="{D58447B6-25F0-4A53-9B72-BC7DE88C3098}"/>
    <hyperlink ref="AX555" r:id="rId20482" tooltip="https://www.daloopa.com/src/105788226" display="-190.0" xr:uid="{A17E70EB-333F-4026-8762-90E47D593A31}"/>
    <hyperlink ref="AX556" r:id="rId20483" tooltip="https://www.daloopa.com/src/105788225" display="-158.0" xr:uid="{29244536-AEFF-44B6-9A39-BB00301F5995}"/>
    <hyperlink ref="AX557" r:id="rId20484" tooltip="https://www.daloopa.com/src/105788223" display="-43.0" xr:uid="{ACFDB124-0CED-4D7D-AAEE-AA36288BB8A0}"/>
    <hyperlink ref="AX558" r:id="rId20485" tooltip="https://www.daloopa.com/src/105788227" display="-117.0" xr:uid="{A4DF6948-087D-48B9-9847-8DAA76D035EB}"/>
    <hyperlink ref="AX560" r:id="rId20486" tooltip="https://www.daloopa.com/src/105788230" display="29.0" xr:uid="{8C312A2D-413B-4A58-865D-D07F4C3A3BC6}"/>
    <hyperlink ref="AX561" r:id="rId20487" tooltip="https://www.daloopa.com/src/105788231" display="220.0" xr:uid="{32912289-2822-4921-97BC-7B0870729B0D}"/>
    <hyperlink ref="AX562" r:id="rId20488" tooltip="https://www.daloopa.com/src/105788232" display="2021.0" xr:uid="{03D3480C-2109-43CF-964D-4FF06031A30A}"/>
    <hyperlink ref="AX566" r:id="rId20489" tooltip="https://www.daloopa.com/src/105788213" display="84.0" xr:uid="{256937FF-BAF1-4535-84EC-C44C3ACAC449}"/>
    <hyperlink ref="AX567" r:id="rId20490" tooltip="https://www.daloopa.com/src/105788214" display="2.0" xr:uid="{BC22E0F6-1504-41DC-975D-AA7266283284}"/>
    <hyperlink ref="AX569" r:id="rId20491" tooltip="https://www.daloopa.com/src/105788215" display="-57.0" xr:uid="{BD35B756-3DFE-4128-BF8C-B43FD8AE7B30}"/>
    <hyperlink ref="AX571" r:id="rId20492" tooltip="https://www.daloopa.com/src/105788218" display="-76.0" xr:uid="{8C3FD8CC-87D2-498B-A50E-615E3E32146D}"/>
    <hyperlink ref="AX573" r:id="rId20493" tooltip="https://www.daloopa.com/src/105788217" display="-47.0" xr:uid="{FB8D507A-94E6-4A07-B1FD-B40AB95278DF}"/>
    <hyperlink ref="AX576" r:id="rId20494" tooltip="https://www.daloopa.com/src/105788233" display="-2500.0" xr:uid="{0FC9FA13-A89A-440A-BA94-54B3CBE0DBDD}"/>
    <hyperlink ref="AX577" r:id="rId20495" tooltip="https://www.daloopa.com/src/105788239" display="264.0" xr:uid="{2EA60A7E-63D5-4937-9987-5A4126D0FD9C}"/>
    <hyperlink ref="AX578" r:id="rId20496" tooltip="https://www.daloopa.com/src/105788234" display="-168.0" xr:uid="{E8F8AECF-A4DF-4961-8478-673BDDA19376}"/>
    <hyperlink ref="AX584" r:id="rId20497" tooltip="https://www.daloopa.com/src/105788238" display="-49.0" xr:uid="{E32E0313-7282-47B9-8D57-BD339E4928E0}"/>
    <hyperlink ref="AX585" r:id="rId20498" tooltip="https://www.daloopa.com/src/105788236" display="-2453.0" xr:uid="{171E1E84-CE52-42D6-BCF3-BED0E3A9AE2C}"/>
    <hyperlink ref="AX587" r:id="rId20499" tooltip="https://www.daloopa.com/src/105788235" display="12.0" xr:uid="{0A2E10D6-B823-4671-853F-1784FCFC4097}"/>
    <hyperlink ref="AX588" r:id="rId20500" tooltip="https://www.daloopa.com/src/105788240" display="-467.0" xr:uid="{5D8EF171-D3D9-4C15-B252-07BA94EEC91E}"/>
    <hyperlink ref="AX590" r:id="rId20501" tooltip="https://www.daloopa.com/src/105788241" display="7660.0" xr:uid="{06A10233-53BB-4DFF-AD49-A2D17516BCCB}"/>
    <hyperlink ref="AX591" r:id="rId20502" tooltip="https://www.daloopa.com/src/105788242" display="7193.0" xr:uid="{6D8596C9-3E84-4694-84A7-981E3A8B4E5E}"/>
    <hyperlink ref="AX594" r:id="rId20503" tooltip="https://www.daloopa.com/src/105788175" display="488.0" xr:uid="{46D45488-795C-49E1-B23B-2C046AEB2EAD}"/>
    <hyperlink ref="AX595" r:id="rId20504" tooltip="https://www.daloopa.com/src/105788174" display="46.0" xr:uid="{7E170B0F-D592-445B-8941-3CC15485F83E}"/>
    <hyperlink ref="AX602" r:id="rId20505" tooltip="https://www.daloopa.com/src/105190769" display="1992.0" xr:uid="{3810DFB9-741A-40CF-A5F4-6F35A1B8E59E}"/>
    <hyperlink ref="AX603" r:id="rId20506" tooltip="https://www.daloopa.com/src/105190768" display="485.0" xr:uid="{A33343F1-32E4-4C53-A1CA-7C132B22DB82}"/>
    <hyperlink ref="AX605" r:id="rId20507" tooltip="https://www.daloopa.com/src/105190770" display="83.0" xr:uid="{4BB516AC-870B-4F3B-AB34-A21F96D2F4E5}"/>
    <hyperlink ref="AX608" r:id="rId20508" tooltip="https://www.daloopa.com/src/105190767" display="2515.0" xr:uid="{741BA975-C2F6-4113-8FCD-9EB118F0F27A}"/>
    <hyperlink ref="AX610" r:id="rId20509" tooltip="https://www.daloopa.com/src/105190777" display="1684.0" xr:uid="{8F947D82-5A4C-4E67-A0A8-DCA8ED506010}"/>
    <hyperlink ref="AX611" r:id="rId20510" tooltip="https://www.daloopa.com/src/105190772" display="485.0" xr:uid="{914DBAAF-F55C-458B-8779-6160FD916549}"/>
    <hyperlink ref="AX613" r:id="rId20511" tooltip="https://www.daloopa.com/src/105190771" display="83.0" xr:uid="{84950790-0946-4498-9DB7-D5628E4A14E9}"/>
    <hyperlink ref="AX614" r:id="rId20512" tooltip="https://www.daloopa.com/src/105190774" display="-12.0" xr:uid="{E6CA5F0F-F8FF-4525-BE5F-F11E70EBC070}"/>
    <hyperlink ref="AX615" r:id="rId20513" tooltip="https://www.daloopa.com/src/105190775" display="-115.0" xr:uid="{15EB5FBF-153C-4B7A-9AE2-4B3291BBA099}"/>
    <hyperlink ref="AX620" r:id="rId20514" tooltip="https://www.daloopa.com/src/105190776" display="2080.0" xr:uid="{E8773F03-C305-447F-8482-7D62499318FC}"/>
    <hyperlink ref="AX622" r:id="rId20515" tooltip="https://www.daloopa.com/src/105190890" display="3.76" xr:uid="{7096FC2A-3D22-40C8-99F5-76CA147311CD}"/>
    <hyperlink ref="AX623" r:id="rId20516" tooltip="https://www.daloopa.com/src/105190892" display="1.08" xr:uid="{50F7A3EF-6BC6-4B4B-98EA-786BBE04F5AC}"/>
    <hyperlink ref="AX625" r:id="rId20517" tooltip="https://www.daloopa.com/src/105190893" display="0.19" xr:uid="{EE39F2C9-9211-43C4-BF49-827062CBD39B}"/>
    <hyperlink ref="AX626" r:id="rId20518" tooltip="https://www.daloopa.com/src/105190887" display="-0.03" xr:uid="{8B517FFE-E98B-448E-A94F-28C8A3DD3ADE}"/>
    <hyperlink ref="AX627" r:id="rId20519" tooltip="https://www.daloopa.com/src/105190889" display="-0.25" xr:uid="{CE6E8638-7A71-42C2-A6C8-B9EB50EA6DAB}"/>
    <hyperlink ref="AX632" r:id="rId20520" tooltip="https://www.daloopa.com/src/105190888" display="4.65" xr:uid="{AA21BE92-D7B4-4821-BFDF-ABD90D98210B}"/>
    <hyperlink ref="AX634" r:id="rId20521" tooltip="https://www.daloopa.com/src/105190894" display="448.0" xr:uid="{1A6BD05A-84C6-432B-9BC4-FB6771F88296}"/>
    <hyperlink ref="AX636" r:id="rId20522" tooltip="https://www.daloopa.com/src/105190899" display="0.175" xr:uid="{16F22A9D-6F44-43AC-8B17-CC220E2FCD68}"/>
    <hyperlink ref="AX638" r:id="rId20523" tooltip="https://www.daloopa.com/src/105190903" display="-0.014" xr:uid="{ACC8CEED-3DC6-4506-819F-E3CB8D154483}"/>
    <hyperlink ref="AX640" r:id="rId20524" tooltip="https://www.daloopa.com/src/105190904" display="-0.002" xr:uid="{57AD7A6E-1013-4DF9-8503-6AD9BBDF1D43}"/>
    <hyperlink ref="AX646" r:id="rId20525" tooltip="https://www.daloopa.com/src/105190901" display="0.025" xr:uid="{CF83E06B-5C27-4A46-8062-142ABBFCA1B2}"/>
    <hyperlink ref="AX650" r:id="rId20526" tooltip="https://www.daloopa.com/src/105190900" display="0.185" xr:uid="{93179F02-FF68-4C16-87C1-98460283464F}"/>
    <hyperlink ref="AX711" r:id="rId20527" tooltip="https://www.daloopa.com/src/105190906" display="1969.0" xr:uid="{FB63B33D-7657-404F-AA94-7BADF1DD85C5}"/>
    <hyperlink ref="AX787" r:id="rId20528" tooltip="https://www.daloopa.com/src/105788075" display="84.0" xr:uid="{5B9D3AAB-4BCB-4095-B147-1684338F7662}"/>
    <hyperlink ref="AX788" r:id="rId20529" tooltip="https://www.daloopa.com/src/105788076" display="41.0" xr:uid="{E30439C8-4EC6-41ED-8E2E-E5A11798D8C0}"/>
    <hyperlink ref="AX821" r:id="rId20530" tooltip="https://www.daloopa.com/src/105788094" display="0.06" xr:uid="{50586AFE-107D-4A18-84C6-79890B68B8BE}"/>
    <hyperlink ref="AX824" r:id="rId20531" tooltip="https://www.daloopa.com/src/105788093" display="0.03" xr:uid="{4916BAB1-3D11-4CDA-B90F-8316E60AE81E}"/>
    <hyperlink ref="AX826" r:id="rId20532" tooltip="https://www.daloopa.com/src/105788091" display="0.02" xr:uid="{DEEAEC3B-1C91-4706-ACF4-C6F7579E985E}"/>
    <hyperlink ref="AX828" r:id="rId20533" tooltip="https://www.daloopa.com/src/105788095" display="0.16" xr:uid="{02BA28CE-79EB-484E-9D23-DF6CD85A9C8E}"/>
    <hyperlink ref="AX852" r:id="rId20534" tooltip="https://www.daloopa.com/src/105788144" display="500.0" xr:uid="{A157833C-307F-434D-BDF5-A3E1A6819B2A}"/>
    <hyperlink ref="AX853" r:id="rId20535" tooltip="https://www.daloopa.com/src/105788144" display="500.0" xr:uid="{49A27D9A-53A5-4AB0-AB46-4F08D97B4D05}"/>
    <hyperlink ref="AX854" r:id="rId20536" tooltip="https://www.daloopa.com/src/105788145" display="1000.0" xr:uid="{48F387F3-561C-4832-8E0A-253CA8D4C7F1}"/>
    <hyperlink ref="AX855" r:id="rId20537" tooltip="https://www.daloopa.com/src/105788146" display="850.0" xr:uid="{99C12141-ADE9-4159-B967-23FD0447918D}"/>
    <hyperlink ref="AX856" r:id="rId20538" tooltip="https://www.daloopa.com/src/105788150" display="1300.0" xr:uid="{78AEEF7C-52C1-4B14-9DBE-51DE13ACB25D}"/>
    <hyperlink ref="AX857" r:id="rId20539" tooltip="https://www.daloopa.com/src/105788152" display="5650.0" xr:uid="{74A63C08-D786-4704-8410-52E740166AC5}"/>
    <hyperlink ref="AX859" r:id="rId20540" tooltip="https://www.daloopa.com/src/105788153" display="-1500.0" xr:uid="{27156855-5A02-4EB4-8E5F-F67D31CB034E}"/>
    <hyperlink ref="AX860" r:id="rId20541" tooltip="https://www.daloopa.com/src/105788148" display="-22.0" xr:uid="{83B94559-B859-444A-8CFA-2E1A4F7071EF}"/>
    <hyperlink ref="AX861" r:id="rId20542" tooltip="https://www.daloopa.com/src/105788157" display="4128.0" xr:uid="{4963D8DE-1991-4074-8197-38F0C7681E17}"/>
    <hyperlink ref="AX863" r:id="rId20543" tooltip="https://www.daloopa.com/src/105788151" display="1500.0" xr:uid="{D4859151-F843-4793-9526-51F1F844D4EF}"/>
    <hyperlink ref="AX864" r:id="rId20544" tooltip="https://www.daloopa.com/src/105788156" display="-1.0" xr:uid="{A341795B-217C-4034-9629-A899FD4933A3}"/>
    <hyperlink ref="AX865" r:id="rId20545" tooltip="https://www.daloopa.com/src/105788149" display="1499.0" xr:uid="{CB8B6F1C-9A45-42BA-9FA2-2F5AADD148F0}"/>
    <hyperlink ref="AX950" r:id="rId20546" tooltip="https://www.daloopa.com/src/105788109" display="5.2" xr:uid="{09705481-F19C-4F19-8FEA-F8452D31F4D9}"/>
    <hyperlink ref="AX954" r:id="rId20547" tooltip="https://www.daloopa.com/src/105788108" display="5.2" xr:uid="{61F14D07-A08A-48DB-8E95-D4ADDD0CEE01}"/>
    <hyperlink ref="AX962" r:id="rId20548" tooltip="https://www.daloopa.com/src/105788197" display="504.0" xr:uid="{BB66A2BF-86B9-49EE-82E2-EE03ED41015B}"/>
    <hyperlink ref="AX963" r:id="rId20549" tooltip="https://www.daloopa.com/src/105788191" display="447.0" xr:uid="{C02388F2-BBAC-4E21-87FE-407B4FA5BA0A}"/>
    <hyperlink ref="AX964" r:id="rId20550" tooltip="https://www.daloopa.com/src/105788194" display="107.0" xr:uid="{CB1BA646-71F9-49DE-B2E4-ED2D2C9B182C}"/>
    <hyperlink ref="AX967" r:id="rId20551" tooltip="https://www.daloopa.com/src/105788193" display="149.0" xr:uid="{D1AE9E31-A807-4C0B-A5B9-86C13CB6FF40}"/>
    <hyperlink ref="AX969" r:id="rId20552" tooltip="https://www.daloopa.com/src/105788196" display="111.0" xr:uid="{294B4B81-BFBE-4824-BCE5-5E63497F05F4}"/>
    <hyperlink ref="AX975" r:id="rId20553" tooltip="https://www.daloopa.com/src/105788195" display="530.0" xr:uid="{B2237297-9D1C-42B5-A3FA-B78387E83E50}"/>
    <hyperlink ref="AX976" r:id="rId20554" tooltip="https://www.daloopa.com/src/105788192" display="1848.0" xr:uid="{DDCD9753-8573-4DD7-AAFF-F982979A06E5}"/>
    <hyperlink ref="AX998" r:id="rId20555" tooltip="https://www.daloopa.com/src/105788199" display="877.0" xr:uid="{DC6B7E2D-AD66-403B-8B29-D060820593BF}"/>
    <hyperlink ref="AX999" r:id="rId20556" tooltip="https://www.daloopa.com/src/105788201" display="1205.0" xr:uid="{26C68690-0DE7-4A80-A88F-A18E205570B2}"/>
    <hyperlink ref="AX1000" r:id="rId20557" tooltip="https://www.daloopa.com/src/105788198" display="376.0" xr:uid="{5154402F-6E05-42DB-B6AE-F07EDFDA80D4}"/>
    <hyperlink ref="AX1004" r:id="rId20558" tooltip="https://www.daloopa.com/src/105788200" display="36.0" xr:uid="{8C17948C-E4FD-4AF9-A991-53184BAF4D6E}"/>
    <hyperlink ref="AX1007" r:id="rId20559" tooltip="https://www.daloopa.com/src/105788202" display="2494.0" xr:uid="{AD289FAE-E0DC-4F99-B89B-000A2B3395D3}"/>
    <hyperlink ref="AX1010" r:id="rId20560" tooltip="https://www.daloopa.com/src/105788206" display="-664.0" xr:uid="{E5C44D5F-C45C-4B2F-9A46-84038DF49753}"/>
    <hyperlink ref="AX1011" r:id="rId20561" tooltip="https://www.daloopa.com/src/105788204" display="-713.0" xr:uid="{EB70D5BC-14C6-4A13-9D89-DA6FA05E8D59}"/>
    <hyperlink ref="AX1012" r:id="rId20562" tooltip="https://www.daloopa.com/src/105788205" display="-250.0" xr:uid="{7599207D-003A-407C-80AD-8E29FDD8E74A}"/>
    <hyperlink ref="AX1016" r:id="rId20563" tooltip="https://www.daloopa.com/src/105788203" display="-9.0" xr:uid="{42F5B9CE-987E-4A6B-B28F-9C902A17FDBE}"/>
    <hyperlink ref="AX1019" r:id="rId20564" tooltip="https://www.daloopa.com/src/105788207" display="-1636.0" xr:uid="{C7814BD9-83E7-466A-A1D0-1F6CB53C1F38}"/>
    <hyperlink ref="AX1022" r:id="rId20565" tooltip="https://www.daloopa.com/src/105788212" display="213.0" xr:uid="{6C5EA1EF-17C2-49FC-8418-454C474ADD35}"/>
    <hyperlink ref="AX1023" r:id="rId20566" tooltip="https://www.daloopa.com/src/105788208" display="492.0" xr:uid="{CD17FC77-E974-462C-BF2A-E7E2E61AB3B2}"/>
    <hyperlink ref="AX1024" r:id="rId20567" tooltip="https://www.daloopa.com/src/105788209" display="126.0" xr:uid="{CABA4A84-E0C0-4292-A249-5DDFC2ABAD78}"/>
    <hyperlink ref="AX1028" r:id="rId20568" tooltip="https://www.daloopa.com/src/105788210" display="27.0" xr:uid="{E7575A2C-43ED-4745-9C8E-E3EA0406B1E0}"/>
    <hyperlink ref="AX1031" r:id="rId20569" tooltip="https://www.daloopa.com/src/105788211" display="858.0" xr:uid="{63089AF2-305E-4235-890A-ACC614F31751}"/>
    <hyperlink ref="AX1034" r:id="rId20570" tooltip="https://www.daloopa.com/src/105191093" display="5408.0" xr:uid="{DBAA4D53-66BB-46FF-B19F-726F6E6FE962}"/>
    <hyperlink ref="AX1037" r:id="rId20571" tooltip="https://www.daloopa.com/src/105191094" display="3995.0" xr:uid="{111319A1-8471-42D6-9458-FE0C3BC47B71}"/>
    <hyperlink ref="AX1038" r:id="rId20572" tooltip="https://www.daloopa.com/src/105191095" display="1354.0" xr:uid="{4E09D777-E992-40A8-AF80-CA463F155393}"/>
    <hyperlink ref="AX1039" r:id="rId20573" tooltip="https://www.daloopa.com/src/105191096" display="59.0" xr:uid="{4F27F3A9-146A-4318-B837-0232C8A9B4E1}"/>
    <hyperlink ref="AX1042" r:id="rId20574" tooltip="https://www.daloopa.com/src/105191097" display="0.74" xr:uid="{47A1F92C-48F5-43D5-A9E4-5E76064A63B0}"/>
    <hyperlink ref="AX1043" r:id="rId20575" tooltip="https://www.daloopa.com/src/105191098" display="0.25" xr:uid="{0C1B490F-3578-4AED-9B75-79098338E611}"/>
    <hyperlink ref="AX1044" r:id="rId20576" tooltip="https://www.daloopa.com/src/105191099" display="0.01" xr:uid="{1008AC18-407B-47D1-AF6E-B85731FA2206}"/>
    <hyperlink ref="AX1048" r:id="rId20577" tooltip="https://www.daloopa.com/src/105191100" display="3188.0" xr:uid="{26F68B07-5A9C-45BD-BA68-A7D9510C721A}"/>
    <hyperlink ref="AX1055" r:id="rId20578" tooltip="https://www.daloopa.com/src/105191102" display="807.0" xr:uid="{3A541894-A043-4FB2-894E-8793914D9D1A}"/>
    <hyperlink ref="AX1076" r:id="rId20579" tooltip="https://www.daloopa.com/src/105191105" display="1231.0" xr:uid="{DC5737B7-46A5-4A86-A072-ECF079DC9D76}"/>
    <hyperlink ref="AX1079" r:id="rId20580" tooltip="https://www.daloopa.com/src/105191106" display="3241.0" xr:uid="{E442A9A3-B7E7-4D24-B8EA-F71921C0F587}"/>
    <hyperlink ref="AX1080" r:id="rId20581" tooltip="https://www.daloopa.com/src/105191107" display="1405.0" xr:uid="{330D9B3F-9586-4788-A0A0-8900652F7CB6}"/>
    <hyperlink ref="AX1081" r:id="rId20582" tooltip="https://www.daloopa.com/src/105191108" display="762.0" xr:uid="{F35E7180-5799-4986-8D7F-078C6F43ECE5}"/>
    <hyperlink ref="AX1084" r:id="rId20583" tooltip="https://www.daloopa.com/src/105191109" display="0.6" xr:uid="{FF4A6DC4-01DE-4A17-9A31-C5AA14EE05CF}"/>
    <hyperlink ref="AX1085" r:id="rId20584" tooltip="https://www.daloopa.com/src/105191110" display="0.26" xr:uid="{28F75490-575E-497A-B5A0-AEE432ED17F3}"/>
    <hyperlink ref="AX1086" r:id="rId20585" tooltip="https://www.daloopa.com/src/105191111" display="0.14" xr:uid="{72A51C7C-38DA-4D8F-9B15-438753A3AFAD}"/>
    <hyperlink ref="AX1089" r:id="rId20586" tooltip="https://www.daloopa.com/src/105191112" display="137.0" xr:uid="{9671E806-35A8-4E03-A196-B6FAC59B2203}"/>
    <hyperlink ref="AX1090" r:id="rId20587" tooltip="https://www.daloopa.com/src/105191113" display="395.0" xr:uid="{37435CD0-22A0-442B-B99B-F98195A1B840}"/>
    <hyperlink ref="AX1091" r:id="rId20588" tooltip="https://www.daloopa.com/src/105191114" display="22.0" xr:uid="{166C2F86-40A4-46F2-8494-957D22CBB7B1}"/>
    <hyperlink ref="AX1092" r:id="rId20589" tooltip="https://www.daloopa.com/src/105191115" display="554.0" xr:uid="{F9D8E47D-1D3E-4249-84A9-9A7B75C9E937}"/>
    <hyperlink ref="AX1095" r:id="rId20590" tooltip="https://www.daloopa.com/src/105191116" display="32.0" xr:uid="{3377A1AD-EBFC-42BA-9F9C-A3CC3F619AA5}"/>
    <hyperlink ref="AX1096" r:id="rId20591" tooltip="https://www.daloopa.com/src/105191117" display="245.0" xr:uid="{A7AAED97-757F-40CF-ACBC-55181551BDFA}"/>
    <hyperlink ref="AX1097" r:id="rId20592" tooltip="https://www.daloopa.com/src/105191118" display="143.0" xr:uid="{29FB1C56-1131-49CE-BB8F-D0CBCCC1B3E0}"/>
    <hyperlink ref="AX1098" r:id="rId20593" tooltip="https://www.daloopa.com/src/105191119" display="65.0" xr:uid="{C885B630-89B8-472A-9AC8-99A22D2D3589}"/>
    <hyperlink ref="AX1099" r:id="rId20594" tooltip="https://www.daloopa.com/src/105191120" display="485.0" xr:uid="{DBD1801E-1884-43D3-8A60-1E9A7F7CA714}"/>
    <hyperlink ref="AX1102" r:id="rId20595" tooltip="https://www.daloopa.com/src/105191122" display="30830.0" xr:uid="{9F8F6E29-17FD-49AC-9A30-6328B672E10E}"/>
    <hyperlink ref="AX1104" r:id="rId20596" tooltip="https://www.daloopa.com/src/105191123" display="448.0" xr:uid="{CDA797C9-C602-4C41-BCAE-255CC5DB451E}"/>
    <hyperlink ref="AX1107" r:id="rId20597" tooltip="https://www.daloopa.com/src/105191124" display="5408.0" xr:uid="{05FE7AB0-698B-41BA-83BC-C418F6C78A9A}"/>
    <hyperlink ref="AX1108" r:id="rId20598" tooltip="https://www.daloopa.com/src/105191125" display="554.0" xr:uid="{4F63DA97-3D36-497E-B9F0-1D76AD1841BA}"/>
    <hyperlink ref="AX1109" r:id="rId20599" tooltip="https://www.daloopa.com/src/105191126" display="4854.0" xr:uid="{67A5C3E3-0322-42B5-9EA4-70E70E18EC94}"/>
    <hyperlink ref="AX1111" r:id="rId20600" tooltip="https://www.daloopa.com/src/105191127" display="2862.0" xr:uid="{01AD7519-AC7B-49E1-8638-C935C83A2940}"/>
    <hyperlink ref="AX1112" r:id="rId20601" tooltip="https://www.daloopa.com/src/105191128" display="1992.0" xr:uid="{391D21FC-DDB3-4AD1-96E9-1915415FA05F}"/>
    <hyperlink ref="AX1114" r:id="rId20602" tooltip="https://www.daloopa.com/src/105191129" display="50.0" xr:uid="{B97F52FD-2B39-4EAD-8107-AF1EFE230ED1}"/>
    <hyperlink ref="AX1115" r:id="rId20603" tooltip="https://www.daloopa.com/src/105191130" display="2042.0" xr:uid="{6775230E-8D15-47C1-B316-A2177D8825D1}"/>
    <hyperlink ref="AX1117" r:id="rId20604" tooltip="https://www.daloopa.com/src/105191131" display="358.0" xr:uid="{F3A2A46E-FAB5-409A-8B56-DB9EF68A5807}"/>
    <hyperlink ref="AX1118" r:id="rId20605" tooltip="https://www.daloopa.com/src/105191132" display="1684.0" xr:uid="{7B558CC8-F392-46DC-A5BE-14EE096ECDFD}"/>
    <hyperlink ref="AX1120" r:id="rId20606" tooltip="https://www.daloopa.com/src/105191133" display="3.76" xr:uid="{0A1106D7-8F68-4AD8-B72A-56A5EC8A0F02}"/>
    <hyperlink ref="AX1124" r:id="rId20607" tooltip="https://www.daloopa.com/src/105191134" display="-32.0" xr:uid="{6B10486A-948E-4756-A87B-236B5EF41AE7}"/>
    <hyperlink ref="AX1125" r:id="rId20608" tooltip="https://www.daloopa.com/src/105191135" display="-40.0" xr:uid="{04E16306-D738-4956-A3F1-51AC37B26057}"/>
    <hyperlink ref="AX1126" r:id="rId20609" tooltip="https://www.daloopa.com/src/105191137" display="-27.0" xr:uid="{5426DCB2-901C-4C02-B6FA-F6E8C225D5EF}"/>
    <hyperlink ref="AX1129" r:id="rId20610" tooltip="https://www.daloopa.com/src/105191138" display="-453.0" xr:uid="{DB3B0B36-2979-4083-82BD-BD3CF0118CD2}"/>
    <hyperlink ref="AX1130" r:id="rId20611" tooltip="https://www.daloopa.com/src/105191139" display="-43.0" xr:uid="{7809FF6A-318B-48AB-9403-BD2F0EF8E9B0}"/>
    <hyperlink ref="AX1131" r:id="rId20612" tooltip="https://www.daloopa.com/src/105191140" display="-496.0" xr:uid="{461AD21F-A5F4-4CE0-B99E-22A6100D3B01}"/>
    <hyperlink ref="AX1133" r:id="rId20613" tooltip="https://www.daloopa.com/src/105191141" display="-12.0" xr:uid="{F4A01F6E-C11F-47BE-B3CF-37907D631374}"/>
    <hyperlink ref="AX1134" r:id="rId20614" tooltip="https://www.daloopa.com/src/105191142" display="115.0" xr:uid="{C8BEF932-0C5E-4A2D-BE10-00E5F92D8DF8}"/>
    <hyperlink ref="AX1137" r:id="rId20615" tooltip="https://www.daloopa.com/src/105191143" display="5408.0" xr:uid="{7A2A5F5B-6689-4884-8B60-72CB127DD339}"/>
    <hyperlink ref="AX1138" r:id="rId20616" tooltip="https://www.daloopa.com/src/105191144" display="527.0" xr:uid="{32F812E7-8E87-4C44-AAA6-105C26F22AE7}"/>
    <hyperlink ref="AX1139" r:id="rId20617" tooltip="https://www.daloopa.com/src/105191145" display="4881.0" xr:uid="{804CABE4-AFF1-4CBC-9DA3-BE5354E2AD8D}"/>
    <hyperlink ref="AX1141" r:id="rId20618" tooltip="https://www.daloopa.com/src/105191146" display="2366.0" xr:uid="{A9814951-6923-454F-B185-780632A971EB}"/>
    <hyperlink ref="AX1142" r:id="rId20619" tooltip="https://www.daloopa.com/src/105191147" display="2515.0" xr:uid="{842F6234-4217-425A-AF25-294FD6B0BE65}"/>
    <hyperlink ref="AX1144" r:id="rId20620" tooltip="https://www.daloopa.com/src/105191148" display="38.0" xr:uid="{56BA747B-D1A7-4279-B4C7-216DD2DA48B5}"/>
    <hyperlink ref="AX1145" r:id="rId20621" tooltip="https://www.daloopa.com/src/105191149" display="2553.0" xr:uid="{A11EE8D4-6DF4-4B53-A307-08A94F4D4D50}"/>
    <hyperlink ref="AX1147" r:id="rId20622" tooltip="https://www.daloopa.com/src/105191150" display="473.0" xr:uid="{D5F9AD35-1FDD-4004-80D1-287CFDF8858B}"/>
    <hyperlink ref="AX1148" r:id="rId20623" tooltip="https://www.daloopa.com/src/105191151" display="2080.0" xr:uid="{2B021602-B239-4EBB-B2DF-BFC76C66CF8C}"/>
    <hyperlink ref="AX1150" r:id="rId20624" tooltip="https://www.daloopa.com/src/105191152" display="4.65" xr:uid="{E1F8AC6D-D677-43AE-910D-78DD7C4CE149}"/>
    <hyperlink ref="AX1153" r:id="rId20625" tooltip="https://www.daloopa.com/src/105191153" display="448.0" xr:uid="{12604BDF-B9B5-4481-BFA7-D546109D4481}"/>
    <hyperlink ref="AX1156" r:id="rId20626" tooltip="https://www.daloopa.com/src/105191154" display="3.76" xr:uid="{628A13B6-D3DA-4CBF-A724-C04232ABABE2}"/>
    <hyperlink ref="AX1157" r:id="rId20627" tooltip="https://www.daloopa.com/src/105191155" display="1.08" xr:uid="{F1ED723B-82C7-4A87-996E-AB13D8BED5D9}"/>
    <hyperlink ref="AX1158" r:id="rId20628" tooltip="https://www.daloopa.com/src/105191156" display="0.19" xr:uid="{D65378F7-6DAB-492F-8B62-4C4F6CB8EE64}"/>
    <hyperlink ref="AX1159" r:id="rId20629" tooltip="https://www.daloopa.com/src/105191158" display="-0.03" xr:uid="{FFADD902-B999-460D-B96A-CED55685DE88}"/>
    <hyperlink ref="AX1160" r:id="rId20630" tooltip="https://www.daloopa.com/src/105191159" display="-0.25" xr:uid="{54462C67-ABBC-404A-B871-6C7DFBE2CA33}"/>
    <hyperlink ref="AX1161" r:id="rId20631" tooltip="https://www.daloopa.com/src/105191160" display="4.65" xr:uid="{627CB045-C13C-4A71-9B6A-63022506358D}"/>
    <hyperlink ref="AX1164" r:id="rId20632" tooltip="https://www.daloopa.com/src/105191161" display="0.368" xr:uid="{05B80053-52CF-47DA-B373-D2A859FDB7EF}"/>
    <hyperlink ref="AX1165" r:id="rId20633" tooltip="https://www.daloopa.com/src/105191162" display="0.09" xr:uid="{75456492-B13C-46B2-8A26-82D7BB96BC47}"/>
    <hyperlink ref="AX1166" r:id="rId20634" tooltip="https://www.daloopa.com/src/105191163" display="0.015" xr:uid="{87533FE9-259D-4823-8C49-6F7585CBEDEE}"/>
    <hyperlink ref="AX1167" r:id="rId20635" tooltip="https://www.daloopa.com/src/105191165" display="0.465" xr:uid="{02127F00-46EC-45C0-A37B-AE6A32C590E8}"/>
    <hyperlink ref="AX327" r:id="rId20636" tooltip="https://www.daloopa.com/src/105788099" display="3241.0" xr:uid="{BC7FD23C-4C39-41F8-859D-24B76CE968FC}"/>
    <hyperlink ref="AX332" r:id="rId20637" tooltip="https://www.daloopa.com/src/105788101" display="1405.0" xr:uid="{152EB737-6FFC-4832-A805-8AD8436BEE9B}"/>
    <hyperlink ref="AX337" r:id="rId20638" tooltip="https://www.daloopa.com/src/105788100" display="762.0" xr:uid="{62C0509D-E3C4-4DFF-9119-3F1C39D165C2}"/>
    <hyperlink ref="AX339" r:id="rId20639" tooltip="https://www.daloopa.com/src/105788102" display="5408.0" xr:uid="{2D0A7FB5-5D62-445B-B0BE-72F1BE2D544C}"/>
    <hyperlink ref="AX572" r:id="rId20640" tooltip="https://www.daloopa.com/src/105788216" display="0.0" xr:uid="{77D2F378-331B-42A1-9A68-65685B81BE1C}"/>
    <hyperlink ref="AX606" r:id="rId20641" tooltip="https://www.daloopa.com/src/105190766" display="-45.0" xr:uid="{C4576363-426F-404F-A72C-4B1BEC8E6FF2}"/>
    <hyperlink ref="AX607" r:id="rId20642" tooltip="https://www.daloopa.com/src/105190766" display="-45.0" xr:uid="{240AC116-9B6A-460C-B359-CCD28A45B957}"/>
    <hyperlink ref="AX617" r:id="rId20643" tooltip="https://www.daloopa.com/src/105190773" display="-45.0" xr:uid="{5FFF4970-8DB7-48CE-998D-4721D8A08EA4}"/>
    <hyperlink ref="AX618" r:id="rId20644" tooltip="https://www.daloopa.com/src/105190773" display="-45.0" xr:uid="{E7263D83-C0A4-4DF1-AE83-181C038A1C3C}"/>
    <hyperlink ref="AX629" r:id="rId20645" tooltip="https://www.daloopa.com/src/105190891" display="-0.1" xr:uid="{C6D563D9-3226-46B1-B1C3-DD84AD578D3E}"/>
    <hyperlink ref="AX630" r:id="rId20646" tooltip="https://www.daloopa.com/src/105190891" display="-0.1" xr:uid="{969CB4A1-CCE7-4253-A43E-19116CC2B01D}"/>
    <hyperlink ref="AX979" r:id="rId20647" tooltip="https://www.daloopa.com/src/105788127" display="-51.0" xr:uid="{68E3D882-C92F-48F6-AC06-DE7ED89B2A9C}"/>
    <hyperlink ref="AX986" r:id="rId20648" tooltip="https://www.daloopa.com/src/105788125" display="89.0" xr:uid="{EBC80671-5533-4C8F-88AC-02A203DC4ABE}"/>
    <hyperlink ref="AX992" r:id="rId20649" tooltip="https://www.daloopa.com/src/105788124" display="12.0" xr:uid="{42282F89-9189-45B6-8A68-758675388C4C}"/>
    <hyperlink ref="AX994" r:id="rId20650" tooltip="https://www.daloopa.com/src/105788126" display="50.0" xr:uid="{EA07FC2F-547F-4F5B-99B4-72B0C4592967}"/>
    <hyperlink ref="AX901" r:id="rId20651" tooltip="https://www.daloopa.com/src/105190908" display="858.0" xr:uid="{BF9C6C36-CC8E-484F-AEE5-F238FBAA7440}"/>
    <hyperlink ref="AX645" r:id="rId20652" tooltip="https://www.daloopa.com/src/105190902" display="0.001" xr:uid="{D584893A-9A2C-4C5A-AE62-A218DFEE63BE}"/>
    <hyperlink ref="AY31" r:id="rId20653" tooltip="https://www.daloopa.com/src/112173287" display="0.185" xr:uid="{7696AD17-B04A-4479-9935-8FBD1F30CEA5}"/>
    <hyperlink ref="AY51" r:id="rId20654" tooltip="https://www.daloopa.com/src/119070669" display="0.155" xr:uid="{8A23F4C7-4078-4ABB-BF52-ACFF8BC40B5D}"/>
    <hyperlink ref="AY52" r:id="rId20655" tooltip="https://www.daloopa.com/src/119070666" display="-0.014" xr:uid="{B32FDDB4-CC20-4A81-B9D3-6DFB30980C3F}"/>
    <hyperlink ref="AY53" r:id="rId20656" tooltip="https://www.daloopa.com/src/119070668" display="-0.003" xr:uid="{4EFFB833-C89A-44E9-BA07-A93E6DFE4AD6}"/>
    <hyperlink ref="AY54" r:id="rId20657" tooltip="https://www.daloopa.com/src/119070667" display="0.05" xr:uid="{85AF179F-7E64-4527-B5CF-F518CFC8453F}"/>
    <hyperlink ref="AY55" r:id="rId20658" tooltip="https://www.daloopa.com/src/119070671" display="0.185" xr:uid="{C6487792-DDCC-4F06-829F-3A1F4854B42C}"/>
    <hyperlink ref="AY88" r:id="rId20659" tooltip="https://www.daloopa.com/src/112173286" display="0.185" xr:uid="{79201AA2-C860-4F6D-8356-84CE7E812234}"/>
    <hyperlink ref="AY104" r:id="rId20660" tooltip="https://www.daloopa.com/src/110481137" display="0.19" xr:uid="{7CD48718-5CA6-46CE-B2DE-D6BF4FFB4909}"/>
    <hyperlink ref="AY106" r:id="rId20661" tooltip="https://www.daloopa.com/src/110481136" display="-0.017" xr:uid="{1D41DD8E-034E-45D0-95CE-D991EB8ACE58}"/>
    <hyperlink ref="AY108" r:id="rId20662" tooltip="https://www.daloopa.com/src/110481135" display="-0.003" xr:uid="{0FEAA498-220C-423C-B659-841AEE76DD4F}"/>
    <hyperlink ref="AY109" r:id="rId20663" tooltip="https://www.daloopa.com/src/110481138" display="0.015" xr:uid="{0EE4CDAB-6DEF-4E91-A97B-1E58A66994A4}"/>
    <hyperlink ref="AY110" r:id="rId20664" tooltip="https://www.daloopa.com/src/110481134" display="0.185" xr:uid="{10E3127E-DF70-4C9E-A4EF-FDC25B20437F}"/>
    <hyperlink ref="AY113" r:id="rId20665" tooltip="https://www.daloopa.com/src/110481954" display="3.9" xr:uid="{6FC84E1B-4949-4DE6-B033-BB039154678C}"/>
    <hyperlink ref="AY114" r:id="rId20666" tooltip="https://www.daloopa.com/src/110481955" display="1.13" xr:uid="{E3A56110-3C12-4751-8EE0-B9B568E6B226}"/>
    <hyperlink ref="AY116" r:id="rId20667" tooltip="https://www.daloopa.com/src/110481956" display="0.19" xr:uid="{CE39605C-F1D7-419E-BED7-D115523E1D98}"/>
    <hyperlink ref="AY117" r:id="rId20668" tooltip="https://www.daloopa.com/src/110481957" display="-0.22" xr:uid="{221F6420-F3C1-435B-8A66-2F17FC9E9C91}"/>
    <hyperlink ref="AY118" r:id="rId20669" tooltip="https://www.daloopa.com/src/110481958" display="5.0" xr:uid="{5DFB1029-AEE3-4EA5-BAEB-167B49CE522A}"/>
    <hyperlink ref="AY119" r:id="rId20670" tooltip="https://www.daloopa.com/src/110481953" display="439.0" xr:uid="{0B599013-47A9-454B-A99E-C476AED5D999}"/>
    <hyperlink ref="AY122" r:id="rId20671" tooltip="https://www.daloopa.com/src/110481947" display="3.85" xr:uid="{8CBB798A-87E0-4F14-9F1E-830A7C687D9D}"/>
    <hyperlink ref="AY123" r:id="rId20672" tooltip="https://www.daloopa.com/src/110481948" display="1.13" xr:uid="{85F2FEE1-159B-42A5-B041-147DF72F9772}"/>
    <hyperlink ref="AY124" r:id="rId20673" tooltip="https://www.daloopa.com/src/110481949" display="0.19" xr:uid="{4E6156DE-CA82-4B1B-9A72-C55B47347ABF}"/>
    <hyperlink ref="AY125" r:id="rId20674" tooltip="https://www.daloopa.com/src/110481950" display="-0.22" xr:uid="{BEFEC7FA-5C96-46B5-B1D6-CD90F4474653}"/>
    <hyperlink ref="AY127" r:id="rId20675" tooltip="https://www.daloopa.com/src/110481951" display="4.95" xr:uid="{EA18EECE-0B18-4124-85CC-9B4150AAC315}"/>
    <hyperlink ref="AY128" r:id="rId20676" tooltip="https://www.daloopa.com/src/110481952" display="439.0" xr:uid="{AE0D3A5C-61F3-4843-9455-152F6E825774}"/>
    <hyperlink ref="AY150" r:id="rId20677" tooltip="https://www.daloopa.com/src/112172974" display="30709.0" xr:uid="{C7509B68-D34F-4E57-8636-84D8B52C5BCC}"/>
    <hyperlink ref="AY151" r:id="rId20678" tooltip="https://www.daloopa.com/src/112172975" display="0.5" xr:uid="{09457C36-65C6-4D28-88AF-9693D877F698}"/>
    <hyperlink ref="AY152" r:id="rId20679" tooltip="https://www.daloopa.com/src/112172976" display="0.5" xr:uid="{FF64DC7F-CF79-4F06-B017-59A8908CA708}"/>
    <hyperlink ref="AY153" r:id="rId20680" tooltip="https://www.daloopa.com/src/112172977" display="0.078" xr:uid="{4C341C96-82DB-4F25-9A5C-3FF8539B0EBA}"/>
    <hyperlink ref="AY156" r:id="rId20681" tooltip="https://www.daloopa.com/src/112172639" display="435300000.0" xr:uid="{3F500C18-6B0C-4C9C-918C-AA3BE4D1E6D6}"/>
    <hyperlink ref="AY159" r:id="rId20682" tooltip="https://www.daloopa.com/src/110481736" display="17.33" xr:uid="{AC945FE1-46CF-42CD-B352-6A1BAF64FDCE}"/>
    <hyperlink ref="AY160" r:id="rId20683" tooltip="https://www.daloopa.com/src/110481738" display="13.85" xr:uid="{D8091531-2B7A-4765-BA38-A118D192E1B1}"/>
    <hyperlink ref="AY161" r:id="rId20684" tooltip="https://www.daloopa.com/src/110481737" display="3.48" xr:uid="{998F9CA0-D7DC-448B-A5CE-E926BDE80660}"/>
    <hyperlink ref="AY162" r:id="rId20685" tooltip="https://www.daloopa.com/src/110481735" display="578.0" xr:uid="{1FDF6E68-3364-4B72-B73B-6294FB16F737}"/>
    <hyperlink ref="AY166" r:id="rId20686" tooltip="https://www.daloopa.com/src/112173330" display="3302.0" xr:uid="{2B4597B3-7B4B-4C7F-9068-588C3609F575}"/>
    <hyperlink ref="AY167" r:id="rId20687" tooltip="https://www.daloopa.com/src/112173331" display="843.0" xr:uid="{CF74B982-DFD8-491B-A501-2A9B03F48AE9}"/>
    <hyperlink ref="AY168" r:id="rId20688" tooltip="https://www.daloopa.com/src/112173332" display="4145.0" xr:uid="{708B9157-55E3-47FD-A355-889793C2797B}"/>
    <hyperlink ref="AY170" r:id="rId20689" tooltip="https://www.daloopa.com/src/110481789" display="3.3" xr:uid="{D159AF59-CB38-49B5-9F9C-3956ECCF20EC}"/>
    <hyperlink ref="AY171" r:id="rId20690" tooltip="https://www.daloopa.com/src/110481777" display="843.0" xr:uid="{57F0BB9F-E976-4DE7-A57C-58583FABDDC9}"/>
    <hyperlink ref="AY172" r:id="rId20691" tooltip="https://www.daloopa.com/src/110481776" display="4.15" xr:uid="{672BADD9-0B61-4C5F-BB3A-D66A23C9E8C4}"/>
    <hyperlink ref="AY173" r:id="rId20692" tooltip="https://www.daloopa.com/src/110481791" display="1400.0" xr:uid="{E48DB3BE-150B-4C2C-BB33-EE2F5806C7A9}"/>
    <hyperlink ref="AY176" r:id="rId20693" tooltip="https://www.daloopa.com/src/110481899" display="19.96" xr:uid="{8E9884BB-50D6-40F2-9C09-FB7F7C5CEC89}"/>
    <hyperlink ref="AY208" r:id="rId20694" tooltip="https://www.daloopa.com/src/110481792" display="1270.0" xr:uid="{86863C77-564B-42F6-8BB6-7E8B0A04B85B}"/>
    <hyperlink ref="AY212" r:id="rId20695" tooltip="https://www.daloopa.com/src/112173326" display="81.0" xr:uid="{879FEE44-2464-45E8-9D59-E95ADCCBCEAB}"/>
    <hyperlink ref="AY213" r:id="rId20696" tooltip="https://www.daloopa.com/src/112173327" display="5365.0" xr:uid="{525F4AB5-DC6F-4801-B2F3-7EDB385B5B13}"/>
    <hyperlink ref="AY214" r:id="rId20697" tooltip="https://www.daloopa.com/src/112173328" display="160.0" xr:uid="{00033C83-7533-4C82-A5CA-761618C80B0E}"/>
    <hyperlink ref="AY215" r:id="rId20698" tooltip="https://www.daloopa.com/src/112173329" display="5606.0" xr:uid="{1409CF45-08FD-4545-90CB-93AB5A2C9B17}"/>
    <hyperlink ref="AY218" r:id="rId20699" tooltip="https://www.daloopa.com/src/112173333" display="4145.0" xr:uid="{41ACB43A-36F2-4E8E-910C-8DF419C50FDA}"/>
    <hyperlink ref="AY224" r:id="rId20700" tooltip="https://www.daloopa.com/src/112173334" display="1396.0" xr:uid="{89EE90D5-0450-497B-8556-E96900A20303}"/>
    <hyperlink ref="AY226" r:id="rId20701" tooltip="https://www.daloopa.com/src/112173335" display="65.0" xr:uid="{7A41755A-785E-46D6-9EE8-AAC4F99292F9}"/>
    <hyperlink ref="AY228" r:id="rId20702" tooltip="https://www.daloopa.com/src/112173336" display="5606.0" xr:uid="{9CB40440-26A3-4ED2-AA8A-5881709F51FE}"/>
    <hyperlink ref="AY231" r:id="rId20703" tooltip="https://www.daloopa.com/src/112173337" display="4073.0" xr:uid="{674D010A-0D69-4EB4-84B9-5975B6021C51}"/>
    <hyperlink ref="AY234" r:id="rId20704" tooltip="https://www.daloopa.com/src/112173338" display="1265.0" xr:uid="{9F1C1BA2-7FAF-492F-A0DF-B0945FB5E62A}"/>
    <hyperlink ref="AY235" r:id="rId20705" tooltip="https://www.daloopa.com/src/112173339" display="27.0" xr:uid="{C4904895-6601-4ED1-ABFA-DAF5A757C341}"/>
    <hyperlink ref="AY237" r:id="rId20706" tooltip="https://www.daloopa.com/src/112173340" display="5365.0" xr:uid="{0CD58787-80C3-412E-9E16-332C72128BF7}"/>
    <hyperlink ref="AY241" r:id="rId20707" tooltip="https://www.daloopa.com/src/112173341" display="4145.0" xr:uid="{FA663A96-A03C-4E16-A07E-2F5F2038C5E3}"/>
    <hyperlink ref="AY242" r:id="rId20708" tooltip="https://www.daloopa.com/src/112173342" display="191.0" xr:uid="{64A74C9A-1362-458E-B0B7-D6AF682AFFD2}"/>
    <hyperlink ref="AY243" r:id="rId20709" tooltip="https://www.daloopa.com/src/112173343" display="3954.0" xr:uid="{62DE8FFD-173E-4C8C-8BCB-113E8C16D6BC}"/>
    <hyperlink ref="AY269" r:id="rId20710" tooltip="https://www.daloopa.com/src/112173344" display="1396.0" xr:uid="{B54A62FD-7432-4878-90BC-35ABE93DCD17}"/>
    <hyperlink ref="AY270" r:id="rId20711" tooltip="https://www.daloopa.com/src/112173345" display="402.0" xr:uid="{2B4B2DAA-46A6-4C7D-B67B-C7D60D03A95F}"/>
    <hyperlink ref="AY271" r:id="rId20712" tooltip="https://www.daloopa.com/src/112173346" display="994.0" xr:uid="{D8E19F4B-F691-416C-B3D4-ADE669C4222F}"/>
    <hyperlink ref="AY283" r:id="rId20713" tooltip="https://www.daloopa.com/src/112173347" display="65.0" xr:uid="{B3D54DFD-14AD-4BF0-A477-D544D85294B4}"/>
    <hyperlink ref="AY284" r:id="rId20714" tooltip="https://www.daloopa.com/src/112173348" display="23.0" xr:uid="{BA7A70E2-C58E-40C0-8A72-F21E9E577157}"/>
    <hyperlink ref="AY285" r:id="rId20715" tooltip="https://www.daloopa.com/src/112173349" display="42.0" xr:uid="{C45423CB-416E-4ACE-8178-FE0D23B1F1B8}"/>
    <hyperlink ref="AY290" r:id="rId20716" tooltip="https://www.daloopa.com/src/112173350" display="5606.0" xr:uid="{169CCEA4-1FFB-4988-8BAF-387B3F9E1026}"/>
    <hyperlink ref="AY291" r:id="rId20717" tooltip="https://www.daloopa.com/src/112173351" display="616.0" xr:uid="{79AE593B-B7CD-484E-B0F3-F9861A6B4491}"/>
    <hyperlink ref="AY292" r:id="rId20718" tooltip="https://www.daloopa.com/src/112173352" display="4990.0" xr:uid="{917A909D-9204-4CF4-AA8A-D980A81D03A4}"/>
    <hyperlink ref="AY299" r:id="rId20719" tooltip="https://www.daloopa.com/src/110482297" display="0.26" xr:uid="{7BC1AA75-71C8-424A-B30E-099B59B5196D}"/>
    <hyperlink ref="AY303" r:id="rId20720" tooltip="https://www.daloopa.com/src/112173378" display="3352.0" xr:uid="{1B9E6481-2FB5-4BFC-ABC4-FBEF1D7E792D}"/>
    <hyperlink ref="AY304" r:id="rId20721" tooltip="https://www.daloopa.com/src/112173379" display="1469.0" xr:uid="{AD30F9DF-2EA9-4AE5-AFDF-A41F594E8552}"/>
    <hyperlink ref="AY305" r:id="rId20722" tooltip="https://www.daloopa.com/src/112173380" display="785.0" xr:uid="{36294E71-B0A0-435F-88F0-C4F8C9AADD1D}"/>
    <hyperlink ref="AY306" r:id="rId20723" tooltip="https://www.daloopa.com/src/112173353" display="5606.0" xr:uid="{1CBE7881-6A9B-41E7-85FC-2F22912C3FD6}"/>
    <hyperlink ref="AY310" r:id="rId20724" tooltip="https://www.daloopa.com/src/112172997" display="1651.0" xr:uid="{72B37857-A641-4A15-BA6D-6E5B1AF21943}"/>
    <hyperlink ref="AY311" r:id="rId20725" tooltip="https://www.daloopa.com/src/112173000" display="1.0" xr:uid="{B719729B-BC55-4C60-B55A-4A119CF8973F}"/>
    <hyperlink ref="AY312" r:id="rId20726" tooltip="https://www.daloopa.com/src/112173001" display="1652.0" xr:uid="{FADF4E33-BA3B-4BA8-AAE4-B1E4D93A8C60}"/>
    <hyperlink ref="AY314" r:id="rId20727" tooltip="https://www.daloopa.com/src/112172998" display="86.0" xr:uid="{71D6150F-F235-404E-BF11-6A4CEC000793}"/>
    <hyperlink ref="AY319" r:id="rId20728" tooltip="https://www.daloopa.com/src/112173002" display="198.0" xr:uid="{F198FB83-236B-4A12-A712-6DD89CA32399}"/>
    <hyperlink ref="AY321" r:id="rId20729" tooltip="https://www.daloopa.com/src/112172999" display="1936.0" xr:uid="{6B61AA25-0B7E-4C6C-B4E7-6B9F2749471F}"/>
    <hyperlink ref="AY343" r:id="rId20730" tooltip="https://www.daloopa.com/src/110481546" display="5365.0" xr:uid="{F7671DE2-9454-4EE9-B5A4-87F7EFDF4212}"/>
    <hyperlink ref="AY344" r:id="rId20731" tooltip="https://www.daloopa.com/src/110481544" display="81.0" xr:uid="{DA7CF1EA-43E6-4A91-931D-55958CCD3FA1}"/>
    <hyperlink ref="AY345" r:id="rId20732" tooltip="https://www.daloopa.com/src/110481547" display="160.0" xr:uid="{3ECE91B4-70DD-4C45-9897-6EE876509574}"/>
    <hyperlink ref="AY347" r:id="rId20733" tooltip="https://www.daloopa.com/src/110481545" display="5606.0" xr:uid="{759DBC8C-8965-4788-A10F-23754DD577C4}"/>
    <hyperlink ref="AY350" r:id="rId20734" tooltip="https://www.daloopa.com/src/110481562" display="475.0" xr:uid="{7A7B2EB9-F209-41CC-BF6D-D6B422171C09}"/>
    <hyperlink ref="AY351" r:id="rId20735" tooltip="https://www.daloopa.com/src/110481561" display="6.0" xr:uid="{D2B67C11-B9B1-475A-BDF5-CACDBBAD02EC}"/>
    <hyperlink ref="AY352" r:id="rId20736" tooltip="https://www.daloopa.com/src/110481563" display="135.0" xr:uid="{7DE41711-715B-4F76-A077-809E5B12AA90}"/>
    <hyperlink ref="AY354" r:id="rId20737" tooltip="https://www.daloopa.com/src/110481564" display="616.0" xr:uid="{2C10964C-91C0-4463-B0CF-73FAA8AB116F}"/>
    <hyperlink ref="AY356" r:id="rId20738" tooltip="https://www.daloopa.com/src/110481605" display="4990.0" xr:uid="{C45FCBAB-3D6F-4FB7-B96E-4B15A730A296}"/>
    <hyperlink ref="AY359" r:id="rId20739" tooltip="https://www.daloopa.com/src/110481611" display="999.0" xr:uid="{D62C2675-6E68-47FD-8E33-DB05F3ECA7EF}"/>
    <hyperlink ref="AY360" r:id="rId20740" tooltip="https://www.daloopa.com/src/110481606" display="1536.0" xr:uid="{706F0E7C-4563-4AAD-9A73-EF600ED79196}"/>
    <hyperlink ref="AY361" r:id="rId20741" tooltip="https://www.daloopa.com/src/110481609" display="456.0" xr:uid="{68F066A4-7807-41C5-AE6E-799DA8D9FF29}"/>
    <hyperlink ref="AY362" r:id="rId20742" tooltip="https://www.daloopa.com/src/110481601" display="42.0" xr:uid="{73B022DB-C234-47DE-B0A3-FF3A4635BA44}"/>
    <hyperlink ref="AY364" r:id="rId20743" tooltip="https://www.daloopa.com/src/110481604" display="3033.0" xr:uid="{A0081F7C-75D5-4089-BA55-4DD0FDAA493C}"/>
    <hyperlink ref="AY366" r:id="rId20744" tooltip="https://www.daloopa.com/src/110481610" display="1957.0" xr:uid="{E5386213-17C5-46EA-9AA3-E541E4ECEC43}"/>
    <hyperlink ref="AY369" r:id="rId20745" tooltip="https://www.daloopa.com/src/110481608" display="-50.0" xr:uid="{0569D7A6-30AA-411F-B142-F13B7E1C466F}"/>
    <hyperlink ref="AY370" r:id="rId20746" tooltip="https://www.daloopa.com/src/110481613" display="14.0" xr:uid="{190FE948-CFEC-4E76-B3F0-E5DF8DF95BA1}"/>
    <hyperlink ref="AY371" r:id="rId20747" tooltip="https://www.daloopa.com/src/110481602" display="70.0" xr:uid="{5152EAE7-D6ED-4968-A276-08A2D102EB52}"/>
    <hyperlink ref="AY372" r:id="rId20748" tooltip="https://www.daloopa.com/src/110481603" display="34.0" xr:uid="{3BE5B11E-184B-4B82-8AB0-C7E2D61D20E0}"/>
    <hyperlink ref="AY374" r:id="rId20749" tooltip="https://www.daloopa.com/src/110481607" display="1991.0" xr:uid="{F83DC408-28AC-4659-8563-433A41367534}"/>
    <hyperlink ref="AY376" r:id="rId20750" tooltip="https://www.daloopa.com/src/110481612" display="308.0" xr:uid="{5F121A0F-A6C4-4693-8730-81A6830E33DD}"/>
    <hyperlink ref="AY377" r:id="rId20751" tooltip="https://www.daloopa.com/src/110481614" display="1683.0" xr:uid="{7BF4E1DF-582C-4B79-9775-614AD3205E23}"/>
    <hyperlink ref="AY380" r:id="rId20752" tooltip="https://www.daloopa.com/src/110482058" display="3.81" xr:uid="{94DC6D76-EC71-459D-98A6-FACF2179F683}"/>
    <hyperlink ref="AY381" r:id="rId20753" tooltip="https://www.daloopa.com/src/110482059" display="3.79" xr:uid="{1D687579-57C3-4C67-BC68-0266358FF1E4}"/>
    <hyperlink ref="AY384" r:id="rId20754" tooltip="https://www.daloopa.com/src/110481472" display="441.0" xr:uid="{947ECEF7-F3D8-4D36-913B-47F1214626AD}"/>
    <hyperlink ref="AY385" r:id="rId20755" tooltip="https://www.daloopa.com/src/110481473" display="443.0" xr:uid="{41E3595C-B624-4126-9FCB-B26E27B95A85}"/>
    <hyperlink ref="AY406" r:id="rId20756" tooltip="https://www.daloopa.com/src/112173358" display="1683.0" xr:uid="{066F40AE-EA00-4AE9-8150-F0C700E5FE6C}"/>
    <hyperlink ref="AY414" r:id="rId20757" tooltip="https://www.daloopa.com/src/112173359" display="3.7799999999999994" xr:uid="{F2E1AD2D-B9F5-4DF3-997D-1AC25A740912}"/>
    <hyperlink ref="AY415" r:id="rId20758" tooltip="https://www.daloopa.com/src/112173360" display="3.75" xr:uid="{E9B71DD3-057D-49AD-A2A9-7FFDF62B2773}"/>
    <hyperlink ref="AY438" r:id="rId20759" tooltip="https://www.daloopa.com/src/112173361" display="27.0" xr:uid="{E1F2DE34-1BA9-43BA-A7D0-02E588D75DCD}"/>
    <hyperlink ref="AY439" r:id="rId20760" tooltip="https://www.daloopa.com/src/112173362" display="228.0" xr:uid="{556E212C-3F1C-40C7-8E9E-27262EC4E262}"/>
    <hyperlink ref="AY440" r:id="rId20761" tooltip="https://www.daloopa.com/src/112173363" display="132.0" xr:uid="{378390C0-088A-435D-8543-3CB444E9CA36}"/>
    <hyperlink ref="AY441" r:id="rId20762" tooltip="https://www.daloopa.com/src/112173364" display="54.0" xr:uid="{575AB074-E15F-4C5D-9B65-762A2B00AA6B}"/>
    <hyperlink ref="AY442" r:id="rId20763" tooltip="https://www.daloopa.com/src/112173365" display="441.0" xr:uid="{09392492-1206-4DEE-82F5-4D3CC104FCE7}"/>
    <hyperlink ref="AY447" r:id="rId20764" tooltip="https://www.daloopa.com/src/110480859" display="7613.0" xr:uid="{D51131C0-1B29-4DAF-88E4-B263E899A5E8}"/>
    <hyperlink ref="AY448" r:id="rId20765" tooltip="https://www.daloopa.com/src/110480862" display="273.0" xr:uid="{D170FDD9-E401-482F-ABD3-E6E4619DB2C4}"/>
    <hyperlink ref="AY449" r:id="rId20766" tooltip="https://www.daloopa.com/src/110480860" display="2072.0" xr:uid="{893E612A-4C4D-4F81-8117-A9E224E031CC}"/>
    <hyperlink ref="AY450" r:id="rId20767" tooltip="https://www.daloopa.com/src/110480858" display="1274.0" xr:uid="{A16F3996-866F-45E6-91B3-EF02E80396E7}"/>
    <hyperlink ref="AY453" r:id="rId20768" tooltip="https://www.daloopa.com/src/110480861" display="11232.0" xr:uid="{D0C8F28F-E543-49ED-800A-04AB7AA8225A}"/>
    <hyperlink ref="AY455" r:id="rId20769" tooltip="https://www.daloopa.com/src/110481143" display="1936.0" xr:uid="{7A7C7EFE-A84E-45B8-B0BB-C3C7513A22CD}"/>
    <hyperlink ref="AY456" r:id="rId20770" tooltip="https://www.daloopa.com/src/110481145" display="281.0" xr:uid="{606FC86D-6A84-424F-AA5D-4F77BEC52291}"/>
    <hyperlink ref="AY457" r:id="rId20771" tooltip="https://www.daloopa.com/src/110481142" display="12788.0" xr:uid="{7D655246-0061-49C3-84F1-8FA642AE568A}"/>
    <hyperlink ref="AY458" r:id="rId20772" tooltip="https://www.daloopa.com/src/110481144" display="782.0" xr:uid="{09CE445C-1F77-452B-BC08-910776121956}"/>
    <hyperlink ref="AY459" r:id="rId20773" tooltip="https://www.daloopa.com/src/110481139" display="1657.0" xr:uid="{9D744C02-8EA9-4080-BE88-7DFF52AF3078}"/>
    <hyperlink ref="AY461" r:id="rId20774" tooltip="https://www.daloopa.com/src/110481140" display="1554.0" xr:uid="{94A349B3-00DA-43AD-AA48-2C5BE42328E0}"/>
    <hyperlink ref="AY462" r:id="rId20775" tooltip="https://www.daloopa.com/src/110481141" display="30230.0" xr:uid="{0C425857-46A7-4B1D-8553-4967473DE491}"/>
    <hyperlink ref="AY467" r:id="rId20776" tooltip="https://www.daloopa.com/src/110480869" display="361.0" xr:uid="{8C44698D-C32D-46C7-9C5D-4695498225B3}"/>
    <hyperlink ref="AY468" r:id="rId20777" tooltip="https://www.daloopa.com/src/110480870" display="2336.0" xr:uid="{FF78DBF9-D4E7-4182-90A2-37E45C77B05A}"/>
    <hyperlink ref="AY469" r:id="rId20778" tooltip="https://www.daloopa.com/src/110480873" display="6131.0" xr:uid="{CC5A2FD0-F025-4E08-84F5-6ACCF0BCB12E}"/>
    <hyperlink ref="AY470" r:id="rId20779" tooltip="https://www.daloopa.com/src/110480872" display="119.0" xr:uid="{24EA0C01-176E-46A8-82A3-2E08B0D66FC1}"/>
    <hyperlink ref="AY471" r:id="rId20780" tooltip="https://www.daloopa.com/src/110480871" display="1499.0" xr:uid="{3B527F10-B4B1-431C-8DE9-A5116938917C}"/>
    <hyperlink ref="AY473" r:id="rId20781" tooltip="https://www.daloopa.com/src/110480874" display="75.0" xr:uid="{FF80A50C-0062-42C5-A5EE-A780E412883E}"/>
    <hyperlink ref="AY475" r:id="rId20782" tooltip="https://www.daloopa.com/src/110480875" display="10521.0" xr:uid="{4BF9AAD7-A534-44B1-8C6A-4CB864CFCDB3}"/>
    <hyperlink ref="AY478" r:id="rId20783" tooltip="https://www.daloopa.com/src/110481395" display="4129.0" xr:uid="{CAE1BE1B-C7B3-4556-98CE-1FBE79821705}"/>
    <hyperlink ref="AY479" r:id="rId20784" tooltip="https://www.daloopa.com/src/110481394" display="128.0" xr:uid="{B28971D1-7178-40DC-8522-01A373BD7ADA}"/>
    <hyperlink ref="AY480" r:id="rId20785" tooltip="https://www.daloopa.com/src/110481393" display="548.0" xr:uid="{DCB51B2D-2104-4959-AD69-E047FE5E1565}"/>
    <hyperlink ref="AY482" r:id="rId20786" tooltip="https://www.daloopa.com/src/110481392" display="353.0" xr:uid="{FF95E7BF-6A13-4C7F-9DC1-F5B3E78B5387}"/>
    <hyperlink ref="AY484" r:id="rId20787" tooltip="https://www.daloopa.com/src/110481391" display="446.0" xr:uid="{503D59C3-EF6F-49BD-81F0-2F6E82D46E04}"/>
    <hyperlink ref="AY485" r:id="rId20788" tooltip="https://www.daloopa.com/src/110481412" display="16125.0" xr:uid="{1764E7DC-5FDB-46C6-8879-970DBB339FDA}"/>
    <hyperlink ref="AY489" r:id="rId20789" tooltip="https://www.daloopa.com/src/110481438" display="13419.0" xr:uid="{4E4EF15F-12C4-4D19-AAFE-1189948B5E9B}"/>
    <hyperlink ref="AY490" r:id="rId20790" tooltip="https://www.daloopa.com/src/110481436" display="38470.0" xr:uid="{BFC07EFC-44D4-4841-B1F7-898E63CC6607}"/>
    <hyperlink ref="AY491" r:id="rId20791" tooltip="https://www.daloopa.com/src/110481437" display="-201.0" xr:uid="{FB50D6B7-4F7C-4936-8136-60A90A296ECB}"/>
    <hyperlink ref="AY492" r:id="rId20792" tooltip="https://www.daloopa.com/src/110481434" display="-37583.0" xr:uid="{DB8FD179-0D4B-408E-8AE1-AD300A40BD4B}"/>
    <hyperlink ref="AY493" r:id="rId20793" tooltip="https://www.daloopa.com/src/110481435" display="14105.0" xr:uid="{5B1752CC-A155-489D-8617-7EF638618ACB}"/>
    <hyperlink ref="AY495" r:id="rId20794" tooltip="https://www.daloopa.com/src/110481447" display="30230.0" xr:uid="{738A37DE-C210-434A-8D94-E27B3CFAF85F}"/>
    <hyperlink ref="AY499" r:id="rId20795" tooltip="https://www.daloopa.com/src/110480901" display="1683.0" xr:uid="{051E4C8B-899F-4868-936A-18A50F136F67}"/>
    <hyperlink ref="AY501" r:id="rId20796" tooltip="https://www.daloopa.com/src/110480900" display="218.0" xr:uid="{FF146D6C-2A66-4D0A-B9F2-5EF434B7B1CE}"/>
    <hyperlink ref="AY502" r:id="rId20797" tooltip="https://www.daloopa.com/src/110480893" display="441.0" xr:uid="{16153710-B78B-4E1B-BA50-DEE327531AAA}"/>
    <hyperlink ref="AY503" r:id="rId20798" tooltip="https://www.daloopa.com/src/110480894" display="-11.0" xr:uid="{F8EDFD91-7306-4356-B98D-88B41C9A048C}"/>
    <hyperlink ref="AY504" r:id="rId20799" tooltip="https://www.daloopa.com/src/110480895" display="-105.0" xr:uid="{CA96A858-5013-4546-B887-B62F954FF3E9}"/>
    <hyperlink ref="AY507" r:id="rId20800" tooltip="https://www.daloopa.com/src/110480896" display="353.0" xr:uid="{BCF8A7D3-776D-4624-BFCD-F151750992D6}"/>
    <hyperlink ref="AY508" r:id="rId20801" tooltip="https://www.daloopa.com/src/110480897" display="264.0" xr:uid="{7CC0F29A-4FEF-4627-9251-42C713BFE466}"/>
    <hyperlink ref="AY509" r:id="rId20802" tooltip="https://www.daloopa.com/src/110480898" display="2921.0" xr:uid="{0E00A1FE-4486-4751-A119-BC24DEEEEA41}"/>
    <hyperlink ref="AY512" r:id="rId20803" tooltip="https://www.daloopa.com/src/110480917" display="50.0" xr:uid="{642DD954-C180-4AB6-865F-414D0B79688B}"/>
    <hyperlink ref="AY513" r:id="rId20804" tooltip="https://www.daloopa.com/src/110480918" display="-48.0" xr:uid="{B9EE6AF1-8424-4F6B-95FF-ECD01261860D}"/>
    <hyperlink ref="AY514" r:id="rId20805" tooltip="https://www.daloopa.com/src/110480919" display="17.0" xr:uid="{26146916-F12A-4EA7-B160-2D1EE1CB7C3F}"/>
    <hyperlink ref="AY517" r:id="rId20806" tooltip="https://www.daloopa.com/src/110480920" display="19.0" xr:uid="{9D3E6DF2-ECBF-41A0-90FD-1A7EE1D8841C}"/>
    <hyperlink ref="AY520" r:id="rId20807" tooltip="https://www.daloopa.com/src/110480956" display="-2500.0" xr:uid="{9B0B267F-55C6-4219-94FE-BF2C77FA4953}"/>
    <hyperlink ref="AY526" r:id="rId20808" tooltip="https://www.daloopa.com/src/110480955" display="-152.0" xr:uid="{503CDD4F-EBBC-407D-B21F-B13FF797823F}"/>
    <hyperlink ref="AY527" r:id="rId20809" tooltip="https://www.daloopa.com/src/110480955" display="-152.0" xr:uid="{0ACE6B79-453C-4AE8-9EB6-6EAEEE1A3585}"/>
    <hyperlink ref="AY530" r:id="rId20810" tooltip="https://www.daloopa.com/src/110480957" display="151.0" xr:uid="{6F7437FF-39A2-46D7-BA2F-98D1E3E14DD0}"/>
    <hyperlink ref="AY531" r:id="rId20811" tooltip="https://www.daloopa.com/src/110480954" display="-2501.0" xr:uid="{6C0A657F-54C2-419A-87F1-9C1925095298}"/>
    <hyperlink ref="AY533" r:id="rId20812" tooltip="https://www.daloopa.com/src/110480958" display="-19.0" xr:uid="{51E624D0-50D9-4D6D-8BF8-069A58D9A2B4}"/>
    <hyperlink ref="AY534" r:id="rId20813" tooltip="https://www.daloopa.com/src/110480959" display="420.0" xr:uid="{15DD1723-2C03-488F-8EC8-D9427DE382D4}"/>
    <hyperlink ref="AY536" r:id="rId20814" tooltip="https://www.daloopa.com/src/110480961" display="7193.0" xr:uid="{6ED7C054-44FB-4A40-90D9-A9C1B875A4BF}"/>
    <hyperlink ref="AY537" r:id="rId20815" tooltip="https://www.daloopa.com/src/110480960" display="7613.0" xr:uid="{4D665943-DCC5-4645-B195-5529D7154FE1}"/>
    <hyperlink ref="AY541" r:id="rId20816" tooltip="https://www.daloopa.com/src/112172860" display="1683.0" xr:uid="{7094B1CD-9A74-465D-96F3-AE21DF05F4C6}"/>
    <hyperlink ref="AY543" r:id="rId20817" tooltip="https://www.daloopa.com/src/112172859" display="218.0" xr:uid="{A7717361-91B7-4E61-8890-BD188086C4A0}"/>
    <hyperlink ref="AY544" r:id="rId20818" tooltip="https://www.daloopa.com/src/112172858" display="441.0" xr:uid="{15F1682E-4EB9-4228-9E62-DD5ABC7E3A0D}"/>
    <hyperlink ref="AY546" r:id="rId20819" tooltip="https://www.daloopa.com/src/112172861" display="21.0" xr:uid="{8BDF4D5F-51FF-4FCF-B654-A6ED0CBE903A}"/>
    <hyperlink ref="AY547" r:id="rId20820" tooltip="https://www.daloopa.com/src/112172848" display="-127.0" xr:uid="{6EBC8619-8E13-442B-A779-CE0330BCA365}"/>
    <hyperlink ref="AY549" r:id="rId20821" tooltip="https://www.daloopa.com/src/112172849" display="-11.0" xr:uid="{BF0898F5-0282-4938-924C-EB5AB1C93049}"/>
    <hyperlink ref="AY553" r:id="rId20822" tooltip="https://www.daloopa.com/src/112172850" display="1.0" xr:uid="{980031E2-DD6B-4B11-9353-1BBCA9106328}"/>
    <hyperlink ref="AY555" r:id="rId20823" tooltip="https://www.daloopa.com/src/112172855" display="-271.0" xr:uid="{45A90FB9-28F6-4281-AAA6-1FEF02AFE77D}"/>
    <hyperlink ref="AY556" r:id="rId20824" tooltip="https://www.daloopa.com/src/112172851" display="183.0" xr:uid="{0B55C1E5-2FEE-4688-B348-A1789F46E841}"/>
    <hyperlink ref="AY557" r:id="rId20825" tooltip="https://www.daloopa.com/src/112172854" display="42.0" xr:uid="{8D9B238F-A485-4C7A-81D5-C7C299BF0018}"/>
    <hyperlink ref="AY558" r:id="rId20826" tooltip="https://www.daloopa.com/src/112172852" display="358.0" xr:uid="{37A553E3-1E4F-42AB-9C54-2D5E12DE6E2A}"/>
    <hyperlink ref="AY560" r:id="rId20827" tooltip="https://www.daloopa.com/src/112172853" display="-48.0" xr:uid="{A6D09162-BDBE-4112-8A0B-9035F13FB8DF}"/>
    <hyperlink ref="AY561" r:id="rId20828" tooltip="https://www.daloopa.com/src/112172857" display="353.0" xr:uid="{ED3D692E-3C4C-4752-A58E-A06B0B5C232B}"/>
    <hyperlink ref="AY562" r:id="rId20829" tooltip="https://www.daloopa.com/src/112172856" display="2921.0" xr:uid="{6B96427C-54E7-4E54-9B2F-CE43A8EEF679}"/>
    <hyperlink ref="AY565" r:id="rId20830" tooltip="https://www.daloopa.com/src/112172846" display="-59.0" xr:uid="{BAF91BB5-9E15-4E1C-A5F1-F6336C3B505B}"/>
    <hyperlink ref="AY566" r:id="rId20831" tooltip="https://www.daloopa.com/src/112172844" display="107.0" xr:uid="{0C44AABF-ADDA-44F5-90B0-43CDFB05B2F6}"/>
    <hyperlink ref="AY567" r:id="rId20832" tooltip="https://www.daloopa.com/src/112172840" display="2.0" xr:uid="{BF5E2F80-C220-471A-A7F0-419578087F51}"/>
    <hyperlink ref="AY569" r:id="rId20833" tooltip="https://www.daloopa.com/src/112172841" display="-48.0" xr:uid="{F9475756-632B-4E2D-B384-FBB43D6A6178}"/>
    <hyperlink ref="AY571" r:id="rId20834" tooltip="https://www.daloopa.com/src/112172842" display="17.0" xr:uid="{2F9DC2AB-FBEA-40DA-87E2-08308596C0DB}"/>
    <hyperlink ref="AY573" r:id="rId20835" tooltip="https://www.daloopa.com/src/112172845" display="19.0" xr:uid="{25B6E1D0-45C3-461D-8D4C-ABB75F3B9F28}"/>
    <hyperlink ref="AY576" r:id="rId20836" tooltip="https://www.daloopa.com/src/112172862" display="-2500.0" xr:uid="{7C418949-337C-4141-B0FB-2263667CB758}"/>
    <hyperlink ref="AY577" r:id="rId20837" tooltip="https://www.daloopa.com/src/112172863" display="0.0" xr:uid="{39AB36A8-10ED-4149-AEA7-96B30C7FA22B}"/>
    <hyperlink ref="AY578" r:id="rId20838" tooltip="https://www.daloopa.com/src/112172864" display="-152.0" xr:uid="{AE24BD15-FEB9-4C82-ABFA-655A243F0165}"/>
    <hyperlink ref="AY584" r:id="rId20839" tooltip="https://www.daloopa.com/src/112172870" display="151.0" xr:uid="{7C42EAEB-1127-4870-8A77-6C76FFD9A920}"/>
    <hyperlink ref="AY585" r:id="rId20840" tooltip="https://www.daloopa.com/src/112172866" display="-2501.0" xr:uid="{F6734BAA-362E-42A1-AD6B-17C89D420B8A}"/>
    <hyperlink ref="AY587" r:id="rId20841" tooltip="https://www.daloopa.com/src/112172872" display="-19.0" xr:uid="{4F0920B7-E16D-4D11-8E19-28EAE021CF7E}"/>
    <hyperlink ref="AY588" r:id="rId20842" tooltip="https://www.daloopa.com/src/112172873" display="420.0" xr:uid="{BE903ADB-37B2-48EB-8F0A-72F80274666D}"/>
    <hyperlink ref="AY590" r:id="rId20843" tooltip="https://www.daloopa.com/src/112172868" display="7193.0" xr:uid="{188ADC71-F03B-402E-816B-B1D88DAFFE0D}"/>
    <hyperlink ref="AY591" r:id="rId20844" tooltip="https://www.daloopa.com/src/112172869" display="7613.0" xr:uid="{CDD6F5B2-2CC0-40D1-A5DD-C7FE7EDC9F09}"/>
    <hyperlink ref="AY594" r:id="rId20845" tooltip="https://www.daloopa.com/src/112172680" display="338.0" xr:uid="{A8B61F32-5DEB-4576-9A59-D9F5716AA45D}"/>
    <hyperlink ref="AY595" r:id="rId20846" tooltip="https://www.daloopa.com/src/112172679" display="49.0" xr:uid="{7F30C864-FE35-4A14-97CC-9DFE8861A798}"/>
    <hyperlink ref="AY602" r:id="rId20847" tooltip="https://www.daloopa.com/src/110480977" display="1957.0" xr:uid="{F118680D-C4E2-4860-999F-50CE3BF75D38}"/>
    <hyperlink ref="AY603" r:id="rId20848" tooltip="https://www.daloopa.com/src/110480975" display="455.0" xr:uid="{27C094F5-93FE-4297-8856-6621FDC7527E}"/>
    <hyperlink ref="AY605" r:id="rId20849" tooltip="https://www.daloopa.com/src/110480974" display="84.0" xr:uid="{A4D28E09-1851-4F58-9655-48585AABFC11}"/>
    <hyperlink ref="AY608" r:id="rId20850" tooltip="https://www.daloopa.com/src/110480978" display="2596.0" xr:uid="{00E740AF-CC60-47E7-94DB-C6ED1F048BEC}"/>
    <hyperlink ref="AY610" r:id="rId20851" tooltip="https://www.daloopa.com/src/110480998" display="1683.0" xr:uid="{8BD3C11F-5FB2-4E0C-A07E-74AA7C459DCF}"/>
    <hyperlink ref="AY611" r:id="rId20852" tooltip="https://www.daloopa.com/src/110480997" display="455.0" xr:uid="{A17CBB42-0B81-49D1-BFA2-6768446A6CCA}"/>
    <hyperlink ref="AY613" r:id="rId20853" tooltip="https://www.daloopa.com/src/110480999" display="84.0" xr:uid="{837B46B9-E433-4000-9A8F-31B4ABDD552F}"/>
    <hyperlink ref="AY614" r:id="rId20854" tooltip="https://www.daloopa.com/src/110480995" display="-14.0" xr:uid="{29CA3B9A-04D3-476E-B957-7A1BC43C3BFF}"/>
    <hyperlink ref="AY615" r:id="rId20855" tooltip="https://www.daloopa.com/src/110480994" display="-176.0" xr:uid="{52B2643B-8B32-49C0-B341-870264A5C266}"/>
    <hyperlink ref="AY620" r:id="rId20856" tooltip="https://www.daloopa.com/src/110480993" display="2132.0" xr:uid="{ABB28857-0D03-485A-BB72-18E8572EFBEB}"/>
    <hyperlink ref="AY622" r:id="rId20857" tooltip="https://www.daloopa.com/src/110481026" display="3.79" xr:uid="{34BED1A0-FF04-4F6F-BA89-264DEDCB939A}"/>
    <hyperlink ref="AY623" r:id="rId20858" tooltip="https://www.daloopa.com/src/110481025" display="1.03" xr:uid="{1E6928C5-E877-4590-80C5-BFE125442E58}"/>
    <hyperlink ref="AY625" r:id="rId20859" tooltip="https://www.daloopa.com/src/110481024" display="0.19" xr:uid="{4E9A6DFA-8C61-4924-A00A-F9A246A83324}"/>
    <hyperlink ref="AY626" r:id="rId20860" tooltip="https://www.daloopa.com/src/110481022" display="-0.03" xr:uid="{04A89DE2-799A-4002-9C59-1E3E815D7F0B}"/>
    <hyperlink ref="AY627" r:id="rId20861" tooltip="https://www.daloopa.com/src/110481021" display="-0.4" xr:uid="{8F6B046F-63BB-43B9-B0EB-7D1F1122F2B9}"/>
    <hyperlink ref="AY632" r:id="rId20862" tooltip="https://www.daloopa.com/src/110481020" display="4.81" xr:uid="{7F024D7C-484D-408A-A002-5AE748E31B4A}"/>
    <hyperlink ref="AY634" r:id="rId20863" tooltip="https://www.daloopa.com/src/110481080" display="443.0" xr:uid="{6C72E46D-1D4B-4DB6-A9E5-399AEFACDB01}"/>
    <hyperlink ref="AY636" r:id="rId20864" tooltip="https://www.daloopa.com/src/110481099" display="0.155" xr:uid="{14C9594F-F9E2-433C-ADB0-F33EF9C4D000}"/>
    <hyperlink ref="AY638" r:id="rId20865" tooltip="https://www.daloopa.com/src/110481098" display="-0.014" xr:uid="{AEE24376-13F8-483B-BF84-D39B3D2EE66A}"/>
    <hyperlink ref="AY640" r:id="rId20866" tooltip="https://www.daloopa.com/src/110481097" display="-0.003" xr:uid="{805C775F-A3D5-4092-A141-F8A6B2129425}"/>
    <hyperlink ref="AY646" r:id="rId20867" tooltip="https://www.daloopa.com/src/110481100" display="0.05" xr:uid="{B17A822B-ABAF-40DF-8D49-826BB50FDCF8}"/>
    <hyperlink ref="AY650" r:id="rId20868" tooltip="https://www.daloopa.com/src/110481095" display="0.185" xr:uid="{00C48232-E08C-4145-B85D-28DD13492073}"/>
    <hyperlink ref="AY700" r:id="rId20869" tooltip="https://www.daloopa.com/src/112172991" display="1405.0" xr:uid="{42980391-1698-487B-B6F3-9F1664DE798B}"/>
    <hyperlink ref="AY701" r:id="rId20870" tooltip="https://www.daloopa.com/src/112172989" display="146.0" xr:uid="{ACB9E268-7E3A-4BB1-93F8-281ED0CCD08A}"/>
    <hyperlink ref="AY703" r:id="rId20871" tooltip="https://www.daloopa.com/src/112172993" display="27.0" xr:uid="{A285CA58-F8CB-4F08-90EA-54F423DF76F9}"/>
    <hyperlink ref="AY704" r:id="rId20872" tooltip="https://www.daloopa.com/src/112172988" display="222.0" xr:uid="{A3127DFC-19C5-4B82-9DC4-8ACBE5062289}"/>
    <hyperlink ref="AY705" r:id="rId20873" tooltip="https://www.daloopa.com/src/112172990" display="163.0" xr:uid="{4AF95599-1BB8-495B-B9B1-2895C0A56B20}"/>
    <hyperlink ref="AY706" r:id="rId20874" tooltip="https://www.daloopa.com/src/112172992" display="1067.0" xr:uid="{5C846F8E-EEC6-426A-B1F2-4F5ED98A8685}"/>
    <hyperlink ref="AY707" r:id="rId20875" tooltip="https://www.daloopa.com/src/112172987" display="561.0" xr:uid="{07285DFC-8810-4BDF-9811-2FB187FBC9D9}"/>
    <hyperlink ref="AY708" r:id="rId20876" tooltip="https://www.daloopa.com/src/112172994" display="3591.0" xr:uid="{94F7C3A3-0876-413C-8858-C70895BEAFD3}"/>
    <hyperlink ref="AY710" r:id="rId20877" tooltip="https://www.daloopa.com/src/112172995" display="-1655.0" xr:uid="{9013CEA4-76D5-4C60-8418-5E02DFEFA103}"/>
    <hyperlink ref="AY711" r:id="rId20878" tooltip="https://www.daloopa.com/src/112172996" display="1936.0" xr:uid="{0A18A813-5893-4FF1-A00B-97A1CD9FBCE2}"/>
    <hyperlink ref="AY787" r:id="rId20879" tooltip="https://www.daloopa.com/src/112173371" display="84.0" xr:uid="{81EF8AE7-B070-41F7-8A61-24C1FF2A28E5}"/>
    <hyperlink ref="AY788" r:id="rId20880" tooltip="https://www.daloopa.com/src/112173372" display="42.0" xr:uid="{6BD2DF76-3F7D-4CB2-B446-F008E609052D}"/>
    <hyperlink ref="AY852" r:id="rId20881" tooltip="https://www.daloopa.com/src/112172805" display="500.0" xr:uid="{A6264CD6-910F-4103-9A32-ADE1A6E2C379}"/>
    <hyperlink ref="AY853" r:id="rId20882" tooltip="https://www.daloopa.com/src/112172805" display="500.0" xr:uid="{7A839737-663B-4693-96D7-E0CEEA1DE2DD}"/>
    <hyperlink ref="AY854" r:id="rId20883" tooltip="https://www.daloopa.com/src/112172810" display="1000.0" xr:uid="{0E72965A-F1C9-4874-92A8-BDE2B1FDD10D}"/>
    <hyperlink ref="AY855" r:id="rId20884" tooltip="https://www.daloopa.com/src/112172806" display="850.0" xr:uid="{0D31AF96-CBB9-407C-8201-3B91B7560646}"/>
    <hyperlink ref="AY856" r:id="rId20885" tooltip="https://www.daloopa.com/src/112172813" display="1300.0" xr:uid="{937708AF-C79E-4ED0-A355-20516B8A7726}"/>
    <hyperlink ref="AY857" r:id="rId20886" tooltip="https://www.daloopa.com/src/112172812" display="5650.0" xr:uid="{8837C0D2-6025-4223-A8EF-EA6016FF0908}"/>
    <hyperlink ref="AY859" r:id="rId20887" tooltip="https://www.daloopa.com/src/112172811" display="-1500.0" xr:uid="{9D5C33F0-4FCC-458B-9D9A-52C757C1D02A}"/>
    <hyperlink ref="AY860" r:id="rId20888" tooltip="https://www.daloopa.com/src/112172814" display="-21.0" xr:uid="{6A138950-68A4-4D2F-B571-D4AE5403462B}"/>
    <hyperlink ref="AY861" r:id="rId20889" tooltip="https://www.daloopa.com/src/112172815" display="4129.0" xr:uid="{CE83A682-B050-4B94-B0E9-BA06D2D5B8A5}"/>
    <hyperlink ref="AY863" r:id="rId20890" tooltip="https://www.daloopa.com/src/112172816" display="1500.0" xr:uid="{E5B28B62-C632-4AC0-BEC1-827C4ACD44CC}"/>
    <hyperlink ref="AY864" r:id="rId20891" tooltip="https://www.daloopa.com/src/112172817" display="-1.0" xr:uid="{99E088C4-85CF-4309-BCC0-CCE4943490AC}"/>
    <hyperlink ref="AY865" r:id="rId20892" tooltip="https://www.daloopa.com/src/112172818" display="1499.0" xr:uid="{06A17DD7-4398-4D8C-B417-8C367A68B4CE}"/>
    <hyperlink ref="AY904" r:id="rId20893" tooltip="https://www.daloopa.com/src/112172980" display="3889.0" xr:uid="{DC7097E0-9A8D-4B60-ADC7-C5BA69E2FF0B}"/>
    <hyperlink ref="AY907" r:id="rId20894" tooltip="https://www.daloopa.com/src/112172981" display="8501.0" xr:uid="{3BAC695D-9F32-484D-9BF6-BCFE8D83A524}"/>
    <hyperlink ref="AY908" r:id="rId20895" tooltip="https://www.daloopa.com/src/112172979" display="398.0" xr:uid="{D9392313-3C47-4A13-819B-B29C49F2F158}"/>
    <hyperlink ref="AY910" r:id="rId20896" tooltip="https://www.daloopa.com/src/112172978" display="12788.0" xr:uid="{369BD0C0-04A5-4270-8ECD-5384FBD25178}"/>
    <hyperlink ref="AY950" r:id="rId20897" tooltip="https://www.daloopa.com/src/112172780" display="4.6" xr:uid="{51BC757E-6386-465A-992A-D60C81CCEEE2}"/>
    <hyperlink ref="AY954" r:id="rId20898" tooltip="https://www.daloopa.com/src/112172781" display="4.6" xr:uid="{7E93A76F-AFCA-4CDF-9A88-8EFE687C7F82}"/>
    <hyperlink ref="AY962" r:id="rId20899" tooltip="https://www.daloopa.com/src/112172786" display="646.0" xr:uid="{C647BDF1-64D9-424C-A25E-AD517239AFBB}"/>
    <hyperlink ref="AY963" r:id="rId20900" tooltip="https://www.daloopa.com/src/112172787" display="575.0" xr:uid="{0312B021-5A3D-47BC-8BE6-9249A2CEEC42}"/>
    <hyperlink ref="AY964" r:id="rId20901" tooltip="https://www.daloopa.com/src/112172782" display="141.0" xr:uid="{8389D09C-2E80-495C-8533-16B5E6496824}"/>
    <hyperlink ref="AY967" r:id="rId20902" tooltip="https://www.daloopa.com/src/112172788" display="176.0" xr:uid="{E712B2BF-4CD5-4E07-8133-48C29185E6F4}"/>
    <hyperlink ref="AY969" r:id="rId20903" tooltip="https://www.daloopa.com/src/112172783" display="121.0" xr:uid="{F49CFFD0-A45E-4720-BAE5-7993B79A2127}"/>
    <hyperlink ref="AY970" r:id="rId20904" tooltip="https://www.daloopa.com/src/112172789" display="168.0" xr:uid="{1C04C98D-F27D-4E0E-B25F-0B3CAC958DB6}"/>
    <hyperlink ref="AY975" r:id="rId20905" tooltip="https://www.daloopa.com/src/112172784" display="509.0" xr:uid="{9508271E-3673-41D1-A6EA-823B214E5CE4}"/>
    <hyperlink ref="AY976" r:id="rId20906" tooltip="https://www.daloopa.com/src/112172785" display="2336.0" xr:uid="{4EEB7DC9-4272-490E-AE85-5C388AABC072}"/>
    <hyperlink ref="AY998" r:id="rId20907" tooltip="https://www.daloopa.com/src/112172793" display="877.0" xr:uid="{24A38506-6D65-48AF-B02C-8FD9C60E7996}"/>
    <hyperlink ref="AY999" r:id="rId20908" tooltip="https://www.daloopa.com/src/112172790" display="1203.0" xr:uid="{D62E5354-3B7C-4DD4-B610-077261BDEC14}"/>
    <hyperlink ref="AY1000" r:id="rId20909" tooltip="https://www.daloopa.com/src/112172794" display="372.0" xr:uid="{60059CE7-AA74-49FC-A305-DE30EE312E1D}"/>
    <hyperlink ref="AY1004" r:id="rId20910" tooltip="https://www.daloopa.com/src/112172791" display="42.0" xr:uid="{C1B2CBA9-ACD5-4B62-B5C6-9C2140FFDB0D}"/>
    <hyperlink ref="AY1007" r:id="rId20911" tooltip="https://www.daloopa.com/src/112172792" display="2494.0" xr:uid="{7FB0879A-189A-4880-B874-72774759F7B1}"/>
    <hyperlink ref="AY1010" r:id="rId20912" tooltip="https://www.daloopa.com/src/112172798" display="-704.0" xr:uid="{4C5193CD-4366-4A64-8901-103354813758}"/>
    <hyperlink ref="AY1011" r:id="rId20913" tooltip="https://www.daloopa.com/src/112172797" display="-742.0" xr:uid="{3A980672-3C26-4E85-833E-929ABE1560A6}"/>
    <hyperlink ref="AY1012" r:id="rId20914" tooltip="https://www.daloopa.com/src/112172799" display="-258.0" xr:uid="{1A80A083-3974-4D21-9D4B-3B9C356260B0}"/>
    <hyperlink ref="AY1016" r:id="rId20915" tooltip="https://www.daloopa.com/src/112172795" display="-8.0" xr:uid="{B5B107D5-7378-4477-A067-38AF855D3709}"/>
    <hyperlink ref="AY1019" r:id="rId20916" tooltip="https://www.daloopa.com/src/112172796" display="-1712.0" xr:uid="{EDA18890-B07B-4E16-A070-BCBA66336EB6}"/>
    <hyperlink ref="AY1022" r:id="rId20917" tooltip="https://www.daloopa.com/src/112172804" display="173.0" xr:uid="{2216CCB4-4011-46CF-A69B-D65071514346}"/>
    <hyperlink ref="AY1023" r:id="rId20918" tooltip="https://www.daloopa.com/src/112172801" display="461.0" xr:uid="{A65921F0-84F3-4211-AC1B-CE2287C0572C}"/>
    <hyperlink ref="AY1024" r:id="rId20919" tooltip="https://www.daloopa.com/src/112172800" display="114.0" xr:uid="{A12FB346-6633-4F67-B5C4-FEBCF756F2BA}"/>
    <hyperlink ref="AY1028" r:id="rId20920" tooltip="https://www.daloopa.com/src/112172803" display="34.0" xr:uid="{A1EE7433-2D81-4E42-A8D9-BAC6E0C195B0}"/>
    <hyperlink ref="AY1031" r:id="rId20921" tooltip="https://www.daloopa.com/src/112172802" display="782.0" xr:uid="{E6EC9D3B-1752-4876-9F78-E8BAA750668C}"/>
    <hyperlink ref="AY1034" r:id="rId20922" tooltip="https://www.daloopa.com/src/110482219" display="5606.0" xr:uid="{3DB81A2B-701D-4317-AEB3-06AC440B8F10}"/>
    <hyperlink ref="AY1037" r:id="rId20923" tooltip="https://www.daloopa.com/src/110482220" display="4145.0" xr:uid="{731F1CB4-6674-45F9-A796-F4B0F89B8501}"/>
    <hyperlink ref="AY1038" r:id="rId20924" tooltip="https://www.daloopa.com/src/110482221" display="1396.0" xr:uid="{7F1BD9BE-EFDE-4905-BA61-457B8370CCCF}"/>
    <hyperlink ref="AY1039" r:id="rId20925" tooltip="https://www.daloopa.com/src/110482222" display="65.0" xr:uid="{0F84688E-C07B-409A-910C-80B5D95FC0BB}"/>
    <hyperlink ref="AY1042" r:id="rId20926" tooltip="https://www.daloopa.com/src/110482223" display="0.74" xr:uid="{6A17F86B-97AA-4277-883F-0253F2E48FFD}"/>
    <hyperlink ref="AY1043" r:id="rId20927" tooltip="https://www.daloopa.com/src/110482224" display="0.25" xr:uid="{8D4DAA7C-B1F1-4815-AEF6-E57BBA85DDC2}"/>
    <hyperlink ref="AY1044" r:id="rId20928" tooltip="https://www.daloopa.com/src/110482225" display="0.01" xr:uid="{677E2B6E-BD18-4676-8D8B-2D152140C2BC}"/>
    <hyperlink ref="AY1048" r:id="rId20929" tooltip="https://www.daloopa.com/src/110482226" display="3302.0" xr:uid="{7CFBE34D-3CFD-4489-82B5-AAAC17467215}"/>
    <hyperlink ref="AY1055" r:id="rId20930" tooltip="https://www.daloopa.com/src/110482229" display="843.0" xr:uid="{F4D3CA03-7CD2-4FB3-B3C4-603901928C11}"/>
    <hyperlink ref="AY1076" r:id="rId20931" tooltip="https://www.daloopa.com/src/110482292" display="1265.0" xr:uid="{C9ED781A-7429-436A-8A56-3B1C9516C129}"/>
    <hyperlink ref="AY1079" r:id="rId20932" tooltip="https://www.daloopa.com/src/110482293" display="3352.0" xr:uid="{A7BE696E-A3F4-45E9-B09F-259191722B9D}"/>
    <hyperlink ref="AY1080" r:id="rId20933" tooltip="https://www.daloopa.com/src/110482294" display="1469.0" xr:uid="{51375AD3-42FB-4ABA-9041-FDA2EF723745}"/>
    <hyperlink ref="AY1081" r:id="rId20934" tooltip="https://www.daloopa.com/src/110482295" display="785.0" xr:uid="{821FF045-B329-4908-BD8D-970916FE97C7}"/>
    <hyperlink ref="AY1084" r:id="rId20935" tooltip="https://www.daloopa.com/src/110482296" display="0.6" xr:uid="{8985140D-3C63-415F-90E5-88536272DB16}"/>
    <hyperlink ref="AY1085" r:id="rId20936" tooltip="https://www.daloopa.com/src/110482297" display="0.26" xr:uid="{C99AB43E-867B-4F89-B218-C376F7C3F8CB}"/>
    <hyperlink ref="AY1086" r:id="rId20937" tooltip="https://www.daloopa.com/src/110482298" display="0.14" xr:uid="{4CCE5EF4-71D9-4D31-A358-2CF49182DE2D}"/>
    <hyperlink ref="AY1089" r:id="rId20938" tooltip="https://www.daloopa.com/src/110482299" display="191.0" xr:uid="{C49E306E-C644-4336-BF3B-410EBA444277}"/>
    <hyperlink ref="AY1090" r:id="rId20939" tooltip="https://www.daloopa.com/src/110482300" display="402.0" xr:uid="{A69A2492-A817-4EC9-8239-A3BAA422EAB3}"/>
    <hyperlink ref="AY1091" r:id="rId20940" tooltip="https://www.daloopa.com/src/110482301" display="23.0" xr:uid="{612E644B-A6B8-423F-9C4E-440169E92609}"/>
    <hyperlink ref="AY1092" r:id="rId20941" tooltip="https://www.daloopa.com/src/110482302" display="616.0" xr:uid="{0FB9EB72-C86A-4868-96FB-A851550A7113}"/>
    <hyperlink ref="AY1095" r:id="rId20942" tooltip="https://www.daloopa.com/src/110482303" display="28.0" xr:uid="{88738483-17B0-4158-BFE2-BF212276EFD1}"/>
    <hyperlink ref="AY1096" r:id="rId20943" tooltip="https://www.daloopa.com/src/110482304" display="234.0" xr:uid="{D03E6AAF-2618-479E-9509-45F96ACC4AFD}"/>
    <hyperlink ref="AY1097" r:id="rId20944" tooltip="https://www.daloopa.com/src/110482305" display="137.0" xr:uid="{55DCCF7D-3354-4698-B490-06ABAEA8E888}"/>
    <hyperlink ref="AY1098" r:id="rId20945" tooltip="https://www.daloopa.com/src/110482306" display="56.0" xr:uid="{C7E672FF-416C-4CDA-BF35-F856474056D4}"/>
    <hyperlink ref="AY1099" r:id="rId20946" tooltip="https://www.daloopa.com/src/110482307" display="455.0" xr:uid="{57AD8ABD-BE64-4A5E-90A2-79501C19A11F}"/>
    <hyperlink ref="AY1102" r:id="rId20947" tooltip="https://www.daloopa.com/src/110482309" display="30709.0" xr:uid="{762C9C68-0A31-4845-AFFD-36889A28DF37}"/>
    <hyperlink ref="AY1104" r:id="rId20948" tooltip="https://www.daloopa.com/src/110482310" display="443.0" xr:uid="{E5C2EB72-C95B-44B9-9A42-50553C680313}"/>
    <hyperlink ref="AY1107" r:id="rId20949" tooltip="https://www.daloopa.com/src/110482374" display="5606.0" xr:uid="{D5B64BA8-64C9-4EBB-AC05-EFCFF5E554CB}"/>
    <hyperlink ref="AY1108" r:id="rId20950" tooltip="https://www.daloopa.com/src/110482375" display="616.0" xr:uid="{89BE41E2-D0C3-472E-9A7C-0190D29E83F9}"/>
    <hyperlink ref="AY1109" r:id="rId20951" tooltip="https://www.daloopa.com/src/110482376" display="4990.0" xr:uid="{AFC87C13-CB05-4F66-81BB-CF6E02F60C1E}"/>
    <hyperlink ref="AY1111" r:id="rId20952" tooltip="https://www.daloopa.com/src/110482377" display="3033.0" xr:uid="{99C6D845-9274-4313-9962-704741671C24}"/>
    <hyperlink ref="AY1112" r:id="rId20953" tooltip="https://www.daloopa.com/src/110482378" display="1957.0" xr:uid="{603D1EFD-65FB-4ABF-9DC1-556B1B746953}"/>
    <hyperlink ref="AY1114" r:id="rId20954" tooltip="https://www.daloopa.com/src/110482379" display="34.0" xr:uid="{E63EB7D9-D078-4288-88CD-EB78AECBE3BF}"/>
    <hyperlink ref="AY1115" r:id="rId20955" tooltip="https://www.daloopa.com/src/110482380" display="1991.0" xr:uid="{8B586DF8-67FD-4B5C-B015-CD6A1A967E0B}"/>
    <hyperlink ref="AY1117" r:id="rId20956" tooltip="https://www.daloopa.com/src/110482381" display="308.0" xr:uid="{A6D20172-D8DD-4674-BCBC-4373F76C8942}"/>
    <hyperlink ref="AY1118" r:id="rId20957" tooltip="https://www.daloopa.com/src/110482382" display="1683.0" xr:uid="{823B368C-A50E-4DC4-83C4-FF820859AEC6}"/>
    <hyperlink ref="AY1120" r:id="rId20958" tooltip="https://www.daloopa.com/src/110482383" display="3.79" xr:uid="{12DF6E41-7BED-47E3-AED3-03EA92B21443}"/>
    <hyperlink ref="AY1124" r:id="rId20959" tooltip="https://www.daloopa.com/src/110482384" display="-28.0" xr:uid="{56501A75-7F6C-4A23-9E1A-7D44C6EE411B}"/>
    <hyperlink ref="AY1125" r:id="rId20960" tooltip="https://www.daloopa.com/src/110482385" display="-42.0" xr:uid="{20EF1A17-07EC-4368-9BCE-1D8BA19C7CD8}"/>
    <hyperlink ref="AY1126" r:id="rId20961" tooltip="https://www.daloopa.com/src/110482386" display="-70.0" xr:uid="{529A522B-C423-4426-A2DF-CF810DC1DD90}"/>
    <hyperlink ref="AY1129" r:id="rId20962" tooltip="https://www.daloopa.com/src/110482387" display="-427.0" xr:uid="{84A02824-0F71-4856-8B10-69CD89ABD955}"/>
    <hyperlink ref="AY1130" r:id="rId20963" tooltip="https://www.daloopa.com/src/110482388" display="-42.0" xr:uid="{324570E9-DB41-4AFC-AC2B-6025B47AF4D5}"/>
    <hyperlink ref="AY1131" r:id="rId20964" tooltip="https://www.daloopa.com/src/110482390" display="-569.0" xr:uid="{0789823E-3ED1-4EA7-A510-0197023D3EBB}"/>
    <hyperlink ref="AY1133" r:id="rId20965" tooltip="https://www.daloopa.com/src/110482391" display="-14.0" xr:uid="{5C861333-FC3A-4822-93CF-3E71047F99FC}"/>
    <hyperlink ref="AY1134" r:id="rId20966" tooltip="https://www.daloopa.com/src/110482392" display="176.0" xr:uid="{F20AD176-A8E8-48A1-87AA-09D58D1C3885}"/>
    <hyperlink ref="AY1137" r:id="rId20967" tooltip="https://www.daloopa.com/src/110482393" display="5606.0" xr:uid="{D218364C-D8C4-4F64-A4CE-9289C17BF4AC}"/>
    <hyperlink ref="AY1138" r:id="rId20968" tooltip="https://www.daloopa.com/src/110482394" display="546.0" xr:uid="{B920BD40-35CF-41ED-9CD0-6D88C46A8894}"/>
    <hyperlink ref="AY1139" r:id="rId20969" tooltip="https://www.daloopa.com/src/110482395" display="5060.0" xr:uid="{924F0AED-14B1-4F27-925E-997387AF3F90}"/>
    <hyperlink ref="AY1141" r:id="rId20970" tooltip="https://www.daloopa.com/src/110482396" display="2464.0" xr:uid="{1A359222-7EF7-4523-B5BA-98359FAD57B4}"/>
    <hyperlink ref="AY1142" r:id="rId20971" tooltip="https://www.daloopa.com/src/110482397" display="2596.0" xr:uid="{41D4BD8A-7D0C-4274-8C87-1A97604E32FD}"/>
    <hyperlink ref="AY1144" r:id="rId20972" tooltip="https://www.daloopa.com/src/110482398" display="20.0" xr:uid="{DFDD51A7-5AAB-4127-BECC-9A7D726BE2F9}"/>
    <hyperlink ref="AY1145" r:id="rId20973" tooltip="https://www.daloopa.com/src/110482399" display="2616.0" xr:uid="{04DFEC8D-84B4-4653-A22A-9D8974DEAD1B}"/>
    <hyperlink ref="AY1147" r:id="rId20974" tooltip="https://www.daloopa.com/src/110482400" display="484.0" xr:uid="{D267808D-E950-451B-9605-2C72C623314D}"/>
    <hyperlink ref="AY1148" r:id="rId20975" tooltip="https://www.daloopa.com/src/110482401" display="2132.0" xr:uid="{90CB64D8-CEB8-4FA6-B20F-E22B69952C0A}"/>
    <hyperlink ref="AY1150" r:id="rId20976" tooltip="https://www.daloopa.com/src/110482402" display="4.81" xr:uid="{44D3F938-67A3-422C-A4AE-4C0C4F55A371}"/>
    <hyperlink ref="AY1153" r:id="rId20977" tooltip="https://www.daloopa.com/src/110482403" display="443.0" xr:uid="{D2F75A45-D67E-47BD-A2C2-BE62DC08CB97}"/>
    <hyperlink ref="AY1156" r:id="rId20978" tooltip="https://www.daloopa.com/src/110482404" display="3.79" xr:uid="{D772FAF0-CAA7-4977-9A4D-B708AA289DC7}"/>
    <hyperlink ref="AY1157" r:id="rId20979" tooltip="https://www.daloopa.com/src/110482405" display="1.03" xr:uid="{A47AA100-349B-4DB9-AA20-A4FE4DEDE937}"/>
    <hyperlink ref="AY1158" r:id="rId20980" tooltip="https://www.daloopa.com/src/110482406" display="0.19" xr:uid="{A71C8813-A690-462B-BF8B-AE386E3F9D6A}"/>
    <hyperlink ref="AY1159" r:id="rId20981" tooltip="https://www.daloopa.com/src/110482408" display="-0.03" xr:uid="{EE5417C8-9DF2-4C6A-975C-7C7C5C973E82}"/>
    <hyperlink ref="AY1160" r:id="rId20982" tooltip="https://www.daloopa.com/src/110482409" display="-0.4" xr:uid="{476A3399-0596-4CB7-A6A2-0552BE46A4EA}"/>
    <hyperlink ref="AY1161" r:id="rId20983" tooltip="https://www.daloopa.com/src/110482410" display="4.81" xr:uid="{6317168F-91D4-43C9-B653-C405523F78EB}"/>
    <hyperlink ref="AY1164" r:id="rId20984" tooltip="https://www.daloopa.com/src/110482411" display="0.349" xr:uid="{F6EB5B01-2A33-4509-854D-C84737F367A5}"/>
    <hyperlink ref="AY1165" r:id="rId20985" tooltip="https://www.daloopa.com/src/110482412" display="0.081" xr:uid="{A1E82CEE-6C71-4451-8910-0D8CD9ED9AB0}"/>
    <hyperlink ref="AY1166" r:id="rId20986" tooltip="https://www.daloopa.com/src/110482413" display="0.015" xr:uid="{8957BA33-18AF-4F1D-92A6-590468938ACD}"/>
    <hyperlink ref="AY1167" r:id="rId20987" tooltip="https://www.daloopa.com/src/110482415" display="0.463" xr:uid="{5B5984C5-4976-4BE5-9BAF-F9A4F4558257}"/>
    <hyperlink ref="AY327" r:id="rId20988" tooltip="https://www.daloopa.com/src/112173354" display="3352.0" xr:uid="{22FF8110-81BB-43FA-9F7B-548F3EA2AB81}"/>
    <hyperlink ref="AY332" r:id="rId20989" tooltip="https://www.daloopa.com/src/112173355" display="1469.0" xr:uid="{8253EBC6-D220-40D4-917B-C02E0DB0D07B}"/>
    <hyperlink ref="AY337" r:id="rId20990" tooltip="https://www.daloopa.com/src/112173356" display="785.0" xr:uid="{5F671BB8-484A-4327-91B4-423074A87C64}"/>
    <hyperlink ref="AY339" r:id="rId20991" tooltip="https://www.daloopa.com/src/112173357" display="5606.0" xr:uid="{E92FC31D-74EB-4392-92EB-4C46102274A3}"/>
    <hyperlink ref="AY572" r:id="rId20992" tooltip="https://www.daloopa.com/src/112172843" display="0.0" xr:uid="{7986F9FD-5BEE-47E5-BED6-8D8207B070EF}"/>
    <hyperlink ref="AY979" r:id="rId20993" tooltip="https://www.daloopa.com/src/112173374" display="-50.0" xr:uid="{B3843D37-19C8-416C-ACF6-1EC0F7930E1D}"/>
    <hyperlink ref="AY986" r:id="rId20994" tooltip="https://www.daloopa.com/src/112173375" display="70.0" xr:uid="{ED23197C-A744-4818-83C8-CB8DF817C9EF}"/>
    <hyperlink ref="AY992" r:id="rId20995" tooltip="https://www.daloopa.com/src/112173376" display="14.0" xr:uid="{D51D05A3-7F25-4F5B-817F-40FA703534D0}"/>
    <hyperlink ref="AY994" r:id="rId20996" tooltip="https://www.daloopa.com/src/112173377" display="34.0" xr:uid="{D2050FE4-AA63-4F57-9697-89646EE3C9C8}"/>
    <hyperlink ref="AY901" r:id="rId20997" tooltip="https://www.daloopa.com/src/110481144" display="782.0" xr:uid="{6988D88B-9D37-415E-B885-AF76303BACC6}"/>
    <hyperlink ref="AY23" r:id="rId20998" tooltip="https://www.daloopa.com/src/110481997" display="0.11" xr:uid="{1C2B2BA8-1810-4F80-A1A0-AFC2A861C156}"/>
  </hyperlinks>
  <pageMargins left="0.75" right="0.75" top="1" bottom="1" header="0.5" footer="0.5"/>
  <pageSetup orientation="portrait" horizontalDpi="1200" verticalDpi="1200" r:id="rId20999"/>
  <legacyDrawing r:id="rId2100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M D A A B Q S w M E F A A C A A g A E E + 6 U m Y M 0 F W j A A A A 9 Q A A A B I A H A B D b 2 5 m a W c v U G F j a 2 F n Z S 5 4 b W w g o h g A K K A U A A A A A A A A A A A A A A A A A A A A A A A A A A A A h Y + x D o I w G I R f h X S n L c i g 5 K c M r p K Y E I 0 r K R U a 4 c f Q Y n k 3 B x / J V x C j q J v J L X f 3 D X f 3 6 w 3 S s W 2 8 i + q N 7 j A h A e X E U y i 7 U m O V k M E e / S V J B W w L e S o q 5 U 0 w m n g 0 Z U J q a 8 8 x Y 8 4 5 6 h a 0 6 y s W c h 6 w Q 7 b J Z a 3 a g n x g / R / 2 N R p b o F R E w P 4 1 R o R 0 N S m K K A c 2 Z 5 B p / P b h N P f Z / o S w H h o 7 9 E o o 9 H c 5 s N k C e 1 8 Q D 1 B L A w Q U A A I A C A A Q T 7 p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E E + 6 U i i K R 7 g O A A A A E Q A A A B M A H A B G b 3 J t d W x h c y 9 T Z W N 0 a W 9 u M S 5 t I K I Y A C i g F A A A A A A A A A A A A A A A A A A A A A A A A A A A A C t O T S 7 J z M 9 T C I b Q h t Y A U E s B A i 0 A F A A C A A g A E E + 6 U m Y M 0 F W j A A A A 9 Q A A A B I A A A A A A A A A A A A A A A A A A A A A A E N v b m Z p Z y 9 Q Y W N r Y W d l L n h t b F B L A Q I t A B Q A A g A I A B B P u l I P y u m r p A A A A O k A A A A T A A A A A A A A A A A A A A A A A O 8 A A A B b Q 2 9 u d G V u d F 9 U e X B l c 1 0 u e G 1 s U E s B A i 0 A F A A C A A g A E E + 6 U i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E M S S B 9 j / b 5 D t l 9 X Z f 0 j I c g A A A A A A g A A A A A A E G Y A A A A B A A A g A A A A p z g C t B z U 8 8 A i 2 L 8 3 7 5 S p 3 T q 6 7 0 Q B k + Q u W 9 N m O l A b L 3 U A A A A A D o A A A A A C A A A g A A A A 9 8 D f j Y H z d E y g G 2 l V t 4 O a N F M 3 x 8 L h 4 e k s Q 9 d z A 0 n + d L V Q A A A A p J I n 8 J c F 7 y e W b w 7 t c h H 7 J e g Q d 5 c F p Q h 5 e c m V 6 3 5 I + n k b A X o L l T 6 d i 3 a g / 2 1 u q D d b 5 7 3 x + e 7 s v K X k 7 l a Y B i I J u d i V L X s X O r k H k d J d 0 h J N 5 a t A A A A A w z i / j e J 5 p R H i 2 h / M R d R B M l 2 q / F T K G n T g Y Y j f v 3 y 0 A M x v b 4 Q 0 H U W c c K W P 4 g Z a 0 c B J P I B x R B E f o B r e Y s L k z z Y k 1 Q = = < / D a t a M a s h u p > 
</file>

<file path=customXml/itemProps1.xml><?xml version="1.0" encoding="utf-8"?>
<ds:datastoreItem xmlns:ds="http://schemas.openxmlformats.org/officeDocument/2006/customXml" ds:itemID="{914862D4-AEE6-45E9-AA63-D39151C48EA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How to Use </vt:lpstr>
      <vt:lpstr>Color Code</vt:lpstr>
      <vt:lpstr>Model</vt:lpstr>
      <vt:lpstr>Valuation</vt:lpstr>
      <vt:lpstr>Daloopa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Abdullah Al-Rezwan</cp:lastModifiedBy>
  <dcterms:created xsi:type="dcterms:W3CDTF">2020-08-12T19:16:06Z</dcterms:created>
  <dcterms:modified xsi:type="dcterms:W3CDTF">2025-04-01T04:10:46Z</dcterms:modified>
</cp:coreProperties>
</file>